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wanggor\Documents\Wanggor\Project\SAP\raw-data-juni\"/>
    </mc:Choice>
  </mc:AlternateContent>
  <xr:revisionPtr revIDLastSave="0" documentId="13_ncr:1_{FFCE4FBE-BDE0-47EF-92FE-D3640C541001}" xr6:coauthVersionLast="45" xr6:coauthVersionMax="45" xr10:uidLastSave="{00000000-0000-0000-0000-000000000000}"/>
  <bookViews>
    <workbookView xWindow="-108" yWindow="-108" windowWidth="23256" windowHeight="12576" firstSheet="5" activeTab="13" xr2:uid="{00000000-000D-0000-FFFF-FFFF00000000}"/>
  </bookViews>
  <sheets>
    <sheet name="Belerang" sheetId="1" r:id="rId1"/>
    <sheet name="Phosphate Rock" sheetId="2" r:id="rId2"/>
    <sheet name="KCL Merah" sheetId="3" r:id="rId3"/>
    <sheet name="KCL Putih" sheetId="5" r:id="rId4"/>
    <sheet name="ZA" sheetId="6" r:id="rId5"/>
    <sheet name="DAP" sheetId="7" r:id="rId6"/>
    <sheet name="ALOH3" sheetId="8" r:id="rId7"/>
    <sheet name="Batubara " sheetId="9" r:id="rId8"/>
    <sheet name="Asam Fosfat" sheetId="10" r:id="rId9"/>
    <sheet name="Asam Sulfat" sheetId="11" r:id="rId10"/>
    <sheet name="Amonia" sheetId="12" r:id="rId11"/>
    <sheet name="Asam Fluosilikat" sheetId="13" r:id="rId12"/>
    <sheet name="ROP" sheetId="14" r:id="rId13"/>
    <sheet name="Hasil Stock Opname" sheetId="4" r:id="rId14"/>
  </sheets>
  <definedNames>
    <definedName name="_xlnm._FilterDatabase" localSheetId="13" hidden="1">'Hasil Stock Opname'!$C$1:$C$290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2" l="1"/>
  <c r="N12" i="1"/>
  <c r="AZ4" i="2" l="1"/>
  <c r="AX19" i="2" l="1"/>
  <c r="AX18" i="2"/>
  <c r="AX17" i="2"/>
  <c r="AX16" i="2"/>
  <c r="Q4" i="2" l="1"/>
  <c r="B5" i="2" l="1"/>
  <c r="Q5" i="2" s="1"/>
  <c r="B6" i="2" s="1"/>
  <c r="Q6" i="2" s="1"/>
  <c r="B7" i="2" s="1"/>
  <c r="Q7" i="2" s="1"/>
  <c r="B8" i="2" s="1"/>
  <c r="Q8" i="2" s="1"/>
  <c r="B9" i="2" s="1"/>
  <c r="Q9" i="2" s="1"/>
  <c r="B10" i="2" s="1"/>
  <c r="B11" i="2" s="1"/>
  <c r="Q11" i="2" s="1"/>
  <c r="B12" i="2" s="1"/>
  <c r="Q12" i="2" s="1"/>
  <c r="B13" i="2" s="1"/>
  <c r="Q13" i="2" s="1"/>
  <c r="B14" i="2" s="1"/>
  <c r="Q14" i="2" s="1"/>
  <c r="B15" i="2" s="1"/>
  <c r="Q15" i="2" s="1"/>
  <c r="B16" i="2" s="1"/>
  <c r="Q16" i="2" s="1"/>
  <c r="B17" i="2" s="1"/>
  <c r="Q17" i="2" s="1"/>
  <c r="B18" i="2" s="1"/>
  <c r="Q18" i="2" s="1"/>
  <c r="B19" i="2" s="1"/>
  <c r="Q19" i="2" s="1"/>
  <c r="B20" i="2" s="1"/>
  <c r="Q20" i="2" s="1"/>
  <c r="B21" i="2" s="1"/>
  <c r="Q21" i="2" s="1"/>
  <c r="B22" i="2" s="1"/>
  <c r="Q22" i="2" s="1"/>
  <c r="B23" i="2" s="1"/>
  <c r="Q23" i="2" s="1"/>
  <c r="B24" i="2" s="1"/>
  <c r="Q24" i="2" s="1"/>
  <c r="B25" i="2" s="1"/>
  <c r="Q25" i="2" s="1"/>
  <c r="B26" i="2" s="1"/>
  <c r="Q26" i="2" s="1"/>
  <c r="B27" i="2" s="1"/>
  <c r="Q27" i="2" s="1"/>
  <c r="B28" i="2" s="1"/>
  <c r="Q28" i="2" s="1"/>
  <c r="B29" i="2" s="1"/>
  <c r="Q29" i="2" s="1"/>
  <c r="B30" i="2" s="1"/>
  <c r="Q30" i="2" s="1"/>
  <c r="B31" i="2" s="1"/>
  <c r="Q31" i="2" s="1"/>
  <c r="B32" i="2" s="1"/>
  <c r="Q32" i="2" s="1"/>
  <c r="B33" i="2" s="1"/>
  <c r="Q33" i="2" s="1"/>
  <c r="B34" i="2" s="1"/>
  <c r="Q34" i="2" s="1"/>
  <c r="N4" i="1" l="1"/>
  <c r="B5" i="1" s="1"/>
  <c r="Q4" i="1"/>
  <c r="U4" i="1"/>
  <c r="N5" i="1" l="1"/>
  <c r="B6" i="1" s="1"/>
  <c r="N6" i="1" s="1"/>
  <c r="B7" i="1" s="1"/>
  <c r="N7" i="1" l="1"/>
  <c r="B8" i="1" s="1"/>
  <c r="N8" i="1" l="1"/>
  <c r="B9" i="1" s="1"/>
  <c r="N9" i="1" l="1"/>
  <c r="B10" i="1" s="1"/>
  <c r="N10" i="1" l="1"/>
  <c r="B11" i="1" s="1"/>
  <c r="N11" i="1" l="1"/>
  <c r="B12" i="1" s="1"/>
  <c r="B13" i="1" l="1"/>
  <c r="N13" i="1" l="1"/>
  <c r="B14" i="1" s="1"/>
  <c r="N14" i="1" l="1"/>
  <c r="B15" i="1" s="1"/>
  <c r="N15" i="1" l="1"/>
  <c r="B16" i="1" s="1"/>
  <c r="N16" i="1" l="1"/>
  <c r="B17" i="1" s="1"/>
  <c r="N17" i="1" l="1"/>
  <c r="B18" i="1" s="1"/>
  <c r="N18" i="1" l="1"/>
  <c r="B19" i="1" s="1"/>
  <c r="N19" i="1" l="1"/>
  <c r="B20" i="1" s="1"/>
  <c r="N20" i="1" l="1"/>
  <c r="B21" i="1" s="1"/>
  <c r="N21" i="1" l="1"/>
  <c r="B22" i="1" s="1"/>
  <c r="N22" i="1" l="1"/>
  <c r="B23" i="1" s="1"/>
  <c r="N23" i="1" l="1"/>
  <c r="B24" i="1" s="1"/>
  <c r="N24" i="1" l="1"/>
  <c r="B25" i="1" s="1"/>
  <c r="N25" i="1" l="1"/>
  <c r="B26" i="1" s="1"/>
  <c r="N26" i="1" l="1"/>
  <c r="B27" i="1" s="1"/>
  <c r="N27" i="1" l="1"/>
  <c r="B28" i="1" s="1"/>
  <c r="N28" i="1" l="1"/>
  <c r="B29" i="1" s="1"/>
  <c r="N29" i="1" l="1"/>
  <c r="B30" i="1" s="1"/>
  <c r="N30" i="1" l="1"/>
  <c r="B31" i="1" s="1"/>
  <c r="N31" i="1" l="1"/>
  <c r="B32" i="1" s="1"/>
  <c r="N32" i="1" l="1"/>
  <c r="B33" i="1" s="1"/>
  <c r="N33" i="1" l="1"/>
  <c r="B34" i="1" s="1"/>
  <c r="N34" i="1" s="1"/>
  <c r="B35" i="1" l="1"/>
  <c r="N35" i="1" l="1"/>
  <c r="B36" i="1" s="1"/>
  <c r="N36" i="1" l="1"/>
  <c r="B37" i="1" s="1"/>
  <c r="N37" i="1" l="1"/>
  <c r="B38" i="1" s="1"/>
  <c r="N38" i="1" l="1"/>
  <c r="B39" i="1" s="1"/>
  <c r="N39" i="1" l="1"/>
  <c r="B40" i="1" s="1"/>
  <c r="N40" i="1" l="1"/>
  <c r="B41" i="1" s="1"/>
  <c r="N41" i="1" l="1"/>
  <c r="B42" i="1" s="1"/>
  <c r="N42" i="1" l="1"/>
  <c r="B43" i="1" s="1"/>
  <c r="N43" i="1" l="1"/>
  <c r="B44" i="1" s="1"/>
  <c r="N44" i="1" l="1"/>
  <c r="B45" i="1" s="1"/>
  <c r="N45" i="1" l="1"/>
  <c r="B46" i="1" s="1"/>
  <c r="N46" i="1" l="1"/>
  <c r="B47" i="1" s="1"/>
  <c r="N47" i="1" l="1"/>
  <c r="B48" i="1" s="1"/>
  <c r="N48" i="1" l="1"/>
  <c r="B49" i="1" s="1"/>
  <c r="N49" i="1" l="1"/>
  <c r="B50" i="1" s="1"/>
  <c r="N50" i="1" l="1"/>
  <c r="B51" i="1" s="1"/>
  <c r="N51" i="1" l="1"/>
  <c r="B52" i="1" s="1"/>
  <c r="N52" i="1" l="1"/>
  <c r="B53" i="1" s="1"/>
  <c r="N53" i="1" l="1"/>
  <c r="B54" i="1" s="1"/>
  <c r="N54" i="1" l="1"/>
  <c r="B55" i="1" s="1"/>
  <c r="N55" i="1" l="1"/>
  <c r="B56" i="1" s="1"/>
  <c r="N56" i="1" l="1"/>
  <c r="B57" i="1" s="1"/>
  <c r="N57" i="1" l="1"/>
  <c r="B58" i="1" s="1"/>
  <c r="N58" i="1" l="1"/>
  <c r="B59" i="1" s="1"/>
  <c r="N59" i="1" l="1"/>
  <c r="B60" i="1" s="1"/>
  <c r="N60" i="1" l="1"/>
  <c r="B61" i="1" s="1"/>
  <c r="N61" i="1" l="1"/>
  <c r="B62" i="1" s="1"/>
  <c r="N62" i="1" l="1"/>
  <c r="B63" i="1" s="1"/>
  <c r="N63" i="1" l="1"/>
  <c r="B64" i="1" s="1"/>
  <c r="N64" i="1" l="1"/>
  <c r="B65" i="1" s="1"/>
  <c r="N65" i="1" l="1"/>
  <c r="B66" i="1" s="1"/>
  <c r="N66" i="1" l="1"/>
  <c r="B67" i="1" s="1"/>
  <c r="N67" i="1" l="1"/>
  <c r="B68" i="1" s="1"/>
  <c r="N68" i="1" l="1"/>
  <c r="B69" i="1" s="1"/>
  <c r="N69" i="1" l="1"/>
  <c r="B70" i="1" s="1"/>
  <c r="N70" i="1" l="1"/>
  <c r="B71" i="1" s="1"/>
  <c r="N71" i="1" l="1"/>
  <c r="B72" i="1" s="1"/>
  <c r="N72" i="1" l="1"/>
  <c r="B73" i="1" s="1"/>
  <c r="N73" i="1" l="1"/>
  <c r="B74" i="1" s="1"/>
  <c r="N74" i="1" l="1"/>
  <c r="B75" i="1" s="1"/>
  <c r="N75" i="1" l="1"/>
  <c r="B76" i="1" s="1"/>
  <c r="N76" i="1" l="1"/>
  <c r="B77" i="1" s="1"/>
  <c r="N77" i="1" l="1"/>
  <c r="B78" i="1" s="1"/>
  <c r="N78" i="1" l="1"/>
  <c r="B79" i="1" s="1"/>
  <c r="N79" i="1" l="1"/>
  <c r="B80" i="1" s="1"/>
  <c r="N80" i="1" l="1"/>
  <c r="B81" i="1" s="1"/>
  <c r="N81" i="1" l="1"/>
  <c r="B82" i="1" s="1"/>
  <c r="N82" i="1" l="1"/>
  <c r="B83" i="1" s="1"/>
  <c r="N83" i="1" l="1"/>
  <c r="B84" i="1" s="1"/>
  <c r="N84" i="1" l="1"/>
  <c r="B85" i="1" s="1"/>
  <c r="N85" i="1" l="1"/>
  <c r="B86" i="1" s="1"/>
  <c r="N86" i="1" l="1"/>
  <c r="B87" i="1" s="1"/>
  <c r="N87" i="1" l="1"/>
  <c r="B88" i="1" s="1"/>
  <c r="N88" i="1" l="1"/>
  <c r="B89" i="1" s="1"/>
  <c r="N89" i="1" l="1"/>
  <c r="B90" i="1" s="1"/>
  <c r="N90" i="1" l="1"/>
  <c r="B91" i="1" s="1"/>
  <c r="N91" i="1" l="1"/>
  <c r="B92" i="1" s="1"/>
  <c r="N92" i="1" l="1"/>
  <c r="B93" i="1" s="1"/>
  <c r="N93" i="1" l="1"/>
  <c r="B94" i="1" s="1"/>
  <c r="N94" i="1" l="1"/>
  <c r="B95" i="1" s="1"/>
  <c r="N95" i="1" l="1"/>
  <c r="B96" i="1" s="1"/>
  <c r="N96" i="1" l="1"/>
  <c r="B97" i="1" s="1"/>
  <c r="N97" i="1" l="1"/>
  <c r="B98" i="1" s="1"/>
  <c r="N98" i="1" l="1"/>
  <c r="B99" i="1" s="1"/>
  <c r="N99" i="1" l="1"/>
  <c r="B100" i="1" s="1"/>
  <c r="N100" i="1" l="1"/>
  <c r="B101" i="1" s="1"/>
  <c r="N101" i="1" l="1"/>
  <c r="B102" i="1" s="1"/>
  <c r="N102" i="1" l="1"/>
  <c r="B103" i="1" s="1"/>
  <c r="N103" i="1" l="1"/>
  <c r="B104" i="1" s="1"/>
  <c r="N104" i="1" l="1"/>
  <c r="B105" i="1" s="1"/>
  <c r="N105" i="1" l="1"/>
  <c r="B106" i="1" s="1"/>
  <c r="N106" i="1" l="1"/>
  <c r="B107" i="1" s="1"/>
  <c r="N107" i="1" l="1"/>
  <c r="B108" i="1" s="1"/>
  <c r="N108" i="1" l="1"/>
  <c r="B109" i="1" s="1"/>
  <c r="N109" i="1" l="1"/>
  <c r="B110" i="1" s="1"/>
  <c r="N110" i="1" l="1"/>
  <c r="B111" i="1" s="1"/>
  <c r="N111" i="1" l="1"/>
  <c r="B112" i="1" s="1"/>
  <c r="N112" i="1" l="1"/>
  <c r="B113" i="1" s="1"/>
  <c r="N113" i="1" l="1"/>
  <c r="B114" i="1" s="1"/>
  <c r="N114" i="1" l="1"/>
  <c r="B115" i="1" s="1"/>
  <c r="N115" i="1" l="1"/>
  <c r="B116" i="1" s="1"/>
  <c r="N116" i="1" l="1"/>
  <c r="B117" i="1" s="1"/>
  <c r="N117" i="1" l="1"/>
  <c r="B118" i="1" s="1"/>
  <c r="N118" i="1" l="1"/>
  <c r="B119" i="1" s="1"/>
  <c r="N119" i="1" l="1"/>
  <c r="B120" i="1" s="1"/>
  <c r="N120" i="1" l="1"/>
  <c r="B121" i="1" s="1"/>
  <c r="N121" i="1" l="1"/>
  <c r="B122" i="1" s="1"/>
  <c r="N122" i="1" l="1"/>
  <c r="B123" i="1" s="1"/>
  <c r="N123" i="1" l="1"/>
  <c r="B124" i="1" s="1"/>
  <c r="N124" i="1" l="1"/>
  <c r="B125" i="1" s="1"/>
  <c r="N125" i="1" l="1"/>
  <c r="B126" i="1" s="1"/>
  <c r="N126" i="1" l="1"/>
  <c r="B127" i="1" s="1"/>
  <c r="N127" i="1" l="1"/>
  <c r="B128" i="1" s="1"/>
  <c r="N128" i="1" l="1"/>
  <c r="B129" i="1" s="1"/>
  <c r="N129" i="1" l="1"/>
  <c r="B130" i="1" s="1"/>
  <c r="N130" i="1" l="1"/>
  <c r="B131" i="1" s="1"/>
  <c r="N131" i="1" l="1"/>
  <c r="B132" i="1" s="1"/>
  <c r="N132" i="1" l="1"/>
  <c r="B133" i="1" s="1"/>
  <c r="N133" i="1" l="1"/>
  <c r="B134" i="1" s="1"/>
  <c r="N134" i="1" l="1"/>
  <c r="B135" i="1" s="1"/>
  <c r="N135" i="1" l="1"/>
  <c r="B136" i="1" s="1"/>
  <c r="N136" i="1" l="1"/>
  <c r="B137" i="1" s="1"/>
  <c r="N137" i="1" l="1"/>
  <c r="B138" i="1" s="1"/>
  <c r="N138" i="1" l="1"/>
  <c r="B139" i="1" s="1"/>
  <c r="N139" i="1" l="1"/>
  <c r="B140" i="1" s="1"/>
  <c r="N140" i="1" l="1"/>
  <c r="B141" i="1" s="1"/>
  <c r="N141" i="1" l="1"/>
  <c r="B142" i="1" s="1"/>
  <c r="N142" i="1" l="1"/>
  <c r="B143" i="1" s="1"/>
  <c r="N143" i="1" l="1"/>
  <c r="B144" i="1" s="1"/>
  <c r="N144" i="1" l="1"/>
  <c r="B145" i="1" s="1"/>
  <c r="N145" i="1" l="1"/>
  <c r="B146" i="1" s="1"/>
  <c r="N146" i="1" l="1"/>
  <c r="B147" i="1" s="1"/>
  <c r="N147" i="1" l="1"/>
  <c r="B148" i="1" s="1"/>
  <c r="N148" i="1" l="1"/>
  <c r="B149" i="1" s="1"/>
  <c r="N149" i="1" l="1"/>
  <c r="B150" i="1" s="1"/>
  <c r="N150" i="1" l="1"/>
  <c r="B151" i="1" s="1"/>
  <c r="N151" i="1" l="1"/>
  <c r="B152" i="1" s="1"/>
  <c r="N152" i="1" l="1"/>
  <c r="B153" i="1" s="1"/>
  <c r="N153" i="1" l="1"/>
  <c r="B154" i="1" s="1"/>
  <c r="N154" i="1" l="1"/>
  <c r="B155" i="1" s="1"/>
  <c r="N155" i="1" l="1"/>
  <c r="B156" i="1" s="1"/>
  <c r="N156" i="1" l="1"/>
  <c r="B157" i="1" s="1"/>
  <c r="N157" i="1" l="1"/>
  <c r="B158" i="1" s="1"/>
  <c r="N158" i="1" l="1"/>
  <c r="B159" i="1" s="1"/>
  <c r="N159" i="1" l="1"/>
  <c r="B160" i="1" s="1"/>
  <c r="N160" i="1" l="1"/>
  <c r="B161" i="1" s="1"/>
  <c r="N161" i="1" l="1"/>
  <c r="B162" i="1" s="1"/>
  <c r="N162" i="1" l="1"/>
  <c r="B163" i="1" s="1"/>
  <c r="N163" i="1" l="1"/>
  <c r="B164" i="1" s="1"/>
  <c r="N164" i="1" l="1"/>
  <c r="B165" i="1" s="1"/>
  <c r="N165" i="1" l="1"/>
  <c r="B166" i="1" s="1"/>
  <c r="N166" i="1" l="1"/>
  <c r="B167" i="1" s="1"/>
  <c r="N167" i="1" l="1"/>
  <c r="B168" i="1" s="1"/>
  <c r="N168" i="1" l="1"/>
  <c r="B169" i="1" s="1"/>
  <c r="N169" i="1" l="1"/>
  <c r="B170" i="1" s="1"/>
  <c r="N170" i="1" l="1"/>
  <c r="B171" i="1" s="1"/>
  <c r="N171" i="1" l="1"/>
  <c r="B172" i="1" s="1"/>
  <c r="N172" i="1" l="1"/>
  <c r="B173" i="1" s="1"/>
  <c r="N173" i="1" l="1"/>
  <c r="B174" i="1" s="1"/>
  <c r="N174" i="1" l="1"/>
  <c r="B175" i="1" s="1"/>
  <c r="N175" i="1" l="1"/>
  <c r="B176" i="1" s="1"/>
  <c r="N176" i="1" l="1"/>
  <c r="B177" i="1" s="1"/>
  <c r="N177" i="1" l="1"/>
  <c r="B178" i="1" s="1"/>
  <c r="N178" i="1" l="1"/>
  <c r="B179" i="1" s="1"/>
  <c r="N179" i="1" l="1"/>
  <c r="B180" i="1" s="1"/>
  <c r="N180" i="1" l="1"/>
  <c r="B181" i="1" s="1"/>
  <c r="N181" i="1" l="1"/>
  <c r="B182" i="1" s="1"/>
  <c r="N182" i="1" l="1"/>
  <c r="B183" i="1" s="1"/>
  <c r="N183" i="1" l="1"/>
  <c r="B184" i="1" s="1"/>
  <c r="N184" i="1" l="1"/>
  <c r="B185" i="1" s="1"/>
  <c r="N185" i="1" l="1"/>
  <c r="B186" i="1" s="1"/>
  <c r="N186" i="1" l="1"/>
  <c r="B187" i="1" s="1"/>
  <c r="N187" i="1" l="1"/>
  <c r="B188" i="1" s="1"/>
  <c r="N188" i="1" l="1"/>
  <c r="B189" i="1" s="1"/>
  <c r="N189" i="1" l="1"/>
  <c r="B190" i="1" s="1"/>
  <c r="N190" i="1" l="1"/>
  <c r="B191" i="1" s="1"/>
  <c r="N191" i="1" l="1"/>
  <c r="B192" i="1" s="1"/>
  <c r="N192" i="1" l="1"/>
  <c r="B193" i="1" s="1"/>
  <c r="N193" i="1" l="1"/>
  <c r="B194" i="1" s="1"/>
  <c r="N194" i="1" l="1"/>
  <c r="B195" i="1" s="1"/>
  <c r="N195" i="1" l="1"/>
  <c r="B196" i="1" s="1"/>
  <c r="N196" i="1" l="1"/>
  <c r="B197" i="1" s="1"/>
  <c r="N197" i="1" l="1"/>
  <c r="B198" i="1" s="1"/>
  <c r="N198" i="1" l="1"/>
  <c r="B199" i="1" s="1"/>
  <c r="N199" i="1" l="1"/>
  <c r="B200" i="1" s="1"/>
  <c r="N200" i="1" l="1"/>
  <c r="B201" i="1" s="1"/>
  <c r="N201" i="1" l="1"/>
  <c r="B202" i="1" s="1"/>
  <c r="N202" i="1" l="1"/>
  <c r="B203" i="1" s="1"/>
  <c r="N203" i="1" l="1"/>
  <c r="B204" i="1" s="1"/>
  <c r="N204" i="1" l="1"/>
  <c r="B205" i="1" s="1"/>
  <c r="N205" i="1" l="1"/>
  <c r="B206" i="1" s="1"/>
  <c r="N206" i="1" l="1"/>
  <c r="B207" i="1" s="1"/>
  <c r="N207" i="1" l="1"/>
  <c r="B208" i="1" s="1"/>
  <c r="N208" i="1" l="1"/>
  <c r="B209" i="1" s="1"/>
  <c r="N209" i="1" l="1"/>
  <c r="B210" i="1" s="1"/>
  <c r="N210" i="1" l="1"/>
  <c r="B211" i="1" s="1"/>
  <c r="N211" i="1" l="1"/>
  <c r="B212" i="1" s="1"/>
  <c r="N212" i="1" l="1"/>
  <c r="B213" i="1" s="1"/>
  <c r="N213" i="1" l="1"/>
  <c r="B214" i="1" s="1"/>
  <c r="N214" i="1" l="1"/>
  <c r="B215" i="1" s="1"/>
  <c r="N215" i="1" l="1"/>
  <c r="B216" i="1" s="1"/>
  <c r="N216" i="1" l="1"/>
  <c r="B217" i="1" s="1"/>
  <c r="N217" i="1" l="1"/>
  <c r="B218" i="1" s="1"/>
  <c r="N218" i="1" l="1"/>
  <c r="B219" i="1" s="1"/>
  <c r="N219" i="1" l="1"/>
  <c r="B220" i="1" s="1"/>
  <c r="N220" i="1" l="1"/>
  <c r="B221" i="1" s="1"/>
  <c r="N221" i="1" l="1"/>
  <c r="B222" i="1" s="1"/>
  <c r="N222" i="1" l="1"/>
  <c r="B223" i="1" s="1"/>
  <c r="N223" i="1" l="1"/>
  <c r="B224" i="1" s="1"/>
  <c r="N224" i="1" l="1"/>
  <c r="B225" i="1" s="1"/>
  <c r="N225" i="1" l="1"/>
  <c r="B226" i="1" s="1"/>
  <c r="N226" i="1" l="1"/>
  <c r="B227" i="1" s="1"/>
  <c r="N227" i="1" l="1"/>
  <c r="B228" i="1" s="1"/>
  <c r="N228" i="1" l="1"/>
  <c r="B229" i="1" s="1"/>
  <c r="N229" i="1" l="1"/>
  <c r="B230" i="1" s="1"/>
  <c r="N230" i="1" l="1"/>
  <c r="B231" i="1" s="1"/>
  <c r="N231" i="1" l="1"/>
  <c r="B232" i="1" s="1"/>
  <c r="N232" i="1" l="1"/>
  <c r="B233" i="1" s="1"/>
  <c r="N233" i="1" l="1"/>
  <c r="B234" i="1" s="1"/>
  <c r="N234" i="1" l="1"/>
  <c r="B235" i="1" s="1"/>
  <c r="N235" i="1" l="1"/>
  <c r="B236" i="1" s="1"/>
  <c r="N236" i="1" l="1"/>
  <c r="B237" i="1" s="1"/>
  <c r="N237" i="1" l="1"/>
  <c r="B238" i="1" s="1"/>
  <c r="N238" i="1" l="1"/>
  <c r="B239" i="1" s="1"/>
  <c r="N239" i="1" l="1"/>
  <c r="B240" i="1" s="1"/>
  <c r="N240" i="1" l="1"/>
  <c r="B241" i="1" s="1"/>
  <c r="N241" i="1" l="1"/>
  <c r="B242" i="1" s="1"/>
  <c r="N242" i="1" l="1"/>
  <c r="B243" i="1" s="1"/>
  <c r="N243" i="1" l="1"/>
  <c r="B244" i="1" s="1"/>
  <c r="N244" i="1" l="1"/>
  <c r="B245" i="1" s="1"/>
  <c r="N245" i="1" l="1"/>
  <c r="B246" i="1" s="1"/>
  <c r="N246" i="1" l="1"/>
  <c r="B247" i="1" s="1"/>
  <c r="N247" i="1" l="1"/>
  <c r="B248" i="1" s="1"/>
  <c r="N248" i="1" l="1"/>
  <c r="B249" i="1" s="1"/>
  <c r="N249" i="1" l="1"/>
  <c r="B250" i="1" s="1"/>
  <c r="N250" i="1" l="1"/>
  <c r="B251" i="1" s="1"/>
  <c r="N251" i="1" l="1"/>
  <c r="B252" i="1" s="1"/>
  <c r="N252" i="1" l="1"/>
  <c r="B253" i="1" s="1"/>
  <c r="N253" i="1" l="1"/>
  <c r="B254" i="1" s="1"/>
  <c r="N254" i="1" l="1"/>
  <c r="B255" i="1" s="1"/>
  <c r="N255" i="1" l="1"/>
  <c r="B256" i="1" s="1"/>
  <c r="N256" i="1" l="1"/>
  <c r="B257" i="1" s="1"/>
  <c r="N257" i="1" l="1"/>
  <c r="B258" i="1" s="1"/>
  <c r="N258" i="1" l="1"/>
  <c r="B259" i="1" s="1"/>
  <c r="N259" i="1" l="1"/>
  <c r="B260" i="1" s="1"/>
  <c r="N260" i="1" l="1"/>
  <c r="B261" i="1" s="1"/>
  <c r="N261" i="1" l="1"/>
  <c r="B262" i="1" s="1"/>
  <c r="N262" i="1" l="1"/>
  <c r="B263" i="1" s="1"/>
  <c r="N263" i="1" l="1"/>
  <c r="B264" i="1" s="1"/>
  <c r="N264" i="1" l="1"/>
  <c r="B265" i="1" s="1"/>
  <c r="N265" i="1" l="1"/>
  <c r="B266" i="1" s="1"/>
  <c r="N266" i="1" l="1"/>
  <c r="B267" i="1" s="1"/>
  <c r="N267" i="1" l="1"/>
  <c r="B268" i="1" s="1"/>
  <c r="N268" i="1" l="1"/>
  <c r="B269" i="1" s="1"/>
  <c r="N269" i="1" l="1"/>
  <c r="B270" i="1" s="1"/>
  <c r="N270" i="1" l="1"/>
  <c r="B271" i="1" s="1"/>
  <c r="N271" i="1" l="1"/>
  <c r="B272" i="1" s="1"/>
  <c r="N272" i="1" l="1"/>
  <c r="B273" i="1" s="1"/>
  <c r="N273" i="1" l="1"/>
  <c r="B274" i="1" s="1"/>
  <c r="N274" i="1" l="1"/>
  <c r="B275" i="1" s="1"/>
  <c r="N275" i="1" l="1"/>
  <c r="B276" i="1" s="1"/>
  <c r="N276" i="1" l="1"/>
  <c r="B277" i="1" s="1"/>
  <c r="N277" i="1" l="1"/>
  <c r="B278" i="1" s="1"/>
  <c r="N278" i="1" l="1"/>
  <c r="B279" i="1" s="1"/>
  <c r="N279" i="1" l="1"/>
  <c r="B280" i="1" s="1"/>
  <c r="N280" i="1" l="1"/>
  <c r="B281" i="1" s="1"/>
  <c r="N281" i="1" l="1"/>
  <c r="B282" i="1" s="1"/>
  <c r="N282" i="1" l="1"/>
  <c r="B283" i="1" s="1"/>
  <c r="N283" i="1" l="1"/>
  <c r="B284" i="1" s="1"/>
  <c r="N284" i="1" l="1"/>
  <c r="B285" i="1" s="1"/>
  <c r="N285" i="1" l="1"/>
  <c r="B286" i="1" s="1"/>
  <c r="N286" i="1" l="1"/>
  <c r="B287" i="1" s="1"/>
  <c r="N287" i="1" l="1"/>
  <c r="B288" i="1" s="1"/>
  <c r="N288" i="1" l="1"/>
  <c r="B289" i="1" s="1"/>
  <c r="N289" i="1" l="1"/>
  <c r="B290" i="1" s="1"/>
  <c r="N290" i="1" l="1"/>
  <c r="B291" i="1" s="1"/>
  <c r="N291" i="1" l="1"/>
  <c r="B292" i="1" s="1"/>
  <c r="N292" i="1" l="1"/>
  <c r="B293" i="1" s="1"/>
  <c r="N293" i="1" l="1"/>
  <c r="B294" i="1" s="1"/>
  <c r="N294" i="1" l="1"/>
  <c r="B295" i="1" s="1"/>
  <c r="N295" i="1" l="1"/>
  <c r="B296" i="1" s="1"/>
  <c r="N296" i="1" l="1"/>
  <c r="B297" i="1" s="1"/>
  <c r="N297" i="1" l="1"/>
  <c r="B298" i="1" s="1"/>
  <c r="N298" i="1" l="1"/>
  <c r="B299" i="1" s="1"/>
  <c r="N299" i="1" l="1"/>
  <c r="B300" i="1" s="1"/>
  <c r="N300" i="1" l="1"/>
  <c r="B301" i="1" s="1"/>
  <c r="N301" i="1" l="1"/>
  <c r="B302" i="1" s="1"/>
  <c r="N302" i="1" l="1"/>
  <c r="B303" i="1" s="1"/>
  <c r="N303" i="1" l="1"/>
  <c r="B304" i="1" s="1"/>
  <c r="N304" i="1" l="1"/>
  <c r="B305" i="1" s="1"/>
  <c r="N305" i="1" l="1"/>
  <c r="B306" i="1" s="1"/>
  <c r="N306" i="1" l="1"/>
  <c r="B307" i="1" s="1"/>
  <c r="N307" i="1" l="1"/>
  <c r="B308" i="1" s="1"/>
  <c r="N308" i="1" l="1"/>
  <c r="B309" i="1" s="1"/>
  <c r="N309" i="1" l="1"/>
  <c r="B310" i="1" s="1"/>
  <c r="N310" i="1" l="1"/>
  <c r="B311" i="1" s="1"/>
  <c r="N311" i="1" l="1"/>
  <c r="B312" i="1" s="1"/>
  <c r="N312" i="1" l="1"/>
  <c r="B313" i="1" s="1"/>
  <c r="N313" i="1" l="1"/>
  <c r="B314" i="1" s="1"/>
  <c r="N314" i="1" l="1"/>
  <c r="B315" i="1" s="1"/>
  <c r="N315" i="1" l="1"/>
  <c r="B316" i="1" s="1"/>
  <c r="N316" i="1" l="1"/>
  <c r="B317" i="1" s="1"/>
  <c r="N317" i="1" l="1"/>
  <c r="B318" i="1" s="1"/>
  <c r="N318" i="1" l="1"/>
  <c r="B319" i="1" s="1"/>
  <c r="N319" i="1" l="1"/>
  <c r="B320" i="1" s="1"/>
  <c r="N320" i="1" l="1"/>
  <c r="B321" i="1" s="1"/>
  <c r="N321" i="1" l="1"/>
  <c r="B322" i="1" s="1"/>
  <c r="N322" i="1" l="1"/>
  <c r="B323" i="1" s="1"/>
  <c r="N323" i="1" l="1"/>
  <c r="B324" i="1" s="1"/>
  <c r="N324" i="1" l="1"/>
  <c r="B325" i="1" s="1"/>
  <c r="N325" i="1" l="1"/>
  <c r="B326" i="1" s="1"/>
  <c r="N326" i="1" l="1"/>
  <c r="B327" i="1" s="1"/>
  <c r="N327" i="1" l="1"/>
  <c r="B328" i="1" s="1"/>
  <c r="N328" i="1" l="1"/>
  <c r="B329" i="1" s="1"/>
  <c r="N329" i="1" l="1"/>
  <c r="B330" i="1" s="1"/>
  <c r="N330" i="1" l="1"/>
  <c r="B331" i="1" s="1"/>
  <c r="N331" i="1" l="1"/>
  <c r="B332" i="1" s="1"/>
  <c r="N332" i="1" l="1"/>
  <c r="B333" i="1" s="1"/>
  <c r="N333" i="1" l="1"/>
  <c r="B334" i="1" s="1"/>
  <c r="N334" i="1" l="1"/>
  <c r="B335" i="1" s="1"/>
  <c r="N335" i="1" l="1"/>
  <c r="B336" i="1" s="1"/>
  <c r="N336" i="1" l="1"/>
  <c r="B337" i="1" s="1"/>
  <c r="N337" i="1" l="1"/>
  <c r="B338" i="1" s="1"/>
  <c r="N338" i="1" l="1"/>
  <c r="B339" i="1" s="1"/>
  <c r="N339" i="1" l="1"/>
  <c r="B340" i="1" s="1"/>
  <c r="N340" i="1" l="1"/>
  <c r="B341" i="1" s="1"/>
  <c r="N341" i="1" l="1"/>
  <c r="B342" i="1" s="1"/>
  <c r="N342" i="1" l="1"/>
  <c r="B343" i="1" s="1"/>
  <c r="N343" i="1" l="1"/>
  <c r="B344" i="1" s="1"/>
  <c r="N344" i="1" l="1"/>
  <c r="B345" i="1" s="1"/>
  <c r="N345" i="1" l="1"/>
  <c r="B346" i="1" s="1"/>
  <c r="N346" i="1" l="1"/>
  <c r="B347" i="1" s="1"/>
  <c r="N347" i="1" l="1"/>
  <c r="B348" i="1" s="1"/>
  <c r="N348" i="1" l="1"/>
  <c r="B349" i="1" s="1"/>
  <c r="N349" i="1" l="1"/>
  <c r="B350" i="1" s="1"/>
  <c r="N350" i="1" l="1"/>
  <c r="B351" i="1" s="1"/>
  <c r="N351" i="1" l="1"/>
  <c r="B352" i="1" s="1"/>
  <c r="N352" i="1" l="1"/>
  <c r="B353" i="1" s="1"/>
  <c r="N353" i="1" l="1"/>
  <c r="B354" i="1" s="1"/>
  <c r="N354" i="1" l="1"/>
  <c r="B355" i="1" s="1"/>
  <c r="N355" i="1" l="1"/>
  <c r="B356" i="1" s="1"/>
  <c r="N356" i="1" l="1"/>
  <c r="B357" i="1" s="1"/>
  <c r="N357" i="1" l="1"/>
  <c r="B358" i="1" s="1"/>
  <c r="N358" i="1" l="1"/>
  <c r="B359" i="1" s="1"/>
  <c r="N359" i="1" l="1"/>
  <c r="B360" i="1" s="1"/>
  <c r="N360" i="1" l="1"/>
  <c r="B361" i="1" s="1"/>
  <c r="N361" i="1" l="1"/>
  <c r="B362" i="1" s="1"/>
  <c r="N362" i="1" l="1"/>
  <c r="B363" i="1" s="1"/>
  <c r="N363" i="1" l="1"/>
  <c r="B364" i="1" s="1"/>
  <c r="N364" i="1" l="1"/>
  <c r="B365" i="1" s="1"/>
  <c r="N365" i="1" l="1"/>
  <c r="B366" i="1" s="1"/>
  <c r="N366" i="1" l="1"/>
  <c r="B367" i="1" s="1"/>
  <c r="N367" i="1" l="1"/>
  <c r="B368" i="1" s="1"/>
  <c r="N368" i="1" s="1"/>
  <c r="F53" i="4" l="1"/>
  <c r="G53" i="4" s="1"/>
  <c r="F70" i="4"/>
  <c r="G70" i="4" s="1"/>
  <c r="F71" i="4"/>
  <c r="G71" i="4" s="1"/>
  <c r="F129" i="4"/>
  <c r="G129" i="4" s="1"/>
  <c r="F130" i="4"/>
  <c r="G130" i="4" s="1"/>
  <c r="F131" i="4"/>
  <c r="G131" i="4" s="1"/>
  <c r="F82" i="4"/>
  <c r="G82" i="4" s="1"/>
  <c r="F54" i="4"/>
  <c r="G54" i="4" s="1"/>
  <c r="F55" i="4"/>
  <c r="G55" i="4" s="1"/>
  <c r="F132" i="4"/>
  <c r="G132" i="4" s="1"/>
  <c r="F133" i="4"/>
  <c r="G133" i="4" s="1"/>
  <c r="F33" i="4"/>
  <c r="G33" i="4" s="1"/>
  <c r="F25" i="4"/>
  <c r="G25" i="4" s="1"/>
  <c r="F94" i="4"/>
  <c r="G94" i="4" s="1"/>
  <c r="F95" i="4"/>
  <c r="G95" i="4" s="1"/>
  <c r="F16" i="4"/>
  <c r="G16" i="4" s="1"/>
  <c r="F17" i="4"/>
  <c r="G17" i="4" s="1"/>
  <c r="F56" i="4"/>
  <c r="G56" i="4" s="1"/>
  <c r="F72" i="4"/>
  <c r="G72" i="4" s="1"/>
  <c r="F73" i="4"/>
  <c r="G73" i="4" s="1"/>
  <c r="F96" i="4"/>
  <c r="G96" i="4" s="1"/>
  <c r="F134" i="4"/>
  <c r="G134" i="4" s="1"/>
  <c r="F135" i="4"/>
  <c r="G135" i="4" s="1"/>
  <c r="F136" i="4"/>
  <c r="G136" i="4" s="1"/>
  <c r="F57" i="4"/>
  <c r="G57" i="4" s="1"/>
  <c r="F74" i="4"/>
  <c r="G74" i="4" s="1"/>
  <c r="F34" i="4"/>
  <c r="G34" i="4" s="1"/>
  <c r="F137" i="4"/>
  <c r="G137" i="4" s="1"/>
  <c r="F138" i="4"/>
  <c r="G138" i="4" s="1"/>
  <c r="F97" i="4"/>
  <c r="G97" i="4" s="1"/>
  <c r="F26" i="4"/>
  <c r="G26" i="4" s="1"/>
  <c r="F98" i="4"/>
  <c r="G98" i="4" s="1"/>
  <c r="F18" i="4"/>
  <c r="G18" i="4" s="1"/>
  <c r="F7" i="4"/>
  <c r="G7" i="4" s="1"/>
  <c r="F92" i="4" l="1"/>
  <c r="G92" i="4" s="1"/>
  <c r="F51" i="4"/>
  <c r="G51" i="4" s="1"/>
  <c r="F67" i="4"/>
  <c r="G67" i="4" s="1"/>
  <c r="F68" i="4"/>
  <c r="G68" i="4" s="1"/>
  <c r="F124" i="4"/>
  <c r="G124" i="4" s="1"/>
  <c r="F125" i="4"/>
  <c r="G125" i="4" s="1"/>
  <c r="F126" i="4"/>
  <c r="G126" i="4" s="1"/>
  <c r="F32" i="4"/>
  <c r="G32" i="4" s="1"/>
  <c r="F52" i="4"/>
  <c r="G52" i="4" s="1"/>
  <c r="F69" i="4"/>
  <c r="G69" i="4" s="1"/>
  <c r="F127" i="4"/>
  <c r="G127" i="4" s="1"/>
  <c r="F128" i="4"/>
  <c r="G128" i="4" s="1"/>
  <c r="F24" i="4"/>
  <c r="G24" i="4" s="1"/>
  <c r="F81" i="4"/>
  <c r="G81" i="4" s="1"/>
  <c r="F5" i="4"/>
  <c r="G5" i="4" s="1"/>
  <c r="F6" i="4"/>
  <c r="G6" i="4" s="1"/>
  <c r="F93" i="4"/>
  <c r="G93" i="4" s="1"/>
  <c r="F91" i="4" l="1"/>
  <c r="G91" i="4" s="1"/>
  <c r="F14" i="4"/>
  <c r="G14" i="4" s="1"/>
  <c r="F15" i="4"/>
  <c r="G15" i="4" s="1"/>
  <c r="F23" i="4"/>
  <c r="G23" i="4" s="1"/>
  <c r="F80" i="4"/>
  <c r="G80" i="4" s="1"/>
  <c r="F90" i="4"/>
  <c r="G90" i="4" s="1"/>
  <c r="F49" i="4"/>
  <c r="G49" i="4" s="1"/>
  <c r="F64" i="4"/>
  <c r="G64" i="4" s="1"/>
  <c r="F65" i="4"/>
  <c r="G65" i="4" s="1"/>
  <c r="F119" i="4"/>
  <c r="G119" i="4" s="1"/>
  <c r="F120" i="4"/>
  <c r="G120" i="4" s="1"/>
  <c r="F121" i="4"/>
  <c r="G121" i="4" s="1"/>
  <c r="F31" i="4"/>
  <c r="G31" i="4" s="1"/>
  <c r="F50" i="4"/>
  <c r="G50" i="4" s="1"/>
  <c r="F66" i="4"/>
  <c r="G66" i="4" s="1"/>
  <c r="F122" i="4"/>
  <c r="G122" i="4" s="1"/>
  <c r="F123" i="4"/>
  <c r="G123" i="4" s="1"/>
  <c r="F87" i="4" l="1"/>
  <c r="G87" i="4" s="1"/>
  <c r="F114" i="4"/>
  <c r="G114" i="4" s="1"/>
  <c r="F115" i="4"/>
  <c r="G115" i="4" s="1"/>
  <c r="F116" i="4"/>
  <c r="G116" i="4" s="1"/>
  <c r="F61" i="4"/>
  <c r="G61" i="4" s="1"/>
  <c r="F62" i="4"/>
  <c r="G62" i="4" s="1"/>
  <c r="F47" i="4"/>
  <c r="G47" i="4" s="1"/>
  <c r="F30" i="4"/>
  <c r="G30" i="4" s="1"/>
  <c r="F117" i="4"/>
  <c r="G117" i="4" s="1"/>
  <c r="F118" i="4"/>
  <c r="G118" i="4" s="1"/>
  <c r="F63" i="4"/>
  <c r="G63" i="4" s="1"/>
  <c r="F48" i="4"/>
  <c r="G48" i="4" s="1"/>
  <c r="F88" i="4"/>
  <c r="G88" i="4" s="1"/>
  <c r="F22" i="4"/>
  <c r="G22" i="4" s="1"/>
  <c r="F89" i="4"/>
  <c r="G89" i="4" s="1"/>
  <c r="F12" i="4"/>
  <c r="G12" i="4" s="1"/>
  <c r="F13" i="4"/>
  <c r="G13" i="4" s="1"/>
  <c r="F109" i="4" l="1"/>
  <c r="G109" i="4" s="1"/>
  <c r="F110" i="4"/>
  <c r="G110" i="4" s="1"/>
  <c r="F111" i="4"/>
  <c r="G111" i="4" s="1"/>
  <c r="F85" i="4"/>
  <c r="G85" i="4" s="1"/>
  <c r="F58" i="4"/>
  <c r="G58" i="4" s="1"/>
  <c r="F59" i="4"/>
  <c r="G59" i="4" s="1"/>
  <c r="F45" i="4"/>
  <c r="G45" i="4" s="1"/>
  <c r="F112" i="4"/>
  <c r="G112" i="4" s="1"/>
  <c r="F113" i="4"/>
  <c r="G113" i="4" s="1"/>
  <c r="F29" i="4"/>
  <c r="G29" i="4" s="1"/>
  <c r="F60" i="4"/>
  <c r="G60" i="4" s="1"/>
  <c r="F46" i="4"/>
  <c r="G46" i="4" s="1"/>
  <c r="F21" i="4"/>
  <c r="G21" i="4" s="1"/>
  <c r="F79" i="4"/>
  <c r="G79" i="4" s="1"/>
  <c r="F86" i="4"/>
  <c r="G86" i="4" s="1"/>
  <c r="F10" i="4"/>
  <c r="G10" i="4" s="1"/>
  <c r="F11" i="4"/>
  <c r="G11" i="4" s="1"/>
  <c r="F104" i="4" l="1"/>
  <c r="G104" i="4" s="1"/>
  <c r="F105" i="4"/>
  <c r="G105" i="4" s="1"/>
  <c r="F106" i="4"/>
  <c r="G106" i="4" s="1"/>
  <c r="F83" i="4"/>
  <c r="G83" i="4" s="1"/>
  <c r="F40" i="4"/>
  <c r="G40" i="4" s="1"/>
  <c r="F41" i="4"/>
  <c r="G41" i="4" s="1"/>
  <c r="F42" i="4"/>
  <c r="G42" i="4" s="1"/>
  <c r="F107" i="4"/>
  <c r="G107" i="4" s="1"/>
  <c r="F108" i="4"/>
  <c r="G108" i="4" s="1"/>
  <c r="F43" i="4"/>
  <c r="G43" i="4" s="1"/>
  <c r="F44" i="4"/>
  <c r="G44" i="4" s="1"/>
  <c r="F28" i="4"/>
  <c r="G28" i="4" s="1"/>
  <c r="F20" i="4"/>
  <c r="G20" i="4" s="1"/>
  <c r="F77" i="4"/>
  <c r="G77" i="4" s="1"/>
  <c r="F84" i="4"/>
  <c r="G84" i="4" s="1"/>
  <c r="F8" i="4"/>
  <c r="G8" i="4" s="1"/>
  <c r="F9" i="4"/>
  <c r="G9" i="4" s="1"/>
  <c r="F99" i="4"/>
  <c r="G99" i="4" s="1"/>
  <c r="F100" i="4"/>
  <c r="G100" i="4" s="1"/>
  <c r="F101" i="4"/>
  <c r="G101" i="4" s="1"/>
  <c r="F35" i="4"/>
  <c r="G35" i="4" s="1"/>
  <c r="F36" i="4"/>
  <c r="G36" i="4" s="1"/>
  <c r="F75" i="4"/>
  <c r="G75" i="4" s="1"/>
  <c r="F37" i="4"/>
  <c r="G37" i="4" s="1"/>
  <c r="F27" i="4"/>
  <c r="G27" i="4" s="1"/>
  <c r="F102" i="4"/>
  <c r="G102" i="4" s="1"/>
  <c r="F103" i="4"/>
  <c r="G103" i="4" s="1"/>
  <c r="F38" i="4"/>
  <c r="G38" i="4" s="1"/>
  <c r="F39" i="4"/>
  <c r="G39" i="4" s="1"/>
  <c r="F76" i="4"/>
  <c r="G76" i="4" s="1"/>
  <c r="F19" i="4"/>
  <c r="G19" i="4" s="1"/>
  <c r="F78" i="4"/>
  <c r="G78" i="4" s="1"/>
  <c r="F3" i="4"/>
  <c r="G3" i="4" s="1"/>
  <c r="F4" i="4"/>
  <c r="G4" i="4" s="1"/>
  <c r="U4" i="14" l="1"/>
  <c r="R4" i="14"/>
  <c r="Y4" i="14" s="1"/>
  <c r="AG369" i="10" l="1"/>
  <c r="AG368" i="10"/>
  <c r="AG367" i="10"/>
  <c r="AG366" i="10"/>
  <c r="AG365" i="10"/>
  <c r="AG364" i="10"/>
  <c r="AG363" i="10"/>
  <c r="AG362" i="10"/>
  <c r="AG361" i="10"/>
  <c r="AG360" i="10"/>
  <c r="AG359" i="10"/>
  <c r="AG358" i="10"/>
  <c r="AG357" i="10"/>
  <c r="AG356" i="10"/>
  <c r="AG355" i="10"/>
  <c r="AG354" i="10"/>
  <c r="AG353" i="10"/>
  <c r="AG352" i="10"/>
  <c r="AG351" i="10"/>
  <c r="AG350" i="10"/>
  <c r="AG349" i="10"/>
  <c r="AG348" i="10"/>
  <c r="AG347" i="10"/>
  <c r="AG346" i="10"/>
  <c r="AG345" i="10"/>
  <c r="AG344" i="10"/>
  <c r="AG343" i="10"/>
  <c r="AG342" i="10"/>
  <c r="AG341" i="10"/>
  <c r="AG340" i="10"/>
  <c r="AG339" i="10"/>
  <c r="AG338" i="10"/>
  <c r="AG337" i="10"/>
  <c r="AG336" i="10"/>
  <c r="AG335" i="10"/>
  <c r="AG334" i="10"/>
  <c r="AG333" i="10"/>
  <c r="AG332" i="10"/>
  <c r="AG331" i="10"/>
  <c r="AG330" i="10"/>
  <c r="AG329" i="10"/>
  <c r="AG328" i="10"/>
  <c r="AG327" i="10"/>
  <c r="AG326" i="10"/>
  <c r="AG325" i="10"/>
  <c r="AG324" i="10"/>
  <c r="AG323" i="10"/>
  <c r="AG322" i="10"/>
  <c r="AG321" i="10"/>
  <c r="AG320" i="10"/>
  <c r="AG319" i="10"/>
  <c r="AG318" i="10"/>
  <c r="AG317" i="10"/>
  <c r="AG316" i="10"/>
  <c r="AG315" i="10"/>
  <c r="AG314" i="10"/>
  <c r="AG313" i="10"/>
  <c r="AG312" i="10"/>
  <c r="AG311" i="10"/>
  <c r="AG310" i="10"/>
  <c r="AG309" i="10"/>
  <c r="AG308" i="10"/>
  <c r="AG307" i="10"/>
  <c r="AG306" i="10"/>
  <c r="AG305" i="10"/>
  <c r="AG304" i="10"/>
  <c r="AG303" i="10"/>
  <c r="AG302" i="10"/>
  <c r="AG301" i="10"/>
  <c r="AG300" i="10"/>
  <c r="AG299" i="10"/>
  <c r="AG298" i="10"/>
  <c r="AG297" i="10"/>
  <c r="AG296" i="10"/>
  <c r="AG295" i="10"/>
  <c r="AG294" i="10"/>
  <c r="AG293" i="10"/>
  <c r="AG292" i="10"/>
  <c r="AG291" i="10"/>
  <c r="AG290" i="10"/>
  <c r="AG289" i="10"/>
  <c r="AG288" i="10"/>
  <c r="AG287" i="10"/>
  <c r="AG286" i="10"/>
  <c r="AG285" i="10"/>
  <c r="AG284" i="10"/>
  <c r="AG283" i="10"/>
  <c r="AG282" i="10"/>
  <c r="AG281" i="10"/>
  <c r="AG280" i="10"/>
  <c r="AG279" i="10"/>
  <c r="AG278" i="10"/>
  <c r="AG277" i="10"/>
  <c r="AG276" i="10"/>
  <c r="AG275" i="10"/>
  <c r="AG274" i="10"/>
  <c r="AG273" i="10"/>
  <c r="AG272" i="10"/>
  <c r="AG271" i="10"/>
  <c r="AG270" i="10"/>
  <c r="AG269" i="10"/>
  <c r="AG268" i="10"/>
  <c r="AG267" i="10"/>
  <c r="AG266" i="10"/>
  <c r="AG265" i="10"/>
  <c r="AG264" i="10"/>
  <c r="AG263" i="10"/>
  <c r="AG262" i="10"/>
  <c r="AG261" i="10"/>
  <c r="AG260" i="10"/>
  <c r="AG259" i="10"/>
  <c r="AG258" i="10"/>
  <c r="AG257" i="10"/>
  <c r="AG256" i="10"/>
  <c r="AG255" i="10"/>
  <c r="AG254" i="10"/>
  <c r="AG253" i="10"/>
  <c r="AG252" i="10"/>
  <c r="AG251" i="10"/>
  <c r="AG250" i="10"/>
  <c r="AG249" i="10"/>
  <c r="AG248" i="10"/>
  <c r="AG247" i="10"/>
  <c r="AG246" i="10"/>
  <c r="AG245" i="10"/>
  <c r="AG244" i="10"/>
  <c r="AG243" i="10"/>
  <c r="AG242" i="10"/>
  <c r="AG241" i="10"/>
  <c r="AG240" i="10"/>
  <c r="AG239" i="10"/>
  <c r="AG238" i="10"/>
  <c r="AG237" i="10"/>
  <c r="AG236" i="10"/>
  <c r="AG235" i="10"/>
  <c r="AG234" i="10"/>
  <c r="AG233" i="10"/>
  <c r="AG232" i="10"/>
  <c r="AG231" i="10"/>
  <c r="AG230" i="10"/>
  <c r="AG229" i="10"/>
  <c r="AG228" i="10"/>
  <c r="AG227" i="10"/>
  <c r="AG226" i="10"/>
  <c r="AG225" i="10"/>
  <c r="AG224" i="10"/>
  <c r="AG223" i="10"/>
  <c r="AG222" i="10"/>
  <c r="AG221" i="10"/>
  <c r="AG220" i="10"/>
  <c r="AG219" i="10"/>
  <c r="AG218" i="10"/>
  <c r="AG217" i="10"/>
  <c r="AG216" i="10"/>
  <c r="AG215" i="10"/>
  <c r="AG214" i="10"/>
  <c r="AG213" i="10"/>
  <c r="AG212" i="10"/>
  <c r="AG211" i="10"/>
  <c r="AG210" i="10"/>
  <c r="AG209" i="10"/>
  <c r="AG208" i="10"/>
  <c r="AG207" i="10"/>
  <c r="AG206" i="10"/>
  <c r="AG205" i="10"/>
  <c r="AG204" i="10"/>
  <c r="AG203" i="10"/>
  <c r="AG202" i="10"/>
  <c r="AG201" i="10"/>
  <c r="AG200" i="10"/>
  <c r="AG199" i="10"/>
  <c r="AG198" i="10"/>
  <c r="AG197" i="10"/>
  <c r="AG196" i="10"/>
  <c r="AG195" i="10"/>
  <c r="AG194" i="10"/>
  <c r="AG193" i="10"/>
  <c r="AG192" i="10"/>
  <c r="AG191" i="10"/>
  <c r="AG190" i="10"/>
  <c r="AG189" i="10"/>
  <c r="AG188" i="10"/>
  <c r="AG187" i="10"/>
  <c r="AG186" i="10"/>
  <c r="AG185" i="10"/>
  <c r="AG184" i="10"/>
  <c r="AG183" i="10"/>
  <c r="AG182" i="10"/>
  <c r="AG181" i="10"/>
  <c r="AG180" i="10"/>
  <c r="AG179" i="10"/>
  <c r="AG178" i="10"/>
  <c r="AG177" i="10"/>
  <c r="AG176" i="10"/>
  <c r="AG175" i="10"/>
  <c r="AG174" i="10"/>
  <c r="AG173" i="10"/>
  <c r="AG172" i="10"/>
  <c r="AG171" i="10"/>
  <c r="AG170" i="10"/>
  <c r="AG169" i="10"/>
  <c r="AG168" i="10"/>
  <c r="AG167" i="10"/>
  <c r="AG166" i="10"/>
  <c r="AG165" i="10"/>
  <c r="AG164" i="10"/>
  <c r="AG163" i="10"/>
  <c r="AG162" i="10"/>
  <c r="AG161" i="10"/>
  <c r="AG160" i="10"/>
  <c r="AG159" i="10"/>
  <c r="AG158" i="10"/>
  <c r="AG157" i="10"/>
  <c r="AG156" i="10"/>
  <c r="AG155" i="10"/>
  <c r="AG154" i="10"/>
  <c r="AG153" i="10"/>
  <c r="AG152" i="10"/>
  <c r="AG151" i="10"/>
  <c r="AG150" i="10"/>
  <c r="AG149" i="10"/>
  <c r="AG148" i="10"/>
  <c r="AG147" i="10"/>
  <c r="AG146" i="10"/>
  <c r="AG145" i="10"/>
  <c r="AG144" i="10"/>
  <c r="AG143" i="10"/>
  <c r="AG142" i="10"/>
  <c r="AG141" i="10"/>
  <c r="AG140" i="10"/>
  <c r="AG139" i="10"/>
  <c r="AG138" i="10"/>
  <c r="AG137" i="10"/>
  <c r="AG136" i="10"/>
  <c r="AG135" i="10"/>
  <c r="AG134" i="10"/>
  <c r="AG133" i="10"/>
  <c r="AG132" i="10"/>
  <c r="AG131" i="10"/>
  <c r="AG130" i="10"/>
  <c r="AG129" i="10"/>
  <c r="AG128" i="10"/>
  <c r="AG127" i="10"/>
  <c r="AG126" i="10"/>
  <c r="AG125" i="10"/>
  <c r="AG124" i="10"/>
  <c r="AG123" i="10"/>
  <c r="AG122" i="10"/>
  <c r="AG121" i="10"/>
  <c r="AG120" i="10"/>
  <c r="AG119" i="10"/>
  <c r="AG118" i="10"/>
  <c r="AG117" i="10"/>
  <c r="AG116" i="10"/>
  <c r="AG115" i="10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AG94" i="10"/>
  <c r="AG93" i="10"/>
  <c r="AG92" i="10"/>
  <c r="AG91" i="10"/>
  <c r="AG90" i="10"/>
  <c r="AG89" i="10"/>
  <c r="AG88" i="10"/>
  <c r="AG87" i="10"/>
  <c r="AG86" i="10"/>
  <c r="AG85" i="10"/>
  <c r="AG84" i="10"/>
  <c r="AG83" i="10"/>
  <c r="AG82" i="10"/>
  <c r="AG81" i="10"/>
  <c r="AG80" i="10"/>
  <c r="AG79" i="10"/>
  <c r="AG78" i="10"/>
  <c r="AG77" i="10"/>
  <c r="AG76" i="10"/>
  <c r="AG75" i="10"/>
  <c r="AG74" i="10"/>
  <c r="AG73" i="10"/>
  <c r="AG72" i="10"/>
  <c r="AG71" i="10"/>
  <c r="AG70" i="10"/>
  <c r="AG69" i="10"/>
  <c r="AG68" i="10"/>
  <c r="AG67" i="10"/>
  <c r="AG66" i="10"/>
  <c r="AG65" i="10"/>
  <c r="AG64" i="10"/>
  <c r="AG63" i="10"/>
  <c r="AG62" i="10"/>
  <c r="AG61" i="10"/>
  <c r="AG60" i="10"/>
  <c r="AG59" i="10"/>
  <c r="AG58" i="10"/>
  <c r="AG57" i="10"/>
  <c r="AG56" i="10"/>
  <c r="AG55" i="10"/>
  <c r="AG54" i="10"/>
  <c r="AG53" i="10"/>
  <c r="AG52" i="10"/>
  <c r="AG51" i="10"/>
  <c r="AG50" i="10"/>
  <c r="AG49" i="10"/>
  <c r="AG48" i="10"/>
  <c r="AG47" i="10"/>
  <c r="AG46" i="10"/>
  <c r="AG45" i="10"/>
  <c r="AG44" i="10"/>
  <c r="AG43" i="10"/>
  <c r="AG42" i="10"/>
  <c r="AG41" i="10"/>
  <c r="AG40" i="10"/>
  <c r="AG39" i="10"/>
  <c r="AG38" i="10"/>
  <c r="AG37" i="10"/>
  <c r="AG36" i="10"/>
  <c r="AG35" i="10"/>
  <c r="AG34" i="10"/>
  <c r="AG33" i="10"/>
  <c r="AG32" i="10"/>
  <c r="AG31" i="10"/>
  <c r="AG30" i="10"/>
  <c r="AG29" i="10"/>
  <c r="AG28" i="10"/>
  <c r="AG27" i="10"/>
  <c r="AG26" i="10"/>
  <c r="AG25" i="10"/>
  <c r="AG24" i="10"/>
  <c r="AG23" i="10"/>
  <c r="AG22" i="10"/>
  <c r="AG21" i="10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B369" i="10"/>
  <c r="AB368" i="10"/>
  <c r="AB367" i="10"/>
  <c r="AB366" i="10"/>
  <c r="AB365" i="10"/>
  <c r="AB364" i="10"/>
  <c r="AB363" i="10"/>
  <c r="AB362" i="10"/>
  <c r="AB361" i="10"/>
  <c r="AB360" i="10"/>
  <c r="AB359" i="10"/>
  <c r="AB358" i="10"/>
  <c r="AB357" i="10"/>
  <c r="AB356" i="10"/>
  <c r="AB355" i="10"/>
  <c r="AB354" i="10"/>
  <c r="AB353" i="10"/>
  <c r="AB352" i="10"/>
  <c r="AB351" i="10"/>
  <c r="AB350" i="10"/>
  <c r="AB349" i="10"/>
  <c r="AB348" i="10"/>
  <c r="AB347" i="10"/>
  <c r="AB346" i="10"/>
  <c r="AB345" i="10"/>
  <c r="AB344" i="10"/>
  <c r="AB343" i="10"/>
  <c r="AB342" i="10"/>
  <c r="AB341" i="10"/>
  <c r="AB340" i="10"/>
  <c r="AB339" i="10"/>
  <c r="AB338" i="10"/>
  <c r="AB337" i="10"/>
  <c r="AB336" i="10"/>
  <c r="AB335" i="10"/>
  <c r="AB334" i="10"/>
  <c r="AB333" i="10"/>
  <c r="AB332" i="10"/>
  <c r="AB331" i="10"/>
  <c r="AB330" i="10"/>
  <c r="AB329" i="10"/>
  <c r="AB328" i="10"/>
  <c r="AB327" i="10"/>
  <c r="AB326" i="10"/>
  <c r="AB325" i="10"/>
  <c r="AB324" i="10"/>
  <c r="AB323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4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272" i="10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AG5" i="10"/>
  <c r="AB5" i="10"/>
  <c r="R5" i="10"/>
  <c r="W5" i="10"/>
  <c r="CG4" i="2"/>
  <c r="CC5" i="2" s="1"/>
  <c r="BB4" i="3"/>
  <c r="AX5" i="3" s="1"/>
  <c r="AO4" i="7"/>
  <c r="AK5" i="7" s="1"/>
  <c r="AS4" i="6"/>
  <c r="AO5" i="6" s="1"/>
  <c r="BZ4" i="9"/>
  <c r="BK4" i="9"/>
  <c r="AV4" i="9"/>
  <c r="AG4" i="9"/>
  <c r="R4" i="9"/>
  <c r="B5" i="9" s="1"/>
  <c r="AH228" i="10" l="1"/>
  <c r="AH207" i="10"/>
  <c r="AH271" i="10"/>
  <c r="AH335" i="10"/>
  <c r="AH292" i="10"/>
  <c r="AH340" i="10"/>
  <c r="AH276" i="10"/>
  <c r="AH212" i="10"/>
  <c r="AH287" i="10"/>
  <c r="AH303" i="10"/>
  <c r="AH223" i="10"/>
  <c r="AH239" i="10"/>
  <c r="AH319" i="10"/>
  <c r="AH255" i="10"/>
  <c r="AH244" i="10"/>
  <c r="AH260" i="10"/>
  <c r="AH308" i="10"/>
  <c r="AH324" i="10"/>
  <c r="AH26" i="10"/>
  <c r="AH369" i="10"/>
  <c r="AH361" i="10"/>
  <c r="AH353" i="10"/>
  <c r="AH345" i="10"/>
  <c r="AH337" i="10"/>
  <c r="AH329" i="10"/>
  <c r="AH321" i="10"/>
  <c r="AH313" i="10"/>
  <c r="AH297" i="10"/>
  <c r="AH281" i="10"/>
  <c r="AH265" i="10"/>
  <c r="AH249" i="10"/>
  <c r="AH217" i="10"/>
  <c r="AH201" i="10"/>
  <c r="AH193" i="10"/>
  <c r="AH185" i="10"/>
  <c r="AH177" i="10"/>
  <c r="AH169" i="10"/>
  <c r="AH161" i="10"/>
  <c r="AH153" i="10"/>
  <c r="AH145" i="10"/>
  <c r="AH137" i="10"/>
  <c r="AH129" i="10"/>
  <c r="AH121" i="10"/>
  <c r="AH113" i="10"/>
  <c r="AH105" i="10"/>
  <c r="AH97" i="10"/>
  <c r="AH89" i="10"/>
  <c r="AH81" i="10"/>
  <c r="AH73" i="10"/>
  <c r="AH65" i="10"/>
  <c r="AH57" i="10"/>
  <c r="AH49" i="10"/>
  <c r="AH41" i="10"/>
  <c r="AH33" i="10"/>
  <c r="AH25" i="10"/>
  <c r="AH17" i="10"/>
  <c r="AH9" i="10"/>
  <c r="AH6" i="10"/>
  <c r="AH10" i="10"/>
  <c r="AH14" i="10"/>
  <c r="AH18" i="10"/>
  <c r="AH22" i="10"/>
  <c r="AH365" i="10"/>
  <c r="AH357" i="10"/>
  <c r="AH349" i="10"/>
  <c r="AH305" i="10"/>
  <c r="AH233" i="10"/>
  <c r="AH30" i="10"/>
  <c r="AH34" i="10"/>
  <c r="AH38" i="10"/>
  <c r="AH42" i="10"/>
  <c r="AH46" i="10"/>
  <c r="AH50" i="10"/>
  <c r="AH54" i="10"/>
  <c r="AH58" i="10"/>
  <c r="AH62" i="10"/>
  <c r="AH66" i="10"/>
  <c r="AH70" i="10"/>
  <c r="AH74" i="10"/>
  <c r="AH78" i="10"/>
  <c r="AH82" i="10"/>
  <c r="AH86" i="10"/>
  <c r="AH90" i="10"/>
  <c r="AH94" i="10"/>
  <c r="AH98" i="10"/>
  <c r="AH102" i="10"/>
  <c r="AH106" i="10"/>
  <c r="AH110" i="10"/>
  <c r="AH114" i="10"/>
  <c r="AH118" i="10"/>
  <c r="AH122" i="10"/>
  <c r="AH126" i="10"/>
  <c r="AH130" i="10"/>
  <c r="AH134" i="10"/>
  <c r="AH138" i="10"/>
  <c r="AH142" i="10"/>
  <c r="AH146" i="10"/>
  <c r="AH150" i="10"/>
  <c r="AH162" i="10"/>
  <c r="AH174" i="10"/>
  <c r="AH190" i="10"/>
  <c r="AH202" i="10"/>
  <c r="AH214" i="10"/>
  <c r="AH230" i="10"/>
  <c r="AH242" i="10"/>
  <c r="AH254" i="10"/>
  <c r="AH266" i="10"/>
  <c r="AH278" i="10"/>
  <c r="AH290" i="10"/>
  <c r="AH302" i="10"/>
  <c r="AH314" i="10"/>
  <c r="AH326" i="10"/>
  <c r="AH334" i="10"/>
  <c r="AH342" i="10"/>
  <c r="AH350" i="10"/>
  <c r="AH358" i="10"/>
  <c r="AH344" i="10"/>
  <c r="AH348" i="10"/>
  <c r="AH352" i="10"/>
  <c r="AH356" i="10"/>
  <c r="AH360" i="10"/>
  <c r="AH364" i="10"/>
  <c r="AH368" i="10"/>
  <c r="AH8" i="10"/>
  <c r="AH12" i="10"/>
  <c r="AH16" i="10"/>
  <c r="AH20" i="10"/>
  <c r="AH24" i="10"/>
  <c r="AH28" i="10"/>
  <c r="AH32" i="10"/>
  <c r="AH36" i="10"/>
  <c r="AH40" i="10"/>
  <c r="AH44" i="10"/>
  <c r="AH48" i="10"/>
  <c r="AH52" i="10"/>
  <c r="AH56" i="10"/>
  <c r="AH60" i="10"/>
  <c r="AH64" i="10"/>
  <c r="AH68" i="10"/>
  <c r="AH72" i="10"/>
  <c r="AH76" i="10"/>
  <c r="AH80" i="10"/>
  <c r="AH84" i="10"/>
  <c r="AH88" i="10"/>
  <c r="AH204" i="10"/>
  <c r="AH208" i="10"/>
  <c r="AH216" i="10"/>
  <c r="AH220" i="10"/>
  <c r="AH224" i="10"/>
  <c r="AH232" i="10"/>
  <c r="AH236" i="10"/>
  <c r="AH240" i="10"/>
  <c r="AH248" i="10"/>
  <c r="AH252" i="10"/>
  <c r="AH256" i="10"/>
  <c r="AH264" i="10"/>
  <c r="AH268" i="10"/>
  <c r="AH272" i="10"/>
  <c r="AH280" i="10"/>
  <c r="AH284" i="10"/>
  <c r="AH288" i="10"/>
  <c r="AH296" i="10"/>
  <c r="AH300" i="10"/>
  <c r="AH304" i="10"/>
  <c r="AH312" i="10"/>
  <c r="AH316" i="10"/>
  <c r="AH320" i="10"/>
  <c r="AH328" i="10"/>
  <c r="AH332" i="10"/>
  <c r="AH336" i="10"/>
  <c r="AH158" i="10"/>
  <c r="AH170" i="10"/>
  <c r="AH182" i="10"/>
  <c r="AH194" i="10"/>
  <c r="AH210" i="10"/>
  <c r="AH222" i="10"/>
  <c r="AH234" i="10"/>
  <c r="AH246" i="10"/>
  <c r="AH258" i="10"/>
  <c r="AH270" i="10"/>
  <c r="AH282" i="10"/>
  <c r="AH298" i="10"/>
  <c r="AH310" i="10"/>
  <c r="AH322" i="10"/>
  <c r="AH330" i="10"/>
  <c r="AH338" i="10"/>
  <c r="AH346" i="10"/>
  <c r="AH362" i="10"/>
  <c r="AH5" i="10"/>
  <c r="AH29" i="10"/>
  <c r="AH37" i="10"/>
  <c r="AH45" i="10"/>
  <c r="AH53" i="10"/>
  <c r="AH61" i="10"/>
  <c r="AH69" i="10"/>
  <c r="AH77" i="10"/>
  <c r="AH85" i="10"/>
  <c r="AH93" i="10"/>
  <c r="AH101" i="10"/>
  <c r="AH109" i="10"/>
  <c r="AH117" i="10"/>
  <c r="AH125" i="10"/>
  <c r="AH133" i="10"/>
  <c r="AH141" i="10"/>
  <c r="AH149" i="10"/>
  <c r="AH157" i="10"/>
  <c r="AH165" i="10"/>
  <c r="AH173" i="10"/>
  <c r="AH181" i="10"/>
  <c r="AH189" i="10"/>
  <c r="AH197" i="10"/>
  <c r="AH209" i="10"/>
  <c r="AH225" i="10"/>
  <c r="AH241" i="10"/>
  <c r="AH257" i="10"/>
  <c r="AH273" i="10"/>
  <c r="AH289" i="10"/>
  <c r="AH13" i="10"/>
  <c r="AH21" i="10"/>
  <c r="AH205" i="10"/>
  <c r="AH213" i="10"/>
  <c r="AH221" i="10"/>
  <c r="AH229" i="10"/>
  <c r="AH237" i="10"/>
  <c r="AH245" i="10"/>
  <c r="AH253" i="10"/>
  <c r="AH261" i="10"/>
  <c r="AH269" i="10"/>
  <c r="AH277" i="10"/>
  <c r="AH285" i="10"/>
  <c r="AH293" i="10"/>
  <c r="AH301" i="10"/>
  <c r="AH309" i="10"/>
  <c r="AH317" i="10"/>
  <c r="AH325" i="10"/>
  <c r="AH333" i="10"/>
  <c r="AH341" i="10"/>
  <c r="AH154" i="10"/>
  <c r="AH166" i="10"/>
  <c r="AH178" i="10"/>
  <c r="AH186" i="10"/>
  <c r="AH198" i="10"/>
  <c r="AH206" i="10"/>
  <c r="AH218" i="10"/>
  <c r="AH226" i="10"/>
  <c r="AH238" i="10"/>
  <c r="AH250" i="10"/>
  <c r="AH262" i="10"/>
  <c r="AH274" i="10"/>
  <c r="AH286" i="10"/>
  <c r="AH294" i="10"/>
  <c r="AH306" i="10"/>
  <c r="AH318" i="10"/>
  <c r="AH354" i="10"/>
  <c r="AH366" i="10"/>
  <c r="AH7" i="10"/>
  <c r="AH11" i="10"/>
  <c r="AH15" i="10"/>
  <c r="AH19" i="10"/>
  <c r="AH23" i="10"/>
  <c r="AH27" i="10"/>
  <c r="AH31" i="10"/>
  <c r="AH35" i="10"/>
  <c r="AH39" i="10"/>
  <c r="AH43" i="10"/>
  <c r="AH47" i="10"/>
  <c r="AH51" i="10"/>
  <c r="AH55" i="10"/>
  <c r="AH59" i="10"/>
  <c r="AH63" i="10"/>
  <c r="AH67" i="10"/>
  <c r="AH71" i="10"/>
  <c r="AH75" i="10"/>
  <c r="AH79" i="10"/>
  <c r="AH83" i="10"/>
  <c r="AH87" i="10"/>
  <c r="AH91" i="10"/>
  <c r="AH95" i="10"/>
  <c r="AH99" i="10"/>
  <c r="AH103" i="10"/>
  <c r="AH107" i="10"/>
  <c r="AH111" i="10"/>
  <c r="AH115" i="10"/>
  <c r="AH119" i="10"/>
  <c r="AH123" i="10"/>
  <c r="AH127" i="10"/>
  <c r="AH131" i="10"/>
  <c r="AH135" i="10"/>
  <c r="AH139" i="10"/>
  <c r="AH143" i="10"/>
  <c r="AH147" i="10"/>
  <c r="AH151" i="10"/>
  <c r="AH155" i="10"/>
  <c r="AH159" i="10"/>
  <c r="AH163" i="10"/>
  <c r="AH167" i="10"/>
  <c r="AH171" i="10"/>
  <c r="AH175" i="10"/>
  <c r="AH179" i="10"/>
  <c r="AH183" i="10"/>
  <c r="AH187" i="10"/>
  <c r="AH191" i="10"/>
  <c r="AH195" i="10"/>
  <c r="AH199" i="10"/>
  <c r="AH203" i="10"/>
  <c r="AH211" i="10"/>
  <c r="AH215" i="10"/>
  <c r="AH219" i="10"/>
  <c r="AH227" i="10"/>
  <c r="AH231" i="10"/>
  <c r="AH235" i="10"/>
  <c r="AH243" i="10"/>
  <c r="AH247" i="10"/>
  <c r="AH251" i="10"/>
  <c r="AH259" i="10"/>
  <c r="AH263" i="10"/>
  <c r="AH267" i="10"/>
  <c r="AH275" i="10"/>
  <c r="AH279" i="10"/>
  <c r="AH283" i="10"/>
  <c r="AH291" i="10"/>
  <c r="AH295" i="10"/>
  <c r="AH299" i="10"/>
  <c r="AH307" i="10"/>
  <c r="AH311" i="10"/>
  <c r="AH315" i="10"/>
  <c r="AH323" i="10"/>
  <c r="AH327" i="10"/>
  <c r="AH331" i="10"/>
  <c r="AH339" i="10"/>
  <c r="AH343" i="10"/>
  <c r="AH347" i="10"/>
  <c r="AH351" i="10"/>
  <c r="AH355" i="10"/>
  <c r="AH359" i="10"/>
  <c r="AH363" i="10"/>
  <c r="AH367" i="10"/>
  <c r="AH92" i="10"/>
  <c r="AH96" i="10"/>
  <c r="AH100" i="10"/>
  <c r="AH104" i="10"/>
  <c r="AH108" i="10"/>
  <c r="AH112" i="10"/>
  <c r="AH116" i="10"/>
  <c r="AH120" i="10"/>
  <c r="AH124" i="10"/>
  <c r="AH128" i="10"/>
  <c r="AH132" i="10"/>
  <c r="AH136" i="10"/>
  <c r="AH140" i="10"/>
  <c r="AH144" i="10"/>
  <c r="AH148" i="10"/>
  <c r="AH152" i="10"/>
  <c r="AH156" i="10"/>
  <c r="AH160" i="10"/>
  <c r="AH164" i="10"/>
  <c r="AH168" i="10"/>
  <c r="AH172" i="10"/>
  <c r="AH176" i="10"/>
  <c r="AH180" i="10"/>
  <c r="AH184" i="10"/>
  <c r="AH188" i="10"/>
  <c r="AH192" i="10"/>
  <c r="AH196" i="10"/>
  <c r="AH200" i="10"/>
  <c r="S4" i="6" l="1"/>
  <c r="Q4" i="3"/>
  <c r="Q4" i="7"/>
  <c r="GT4" i="7"/>
  <c r="FW4" i="7"/>
  <c r="EZ4" i="7"/>
  <c r="EC4" i="7"/>
  <c r="DF4" i="7"/>
  <c r="CI4" i="7"/>
  <c r="BL4" i="7"/>
  <c r="AI4" i="7"/>
  <c r="AM4" i="6"/>
  <c r="GX4" i="6"/>
  <c r="GA4" i="6"/>
  <c r="FD4" i="6"/>
  <c r="EG4" i="6"/>
  <c r="DJ4" i="6"/>
  <c r="CM4" i="6"/>
  <c r="BP4" i="6"/>
  <c r="FE4" i="5"/>
  <c r="EH4" i="5"/>
  <c r="DK4" i="5"/>
  <c r="CN4" i="5"/>
  <c r="BQ4" i="5"/>
  <c r="AT4" i="5"/>
  <c r="W4" i="5"/>
  <c r="CV4" i="3"/>
  <c r="DS4" i="3"/>
  <c r="EP4" i="3"/>
  <c r="FM4" i="3"/>
  <c r="GJ4" i="3"/>
  <c r="HG4" i="3"/>
  <c r="BY4" i="3"/>
  <c r="AV4" i="3"/>
  <c r="AI4" i="3"/>
  <c r="IS4" i="2"/>
  <c r="HU4" i="2"/>
  <c r="GW4" i="2"/>
  <c r="FY4" i="2"/>
  <c r="FA4" i="2"/>
  <c r="EE5" i="2" s="1"/>
  <c r="FA5" i="2" s="1"/>
  <c r="EE6" i="2" s="1"/>
  <c r="FA6" i="2" s="1"/>
  <c r="EE7" i="2" s="1"/>
  <c r="FA7" i="2" s="1"/>
  <c r="EE8" i="2" s="1"/>
  <c r="FA8" i="2" s="1"/>
  <c r="EE9" i="2" s="1"/>
  <c r="FA9" i="2" s="1"/>
  <c r="EE10" i="2" s="1"/>
  <c r="FA10" i="2" s="1"/>
  <c r="EE11" i="2" s="1"/>
  <c r="FA11" i="2" s="1"/>
  <c r="EE12" i="2" s="1"/>
  <c r="FA12" i="2" s="1"/>
  <c r="EE13" i="2" s="1"/>
  <c r="FA13" i="2" s="1"/>
  <c r="EE14" i="2" s="1"/>
  <c r="FA14" i="2" s="1"/>
  <c r="EE15" i="2" s="1"/>
  <c r="FA15" i="2" s="1"/>
  <c r="EE16" i="2" s="1"/>
  <c r="FA16" i="2" s="1"/>
  <c r="EE17" i="2" s="1"/>
  <c r="FA17" i="2" s="1"/>
  <c r="EE18" i="2" s="1"/>
  <c r="FA18" i="2" s="1"/>
  <c r="EE19" i="2" s="1"/>
  <c r="FA19" i="2" s="1"/>
  <c r="EE20" i="2" s="1"/>
  <c r="FA20" i="2" s="1"/>
  <c r="EE21" i="2" s="1"/>
  <c r="FA21" i="2" s="1"/>
  <c r="EE22" i="2" s="1"/>
  <c r="FA22" i="2" s="1"/>
  <c r="EE23" i="2" s="1"/>
  <c r="FA23" i="2" s="1"/>
  <c r="EE24" i="2" s="1"/>
  <c r="FA24" i="2" s="1"/>
  <c r="EE25" i="2" s="1"/>
  <c r="FA25" i="2" s="1"/>
  <c r="EE26" i="2" s="1"/>
  <c r="FA26" i="2" s="1"/>
  <c r="EE27" i="2" s="1"/>
  <c r="FA27" i="2" s="1"/>
  <c r="EE28" i="2" s="1"/>
  <c r="FA28" i="2" s="1"/>
  <c r="EE29" i="2" s="1"/>
  <c r="FA29" i="2" s="1"/>
  <c r="EE30" i="2" s="1"/>
  <c r="FA30" i="2" s="1"/>
  <c r="EE31" i="2" s="1"/>
  <c r="FA31" i="2" s="1"/>
  <c r="EE32" i="2" s="1"/>
  <c r="FA32" i="2" s="1"/>
  <c r="EE33" i="2" s="1"/>
  <c r="FA33" i="2" s="1"/>
  <c r="EE34" i="2" s="1"/>
  <c r="FA34" i="2" s="1"/>
  <c r="EC4" i="2"/>
  <c r="DE4" i="2"/>
  <c r="CI5" i="2" s="1"/>
  <c r="DE5" i="2" s="1"/>
  <c r="CI6" i="2" s="1"/>
  <c r="DE6" i="2" s="1"/>
  <c r="CI7" i="2" s="1"/>
  <c r="DE7" i="2" s="1"/>
  <c r="CI8" i="2" s="1"/>
  <c r="DE8" i="2" s="1"/>
  <c r="CI9" i="2" s="1"/>
  <c r="DE9" i="2" s="1"/>
  <c r="CI10" i="2" s="1"/>
  <c r="DE10" i="2" s="1"/>
  <c r="CI11" i="2" s="1"/>
  <c r="DE11" i="2" s="1"/>
  <c r="CI12" i="2" s="1"/>
  <c r="DE12" i="2" s="1"/>
  <c r="CI13" i="2" s="1"/>
  <c r="DE13" i="2" s="1"/>
  <c r="CI14" i="2" s="1"/>
  <c r="DE14" i="2" s="1"/>
  <c r="CI15" i="2" s="1"/>
  <c r="DE15" i="2" s="1"/>
  <c r="CI16" i="2" s="1"/>
  <c r="DE16" i="2" s="1"/>
  <c r="CI17" i="2" s="1"/>
  <c r="DE17" i="2" s="1"/>
  <c r="CI18" i="2" s="1"/>
  <c r="DE18" i="2" s="1"/>
  <c r="CI19" i="2" s="1"/>
  <c r="DE19" i="2" s="1"/>
  <c r="CI20" i="2" s="1"/>
  <c r="DE20" i="2" s="1"/>
  <c r="CI21" i="2" s="1"/>
  <c r="DE21" i="2" s="1"/>
  <c r="CI22" i="2" s="1"/>
  <c r="DE22" i="2" s="1"/>
  <c r="CI23" i="2" s="1"/>
  <c r="DE23" i="2" s="1"/>
  <c r="CI24" i="2" s="1"/>
  <c r="DE24" i="2" s="1"/>
  <c r="CI25" i="2" s="1"/>
  <c r="DE25" i="2" s="1"/>
  <c r="CI26" i="2" s="1"/>
  <c r="DE26" i="2" s="1"/>
  <c r="CI27" i="2" s="1"/>
  <c r="DE27" i="2" s="1"/>
  <c r="CI28" i="2" s="1"/>
  <c r="DE28" i="2" s="1"/>
  <c r="CI29" i="2" s="1"/>
  <c r="DE29" i="2" s="1"/>
  <c r="CI30" i="2" s="1"/>
  <c r="DE30" i="2" s="1"/>
  <c r="CI31" i="2" s="1"/>
  <c r="DE31" i="2" s="1"/>
  <c r="CI32" i="2" s="1"/>
  <c r="DE32" i="2" s="1"/>
  <c r="CI33" i="2" s="1"/>
  <c r="DE33" i="2" s="1"/>
  <c r="CI34" i="2" s="1"/>
  <c r="DE34" i="2" s="1"/>
  <c r="CA4" i="2" l="1"/>
  <c r="BS5" i="2" s="1"/>
  <c r="CA5" i="2" s="1"/>
  <c r="BS6" i="2" s="1"/>
  <c r="CA6" i="2" s="1"/>
  <c r="BS7" i="2" s="1"/>
  <c r="CA7" i="2" s="1"/>
  <c r="BS8" i="2" s="1"/>
  <c r="CA8" i="2" s="1"/>
  <c r="BS9" i="2" s="1"/>
  <c r="CA9" i="2" s="1"/>
  <c r="BS10" i="2" s="1"/>
  <c r="CA10" i="2" s="1"/>
  <c r="BS11" i="2" s="1"/>
  <c r="CA11" i="2" s="1"/>
  <c r="BS12" i="2" s="1"/>
  <c r="CA12" i="2" s="1"/>
  <c r="BS13" i="2" s="1"/>
  <c r="CA13" i="2" s="1"/>
  <c r="BS14" i="2" s="1"/>
  <c r="CA14" i="2" s="1"/>
  <c r="BS15" i="2" s="1"/>
  <c r="CA15" i="2" s="1"/>
  <c r="BS16" i="2" s="1"/>
  <c r="CA16" i="2" s="1"/>
  <c r="BS17" i="2" s="1"/>
  <c r="CA17" i="2" s="1"/>
  <c r="BS18" i="2" s="1"/>
  <c r="CA18" i="2" s="1"/>
  <c r="BS19" i="2" s="1"/>
  <c r="CA19" i="2" s="1"/>
  <c r="BS20" i="2" s="1"/>
  <c r="CA20" i="2" s="1"/>
  <c r="BS21" i="2" s="1"/>
  <c r="CA21" i="2" s="1"/>
  <c r="BS22" i="2" s="1"/>
  <c r="CA22" i="2" s="1"/>
  <c r="BS23" i="2" s="1"/>
  <c r="CA23" i="2" s="1"/>
  <c r="BS24" i="2" s="1"/>
  <c r="CA24" i="2" s="1"/>
  <c r="BS25" i="2" s="1"/>
  <c r="CA25" i="2" s="1"/>
  <c r="BS26" i="2" s="1"/>
  <c r="CA26" i="2" s="1"/>
  <c r="BS27" i="2" s="1"/>
  <c r="CA27" i="2" s="1"/>
  <c r="BS28" i="2" s="1"/>
  <c r="CA28" i="2" s="1"/>
  <c r="BS29" i="2" s="1"/>
  <c r="CA29" i="2" s="1"/>
  <c r="BS30" i="2" s="1"/>
  <c r="CA30" i="2" s="1"/>
  <c r="BS31" i="2" s="1"/>
  <c r="CA31" i="2" s="1"/>
  <c r="BS32" i="2" s="1"/>
  <c r="CA32" i="2" s="1"/>
  <c r="BS33" i="2" s="1"/>
  <c r="CA33" i="2" s="1"/>
  <c r="BS34" i="2" s="1"/>
  <c r="CA34" i="2" s="1"/>
  <c r="BQ4" i="2"/>
  <c r="BB5" i="2" s="1"/>
  <c r="BQ5" i="2" s="1"/>
  <c r="BB6" i="2" s="1"/>
  <c r="BQ6" i="2" s="1"/>
  <c r="BB7" i="2" s="1"/>
  <c r="BQ7" i="2" s="1"/>
  <c r="BB8" i="2" s="1"/>
  <c r="BQ8" i="2" s="1"/>
  <c r="BB9" i="2" s="1"/>
  <c r="BQ9" i="2" s="1"/>
  <c r="BB10" i="2" s="1"/>
  <c r="BQ10" i="2" s="1"/>
  <c r="BB11" i="2" s="1"/>
  <c r="BQ11" i="2" s="1"/>
  <c r="BB12" i="2" s="1"/>
  <c r="BQ12" i="2" s="1"/>
  <c r="BB13" i="2" s="1"/>
  <c r="BQ13" i="2" s="1"/>
  <c r="BB14" i="2" s="1"/>
  <c r="BQ14" i="2" s="1"/>
  <c r="BB15" i="2" s="1"/>
  <c r="BQ15" i="2" s="1"/>
  <c r="BB16" i="2" s="1"/>
  <c r="BQ16" i="2" s="1"/>
  <c r="BB17" i="2" s="1"/>
  <c r="BQ17" i="2" s="1"/>
  <c r="BB18" i="2" s="1"/>
  <c r="BQ18" i="2" s="1"/>
  <c r="BB19" i="2" s="1"/>
  <c r="BQ19" i="2" s="1"/>
  <c r="BB20" i="2" s="1"/>
  <c r="BQ20" i="2" s="1"/>
  <c r="BB21" i="2" s="1"/>
  <c r="BQ21" i="2" s="1"/>
  <c r="BB22" i="2" s="1"/>
  <c r="BQ22" i="2" s="1"/>
  <c r="BB23" i="2" s="1"/>
  <c r="BQ23" i="2" s="1"/>
  <c r="BB24" i="2" s="1"/>
  <c r="BQ24" i="2" s="1"/>
  <c r="BB25" i="2" s="1"/>
  <c r="BQ25" i="2" s="1"/>
  <c r="BB26" i="2" s="1"/>
  <c r="BQ26" i="2" s="1"/>
  <c r="BB27" i="2" s="1"/>
  <c r="BQ27" i="2" s="1"/>
  <c r="BB28" i="2" s="1"/>
  <c r="BQ28" i="2" s="1"/>
  <c r="BB29" i="2" s="1"/>
  <c r="BQ29" i="2" s="1"/>
  <c r="BB30" i="2" s="1"/>
  <c r="BQ30" i="2" s="1"/>
  <c r="BB31" i="2" s="1"/>
  <c r="BQ31" i="2" s="1"/>
  <c r="BB32" i="2" s="1"/>
  <c r="BQ32" i="2" s="1"/>
  <c r="BB33" i="2" s="1"/>
  <c r="BQ33" i="2" s="1"/>
  <c r="BB34" i="2" s="1"/>
  <c r="BQ34" i="2" s="1"/>
  <c r="AJ5" i="2"/>
  <c r="AH4" i="2"/>
  <c r="S5" i="2" s="1"/>
  <c r="AH5" i="2" s="1"/>
  <c r="S6" i="2" s="1"/>
  <c r="AH6" i="2" s="1"/>
  <c r="S7" i="2" s="1"/>
  <c r="AH7" i="2" s="1"/>
  <c r="S8" i="2" s="1"/>
  <c r="AH8" i="2" s="1"/>
  <c r="S9" i="2" s="1"/>
  <c r="AH9" i="2" s="1"/>
  <c r="S10" i="2" s="1"/>
  <c r="AH10" i="2" s="1"/>
  <c r="S11" i="2" s="1"/>
  <c r="AH11" i="2" s="1"/>
  <c r="S12" i="2" s="1"/>
  <c r="AH12" i="2" s="1"/>
  <c r="S13" i="2" s="1"/>
  <c r="AH13" i="2" s="1"/>
  <c r="S14" i="2" s="1"/>
  <c r="AH14" i="2" s="1"/>
  <c r="S15" i="2" s="1"/>
  <c r="AH15" i="2" s="1"/>
  <c r="S16" i="2" s="1"/>
  <c r="AH16" i="2" s="1"/>
  <c r="S17" i="2" s="1"/>
  <c r="AH17" i="2" s="1"/>
  <c r="S18" i="2" s="1"/>
  <c r="AH18" i="2" s="1"/>
  <c r="S19" i="2" s="1"/>
  <c r="AH19" i="2" s="1"/>
  <c r="S20" i="2" s="1"/>
  <c r="AH20" i="2" s="1"/>
  <c r="S21" i="2" s="1"/>
  <c r="AH21" i="2" s="1"/>
  <c r="S22" i="2" s="1"/>
  <c r="AH22" i="2" s="1"/>
  <c r="S23" i="2" s="1"/>
  <c r="AH23" i="2" s="1"/>
  <c r="S24" i="2" s="1"/>
  <c r="AH24" i="2" s="1"/>
  <c r="S25" i="2" s="1"/>
  <c r="AH25" i="2" s="1"/>
  <c r="S26" i="2" s="1"/>
  <c r="AH26" i="2" s="1"/>
  <c r="S27" i="2" s="1"/>
  <c r="AH27" i="2" s="1"/>
  <c r="S28" i="2" s="1"/>
  <c r="AH28" i="2" s="1"/>
  <c r="S29" i="2" s="1"/>
  <c r="AH29" i="2" s="1"/>
  <c r="S30" i="2" s="1"/>
  <c r="AH30" i="2" s="1"/>
  <c r="S31" i="2" s="1"/>
  <c r="AH31" i="2" s="1"/>
  <c r="S32" i="2" s="1"/>
  <c r="AH32" i="2" s="1"/>
  <c r="S33" i="2" s="1"/>
  <c r="AH33" i="2" s="1"/>
  <c r="S34" i="2" s="1"/>
  <c r="AH34" i="2" s="1"/>
  <c r="AZ5" i="2" l="1"/>
  <c r="AJ6" i="2" s="1"/>
  <c r="AZ6" i="2" s="1"/>
  <c r="AJ7" i="2" s="1"/>
  <c r="AS4" i="1"/>
  <c r="AI4" i="1"/>
  <c r="Y4" i="1"/>
  <c r="AZ7" i="2" l="1"/>
  <c r="AJ8" i="2" s="1"/>
  <c r="AZ8" i="2" l="1"/>
  <c r="AJ9" i="2" s="1"/>
  <c r="AZ9" i="2" l="1"/>
  <c r="AJ10" i="2" s="1"/>
  <c r="AZ10" i="2" l="1"/>
  <c r="AJ11" i="2" s="1"/>
  <c r="AZ11" i="2" l="1"/>
  <c r="AJ12" i="2" s="1"/>
  <c r="AZ12" i="2" l="1"/>
  <c r="AJ13" i="2" s="1"/>
  <c r="AZ13" i="2" l="1"/>
  <c r="AJ14" i="2" s="1"/>
  <c r="AZ14" i="2" l="1"/>
  <c r="AJ15" i="2" s="1"/>
  <c r="AZ15" i="2" l="1"/>
  <c r="AJ16" i="2" s="1"/>
  <c r="AZ16" i="2" l="1"/>
  <c r="AJ17" i="2" s="1"/>
  <c r="AZ17" i="2" l="1"/>
  <c r="AJ18" i="2" s="1"/>
  <c r="AZ18" i="2" l="1"/>
  <c r="AJ19" i="2" s="1"/>
  <c r="AZ19" i="2" l="1"/>
  <c r="AJ20" i="2" s="1"/>
  <c r="AZ20" i="2" l="1"/>
  <c r="AJ21" i="2" s="1"/>
  <c r="AZ21" i="2" l="1"/>
  <c r="AJ22" i="2" s="1"/>
  <c r="AZ22" i="2" l="1"/>
  <c r="AJ23" i="2" s="1"/>
  <c r="AZ23" i="2" l="1"/>
  <c r="AJ24" i="2" s="1"/>
  <c r="AZ24" i="2" l="1"/>
  <c r="AJ25" i="2" s="1"/>
  <c r="AZ25" i="2" l="1"/>
  <c r="AJ26" i="2" s="1"/>
  <c r="AZ26" i="2" l="1"/>
  <c r="AJ27" i="2" s="1"/>
  <c r="AZ27" i="2" l="1"/>
  <c r="AJ28" i="2" s="1"/>
  <c r="AZ28" i="2" l="1"/>
  <c r="AJ29" i="2" s="1"/>
  <c r="AZ29" i="2" l="1"/>
  <c r="AJ30" i="2" s="1"/>
  <c r="AZ30" i="2" l="1"/>
  <c r="AJ31" i="2" s="1"/>
  <c r="AZ31" i="2" l="1"/>
  <c r="AJ32" i="2" s="1"/>
  <c r="AZ32" i="2" l="1"/>
  <c r="AJ33" i="2" s="1"/>
  <c r="AZ33" i="2" l="1"/>
  <c r="AJ34" i="2" s="1"/>
  <c r="AZ34" i="2" s="1"/>
</calcChain>
</file>

<file path=xl/sharedStrings.xml><?xml version="1.0" encoding="utf-8"?>
<sst xmlns="http://schemas.openxmlformats.org/spreadsheetml/2006/main" count="1998" uniqueCount="201">
  <si>
    <t>Tanggal</t>
  </si>
  <si>
    <t>Stock Awal</t>
  </si>
  <si>
    <t xml:space="preserve">Volume </t>
  </si>
  <si>
    <t>Tonase</t>
  </si>
  <si>
    <t>Kedatangan</t>
  </si>
  <si>
    <t>Pengeluaran</t>
  </si>
  <si>
    <t>Lokal</t>
  </si>
  <si>
    <t>Import</t>
  </si>
  <si>
    <t>Keluar</t>
  </si>
  <si>
    <t>Mutasi</t>
  </si>
  <si>
    <t>Masuk</t>
  </si>
  <si>
    <t>Pemakaian</t>
  </si>
  <si>
    <t>SA - I</t>
  </si>
  <si>
    <t>SA - II</t>
  </si>
  <si>
    <t>Stock Akhir</t>
  </si>
  <si>
    <t>Open Storage Belerang</t>
  </si>
  <si>
    <t>Gudang PT. PJA</t>
  </si>
  <si>
    <t>Gudang X</t>
  </si>
  <si>
    <t>Gudang Y</t>
  </si>
  <si>
    <t>Penerimaan</t>
  </si>
  <si>
    <t>PPBJ</t>
  </si>
  <si>
    <t>Diswil</t>
  </si>
  <si>
    <t>Antar Produksi</t>
  </si>
  <si>
    <t>Produksi</t>
  </si>
  <si>
    <t>Pengantongan</t>
  </si>
  <si>
    <t>Prod 2A - Gudang PF I</t>
  </si>
  <si>
    <t>Prod 2B - Gudang NPK II</t>
  </si>
  <si>
    <t>Prod 3A - Gudang PA</t>
  </si>
  <si>
    <t>Nama Kapal</t>
  </si>
  <si>
    <t>PO</t>
  </si>
  <si>
    <t xml:space="preserve">Nama Kapal </t>
  </si>
  <si>
    <t>Import 1</t>
  </si>
  <si>
    <t>Import 2</t>
  </si>
  <si>
    <t>Prod 3B - Gudang Dome</t>
  </si>
  <si>
    <t>Gudang Lain</t>
  </si>
  <si>
    <t>Gudang Bahan A</t>
  </si>
  <si>
    <t>Gudang Bahan B</t>
  </si>
  <si>
    <t>Gudang Bahan C</t>
  </si>
  <si>
    <t xml:space="preserve">Import </t>
  </si>
  <si>
    <t>Gudang lain</t>
  </si>
  <si>
    <t>Gudang PT PJA</t>
  </si>
  <si>
    <t>Densitas</t>
  </si>
  <si>
    <t xml:space="preserve">Import 2 </t>
  </si>
  <si>
    <t xml:space="preserve">Antar Produksi </t>
  </si>
  <si>
    <t>Komoditi</t>
  </si>
  <si>
    <t>Nama Gudang</t>
  </si>
  <si>
    <t>Tamp</t>
  </si>
  <si>
    <t>Untamp</t>
  </si>
  <si>
    <t>02.650</t>
  </si>
  <si>
    <t>09A.650</t>
  </si>
  <si>
    <t>PF I</t>
  </si>
  <si>
    <t>Tankyard</t>
  </si>
  <si>
    <t>NPK II</t>
  </si>
  <si>
    <t>Curing PF II</t>
  </si>
  <si>
    <t>PF II</t>
  </si>
  <si>
    <t>PA I</t>
  </si>
  <si>
    <t>Dome</t>
  </si>
  <si>
    <t>Mixtro</t>
  </si>
  <si>
    <t>Mitra Produksi</t>
  </si>
  <si>
    <t>Gudang Bahan E</t>
  </si>
  <si>
    <t>Gudang Bahan F</t>
  </si>
  <si>
    <t>Gudang 38</t>
  </si>
  <si>
    <t>Prod II A</t>
  </si>
  <si>
    <t>09B.650</t>
  </si>
  <si>
    <t>Curing PF I</t>
  </si>
  <si>
    <t>Prod II B</t>
  </si>
  <si>
    <t>Unit ZK</t>
  </si>
  <si>
    <t>ZK</t>
  </si>
  <si>
    <t>Gudang Bahan G</t>
  </si>
  <si>
    <t>ZA II</t>
  </si>
  <si>
    <t>ZA I/ZA III</t>
  </si>
  <si>
    <t>Qty</t>
  </si>
  <si>
    <t>Kedatangan Ex Lokal</t>
  </si>
  <si>
    <t>Pemasok</t>
  </si>
  <si>
    <t>No. PO</t>
  </si>
  <si>
    <t>ALF3 - I</t>
  </si>
  <si>
    <t>ALF3 - II</t>
  </si>
  <si>
    <t>Konsumsi</t>
  </si>
  <si>
    <t>Koreksi</t>
  </si>
  <si>
    <t>Kapal 1</t>
  </si>
  <si>
    <t>Kapal 2</t>
  </si>
  <si>
    <t>Asal</t>
  </si>
  <si>
    <t>Pemakaian UBB</t>
  </si>
  <si>
    <t>CR</t>
  </si>
  <si>
    <t>Kalsinasi</t>
  </si>
  <si>
    <t>Pengembalian</t>
  </si>
  <si>
    <t>Mutasi Keluar</t>
  </si>
  <si>
    <t>Mutasi Masuk</t>
  </si>
  <si>
    <t>Gudang Batu Bara - UBB</t>
  </si>
  <si>
    <t>UBB</t>
  </si>
  <si>
    <t>Gudang - PF I</t>
  </si>
  <si>
    <t>Gudang - PF II</t>
  </si>
  <si>
    <t>Gudang - CR</t>
  </si>
  <si>
    <t>Gudang - Kalsinasi</t>
  </si>
  <si>
    <t>Gudang Mitra Produksi</t>
  </si>
  <si>
    <t xml:space="preserve">     02 TK-701 A </t>
  </si>
  <si>
    <t xml:space="preserve">     02 TK-701 B </t>
  </si>
  <si>
    <t xml:space="preserve">     03 TK-701 A </t>
  </si>
  <si>
    <t xml:space="preserve">     03 TK-701 B </t>
  </si>
  <si>
    <t>Level Liquid Netto</t>
  </si>
  <si>
    <t>% P2O5</t>
  </si>
  <si>
    <t>D Tanki</t>
  </si>
  <si>
    <t>Total Tonase</t>
  </si>
  <si>
    <t>Stock Tanki Asam Fosfat</t>
  </si>
  <si>
    <t>PT PJA</t>
  </si>
  <si>
    <t>Produksi II A</t>
  </si>
  <si>
    <t>Phonska I</t>
  </si>
  <si>
    <t>Phonska II</t>
  </si>
  <si>
    <t>Phonska III</t>
  </si>
  <si>
    <t>Produksi II B</t>
  </si>
  <si>
    <t>Phonska IV</t>
  </si>
  <si>
    <t>Penjualan</t>
  </si>
  <si>
    <t>Hasil Produksi</t>
  </si>
  <si>
    <t>Prod III A</t>
  </si>
  <si>
    <t>Prod III B</t>
  </si>
  <si>
    <t>Kapal I</t>
  </si>
  <si>
    <t>Smelting</t>
  </si>
  <si>
    <t>Kapal II</t>
  </si>
  <si>
    <t>Kedatangan Import</t>
  </si>
  <si>
    <t>Kedatangan Lokal</t>
  </si>
  <si>
    <t>Terima</t>
  </si>
  <si>
    <t>Kirim</t>
  </si>
  <si>
    <t>Makloon PJA</t>
  </si>
  <si>
    <t>ZA I (B002)</t>
  </si>
  <si>
    <t>ZA III (B003)</t>
  </si>
  <si>
    <t>Utilitas I B (B035)</t>
  </si>
  <si>
    <t>Utilitas I A (B026 B027)</t>
  </si>
  <si>
    <t>PF I (B006)</t>
  </si>
  <si>
    <t>Phonska I (B007)</t>
  </si>
  <si>
    <t>Phonska II (B008)</t>
  </si>
  <si>
    <t>Phonska III (B009)</t>
  </si>
  <si>
    <t>Phonska IV (B010)</t>
  </si>
  <si>
    <t>ZK (B015 B016)</t>
  </si>
  <si>
    <t>ZA II (B019)</t>
  </si>
  <si>
    <t>PA I (B019)</t>
  </si>
  <si>
    <t>Utilitas III A (B031)</t>
  </si>
  <si>
    <t>PA II (B020)</t>
  </si>
  <si>
    <t>Stock Tanki</t>
  </si>
  <si>
    <t>Prod I A</t>
  </si>
  <si>
    <t>Prod I B</t>
  </si>
  <si>
    <t>Kedatangan Kapal</t>
  </si>
  <si>
    <t xml:space="preserve"> Urea I A (B001)</t>
  </si>
  <si>
    <t>Urea I B (B035)</t>
  </si>
  <si>
    <t>Stock Tanki Prod I</t>
  </si>
  <si>
    <t>Stock Tanki Prod III</t>
  </si>
  <si>
    <t xml:space="preserve">Kapal </t>
  </si>
  <si>
    <t>Penambahan Produk AF</t>
  </si>
  <si>
    <t>Outstanding Koreksi Penambahan Produk AF</t>
  </si>
  <si>
    <t>NPK I</t>
  </si>
  <si>
    <t>NPK III</t>
  </si>
  <si>
    <t>NPK IV</t>
  </si>
  <si>
    <t xml:space="preserve">Stock Opname </t>
  </si>
  <si>
    <t>Volume PF II - Open</t>
  </si>
  <si>
    <t>Density</t>
  </si>
  <si>
    <t>Volume PF II - Kubangan</t>
  </si>
  <si>
    <t>Material Lain Diluar ROP</t>
  </si>
  <si>
    <t>ZA</t>
  </si>
  <si>
    <t>Gd. 02.650</t>
  </si>
  <si>
    <t>Gd. 09A.650</t>
  </si>
  <si>
    <t>Gd. Curing PF I</t>
  </si>
  <si>
    <t>KCL</t>
  </si>
  <si>
    <t>Phopshate Rock</t>
  </si>
  <si>
    <t>Gd. PF I</t>
  </si>
  <si>
    <t>Gd. 09B.650</t>
  </si>
  <si>
    <t>DAP</t>
  </si>
  <si>
    <t>Gd. NPK I/II</t>
  </si>
  <si>
    <t>Gd. Curing PF II</t>
  </si>
  <si>
    <t>Gd. NPK I/II &amp; PF II</t>
  </si>
  <si>
    <t xml:space="preserve">Phopshate Rock </t>
  </si>
  <si>
    <t>Belerang</t>
  </si>
  <si>
    <t>Phosphate Rock</t>
  </si>
  <si>
    <t>Gd. Dome</t>
  </si>
  <si>
    <t>Batubara</t>
  </si>
  <si>
    <t>Gd. Batubara UBB Luar</t>
  </si>
  <si>
    <t>Gd. Batubara UBB Dalam</t>
  </si>
  <si>
    <t xml:space="preserve">Phosphate Rock </t>
  </si>
  <si>
    <t xml:space="preserve">Belerang </t>
  </si>
  <si>
    <t xml:space="preserve">Batubara </t>
  </si>
  <si>
    <t xml:space="preserve">KCL </t>
  </si>
  <si>
    <t>Gd. DOME</t>
  </si>
  <si>
    <t xml:space="preserve">Gd. Batubara UBB Luar </t>
  </si>
  <si>
    <t>Departemen</t>
  </si>
  <si>
    <t xml:space="preserve">Gd. PA </t>
  </si>
  <si>
    <t>Gd. OPS Belerang</t>
  </si>
  <si>
    <t>Dari PJA</t>
  </si>
  <si>
    <t>Eks PG</t>
  </si>
  <si>
    <t>Ke PJA</t>
  </si>
  <si>
    <t>Ke PG</t>
  </si>
  <si>
    <t>MV - ARK ROYAL</t>
  </si>
  <si>
    <t>5100058975</t>
  </si>
  <si>
    <t>MV - AVOCET</t>
  </si>
  <si>
    <t>5100054775</t>
  </si>
  <si>
    <t>MV - BELMONT</t>
  </si>
  <si>
    <t>5100053797</t>
  </si>
  <si>
    <t>MV - MEDI OKINAWA</t>
  </si>
  <si>
    <t>5100053286</t>
  </si>
  <si>
    <t>VIA TRUCK</t>
  </si>
  <si>
    <t>5100053204</t>
  </si>
  <si>
    <t>MV - CHAMCHURI NAREE</t>
  </si>
  <si>
    <t>5100053800</t>
  </si>
  <si>
    <t>Makloon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</si>
</sst>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0_);_(* \(#,##0.000\);_(* &quot;-&quot;_);_(@_)"/>
    <numFmt numFmtId="166" formatCode="0.000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4" fontId="0" fillId="0" borderId="10" xfId="0" applyNumberFormat="1" applyBorder="1"/>
    <xf numFmtId="14" fontId="0" fillId="0" borderId="11" xfId="0" applyNumberFormat="1" applyBorder="1"/>
    <xf numFmtId="14" fontId="0" fillId="0" borderId="18" xfId="0" applyNumberFormat="1" applyBorder="1"/>
    <xf numFmtId="14" fontId="0" fillId="0" borderId="19" xfId="0" applyNumberFormat="1" applyBorder="1"/>
    <xf numFmtId="0" fontId="1" fillId="0" borderId="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31" xfId="0" applyNumberFormat="1" applyBorder="1"/>
    <xf numFmtId="14" fontId="0" fillId="0" borderId="32" xfId="0" applyNumberFormat="1" applyBorder="1"/>
    <xf numFmtId="0" fontId="1" fillId="0" borderId="33" xfId="0" applyFont="1" applyBorder="1" applyAlignment="1">
      <alignment horizontal="center"/>
    </xf>
    <xf numFmtId="0" fontId="0" fillId="0" borderId="33" xfId="0" applyBorder="1"/>
    <xf numFmtId="14" fontId="0" fillId="0" borderId="35" xfId="0" applyNumberFormat="1" applyBorder="1"/>
    <xf numFmtId="14" fontId="0" fillId="0" borderId="34" xfId="0" applyNumberFormat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15" fontId="4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66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</cellXfs>
  <cellStyles count="3">
    <cellStyle name="Comma [0]" xfId="1" builtinId="6"/>
    <cellStyle name="Comma [0]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S368"/>
  <sheetViews>
    <sheetView zoomScale="70" zoomScaleNormal="70" workbookViewId="0">
      <pane xSplit="1" ySplit="3" topLeftCell="B364" activePane="bottomRight" state="frozen"/>
      <selection pane="topRight" activeCell="B1" sqref="B1"/>
      <selection pane="bottomLeft" activeCell="A4" sqref="A4"/>
      <selection pane="bottomRight" activeCell="B1" sqref="B1:N1"/>
    </sheetView>
  </sheetViews>
  <sheetFormatPr defaultRowHeight="14.4" x14ac:dyDescent="0.3"/>
  <cols>
    <col min="1" max="1" width="10.44140625" bestFit="1" customWidth="1"/>
    <col min="2" max="2" width="10.5546875" bestFit="1" customWidth="1"/>
    <col min="3" max="3" width="11.44140625" bestFit="1" customWidth="1"/>
    <col min="4" max="4" width="11.44140625" customWidth="1"/>
    <col min="5" max="5" width="12.21875" bestFit="1" customWidth="1"/>
    <col min="6" max="6" width="22.33203125" bestFit="1" customWidth="1"/>
    <col min="7" max="7" width="12.21875" customWidth="1"/>
    <col min="13" max="13" width="10" bestFit="1" customWidth="1"/>
    <col min="16" max="16" width="11.44140625" customWidth="1"/>
    <col min="19" max="21" width="12.21875" customWidth="1"/>
    <col min="24" max="24" width="10.5546875" customWidth="1"/>
    <col min="30" max="31" width="12.21875" customWidth="1"/>
    <col min="40" max="41" width="12.21875" customWidth="1"/>
  </cols>
  <sheetData>
    <row r="1" spans="1:45" x14ac:dyDescent="0.3">
      <c r="A1" s="72" t="s">
        <v>0</v>
      </c>
      <c r="B1" s="73" t="s">
        <v>15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3"/>
      <c r="P1" s="69" t="s">
        <v>16</v>
      </c>
      <c r="Q1" s="69"/>
      <c r="R1" s="69"/>
      <c r="S1" s="69"/>
      <c r="T1" s="69"/>
      <c r="U1" s="69"/>
      <c r="V1" s="69"/>
      <c r="W1" s="69"/>
      <c r="X1" s="69"/>
      <c r="Y1" s="69"/>
      <c r="AA1" s="70" t="s">
        <v>17</v>
      </c>
      <c r="AB1" s="70"/>
      <c r="AC1" s="70"/>
      <c r="AD1" s="70"/>
      <c r="AE1" s="70"/>
      <c r="AF1" s="70"/>
      <c r="AG1" s="70"/>
      <c r="AH1" s="70"/>
      <c r="AI1" s="70"/>
      <c r="AK1" s="70" t="s">
        <v>18</v>
      </c>
      <c r="AL1" s="70"/>
      <c r="AM1" s="70"/>
      <c r="AN1" s="70"/>
      <c r="AO1" s="70"/>
      <c r="AP1" s="70"/>
      <c r="AQ1" s="70"/>
      <c r="AR1" s="70"/>
      <c r="AS1" s="70"/>
    </row>
    <row r="2" spans="1:45" x14ac:dyDescent="0.3">
      <c r="A2" s="72"/>
      <c r="B2" s="72" t="s">
        <v>1</v>
      </c>
      <c r="C2" s="70" t="s">
        <v>4</v>
      </c>
      <c r="D2" s="70"/>
      <c r="E2" s="70"/>
      <c r="F2" s="70"/>
      <c r="G2" s="70"/>
      <c r="H2" s="70" t="s">
        <v>9</v>
      </c>
      <c r="I2" s="70"/>
      <c r="J2" s="70"/>
      <c r="K2" s="70" t="s">
        <v>11</v>
      </c>
      <c r="L2" s="70"/>
      <c r="M2" s="70"/>
      <c r="N2" s="74" t="s">
        <v>14</v>
      </c>
      <c r="P2" s="71" t="s">
        <v>1</v>
      </c>
      <c r="Q2" s="72" t="s">
        <v>4</v>
      </c>
      <c r="R2" s="72"/>
      <c r="S2" s="72"/>
      <c r="T2" s="72"/>
      <c r="U2" s="64"/>
      <c r="V2" s="72" t="s">
        <v>9</v>
      </c>
      <c r="W2" s="72"/>
      <c r="X2" s="71" t="s">
        <v>11</v>
      </c>
      <c r="Y2" s="71" t="s">
        <v>14</v>
      </c>
      <c r="AA2" s="71" t="s">
        <v>1</v>
      </c>
      <c r="AB2" s="72" t="s">
        <v>4</v>
      </c>
      <c r="AC2" s="72"/>
      <c r="AD2" s="72"/>
      <c r="AE2" s="72"/>
      <c r="AF2" s="72" t="s">
        <v>9</v>
      </c>
      <c r="AG2" s="72"/>
      <c r="AH2" s="71" t="s">
        <v>11</v>
      </c>
      <c r="AI2" s="71" t="s">
        <v>14</v>
      </c>
      <c r="AK2" s="71" t="s">
        <v>1</v>
      </c>
      <c r="AL2" s="72" t="s">
        <v>4</v>
      </c>
      <c r="AM2" s="72"/>
      <c r="AN2" s="72"/>
      <c r="AO2" s="72"/>
      <c r="AP2" s="72" t="s">
        <v>9</v>
      </c>
      <c r="AQ2" s="72"/>
      <c r="AR2" s="71" t="s">
        <v>11</v>
      </c>
      <c r="AS2" s="71" t="s">
        <v>14</v>
      </c>
    </row>
    <row r="3" spans="1:45" x14ac:dyDescent="0.3">
      <c r="A3" s="72"/>
      <c r="B3" s="72"/>
      <c r="C3" s="1" t="s">
        <v>6</v>
      </c>
      <c r="D3" s="63" t="s">
        <v>184</v>
      </c>
      <c r="E3" s="1" t="s">
        <v>7</v>
      </c>
      <c r="F3" s="1" t="s">
        <v>28</v>
      </c>
      <c r="G3" s="1" t="s">
        <v>29</v>
      </c>
      <c r="H3" s="1" t="s">
        <v>186</v>
      </c>
      <c r="I3" s="63" t="s">
        <v>8</v>
      </c>
      <c r="J3" s="1" t="s">
        <v>10</v>
      </c>
      <c r="K3" s="1" t="s">
        <v>12</v>
      </c>
      <c r="L3" s="1" t="s">
        <v>13</v>
      </c>
      <c r="M3" s="63" t="s">
        <v>111</v>
      </c>
      <c r="N3" s="74"/>
      <c r="P3" s="71"/>
      <c r="Q3" s="5" t="s">
        <v>185</v>
      </c>
      <c r="R3" s="5" t="s">
        <v>7</v>
      </c>
      <c r="S3" s="1" t="s">
        <v>28</v>
      </c>
      <c r="T3" s="1" t="s">
        <v>29</v>
      </c>
      <c r="U3" s="63" t="s">
        <v>187</v>
      </c>
      <c r="V3" s="5" t="s">
        <v>8</v>
      </c>
      <c r="W3" s="5" t="s">
        <v>10</v>
      </c>
      <c r="X3" s="71"/>
      <c r="Y3" s="71"/>
      <c r="AA3" s="71"/>
      <c r="AB3" s="5" t="s">
        <v>6</v>
      </c>
      <c r="AC3" s="5" t="s">
        <v>7</v>
      </c>
      <c r="AD3" s="1" t="s">
        <v>28</v>
      </c>
      <c r="AE3" s="1" t="s">
        <v>29</v>
      </c>
      <c r="AF3" s="5" t="s">
        <v>8</v>
      </c>
      <c r="AG3" s="5" t="s">
        <v>10</v>
      </c>
      <c r="AH3" s="71"/>
      <c r="AI3" s="71"/>
      <c r="AK3" s="71"/>
      <c r="AL3" s="5" t="s">
        <v>6</v>
      </c>
      <c r="AM3" s="5" t="s">
        <v>7</v>
      </c>
      <c r="AN3" s="1" t="s">
        <v>28</v>
      </c>
      <c r="AO3" s="1" t="s">
        <v>29</v>
      </c>
      <c r="AP3" s="5" t="s">
        <v>8</v>
      </c>
      <c r="AQ3" s="5" t="s">
        <v>10</v>
      </c>
      <c r="AR3" s="71"/>
      <c r="AS3" s="71"/>
    </row>
    <row r="4" spans="1:45" x14ac:dyDescent="0.3">
      <c r="A4" s="6">
        <v>43466</v>
      </c>
      <c r="B4">
        <v>60373.416290000001</v>
      </c>
      <c r="E4">
        <v>0</v>
      </c>
      <c r="K4">
        <v>535.08500000000004</v>
      </c>
      <c r="L4">
        <v>153.37116700000001</v>
      </c>
      <c r="M4">
        <v>0</v>
      </c>
      <c r="N4">
        <f>B4+C4+E4-H4+J4-K4-L4-M4+D4-I4</f>
        <v>59684.960123000004</v>
      </c>
      <c r="P4">
        <v>235345</v>
      </c>
      <c r="Q4">
        <f>H4</f>
        <v>0</v>
      </c>
      <c r="U4">
        <f>D4</f>
        <v>0</v>
      </c>
      <c r="Y4">
        <f>P4+Q4+R4-V4+W4-X4</f>
        <v>235345</v>
      </c>
      <c r="AI4">
        <f>AA4+AB4+AC4-AF4+AG4-AH4</f>
        <v>0</v>
      </c>
      <c r="AS4">
        <f>AK4+AL4+AM4-AP4+AQ4-AR4</f>
        <v>0</v>
      </c>
    </row>
    <row r="5" spans="1:45" x14ac:dyDescent="0.3">
      <c r="A5" s="6">
        <v>43467</v>
      </c>
      <c r="B5">
        <f>N4</f>
        <v>59684.960123000004</v>
      </c>
      <c r="E5">
        <v>0</v>
      </c>
      <c r="K5">
        <v>534.78300000000002</v>
      </c>
      <c r="L5">
        <v>0</v>
      </c>
      <c r="M5">
        <v>0</v>
      </c>
      <c r="N5">
        <f t="shared" ref="N5:N68" si="0">B5+C5+E5-H5+J5-K5-L5-M5+D5-I5</f>
        <v>59150.177123000001</v>
      </c>
      <c r="P5">
        <v>34543</v>
      </c>
    </row>
    <row r="6" spans="1:45" x14ac:dyDescent="0.3">
      <c r="A6" s="6">
        <v>43468</v>
      </c>
      <c r="B6">
        <f t="shared" ref="B6:B69" si="1">N5</f>
        <v>59150.177123000001</v>
      </c>
      <c r="E6">
        <v>0</v>
      </c>
      <c r="K6">
        <v>532.95100000000002</v>
      </c>
      <c r="L6">
        <v>0</v>
      </c>
      <c r="M6">
        <v>0</v>
      </c>
      <c r="N6">
        <f t="shared" si="0"/>
        <v>58617.226123</v>
      </c>
      <c r="P6">
        <v>2343</v>
      </c>
    </row>
    <row r="7" spans="1:45" x14ac:dyDescent="0.3">
      <c r="A7" s="6">
        <v>43469</v>
      </c>
      <c r="B7">
        <f t="shared" si="1"/>
        <v>58617.226123</v>
      </c>
      <c r="E7">
        <v>0</v>
      </c>
      <c r="K7">
        <v>436.61799999999999</v>
      </c>
      <c r="L7">
        <v>0</v>
      </c>
      <c r="M7">
        <v>0</v>
      </c>
      <c r="N7">
        <f t="shared" si="0"/>
        <v>58180.608122999998</v>
      </c>
      <c r="P7">
        <v>345</v>
      </c>
    </row>
    <row r="8" spans="1:45" x14ac:dyDescent="0.3">
      <c r="A8" s="6">
        <v>43470</v>
      </c>
      <c r="B8">
        <f t="shared" si="1"/>
        <v>58180.608122999998</v>
      </c>
      <c r="E8">
        <v>0</v>
      </c>
      <c r="K8">
        <v>419.00099999999998</v>
      </c>
      <c r="L8">
        <v>0</v>
      </c>
      <c r="M8">
        <v>0</v>
      </c>
      <c r="N8">
        <f t="shared" si="0"/>
        <v>57761.607123000002</v>
      </c>
      <c r="P8">
        <v>345345</v>
      </c>
    </row>
    <row r="9" spans="1:45" x14ac:dyDescent="0.3">
      <c r="A9" s="6">
        <v>43471</v>
      </c>
      <c r="B9">
        <f t="shared" si="1"/>
        <v>57761.607123000002</v>
      </c>
      <c r="E9">
        <v>0</v>
      </c>
      <c r="K9">
        <v>562.32799999999997</v>
      </c>
      <c r="L9">
        <v>0</v>
      </c>
      <c r="M9">
        <v>0</v>
      </c>
      <c r="N9">
        <f t="shared" si="0"/>
        <v>57199.279123</v>
      </c>
    </row>
    <row r="10" spans="1:45" x14ac:dyDescent="0.3">
      <c r="A10" s="6">
        <v>43472</v>
      </c>
      <c r="B10">
        <f t="shared" si="1"/>
        <v>57199.279123</v>
      </c>
      <c r="E10">
        <v>0</v>
      </c>
      <c r="K10">
        <v>571.15599999999995</v>
      </c>
      <c r="L10">
        <v>0</v>
      </c>
      <c r="M10">
        <v>0</v>
      </c>
      <c r="N10">
        <f t="shared" si="0"/>
        <v>56628.123122999998</v>
      </c>
    </row>
    <row r="11" spans="1:45" x14ac:dyDescent="0.3">
      <c r="A11" s="6">
        <v>43473</v>
      </c>
      <c r="B11">
        <f t="shared" si="1"/>
        <v>56628.123122999998</v>
      </c>
      <c r="E11">
        <v>0</v>
      </c>
      <c r="K11">
        <v>576.60900000000004</v>
      </c>
      <c r="L11">
        <v>0</v>
      </c>
      <c r="M11">
        <v>0</v>
      </c>
      <c r="N11">
        <f t="shared" si="0"/>
        <v>56051.514123000001</v>
      </c>
    </row>
    <row r="12" spans="1:45" x14ac:dyDescent="0.3">
      <c r="A12" s="6">
        <v>43474</v>
      </c>
      <c r="B12">
        <f>N11</f>
        <v>56051.514123000001</v>
      </c>
      <c r="E12">
        <v>0</v>
      </c>
      <c r="K12">
        <v>578.80799999999999</v>
      </c>
      <c r="L12">
        <v>0</v>
      </c>
      <c r="M12">
        <v>0</v>
      </c>
      <c r="N12">
        <f>B12+C12+E12-H12+J12-K12-L12-M12+D12-I12</f>
        <v>55472.706123000004</v>
      </c>
    </row>
    <row r="13" spans="1:45" x14ac:dyDescent="0.3">
      <c r="A13" s="6">
        <v>43475</v>
      </c>
      <c r="B13">
        <f t="shared" si="1"/>
        <v>55472.706123000004</v>
      </c>
      <c r="E13">
        <v>706.02</v>
      </c>
      <c r="F13" t="s">
        <v>196</v>
      </c>
      <c r="G13" t="s">
        <v>197</v>
      </c>
      <c r="K13">
        <v>588.24099999999999</v>
      </c>
      <c r="L13">
        <v>0</v>
      </c>
      <c r="M13">
        <v>0</v>
      </c>
      <c r="N13">
        <f t="shared" si="0"/>
        <v>55590.485122999999</v>
      </c>
    </row>
    <row r="14" spans="1:45" x14ac:dyDescent="0.3">
      <c r="A14" s="6">
        <v>43476</v>
      </c>
      <c r="B14">
        <f t="shared" si="1"/>
        <v>55590.485122999999</v>
      </c>
      <c r="E14">
        <v>266.88</v>
      </c>
      <c r="F14" t="s">
        <v>196</v>
      </c>
      <c r="G14" t="s">
        <v>197</v>
      </c>
      <c r="K14">
        <v>602.83699999999999</v>
      </c>
      <c r="L14">
        <v>0</v>
      </c>
      <c r="M14">
        <v>0</v>
      </c>
      <c r="N14">
        <f t="shared" si="0"/>
        <v>55254.528122999996</v>
      </c>
    </row>
    <row r="15" spans="1:45" x14ac:dyDescent="0.3">
      <c r="A15" s="6">
        <v>43477</v>
      </c>
      <c r="B15">
        <f t="shared" si="1"/>
        <v>55254.528122999996</v>
      </c>
      <c r="E15">
        <v>105.98</v>
      </c>
      <c r="F15" t="s">
        <v>196</v>
      </c>
      <c r="G15" t="s">
        <v>197</v>
      </c>
      <c r="K15">
        <v>600.28499999999997</v>
      </c>
      <c r="L15">
        <v>369.69187899999997</v>
      </c>
      <c r="M15">
        <v>0</v>
      </c>
      <c r="N15">
        <f t="shared" si="0"/>
        <v>54390.531243999998</v>
      </c>
    </row>
    <row r="16" spans="1:45" x14ac:dyDescent="0.3">
      <c r="A16" s="6">
        <v>43478</v>
      </c>
      <c r="B16">
        <f t="shared" si="1"/>
        <v>54390.531243999998</v>
      </c>
      <c r="E16">
        <v>100.05</v>
      </c>
      <c r="F16" t="s">
        <v>196</v>
      </c>
      <c r="G16" t="s">
        <v>197</v>
      </c>
      <c r="K16">
        <v>598.56500000000005</v>
      </c>
      <c r="L16">
        <v>553.18834900000002</v>
      </c>
      <c r="M16">
        <v>0</v>
      </c>
      <c r="N16">
        <f t="shared" si="0"/>
        <v>53338.827894999995</v>
      </c>
    </row>
    <row r="17" spans="1:14" x14ac:dyDescent="0.3">
      <c r="A17" s="6">
        <v>43479</v>
      </c>
      <c r="B17">
        <f t="shared" si="1"/>
        <v>53338.827894999995</v>
      </c>
      <c r="E17">
        <v>0</v>
      </c>
      <c r="K17">
        <v>577.31399999999996</v>
      </c>
      <c r="L17">
        <v>688.25190599999996</v>
      </c>
      <c r="M17">
        <v>0</v>
      </c>
      <c r="N17">
        <f t="shared" si="0"/>
        <v>52073.261988999999</v>
      </c>
    </row>
    <row r="18" spans="1:14" x14ac:dyDescent="0.3">
      <c r="A18" s="6">
        <v>43480</v>
      </c>
      <c r="B18">
        <f t="shared" si="1"/>
        <v>52073.261988999999</v>
      </c>
      <c r="E18">
        <v>0</v>
      </c>
      <c r="K18">
        <v>598.73699999999997</v>
      </c>
      <c r="L18">
        <v>687.53727700000002</v>
      </c>
      <c r="M18">
        <v>0</v>
      </c>
      <c r="N18">
        <f t="shared" si="0"/>
        <v>50786.987711999995</v>
      </c>
    </row>
    <row r="19" spans="1:14" x14ac:dyDescent="0.3">
      <c r="A19" s="6">
        <v>43481</v>
      </c>
      <c r="B19">
        <f t="shared" si="1"/>
        <v>50786.987711999995</v>
      </c>
      <c r="E19">
        <v>0</v>
      </c>
      <c r="K19">
        <v>599.68600000000004</v>
      </c>
      <c r="L19">
        <v>686.17190199999993</v>
      </c>
      <c r="M19">
        <v>0</v>
      </c>
      <c r="N19">
        <f t="shared" si="0"/>
        <v>49501.129809999991</v>
      </c>
    </row>
    <row r="20" spans="1:14" x14ac:dyDescent="0.3">
      <c r="A20" s="6">
        <v>43482</v>
      </c>
      <c r="B20">
        <f t="shared" si="1"/>
        <v>49501.129809999991</v>
      </c>
      <c r="E20">
        <v>0</v>
      </c>
      <c r="K20">
        <v>597.23599999999999</v>
      </c>
      <c r="L20">
        <v>692.07164599999999</v>
      </c>
      <c r="M20">
        <v>0</v>
      </c>
      <c r="N20">
        <f t="shared" si="0"/>
        <v>48211.822163999997</v>
      </c>
    </row>
    <row r="21" spans="1:14" x14ac:dyDescent="0.3">
      <c r="A21" s="6">
        <v>43483</v>
      </c>
      <c r="B21">
        <f t="shared" si="1"/>
        <v>48211.822163999997</v>
      </c>
      <c r="E21">
        <v>0</v>
      </c>
      <c r="K21">
        <v>594.01400000000001</v>
      </c>
      <c r="L21">
        <v>694.57533000000001</v>
      </c>
      <c r="M21">
        <v>-302.77</v>
      </c>
      <c r="N21">
        <f t="shared" si="0"/>
        <v>47226.002833999992</v>
      </c>
    </row>
    <row r="22" spans="1:14" x14ac:dyDescent="0.3">
      <c r="A22" s="6">
        <v>43484</v>
      </c>
      <c r="B22">
        <f t="shared" si="1"/>
        <v>47226.002833999992</v>
      </c>
      <c r="E22">
        <v>0</v>
      </c>
      <c r="K22">
        <v>590.86199999999997</v>
      </c>
      <c r="L22">
        <v>711.58740599999999</v>
      </c>
      <c r="M22">
        <v>0</v>
      </c>
      <c r="N22">
        <f t="shared" si="0"/>
        <v>45923.553427999992</v>
      </c>
    </row>
    <row r="23" spans="1:14" x14ac:dyDescent="0.3">
      <c r="A23" s="6">
        <v>43485</v>
      </c>
      <c r="B23">
        <f t="shared" si="1"/>
        <v>45923.553427999992</v>
      </c>
      <c r="E23">
        <v>0</v>
      </c>
      <c r="K23">
        <v>753.47</v>
      </c>
      <c r="L23">
        <v>703.71688800000004</v>
      </c>
      <c r="M23">
        <v>0</v>
      </c>
      <c r="N23">
        <f t="shared" si="0"/>
        <v>44466.366539999988</v>
      </c>
    </row>
    <row r="24" spans="1:14" x14ac:dyDescent="0.3">
      <c r="A24" s="6">
        <v>43486</v>
      </c>
      <c r="B24">
        <f t="shared" si="1"/>
        <v>44466.366539999988</v>
      </c>
      <c r="E24">
        <v>0</v>
      </c>
      <c r="K24">
        <v>862.12300000000005</v>
      </c>
      <c r="L24">
        <v>699.95904499999995</v>
      </c>
      <c r="M24">
        <v>0</v>
      </c>
      <c r="N24">
        <f t="shared" si="0"/>
        <v>42904.284494999985</v>
      </c>
    </row>
    <row r="25" spans="1:14" x14ac:dyDescent="0.3">
      <c r="A25" s="6">
        <v>43487</v>
      </c>
      <c r="B25">
        <f t="shared" si="1"/>
        <v>42904.284494999985</v>
      </c>
      <c r="E25">
        <v>0</v>
      </c>
      <c r="K25">
        <v>498.99599999999998</v>
      </c>
      <c r="L25">
        <v>432.2910040000001</v>
      </c>
      <c r="M25">
        <v>0</v>
      </c>
      <c r="N25">
        <f t="shared" si="0"/>
        <v>41972.997490999987</v>
      </c>
    </row>
    <row r="26" spans="1:14" x14ac:dyDescent="0.3">
      <c r="A26" s="6">
        <v>43488</v>
      </c>
      <c r="B26">
        <f t="shared" si="1"/>
        <v>41972.997490999987</v>
      </c>
      <c r="E26">
        <v>0</v>
      </c>
      <c r="K26">
        <v>0</v>
      </c>
      <c r="L26">
        <v>559.50863600000002</v>
      </c>
      <c r="M26">
        <v>0</v>
      </c>
      <c r="N26">
        <f t="shared" si="0"/>
        <v>41413.488854999989</v>
      </c>
    </row>
    <row r="27" spans="1:14" x14ac:dyDescent="0.3">
      <c r="A27" s="6">
        <v>43489</v>
      </c>
      <c r="B27">
        <f t="shared" si="1"/>
        <v>41413.488854999989</v>
      </c>
      <c r="E27">
        <v>0</v>
      </c>
      <c r="K27">
        <v>0</v>
      </c>
      <c r="L27">
        <v>551.98268900000005</v>
      </c>
      <c r="M27">
        <v>0</v>
      </c>
      <c r="N27">
        <f t="shared" si="0"/>
        <v>40861.506165999992</v>
      </c>
    </row>
    <row r="28" spans="1:14" x14ac:dyDescent="0.3">
      <c r="A28" s="6">
        <v>43490</v>
      </c>
      <c r="B28">
        <f t="shared" si="1"/>
        <v>40861.506165999992</v>
      </c>
      <c r="E28">
        <v>0</v>
      </c>
      <c r="K28">
        <v>481.23899999999998</v>
      </c>
      <c r="L28">
        <v>553.34872600000006</v>
      </c>
      <c r="M28">
        <v>0</v>
      </c>
      <c r="N28">
        <f t="shared" si="0"/>
        <v>39826.918439999994</v>
      </c>
    </row>
    <row r="29" spans="1:14" x14ac:dyDescent="0.3">
      <c r="A29" s="6">
        <v>43491</v>
      </c>
      <c r="B29">
        <f t="shared" si="1"/>
        <v>39826.918439999994</v>
      </c>
      <c r="E29">
        <v>0</v>
      </c>
      <c r="K29">
        <v>236.26599999999999</v>
      </c>
      <c r="L29">
        <v>544.86188600000003</v>
      </c>
      <c r="M29">
        <v>0</v>
      </c>
      <c r="N29">
        <f t="shared" si="0"/>
        <v>39045.790553999992</v>
      </c>
    </row>
    <row r="30" spans="1:14" x14ac:dyDescent="0.3">
      <c r="A30" s="6">
        <v>43492</v>
      </c>
      <c r="B30">
        <f t="shared" si="1"/>
        <v>39045.790553999992</v>
      </c>
      <c r="E30">
        <v>1350</v>
      </c>
      <c r="F30" t="s">
        <v>198</v>
      </c>
      <c r="G30" t="s">
        <v>199</v>
      </c>
      <c r="K30">
        <v>0</v>
      </c>
      <c r="L30">
        <v>451.76118500000007</v>
      </c>
      <c r="M30">
        <v>0</v>
      </c>
      <c r="N30">
        <f t="shared" si="0"/>
        <v>39944.029368999989</v>
      </c>
    </row>
    <row r="31" spans="1:14" x14ac:dyDescent="0.3">
      <c r="A31" s="6">
        <v>43493</v>
      </c>
      <c r="B31">
        <f t="shared" si="1"/>
        <v>39944.029368999989</v>
      </c>
      <c r="E31">
        <v>9750</v>
      </c>
      <c r="F31" t="s">
        <v>198</v>
      </c>
      <c r="G31" t="s">
        <v>199</v>
      </c>
      <c r="K31">
        <v>0</v>
      </c>
      <c r="L31">
        <v>546.79624999999999</v>
      </c>
      <c r="M31">
        <v>0</v>
      </c>
      <c r="N31">
        <f t="shared" si="0"/>
        <v>49147.23311899999</v>
      </c>
    </row>
    <row r="32" spans="1:14" x14ac:dyDescent="0.3">
      <c r="A32" s="6">
        <v>43494</v>
      </c>
      <c r="B32">
        <f t="shared" si="1"/>
        <v>49147.23311899999</v>
      </c>
      <c r="E32">
        <v>8500</v>
      </c>
      <c r="F32" t="s">
        <v>198</v>
      </c>
      <c r="G32" t="s">
        <v>199</v>
      </c>
      <c r="K32">
        <v>0</v>
      </c>
      <c r="L32">
        <v>546.32027200000005</v>
      </c>
      <c r="M32">
        <v>0</v>
      </c>
      <c r="N32">
        <f t="shared" si="0"/>
        <v>57100.912846999992</v>
      </c>
    </row>
    <row r="33" spans="1:14" x14ac:dyDescent="0.3">
      <c r="A33" s="6">
        <v>43495</v>
      </c>
      <c r="B33">
        <f t="shared" si="1"/>
        <v>57100.912846999992</v>
      </c>
      <c r="E33">
        <v>7230</v>
      </c>
      <c r="F33" t="s">
        <v>198</v>
      </c>
      <c r="G33" t="s">
        <v>199</v>
      </c>
      <c r="K33">
        <v>0</v>
      </c>
      <c r="L33">
        <v>547.506576</v>
      </c>
      <c r="M33">
        <v>0</v>
      </c>
      <c r="N33">
        <f t="shared" si="0"/>
        <v>63783.406270999993</v>
      </c>
    </row>
    <row r="34" spans="1:14" x14ac:dyDescent="0.3">
      <c r="A34" s="6">
        <v>43496</v>
      </c>
      <c r="B34">
        <f t="shared" si="1"/>
        <v>63783.406270999993</v>
      </c>
      <c r="E34">
        <v>1670.9799999999996</v>
      </c>
      <c r="F34" t="s">
        <v>198</v>
      </c>
      <c r="G34" t="s">
        <v>199</v>
      </c>
      <c r="K34">
        <v>0</v>
      </c>
      <c r="L34">
        <v>630.64599999999996</v>
      </c>
      <c r="M34">
        <v>0</v>
      </c>
      <c r="N34">
        <f>B34+C34+E34-H34+J34-K34-L34-M34+D34-I34</f>
        <v>64823.740270999995</v>
      </c>
    </row>
    <row r="35" spans="1:14" x14ac:dyDescent="0.3">
      <c r="A35" s="6">
        <v>43497</v>
      </c>
      <c r="B35">
        <f t="shared" si="1"/>
        <v>64823.740270999995</v>
      </c>
      <c r="E35">
        <v>1.0460000000020955</v>
      </c>
      <c r="F35" t="s">
        <v>198</v>
      </c>
      <c r="G35" t="s">
        <v>199</v>
      </c>
      <c r="K35">
        <v>0</v>
      </c>
      <c r="L35">
        <v>629.10799999999995</v>
      </c>
      <c r="N35">
        <f t="shared" si="0"/>
        <v>64195.678270999997</v>
      </c>
    </row>
    <row r="36" spans="1:14" x14ac:dyDescent="0.3">
      <c r="A36" s="6">
        <v>43498</v>
      </c>
      <c r="B36">
        <f t="shared" si="1"/>
        <v>64195.678270999997</v>
      </c>
      <c r="E36">
        <v>0</v>
      </c>
      <c r="K36">
        <v>0</v>
      </c>
      <c r="L36">
        <v>629.16200000000003</v>
      </c>
      <c r="N36">
        <f t="shared" si="0"/>
        <v>63566.516271</v>
      </c>
    </row>
    <row r="37" spans="1:14" x14ac:dyDescent="0.3">
      <c r="A37" s="6">
        <v>43499</v>
      </c>
      <c r="B37">
        <f t="shared" si="1"/>
        <v>63566.516271</v>
      </c>
      <c r="E37">
        <v>0</v>
      </c>
      <c r="K37">
        <v>0</v>
      </c>
      <c r="L37">
        <v>632.95500000000004</v>
      </c>
      <c r="N37">
        <f t="shared" si="0"/>
        <v>62933.561270999999</v>
      </c>
    </row>
    <row r="38" spans="1:14" x14ac:dyDescent="0.3">
      <c r="A38" s="6">
        <v>43500</v>
      </c>
      <c r="B38">
        <f t="shared" si="1"/>
        <v>62933.561270999999</v>
      </c>
      <c r="E38">
        <v>0</v>
      </c>
      <c r="K38">
        <v>0</v>
      </c>
      <c r="L38">
        <v>632.39200000000005</v>
      </c>
      <c r="N38">
        <f t="shared" si="0"/>
        <v>62301.169270999999</v>
      </c>
    </row>
    <row r="39" spans="1:14" x14ac:dyDescent="0.3">
      <c r="A39" s="6">
        <v>43501</v>
      </c>
      <c r="B39">
        <f t="shared" si="1"/>
        <v>62301.169270999999</v>
      </c>
      <c r="E39">
        <v>0</v>
      </c>
      <c r="K39">
        <v>0</v>
      </c>
      <c r="L39">
        <v>629.34699999999998</v>
      </c>
      <c r="N39">
        <f t="shared" si="0"/>
        <v>61671.822270999997</v>
      </c>
    </row>
    <row r="40" spans="1:14" x14ac:dyDescent="0.3">
      <c r="A40" s="6">
        <v>43502</v>
      </c>
      <c r="B40">
        <f t="shared" si="1"/>
        <v>61671.822270999997</v>
      </c>
      <c r="E40">
        <v>0</v>
      </c>
      <c r="K40">
        <v>0</v>
      </c>
      <c r="L40">
        <v>629.92700000000002</v>
      </c>
      <c r="N40">
        <f t="shared" si="0"/>
        <v>61041.895270999994</v>
      </c>
    </row>
    <row r="41" spans="1:14" x14ac:dyDescent="0.3">
      <c r="A41" s="6">
        <v>43503</v>
      </c>
      <c r="B41">
        <f t="shared" si="1"/>
        <v>61041.895270999994</v>
      </c>
      <c r="E41">
        <v>0</v>
      </c>
      <c r="K41">
        <v>0</v>
      </c>
      <c r="L41">
        <v>629.404</v>
      </c>
      <c r="N41">
        <f t="shared" si="0"/>
        <v>60412.491270999992</v>
      </c>
    </row>
    <row r="42" spans="1:14" x14ac:dyDescent="0.3">
      <c r="A42" s="6">
        <v>43504</v>
      </c>
      <c r="B42">
        <f t="shared" si="1"/>
        <v>60412.491270999992</v>
      </c>
      <c r="E42">
        <v>0</v>
      </c>
      <c r="K42">
        <v>0</v>
      </c>
      <c r="L42">
        <v>624.89700000000005</v>
      </c>
      <c r="N42">
        <f t="shared" si="0"/>
        <v>59787.594270999994</v>
      </c>
    </row>
    <row r="43" spans="1:14" x14ac:dyDescent="0.3">
      <c r="A43" s="6">
        <v>43505</v>
      </c>
      <c r="B43">
        <f t="shared" si="1"/>
        <v>59787.594270999994</v>
      </c>
      <c r="E43">
        <v>0</v>
      </c>
      <c r="K43">
        <v>0</v>
      </c>
      <c r="L43">
        <v>637.60500000000002</v>
      </c>
      <c r="N43">
        <f t="shared" si="0"/>
        <v>59149.989270999991</v>
      </c>
    </row>
    <row r="44" spans="1:14" x14ac:dyDescent="0.3">
      <c r="A44" s="6">
        <v>43506</v>
      </c>
      <c r="B44">
        <f t="shared" si="1"/>
        <v>59149.989270999991</v>
      </c>
      <c r="E44">
        <v>0</v>
      </c>
      <c r="K44">
        <v>0</v>
      </c>
      <c r="L44">
        <v>637.976</v>
      </c>
      <c r="N44">
        <f t="shared" si="0"/>
        <v>58512.013270999989</v>
      </c>
    </row>
    <row r="45" spans="1:14" x14ac:dyDescent="0.3">
      <c r="A45" s="6">
        <v>43507</v>
      </c>
      <c r="B45">
        <f t="shared" si="1"/>
        <v>58512.013270999989</v>
      </c>
      <c r="E45">
        <v>0</v>
      </c>
      <c r="K45">
        <v>0</v>
      </c>
      <c r="L45">
        <v>637.79399999999998</v>
      </c>
      <c r="N45">
        <f t="shared" si="0"/>
        <v>57874.219270999987</v>
      </c>
    </row>
    <row r="46" spans="1:14" x14ac:dyDescent="0.3">
      <c r="A46" s="6">
        <v>43508</v>
      </c>
      <c r="B46">
        <f t="shared" si="1"/>
        <v>57874.219270999987</v>
      </c>
      <c r="E46">
        <v>0</v>
      </c>
      <c r="K46">
        <v>0</v>
      </c>
      <c r="L46">
        <v>636.476</v>
      </c>
      <c r="N46">
        <f t="shared" si="0"/>
        <v>57237.743270999985</v>
      </c>
    </row>
    <row r="47" spans="1:14" x14ac:dyDescent="0.3">
      <c r="A47" s="6">
        <v>43509</v>
      </c>
      <c r="B47">
        <f t="shared" si="1"/>
        <v>57237.743270999985</v>
      </c>
      <c r="E47">
        <v>0</v>
      </c>
      <c r="K47">
        <v>0</v>
      </c>
      <c r="L47">
        <v>636.48299999999995</v>
      </c>
      <c r="N47">
        <f t="shared" si="0"/>
        <v>56601.260270999985</v>
      </c>
    </row>
    <row r="48" spans="1:14" x14ac:dyDescent="0.3">
      <c r="A48" s="6">
        <v>43510</v>
      </c>
      <c r="B48">
        <f t="shared" si="1"/>
        <v>56601.260270999985</v>
      </c>
      <c r="E48">
        <v>0</v>
      </c>
      <c r="K48">
        <v>0</v>
      </c>
      <c r="L48">
        <v>639.99599999999998</v>
      </c>
      <c r="N48">
        <f t="shared" si="0"/>
        <v>55961.264270999985</v>
      </c>
    </row>
    <row r="49" spans="1:14" x14ac:dyDescent="0.3">
      <c r="A49" s="6">
        <v>43511</v>
      </c>
      <c r="B49">
        <f t="shared" si="1"/>
        <v>55961.264270999985</v>
      </c>
      <c r="E49">
        <v>0</v>
      </c>
      <c r="K49">
        <v>0</v>
      </c>
      <c r="L49">
        <v>641.125</v>
      </c>
      <c r="N49">
        <f t="shared" si="0"/>
        <v>55320.139270999985</v>
      </c>
    </row>
    <row r="50" spans="1:14" x14ac:dyDescent="0.3">
      <c r="A50" s="6">
        <v>43512</v>
      </c>
      <c r="B50">
        <f t="shared" si="1"/>
        <v>55320.139270999985</v>
      </c>
      <c r="E50">
        <v>0</v>
      </c>
      <c r="K50">
        <v>0</v>
      </c>
      <c r="L50">
        <v>638.86699999999996</v>
      </c>
      <c r="N50">
        <f t="shared" si="0"/>
        <v>54681.272270999987</v>
      </c>
    </row>
    <row r="51" spans="1:14" x14ac:dyDescent="0.3">
      <c r="A51" s="6">
        <v>43513</v>
      </c>
      <c r="B51">
        <f t="shared" si="1"/>
        <v>54681.272270999987</v>
      </c>
      <c r="E51">
        <v>0</v>
      </c>
      <c r="K51">
        <v>0</v>
      </c>
      <c r="L51">
        <v>641.02700000000004</v>
      </c>
      <c r="N51">
        <f t="shared" si="0"/>
        <v>54040.245270999985</v>
      </c>
    </row>
    <row r="52" spans="1:14" x14ac:dyDescent="0.3">
      <c r="A52" s="6">
        <v>43514</v>
      </c>
      <c r="B52">
        <f t="shared" si="1"/>
        <v>54040.245270999985</v>
      </c>
      <c r="E52">
        <v>0</v>
      </c>
      <c r="K52">
        <v>0</v>
      </c>
      <c r="L52">
        <v>637.74699999999996</v>
      </c>
      <c r="N52">
        <f t="shared" si="0"/>
        <v>53402.498270999982</v>
      </c>
    </row>
    <row r="53" spans="1:14" x14ac:dyDescent="0.3">
      <c r="A53" s="6">
        <v>43515</v>
      </c>
      <c r="B53">
        <f t="shared" si="1"/>
        <v>53402.498270999982</v>
      </c>
      <c r="E53">
        <v>0</v>
      </c>
      <c r="K53">
        <v>0</v>
      </c>
      <c r="L53">
        <v>584.19000000000005</v>
      </c>
      <c r="N53">
        <f t="shared" si="0"/>
        <v>52818.30827099998</v>
      </c>
    </row>
    <row r="54" spans="1:14" x14ac:dyDescent="0.3">
      <c r="A54" s="6">
        <v>43516</v>
      </c>
      <c r="B54">
        <f t="shared" si="1"/>
        <v>52818.30827099998</v>
      </c>
      <c r="E54">
        <v>0</v>
      </c>
      <c r="K54">
        <v>0</v>
      </c>
      <c r="L54">
        <v>492.81599999999997</v>
      </c>
      <c r="N54">
        <f t="shared" si="0"/>
        <v>52325.492270999981</v>
      </c>
    </row>
    <row r="55" spans="1:14" x14ac:dyDescent="0.3">
      <c r="A55" s="6">
        <v>43517</v>
      </c>
      <c r="B55">
        <f t="shared" si="1"/>
        <v>52325.492270999981</v>
      </c>
      <c r="E55">
        <v>720.02</v>
      </c>
      <c r="K55">
        <v>0</v>
      </c>
      <c r="L55">
        <v>472.959</v>
      </c>
      <c r="N55">
        <f t="shared" si="0"/>
        <v>52572.553270999975</v>
      </c>
    </row>
    <row r="56" spans="1:14" x14ac:dyDescent="0.3">
      <c r="A56" s="6">
        <v>43518</v>
      </c>
      <c r="B56">
        <f t="shared" si="1"/>
        <v>52572.553270999975</v>
      </c>
      <c r="E56">
        <v>4816.7299999999996</v>
      </c>
      <c r="K56">
        <v>0</v>
      </c>
      <c r="L56">
        <v>475.36</v>
      </c>
      <c r="N56">
        <f t="shared" si="0"/>
        <v>56913.923270999978</v>
      </c>
    </row>
    <row r="57" spans="1:14" x14ac:dyDescent="0.3">
      <c r="A57" s="6">
        <v>43519</v>
      </c>
      <c r="B57">
        <f t="shared" si="1"/>
        <v>56913.923270999978</v>
      </c>
      <c r="E57">
        <v>8364.5</v>
      </c>
      <c r="K57">
        <v>0</v>
      </c>
      <c r="L57">
        <v>463.51</v>
      </c>
      <c r="N57">
        <f t="shared" si="0"/>
        <v>64814.913270999976</v>
      </c>
    </row>
    <row r="58" spans="1:14" x14ac:dyDescent="0.3">
      <c r="A58" s="6">
        <v>43520</v>
      </c>
      <c r="B58">
        <f t="shared" si="1"/>
        <v>64814.913270999976</v>
      </c>
      <c r="E58">
        <v>4877.6500000000015</v>
      </c>
      <c r="K58">
        <v>0</v>
      </c>
      <c r="L58">
        <v>477.54700000000003</v>
      </c>
      <c r="N58">
        <f t="shared" si="0"/>
        <v>69215.016270999971</v>
      </c>
    </row>
    <row r="59" spans="1:14" x14ac:dyDescent="0.3">
      <c r="A59" s="6">
        <v>43521</v>
      </c>
      <c r="B59">
        <f t="shared" si="1"/>
        <v>69215.016270999971</v>
      </c>
      <c r="E59">
        <v>3690.9300000000003</v>
      </c>
      <c r="K59">
        <v>0</v>
      </c>
      <c r="L59">
        <v>340.613</v>
      </c>
      <c r="N59">
        <f t="shared" si="0"/>
        <v>72565.333270999967</v>
      </c>
    </row>
    <row r="60" spans="1:14" x14ac:dyDescent="0.3">
      <c r="A60" s="6">
        <v>43522</v>
      </c>
      <c r="B60">
        <f t="shared" si="1"/>
        <v>72565.333270999967</v>
      </c>
      <c r="E60">
        <v>2458.5399999999972</v>
      </c>
      <c r="K60">
        <v>0</v>
      </c>
      <c r="L60">
        <v>0</v>
      </c>
      <c r="N60">
        <f t="shared" si="0"/>
        <v>75023.87327099996</v>
      </c>
    </row>
    <row r="61" spans="1:14" x14ac:dyDescent="0.3">
      <c r="A61" s="6">
        <v>43523</v>
      </c>
      <c r="B61">
        <f t="shared" si="1"/>
        <v>75023.87327099996</v>
      </c>
      <c r="E61">
        <v>3228.2400000000016</v>
      </c>
      <c r="K61">
        <v>0</v>
      </c>
      <c r="L61">
        <v>0</v>
      </c>
      <c r="N61">
        <f t="shared" si="0"/>
        <v>78252.113270999966</v>
      </c>
    </row>
    <row r="62" spans="1:14" x14ac:dyDescent="0.3">
      <c r="A62" s="6">
        <v>43524</v>
      </c>
      <c r="B62">
        <f t="shared" si="1"/>
        <v>78252.113270999966</v>
      </c>
      <c r="E62">
        <v>344.36999999999898</v>
      </c>
      <c r="K62">
        <v>0</v>
      </c>
      <c r="L62">
        <v>0</v>
      </c>
      <c r="N62">
        <f t="shared" si="0"/>
        <v>78596.483270999961</v>
      </c>
    </row>
    <row r="63" spans="1:14" x14ac:dyDescent="0.3">
      <c r="A63" s="6">
        <v>43525</v>
      </c>
      <c r="B63">
        <f t="shared" si="1"/>
        <v>78596.483270999961</v>
      </c>
      <c r="E63">
        <v>0</v>
      </c>
      <c r="K63">
        <v>0</v>
      </c>
      <c r="L63">
        <v>0</v>
      </c>
      <c r="N63">
        <f t="shared" si="0"/>
        <v>78596.483270999961</v>
      </c>
    </row>
    <row r="64" spans="1:14" x14ac:dyDescent="0.3">
      <c r="A64" s="6">
        <v>43526</v>
      </c>
      <c r="B64">
        <f t="shared" si="1"/>
        <v>78596.483270999961</v>
      </c>
      <c r="E64">
        <v>0</v>
      </c>
      <c r="K64">
        <v>0</v>
      </c>
      <c r="L64">
        <v>295.75</v>
      </c>
      <c r="N64">
        <f t="shared" si="0"/>
        <v>78300.733270999961</v>
      </c>
    </row>
    <row r="65" spans="1:14" x14ac:dyDescent="0.3">
      <c r="A65" s="6">
        <v>43527</v>
      </c>
      <c r="B65">
        <f t="shared" si="1"/>
        <v>78300.733270999961</v>
      </c>
      <c r="E65">
        <v>0</v>
      </c>
      <c r="K65">
        <v>0</v>
      </c>
      <c r="L65">
        <v>603.32500000000005</v>
      </c>
      <c r="N65">
        <f t="shared" si="0"/>
        <v>77697.408270999964</v>
      </c>
    </row>
    <row r="66" spans="1:14" x14ac:dyDescent="0.3">
      <c r="A66" s="6">
        <v>43528</v>
      </c>
      <c r="B66">
        <f t="shared" si="1"/>
        <v>77697.408270999964</v>
      </c>
      <c r="E66">
        <v>0</v>
      </c>
      <c r="K66">
        <v>0</v>
      </c>
      <c r="L66">
        <v>627.42499999999995</v>
      </c>
      <c r="N66">
        <f t="shared" si="0"/>
        <v>77069.983270999961</v>
      </c>
    </row>
    <row r="67" spans="1:14" x14ac:dyDescent="0.3">
      <c r="A67" s="6">
        <v>43529</v>
      </c>
      <c r="B67">
        <f t="shared" si="1"/>
        <v>77069.983270999961</v>
      </c>
      <c r="E67">
        <v>0</v>
      </c>
      <c r="K67">
        <v>0</v>
      </c>
      <c r="L67">
        <v>620.15300000000002</v>
      </c>
      <c r="N67">
        <f t="shared" si="0"/>
        <v>76449.830270999955</v>
      </c>
    </row>
    <row r="68" spans="1:14" x14ac:dyDescent="0.3">
      <c r="A68" s="6">
        <v>43530</v>
      </c>
      <c r="B68">
        <f t="shared" si="1"/>
        <v>76449.830270999955</v>
      </c>
      <c r="E68">
        <v>0</v>
      </c>
      <c r="K68">
        <v>0</v>
      </c>
      <c r="L68">
        <v>625.4</v>
      </c>
      <c r="N68">
        <f t="shared" si="0"/>
        <v>75824.430270999961</v>
      </c>
    </row>
    <row r="69" spans="1:14" x14ac:dyDescent="0.3">
      <c r="A69" s="6">
        <v>43531</v>
      </c>
      <c r="B69">
        <f t="shared" si="1"/>
        <v>75824.430270999961</v>
      </c>
      <c r="E69">
        <v>0</v>
      </c>
      <c r="K69">
        <v>0</v>
      </c>
      <c r="L69">
        <v>622.12</v>
      </c>
      <c r="N69">
        <f t="shared" ref="N69:N132" si="2">B69+C69+E69-H69+J69-K69-L69-M69+D69-I69</f>
        <v>75202.310270999966</v>
      </c>
    </row>
    <row r="70" spans="1:14" x14ac:dyDescent="0.3">
      <c r="A70" s="6">
        <v>43532</v>
      </c>
      <c r="B70">
        <f t="shared" ref="B70:B133" si="3">N69</f>
        <v>75202.310270999966</v>
      </c>
      <c r="E70">
        <v>0</v>
      </c>
      <c r="K70">
        <v>0</v>
      </c>
      <c r="L70">
        <v>630.24800000000005</v>
      </c>
      <c r="N70">
        <f t="shared" si="2"/>
        <v>74572.062270999959</v>
      </c>
    </row>
    <row r="71" spans="1:14" x14ac:dyDescent="0.3">
      <c r="A71" s="6">
        <v>43533</v>
      </c>
      <c r="B71">
        <f t="shared" si="3"/>
        <v>74572.062270999959</v>
      </c>
      <c r="E71">
        <v>0</v>
      </c>
      <c r="K71">
        <v>0</v>
      </c>
      <c r="L71">
        <v>638.37</v>
      </c>
      <c r="N71">
        <f t="shared" si="2"/>
        <v>73933.692270999964</v>
      </c>
    </row>
    <row r="72" spans="1:14" x14ac:dyDescent="0.3">
      <c r="A72" s="6">
        <v>43534</v>
      </c>
      <c r="B72">
        <f t="shared" si="3"/>
        <v>73933.692270999964</v>
      </c>
      <c r="E72">
        <v>0</v>
      </c>
      <c r="K72">
        <v>0</v>
      </c>
      <c r="L72">
        <v>643.00199999999995</v>
      </c>
      <c r="N72">
        <f t="shared" si="2"/>
        <v>73290.69027099997</v>
      </c>
    </row>
    <row r="73" spans="1:14" x14ac:dyDescent="0.3">
      <c r="A73" s="6">
        <v>43535</v>
      </c>
      <c r="B73">
        <f t="shared" si="3"/>
        <v>73290.69027099997</v>
      </c>
      <c r="E73">
        <v>0</v>
      </c>
      <c r="K73">
        <v>0</v>
      </c>
      <c r="L73">
        <v>643.41600000000005</v>
      </c>
      <c r="N73">
        <f t="shared" si="2"/>
        <v>72647.274270999973</v>
      </c>
    </row>
    <row r="74" spans="1:14" x14ac:dyDescent="0.3">
      <c r="A74" s="6">
        <v>43536</v>
      </c>
      <c r="B74">
        <f t="shared" si="3"/>
        <v>72647.274270999973</v>
      </c>
      <c r="E74">
        <v>0</v>
      </c>
      <c r="K74">
        <v>0</v>
      </c>
      <c r="L74">
        <v>640.779</v>
      </c>
      <c r="N74">
        <f t="shared" si="2"/>
        <v>72006.495270999978</v>
      </c>
    </row>
    <row r="75" spans="1:14" x14ac:dyDescent="0.3">
      <c r="A75" s="6">
        <v>43537</v>
      </c>
      <c r="B75">
        <f t="shared" si="3"/>
        <v>72006.495270999978</v>
      </c>
      <c r="E75">
        <v>0</v>
      </c>
      <c r="K75">
        <v>0</v>
      </c>
      <c r="L75">
        <v>643.45399999999995</v>
      </c>
      <c r="N75">
        <f t="shared" si="2"/>
        <v>71363.04127099998</v>
      </c>
    </row>
    <row r="76" spans="1:14" x14ac:dyDescent="0.3">
      <c r="A76" s="6">
        <v>43538</v>
      </c>
      <c r="B76">
        <f t="shared" si="3"/>
        <v>71363.04127099998</v>
      </c>
      <c r="E76">
        <v>0</v>
      </c>
      <c r="K76">
        <v>0</v>
      </c>
      <c r="L76">
        <v>639.84500000000003</v>
      </c>
      <c r="N76">
        <f t="shared" si="2"/>
        <v>70723.196270999979</v>
      </c>
    </row>
    <row r="77" spans="1:14" x14ac:dyDescent="0.3">
      <c r="A77" s="6">
        <v>43539</v>
      </c>
      <c r="B77">
        <f t="shared" si="3"/>
        <v>70723.196270999979</v>
      </c>
      <c r="E77">
        <v>0</v>
      </c>
      <c r="K77">
        <v>0</v>
      </c>
      <c r="L77">
        <v>639.52200000000005</v>
      </c>
      <c r="N77">
        <f t="shared" si="2"/>
        <v>70083.674270999982</v>
      </c>
    </row>
    <row r="78" spans="1:14" x14ac:dyDescent="0.3">
      <c r="A78" s="6">
        <v>43540</v>
      </c>
      <c r="B78">
        <f t="shared" si="3"/>
        <v>70083.674270999982</v>
      </c>
      <c r="E78">
        <v>0</v>
      </c>
      <c r="K78">
        <v>0</v>
      </c>
      <c r="L78">
        <v>568.67199999999991</v>
      </c>
      <c r="N78">
        <f t="shared" si="2"/>
        <v>69515.002270999976</v>
      </c>
    </row>
    <row r="79" spans="1:14" x14ac:dyDescent="0.3">
      <c r="A79" s="6">
        <v>43541</v>
      </c>
      <c r="B79">
        <f t="shared" si="3"/>
        <v>69515.002270999976</v>
      </c>
      <c r="E79">
        <v>0</v>
      </c>
      <c r="K79">
        <v>0</v>
      </c>
      <c r="L79">
        <v>640.99400000000003</v>
      </c>
      <c r="N79">
        <f t="shared" si="2"/>
        <v>68874.00827099997</v>
      </c>
    </row>
    <row r="80" spans="1:14" x14ac:dyDescent="0.3">
      <c r="A80" s="6">
        <v>43542</v>
      </c>
      <c r="B80">
        <f t="shared" si="3"/>
        <v>68874.00827099997</v>
      </c>
      <c r="E80">
        <v>0</v>
      </c>
      <c r="K80">
        <v>0</v>
      </c>
      <c r="L80">
        <v>642.74599999999998</v>
      </c>
      <c r="N80">
        <f t="shared" si="2"/>
        <v>68231.26227099997</v>
      </c>
    </row>
    <row r="81" spans="1:14" x14ac:dyDescent="0.3">
      <c r="A81" s="6">
        <v>43543</v>
      </c>
      <c r="B81">
        <f t="shared" si="3"/>
        <v>68231.26227099997</v>
      </c>
      <c r="E81">
        <v>0</v>
      </c>
      <c r="K81">
        <v>0</v>
      </c>
      <c r="L81">
        <v>611.505</v>
      </c>
      <c r="N81">
        <f t="shared" si="2"/>
        <v>67619.757270999966</v>
      </c>
    </row>
    <row r="82" spans="1:14" x14ac:dyDescent="0.3">
      <c r="A82" s="6">
        <v>43544</v>
      </c>
      <c r="B82">
        <f t="shared" si="3"/>
        <v>67619.757270999966</v>
      </c>
      <c r="E82">
        <v>0</v>
      </c>
      <c r="K82">
        <v>0</v>
      </c>
      <c r="L82">
        <v>391.78399999999999</v>
      </c>
      <c r="N82">
        <f t="shared" si="2"/>
        <v>67227.973270999966</v>
      </c>
    </row>
    <row r="83" spans="1:14" x14ac:dyDescent="0.3">
      <c r="A83" s="6">
        <v>43545</v>
      </c>
      <c r="B83">
        <f t="shared" si="3"/>
        <v>67227.973270999966</v>
      </c>
      <c r="E83">
        <v>0</v>
      </c>
      <c r="K83">
        <v>0</v>
      </c>
      <c r="L83">
        <v>634.12400000000002</v>
      </c>
      <c r="N83">
        <f t="shared" si="2"/>
        <v>66593.84927099997</v>
      </c>
    </row>
    <row r="84" spans="1:14" x14ac:dyDescent="0.3">
      <c r="A84" s="6">
        <v>43546</v>
      </c>
      <c r="B84">
        <f t="shared" si="3"/>
        <v>66593.84927099997</v>
      </c>
      <c r="E84">
        <v>0</v>
      </c>
      <c r="K84">
        <v>0</v>
      </c>
      <c r="L84">
        <v>635.79700000000003</v>
      </c>
      <c r="N84">
        <f t="shared" si="2"/>
        <v>65958.052270999964</v>
      </c>
    </row>
    <row r="85" spans="1:14" x14ac:dyDescent="0.3">
      <c r="A85" s="6">
        <v>43547</v>
      </c>
      <c r="B85">
        <f t="shared" si="3"/>
        <v>65958.052270999964</v>
      </c>
      <c r="E85">
        <v>0</v>
      </c>
      <c r="K85">
        <v>0</v>
      </c>
      <c r="L85">
        <v>635.33900000000006</v>
      </c>
      <c r="N85">
        <f t="shared" si="2"/>
        <v>65322.713270999964</v>
      </c>
    </row>
    <row r="86" spans="1:14" x14ac:dyDescent="0.3">
      <c r="A86" s="6">
        <v>43548</v>
      </c>
      <c r="B86">
        <f t="shared" si="3"/>
        <v>65322.713270999964</v>
      </c>
      <c r="E86">
        <v>0</v>
      </c>
      <c r="K86">
        <v>0</v>
      </c>
      <c r="L86">
        <v>635.79700000000003</v>
      </c>
      <c r="N86">
        <f t="shared" si="2"/>
        <v>64686.916270999965</v>
      </c>
    </row>
    <row r="87" spans="1:14" x14ac:dyDescent="0.3">
      <c r="A87" s="6">
        <v>43549</v>
      </c>
      <c r="B87">
        <f t="shared" si="3"/>
        <v>64686.916270999965</v>
      </c>
      <c r="E87">
        <v>0</v>
      </c>
      <c r="K87">
        <v>0</v>
      </c>
      <c r="L87">
        <v>360.11799999999999</v>
      </c>
      <c r="N87">
        <f t="shared" si="2"/>
        <v>64326.798270999963</v>
      </c>
    </row>
    <row r="88" spans="1:14" x14ac:dyDescent="0.3">
      <c r="A88" s="6">
        <v>43550</v>
      </c>
      <c r="B88">
        <f t="shared" si="3"/>
        <v>64326.798270999963</v>
      </c>
      <c r="E88">
        <v>0</v>
      </c>
      <c r="K88">
        <v>0</v>
      </c>
      <c r="L88">
        <v>288.012</v>
      </c>
      <c r="N88">
        <f t="shared" si="2"/>
        <v>64038.786270999961</v>
      </c>
    </row>
    <row r="89" spans="1:14" x14ac:dyDescent="0.3">
      <c r="A89" s="6">
        <v>43551</v>
      </c>
      <c r="B89">
        <f t="shared" si="3"/>
        <v>64038.786270999961</v>
      </c>
      <c r="E89">
        <v>0</v>
      </c>
      <c r="K89">
        <v>0</v>
      </c>
      <c r="L89">
        <v>618.63300000000004</v>
      </c>
      <c r="N89">
        <f t="shared" si="2"/>
        <v>63420.153270999959</v>
      </c>
    </row>
    <row r="90" spans="1:14" x14ac:dyDescent="0.3">
      <c r="A90" s="6">
        <v>43552</v>
      </c>
      <c r="B90">
        <f t="shared" si="3"/>
        <v>63420.153270999959</v>
      </c>
      <c r="E90">
        <v>498.37</v>
      </c>
      <c r="K90">
        <v>0</v>
      </c>
      <c r="L90">
        <v>644.78800000000001</v>
      </c>
      <c r="N90">
        <f t="shared" si="2"/>
        <v>63273.735270999961</v>
      </c>
    </row>
    <row r="91" spans="1:14" x14ac:dyDescent="0.3">
      <c r="A91" s="6">
        <v>43553</v>
      </c>
      <c r="B91">
        <f t="shared" si="3"/>
        <v>63273.735270999961</v>
      </c>
      <c r="E91">
        <v>0</v>
      </c>
      <c r="K91">
        <v>0</v>
      </c>
      <c r="L91">
        <v>647.33600000000001</v>
      </c>
      <c r="N91">
        <f t="shared" si="2"/>
        <v>62626.399270999958</v>
      </c>
    </row>
    <row r="92" spans="1:14" x14ac:dyDescent="0.3">
      <c r="A92" s="6">
        <v>43554</v>
      </c>
      <c r="B92">
        <f t="shared" si="3"/>
        <v>62626.399270999958</v>
      </c>
      <c r="E92">
        <v>0</v>
      </c>
      <c r="K92">
        <v>0</v>
      </c>
      <c r="L92">
        <v>644.21799999999996</v>
      </c>
      <c r="N92">
        <f t="shared" si="2"/>
        <v>61982.181270999958</v>
      </c>
    </row>
    <row r="93" spans="1:14" x14ac:dyDescent="0.3">
      <c r="A93" s="6">
        <v>43555</v>
      </c>
      <c r="B93">
        <f t="shared" si="3"/>
        <v>61982.181270999958</v>
      </c>
      <c r="E93">
        <v>0</v>
      </c>
      <c r="K93">
        <v>0</v>
      </c>
      <c r="L93">
        <v>643.01199999999994</v>
      </c>
      <c r="N93">
        <f t="shared" si="2"/>
        <v>61339.169270999955</v>
      </c>
    </row>
    <row r="94" spans="1:14" x14ac:dyDescent="0.3">
      <c r="A94" s="6">
        <v>43556</v>
      </c>
      <c r="B94">
        <f t="shared" si="3"/>
        <v>61339.169270999955</v>
      </c>
      <c r="E94">
        <v>0</v>
      </c>
      <c r="K94">
        <v>0</v>
      </c>
      <c r="L94">
        <v>289.524</v>
      </c>
      <c r="N94">
        <f t="shared" si="2"/>
        <v>61049.645270999958</v>
      </c>
    </row>
    <row r="95" spans="1:14" x14ac:dyDescent="0.3">
      <c r="A95" s="6">
        <v>43557</v>
      </c>
      <c r="B95">
        <f t="shared" si="3"/>
        <v>61049.645270999958</v>
      </c>
      <c r="E95">
        <v>0</v>
      </c>
      <c r="K95">
        <v>0</v>
      </c>
      <c r="L95">
        <v>0</v>
      </c>
      <c r="N95">
        <f t="shared" si="2"/>
        <v>61049.645270999958</v>
      </c>
    </row>
    <row r="96" spans="1:14" x14ac:dyDescent="0.3">
      <c r="A96" s="6">
        <v>43558</v>
      </c>
      <c r="B96">
        <f t="shared" si="3"/>
        <v>61049.645270999958</v>
      </c>
      <c r="E96">
        <v>0</v>
      </c>
      <c r="K96">
        <v>0</v>
      </c>
      <c r="L96">
        <v>0</v>
      </c>
      <c r="N96">
        <f t="shared" si="2"/>
        <v>61049.645270999958</v>
      </c>
    </row>
    <row r="97" spans="1:14" x14ac:dyDescent="0.3">
      <c r="A97" s="6">
        <v>43559</v>
      </c>
      <c r="B97">
        <f t="shared" si="3"/>
        <v>61049.645270999958</v>
      </c>
      <c r="E97">
        <v>0</v>
      </c>
      <c r="K97">
        <v>0</v>
      </c>
      <c r="L97">
        <v>0</v>
      </c>
      <c r="N97">
        <f t="shared" si="2"/>
        <v>61049.645270999958</v>
      </c>
    </row>
    <row r="98" spans="1:14" x14ac:dyDescent="0.3">
      <c r="A98" s="6">
        <v>43560</v>
      </c>
      <c r="B98">
        <f t="shared" si="3"/>
        <v>61049.645270999958</v>
      </c>
      <c r="E98">
        <v>0</v>
      </c>
      <c r="K98">
        <v>0</v>
      </c>
      <c r="L98">
        <v>0</v>
      </c>
      <c r="N98">
        <f t="shared" si="2"/>
        <v>61049.645270999958</v>
      </c>
    </row>
    <row r="99" spans="1:14" x14ac:dyDescent="0.3">
      <c r="A99" s="6">
        <v>43561</v>
      </c>
      <c r="B99">
        <f t="shared" si="3"/>
        <v>61049.645270999958</v>
      </c>
      <c r="E99">
        <v>0</v>
      </c>
      <c r="K99">
        <v>0</v>
      </c>
      <c r="L99">
        <v>645.15200000000004</v>
      </c>
      <c r="N99">
        <f t="shared" si="2"/>
        <v>60404.493270999956</v>
      </c>
    </row>
    <row r="100" spans="1:14" x14ac:dyDescent="0.3">
      <c r="A100" s="6">
        <v>43562</v>
      </c>
      <c r="B100">
        <f t="shared" si="3"/>
        <v>60404.493270999956</v>
      </c>
      <c r="E100">
        <v>0</v>
      </c>
      <c r="K100">
        <v>0</v>
      </c>
      <c r="L100">
        <v>647.13599999999997</v>
      </c>
      <c r="N100">
        <f t="shared" si="2"/>
        <v>59757.357270999957</v>
      </c>
    </row>
    <row r="101" spans="1:14" x14ac:dyDescent="0.3">
      <c r="A101" s="6">
        <v>43563</v>
      </c>
      <c r="B101">
        <f t="shared" si="3"/>
        <v>59757.357270999957</v>
      </c>
      <c r="E101">
        <v>0</v>
      </c>
      <c r="K101">
        <v>0</v>
      </c>
      <c r="L101">
        <v>656.26</v>
      </c>
      <c r="N101">
        <f t="shared" si="2"/>
        <v>59101.097270999955</v>
      </c>
    </row>
    <row r="102" spans="1:14" x14ac:dyDescent="0.3">
      <c r="A102" s="6">
        <v>43564</v>
      </c>
      <c r="B102">
        <f t="shared" si="3"/>
        <v>59101.097270999955</v>
      </c>
      <c r="E102">
        <v>0</v>
      </c>
      <c r="K102">
        <v>0</v>
      </c>
      <c r="L102">
        <v>652.98599999999999</v>
      </c>
      <c r="N102">
        <f t="shared" si="2"/>
        <v>58448.111270999958</v>
      </c>
    </row>
    <row r="103" spans="1:14" x14ac:dyDescent="0.3">
      <c r="A103" s="6">
        <v>43565</v>
      </c>
      <c r="B103">
        <f t="shared" si="3"/>
        <v>58448.111270999958</v>
      </c>
      <c r="E103">
        <v>0</v>
      </c>
      <c r="K103">
        <v>0</v>
      </c>
      <c r="L103">
        <v>642.06200000000001</v>
      </c>
      <c r="N103">
        <f t="shared" si="2"/>
        <v>57806.04927099996</v>
      </c>
    </row>
    <row r="104" spans="1:14" x14ac:dyDescent="0.3">
      <c r="A104" s="6">
        <v>43566</v>
      </c>
      <c r="B104">
        <f t="shared" si="3"/>
        <v>57806.04927099996</v>
      </c>
      <c r="E104">
        <v>0</v>
      </c>
      <c r="K104">
        <v>0</v>
      </c>
      <c r="L104">
        <v>642.18299999999999</v>
      </c>
      <c r="N104">
        <f t="shared" si="2"/>
        <v>57163.866270999963</v>
      </c>
    </row>
    <row r="105" spans="1:14" x14ac:dyDescent="0.3">
      <c r="A105" s="6">
        <v>43567</v>
      </c>
      <c r="B105">
        <f t="shared" si="3"/>
        <v>57163.866270999963</v>
      </c>
      <c r="E105">
        <v>0</v>
      </c>
      <c r="K105">
        <v>0</v>
      </c>
      <c r="L105">
        <v>640.40200000000004</v>
      </c>
      <c r="N105">
        <f t="shared" si="2"/>
        <v>56523.464270999961</v>
      </c>
    </row>
    <row r="106" spans="1:14" x14ac:dyDescent="0.3">
      <c r="A106" s="6">
        <v>43568</v>
      </c>
      <c r="B106">
        <f t="shared" si="3"/>
        <v>56523.464270999961</v>
      </c>
      <c r="E106">
        <v>0</v>
      </c>
      <c r="K106">
        <v>0</v>
      </c>
      <c r="L106">
        <v>634.49</v>
      </c>
      <c r="N106">
        <f t="shared" si="2"/>
        <v>55888.974270999963</v>
      </c>
    </row>
    <row r="107" spans="1:14" x14ac:dyDescent="0.3">
      <c r="A107" s="6">
        <v>43569</v>
      </c>
      <c r="B107">
        <f t="shared" si="3"/>
        <v>55888.974270999963</v>
      </c>
      <c r="E107">
        <v>0</v>
      </c>
      <c r="K107">
        <v>0</v>
      </c>
      <c r="L107">
        <v>631.16300000000001</v>
      </c>
      <c r="N107">
        <f t="shared" si="2"/>
        <v>55257.811270999962</v>
      </c>
    </row>
    <row r="108" spans="1:14" x14ac:dyDescent="0.3">
      <c r="A108" s="6">
        <v>43570</v>
      </c>
      <c r="B108">
        <f t="shared" si="3"/>
        <v>55257.811270999962</v>
      </c>
      <c r="E108">
        <v>0</v>
      </c>
      <c r="K108">
        <v>0</v>
      </c>
      <c r="L108">
        <v>626.30700000000002</v>
      </c>
      <c r="N108">
        <f t="shared" si="2"/>
        <v>54631.504270999962</v>
      </c>
    </row>
    <row r="109" spans="1:14" x14ac:dyDescent="0.3">
      <c r="A109" s="6">
        <v>43571</v>
      </c>
      <c r="B109">
        <f t="shared" si="3"/>
        <v>54631.504270999962</v>
      </c>
      <c r="E109">
        <v>0</v>
      </c>
      <c r="K109">
        <v>0</v>
      </c>
      <c r="L109">
        <v>637.28700000000003</v>
      </c>
      <c r="N109">
        <f t="shared" si="2"/>
        <v>53994.217270999965</v>
      </c>
    </row>
    <row r="110" spans="1:14" x14ac:dyDescent="0.3">
      <c r="A110" s="6">
        <v>43572</v>
      </c>
      <c r="B110">
        <f t="shared" si="3"/>
        <v>53994.217270999965</v>
      </c>
      <c r="E110">
        <v>0</v>
      </c>
      <c r="K110">
        <v>0</v>
      </c>
      <c r="L110">
        <v>646.13199999999995</v>
      </c>
      <c r="N110">
        <f t="shared" si="2"/>
        <v>53348.085270999967</v>
      </c>
    </row>
    <row r="111" spans="1:14" x14ac:dyDescent="0.3">
      <c r="A111" s="6">
        <v>43573</v>
      </c>
      <c r="B111">
        <f t="shared" si="3"/>
        <v>53348.085270999967</v>
      </c>
      <c r="E111">
        <v>0</v>
      </c>
      <c r="K111">
        <v>0</v>
      </c>
      <c r="L111">
        <v>643.78499999999997</v>
      </c>
      <c r="N111">
        <f t="shared" si="2"/>
        <v>52704.300270999964</v>
      </c>
    </row>
    <row r="112" spans="1:14" x14ac:dyDescent="0.3">
      <c r="A112" s="6">
        <v>43574</v>
      </c>
      <c r="B112">
        <f t="shared" si="3"/>
        <v>52704.300270999964</v>
      </c>
      <c r="E112">
        <v>0</v>
      </c>
      <c r="K112">
        <v>0</v>
      </c>
      <c r="L112">
        <v>643.73599999999999</v>
      </c>
      <c r="N112">
        <f t="shared" si="2"/>
        <v>52060.564270999967</v>
      </c>
    </row>
    <row r="113" spans="1:14" x14ac:dyDescent="0.3">
      <c r="A113" s="6">
        <v>43575</v>
      </c>
      <c r="B113">
        <f t="shared" si="3"/>
        <v>52060.564270999967</v>
      </c>
      <c r="E113">
        <v>0</v>
      </c>
      <c r="K113">
        <v>0</v>
      </c>
      <c r="L113">
        <v>438.82500000000005</v>
      </c>
      <c r="N113">
        <f t="shared" si="2"/>
        <v>51621.739270999969</v>
      </c>
    </row>
    <row r="114" spans="1:14" x14ac:dyDescent="0.3">
      <c r="A114" s="6">
        <v>43576</v>
      </c>
      <c r="B114">
        <f t="shared" si="3"/>
        <v>51621.739270999969</v>
      </c>
      <c r="E114">
        <v>0</v>
      </c>
      <c r="K114">
        <v>0</v>
      </c>
      <c r="L114">
        <v>640.57100000000003</v>
      </c>
      <c r="N114">
        <f t="shared" si="2"/>
        <v>50981.168270999966</v>
      </c>
    </row>
    <row r="115" spans="1:14" x14ac:dyDescent="0.3">
      <c r="A115" s="6">
        <v>43577</v>
      </c>
      <c r="B115">
        <f t="shared" si="3"/>
        <v>50981.168270999966</v>
      </c>
      <c r="E115">
        <v>0</v>
      </c>
      <c r="K115">
        <v>0</v>
      </c>
      <c r="L115">
        <v>637.79999999999995</v>
      </c>
      <c r="M115">
        <v>151.61000000000001</v>
      </c>
      <c r="N115">
        <f t="shared" si="2"/>
        <v>50191.758270999962</v>
      </c>
    </row>
    <row r="116" spans="1:14" x14ac:dyDescent="0.3">
      <c r="A116" s="6">
        <v>43578</v>
      </c>
      <c r="B116">
        <f t="shared" si="3"/>
        <v>50191.758270999962</v>
      </c>
      <c r="E116">
        <v>0</v>
      </c>
      <c r="K116">
        <v>0</v>
      </c>
      <c r="L116">
        <v>639.59799999999996</v>
      </c>
      <c r="N116">
        <f t="shared" si="2"/>
        <v>49552.160270999964</v>
      </c>
    </row>
    <row r="117" spans="1:14" x14ac:dyDescent="0.3">
      <c r="A117" s="6">
        <v>43579</v>
      </c>
      <c r="B117">
        <f t="shared" si="3"/>
        <v>49552.160270999964</v>
      </c>
      <c r="E117">
        <v>0</v>
      </c>
      <c r="K117">
        <v>0</v>
      </c>
      <c r="L117">
        <v>627.33699999999999</v>
      </c>
      <c r="N117">
        <f t="shared" si="2"/>
        <v>48924.823270999965</v>
      </c>
    </row>
    <row r="118" spans="1:14" x14ac:dyDescent="0.3">
      <c r="A118" s="6">
        <v>43580</v>
      </c>
      <c r="B118">
        <f t="shared" si="3"/>
        <v>48924.823270999965</v>
      </c>
      <c r="E118">
        <v>0</v>
      </c>
      <c r="K118">
        <v>0</v>
      </c>
      <c r="L118">
        <v>649.673</v>
      </c>
      <c r="N118">
        <f t="shared" si="2"/>
        <v>48275.150270999962</v>
      </c>
    </row>
    <row r="119" spans="1:14" x14ac:dyDescent="0.3">
      <c r="A119" s="6">
        <v>43581</v>
      </c>
      <c r="B119">
        <f t="shared" si="3"/>
        <v>48275.150270999962</v>
      </c>
      <c r="E119">
        <v>0</v>
      </c>
      <c r="K119">
        <v>0</v>
      </c>
      <c r="L119">
        <v>645.96400000000006</v>
      </c>
      <c r="N119">
        <f t="shared" si="2"/>
        <v>47629.186270999962</v>
      </c>
    </row>
    <row r="120" spans="1:14" x14ac:dyDescent="0.3">
      <c r="A120" s="6">
        <v>43582</v>
      </c>
      <c r="B120">
        <f t="shared" si="3"/>
        <v>47629.186270999962</v>
      </c>
      <c r="E120">
        <v>0</v>
      </c>
      <c r="K120">
        <v>0</v>
      </c>
      <c r="L120">
        <v>649.37900000000002</v>
      </c>
      <c r="N120">
        <f t="shared" si="2"/>
        <v>46979.807270999961</v>
      </c>
    </row>
    <row r="121" spans="1:14" x14ac:dyDescent="0.3">
      <c r="A121" s="6">
        <v>43583</v>
      </c>
      <c r="B121">
        <f t="shared" si="3"/>
        <v>46979.807270999961</v>
      </c>
      <c r="E121">
        <v>0</v>
      </c>
      <c r="K121">
        <v>0</v>
      </c>
      <c r="L121">
        <v>647.91600000000005</v>
      </c>
      <c r="N121">
        <f t="shared" si="2"/>
        <v>46331.891270999964</v>
      </c>
    </row>
    <row r="122" spans="1:14" x14ac:dyDescent="0.3">
      <c r="A122" s="6">
        <v>43584</v>
      </c>
      <c r="B122">
        <f t="shared" si="3"/>
        <v>46331.891270999964</v>
      </c>
      <c r="E122">
        <v>0</v>
      </c>
      <c r="K122">
        <v>0</v>
      </c>
      <c r="L122">
        <v>647.48699999999997</v>
      </c>
      <c r="N122">
        <f t="shared" si="2"/>
        <v>45684.404270999963</v>
      </c>
    </row>
    <row r="123" spans="1:14" x14ac:dyDescent="0.3">
      <c r="A123" s="6">
        <v>43585</v>
      </c>
      <c r="B123">
        <f t="shared" si="3"/>
        <v>45684.404270999963</v>
      </c>
      <c r="E123">
        <v>0</v>
      </c>
      <c r="K123">
        <v>0</v>
      </c>
      <c r="L123">
        <v>643.12900000000002</v>
      </c>
      <c r="N123">
        <f t="shared" si="2"/>
        <v>45041.275270999962</v>
      </c>
    </row>
    <row r="124" spans="1:14" x14ac:dyDescent="0.3">
      <c r="A124" s="6">
        <v>43586</v>
      </c>
      <c r="B124">
        <f t="shared" si="3"/>
        <v>45041.275270999962</v>
      </c>
      <c r="E124">
        <v>0</v>
      </c>
      <c r="K124">
        <v>0</v>
      </c>
      <c r="L124">
        <v>647.15300000000002</v>
      </c>
      <c r="N124">
        <f t="shared" si="2"/>
        <v>44394.122270999964</v>
      </c>
    </row>
    <row r="125" spans="1:14" x14ac:dyDescent="0.3">
      <c r="A125" s="6">
        <v>43587</v>
      </c>
      <c r="B125">
        <f t="shared" si="3"/>
        <v>44394.122270999964</v>
      </c>
      <c r="E125">
        <v>1850</v>
      </c>
      <c r="K125">
        <v>0</v>
      </c>
      <c r="L125">
        <v>647.36500000000001</v>
      </c>
      <c r="N125">
        <f t="shared" si="2"/>
        <v>45596.757270999966</v>
      </c>
    </row>
    <row r="126" spans="1:14" x14ac:dyDescent="0.3">
      <c r="A126" s="6">
        <v>43588</v>
      </c>
      <c r="B126">
        <f t="shared" si="3"/>
        <v>45596.757270999966</v>
      </c>
      <c r="E126">
        <v>3729</v>
      </c>
      <c r="K126">
        <v>0</v>
      </c>
      <c r="L126">
        <v>650.149</v>
      </c>
      <c r="N126">
        <f t="shared" si="2"/>
        <v>48675.608270999968</v>
      </c>
    </row>
    <row r="127" spans="1:14" x14ac:dyDescent="0.3">
      <c r="A127" s="6">
        <v>43589</v>
      </c>
      <c r="B127">
        <f t="shared" si="3"/>
        <v>48675.608270999968</v>
      </c>
      <c r="E127">
        <v>9381</v>
      </c>
      <c r="K127">
        <v>0</v>
      </c>
      <c r="L127">
        <v>652.36</v>
      </c>
      <c r="N127">
        <f t="shared" si="2"/>
        <v>57404.248270999968</v>
      </c>
    </row>
    <row r="128" spans="1:14" x14ac:dyDescent="0.3">
      <c r="A128" s="6">
        <v>43590</v>
      </c>
      <c r="B128">
        <f t="shared" si="3"/>
        <v>57404.248270999968</v>
      </c>
      <c r="E128">
        <v>8135</v>
      </c>
      <c r="K128">
        <v>0</v>
      </c>
      <c r="L128">
        <v>652.00099999999998</v>
      </c>
      <c r="N128">
        <f t="shared" si="2"/>
        <v>64887.247270999964</v>
      </c>
    </row>
    <row r="129" spans="1:14" x14ac:dyDescent="0.3">
      <c r="A129" s="6">
        <v>43591</v>
      </c>
      <c r="B129">
        <f t="shared" si="3"/>
        <v>64887.247270999964</v>
      </c>
      <c r="E129">
        <v>2925.9759999999987</v>
      </c>
      <c r="K129">
        <v>0</v>
      </c>
      <c r="L129">
        <v>650.87900000000002</v>
      </c>
      <c r="N129">
        <f t="shared" si="2"/>
        <v>67162.344270999965</v>
      </c>
    </row>
    <row r="130" spans="1:14" x14ac:dyDescent="0.3">
      <c r="A130" s="6">
        <v>43592</v>
      </c>
      <c r="B130">
        <f t="shared" si="3"/>
        <v>67162.344270999965</v>
      </c>
      <c r="E130">
        <v>0</v>
      </c>
      <c r="K130">
        <v>0</v>
      </c>
      <c r="L130">
        <v>659.70399999999995</v>
      </c>
      <c r="M130">
        <v>150.28</v>
      </c>
      <c r="N130">
        <f t="shared" si="2"/>
        <v>66352.360270999969</v>
      </c>
    </row>
    <row r="131" spans="1:14" x14ac:dyDescent="0.3">
      <c r="A131" s="6">
        <v>43593</v>
      </c>
      <c r="B131">
        <f t="shared" si="3"/>
        <v>66352.360270999969</v>
      </c>
      <c r="E131">
        <v>0</v>
      </c>
      <c r="K131">
        <v>0</v>
      </c>
      <c r="L131">
        <v>662.99199999999996</v>
      </c>
      <c r="N131">
        <f t="shared" si="2"/>
        <v>65689.36827099997</v>
      </c>
    </row>
    <row r="132" spans="1:14" x14ac:dyDescent="0.3">
      <c r="A132" s="6">
        <v>43594</v>
      </c>
      <c r="B132">
        <f t="shared" si="3"/>
        <v>65689.36827099997</v>
      </c>
      <c r="E132">
        <v>0</v>
      </c>
      <c r="K132">
        <v>0</v>
      </c>
      <c r="L132">
        <v>655.66200000000003</v>
      </c>
      <c r="N132">
        <f t="shared" si="2"/>
        <v>65033.706270999974</v>
      </c>
    </row>
    <row r="133" spans="1:14" x14ac:dyDescent="0.3">
      <c r="A133" s="6">
        <v>43595</v>
      </c>
      <c r="B133">
        <f t="shared" si="3"/>
        <v>65033.706270999974</v>
      </c>
      <c r="E133">
        <v>0</v>
      </c>
      <c r="K133">
        <v>0</v>
      </c>
      <c r="L133">
        <v>644.13400000000001</v>
      </c>
      <c r="N133">
        <f t="shared" ref="N133:N196" si="4">B133+C133+E133-H133+J133-K133-L133-M133+D133-I133</f>
        <v>64389.572270999975</v>
      </c>
    </row>
    <row r="134" spans="1:14" x14ac:dyDescent="0.3">
      <c r="A134" s="6">
        <v>43596</v>
      </c>
      <c r="B134">
        <f t="shared" ref="B134:B197" si="5">N133</f>
        <v>64389.572270999975</v>
      </c>
      <c r="E134">
        <v>0</v>
      </c>
      <c r="K134">
        <v>0</v>
      </c>
      <c r="L134">
        <v>642.01499999999999</v>
      </c>
      <c r="N134">
        <f t="shared" si="4"/>
        <v>63747.557270999976</v>
      </c>
    </row>
    <row r="135" spans="1:14" x14ac:dyDescent="0.3">
      <c r="A135" s="6">
        <v>43597</v>
      </c>
      <c r="B135">
        <f t="shared" si="5"/>
        <v>63747.557270999976</v>
      </c>
      <c r="E135">
        <v>0</v>
      </c>
      <c r="K135">
        <v>0</v>
      </c>
      <c r="L135">
        <v>643.50900000000001</v>
      </c>
      <c r="N135">
        <f t="shared" si="4"/>
        <v>63104.048270999978</v>
      </c>
    </row>
    <row r="136" spans="1:14" x14ac:dyDescent="0.3">
      <c r="A136" s="6">
        <v>43598</v>
      </c>
      <c r="B136">
        <f t="shared" si="5"/>
        <v>63104.048270999978</v>
      </c>
      <c r="E136">
        <v>0</v>
      </c>
      <c r="K136">
        <v>0</v>
      </c>
      <c r="L136">
        <v>644.72199999999998</v>
      </c>
      <c r="N136">
        <f t="shared" si="4"/>
        <v>62459.326270999976</v>
      </c>
    </row>
    <row r="137" spans="1:14" x14ac:dyDescent="0.3">
      <c r="A137" s="6">
        <v>43599</v>
      </c>
      <c r="B137">
        <f t="shared" si="5"/>
        <v>62459.326270999976</v>
      </c>
      <c r="E137">
        <v>0</v>
      </c>
      <c r="K137">
        <v>0</v>
      </c>
      <c r="L137">
        <v>645.94399999999996</v>
      </c>
      <c r="N137">
        <f t="shared" si="4"/>
        <v>61813.382270999973</v>
      </c>
    </row>
    <row r="138" spans="1:14" x14ac:dyDescent="0.3">
      <c r="A138" s="6">
        <v>43600</v>
      </c>
      <c r="B138">
        <f t="shared" si="5"/>
        <v>61813.382270999973</v>
      </c>
      <c r="E138">
        <v>0</v>
      </c>
      <c r="K138">
        <v>0</v>
      </c>
      <c r="L138">
        <v>642.97799999999995</v>
      </c>
      <c r="N138">
        <f t="shared" si="4"/>
        <v>61170.40427099997</v>
      </c>
    </row>
    <row r="139" spans="1:14" x14ac:dyDescent="0.3">
      <c r="A139" s="6">
        <v>43601</v>
      </c>
      <c r="B139">
        <f t="shared" si="5"/>
        <v>61170.40427099997</v>
      </c>
      <c r="E139">
        <v>0</v>
      </c>
      <c r="K139">
        <v>0</v>
      </c>
      <c r="L139">
        <v>639.47400000000005</v>
      </c>
      <c r="N139">
        <f t="shared" si="4"/>
        <v>60530.930270999968</v>
      </c>
    </row>
    <row r="140" spans="1:14" x14ac:dyDescent="0.3">
      <c r="A140" s="6">
        <v>43602</v>
      </c>
      <c r="B140">
        <f t="shared" si="5"/>
        <v>60530.930270999968</v>
      </c>
      <c r="E140">
        <v>0</v>
      </c>
      <c r="K140">
        <v>0</v>
      </c>
      <c r="L140">
        <v>640.10599999999999</v>
      </c>
      <c r="N140">
        <f t="shared" si="4"/>
        <v>59890.824270999969</v>
      </c>
    </row>
    <row r="141" spans="1:14" x14ac:dyDescent="0.3">
      <c r="A141" s="6">
        <v>43603</v>
      </c>
      <c r="B141">
        <f t="shared" si="5"/>
        <v>59890.824270999969</v>
      </c>
      <c r="E141">
        <v>0</v>
      </c>
      <c r="K141">
        <v>0</v>
      </c>
      <c r="L141">
        <v>637.11699999999996</v>
      </c>
      <c r="N141">
        <f t="shared" si="4"/>
        <v>59253.70727099997</v>
      </c>
    </row>
    <row r="142" spans="1:14" x14ac:dyDescent="0.3">
      <c r="A142" s="6">
        <v>43604</v>
      </c>
      <c r="B142">
        <f t="shared" si="5"/>
        <v>59253.70727099997</v>
      </c>
      <c r="E142">
        <v>0</v>
      </c>
      <c r="K142">
        <v>0</v>
      </c>
      <c r="L142">
        <v>639.91399999999999</v>
      </c>
      <c r="N142">
        <f t="shared" si="4"/>
        <v>58613.793270999973</v>
      </c>
    </row>
    <row r="143" spans="1:14" x14ac:dyDescent="0.3">
      <c r="A143" s="6">
        <v>43605</v>
      </c>
      <c r="B143">
        <f t="shared" si="5"/>
        <v>58613.793270999973</v>
      </c>
      <c r="E143">
        <v>0</v>
      </c>
      <c r="K143">
        <v>0</v>
      </c>
      <c r="L143">
        <v>637.94100000000003</v>
      </c>
      <c r="N143">
        <f t="shared" si="4"/>
        <v>57975.852270999974</v>
      </c>
    </row>
    <row r="144" spans="1:14" x14ac:dyDescent="0.3">
      <c r="A144" s="6">
        <v>43606</v>
      </c>
      <c r="B144">
        <f t="shared" si="5"/>
        <v>57975.852270999974</v>
      </c>
      <c r="E144">
        <v>0</v>
      </c>
      <c r="K144">
        <v>0</v>
      </c>
      <c r="L144">
        <v>639.51099999999997</v>
      </c>
      <c r="N144">
        <f t="shared" si="4"/>
        <v>57336.341270999976</v>
      </c>
    </row>
    <row r="145" spans="1:14" x14ac:dyDescent="0.3">
      <c r="A145" s="6">
        <v>43607</v>
      </c>
      <c r="B145">
        <f t="shared" si="5"/>
        <v>57336.341270999976</v>
      </c>
      <c r="E145">
        <v>0</v>
      </c>
      <c r="K145">
        <v>0</v>
      </c>
      <c r="L145">
        <v>637.78099999999995</v>
      </c>
      <c r="N145">
        <f t="shared" si="4"/>
        <v>56698.560270999973</v>
      </c>
    </row>
    <row r="146" spans="1:14" x14ac:dyDescent="0.3">
      <c r="A146" s="6">
        <v>43608</v>
      </c>
      <c r="B146">
        <f t="shared" si="5"/>
        <v>56698.560270999973</v>
      </c>
      <c r="E146">
        <v>0</v>
      </c>
      <c r="K146">
        <v>0</v>
      </c>
      <c r="L146">
        <v>634.78599999999994</v>
      </c>
      <c r="N146">
        <f t="shared" si="4"/>
        <v>56063.774270999973</v>
      </c>
    </row>
    <row r="147" spans="1:14" x14ac:dyDescent="0.3">
      <c r="A147" s="6">
        <v>43609</v>
      </c>
      <c r="B147">
        <f t="shared" si="5"/>
        <v>56063.774270999973</v>
      </c>
      <c r="E147">
        <v>0</v>
      </c>
      <c r="K147">
        <v>0</v>
      </c>
      <c r="L147">
        <v>639.25099999999998</v>
      </c>
      <c r="N147">
        <f t="shared" si="4"/>
        <v>55424.523270999976</v>
      </c>
    </row>
    <row r="148" spans="1:14" x14ac:dyDescent="0.3">
      <c r="A148" s="6">
        <v>43610</v>
      </c>
      <c r="B148">
        <f t="shared" si="5"/>
        <v>55424.523270999976</v>
      </c>
      <c r="E148">
        <v>3785</v>
      </c>
      <c r="K148">
        <v>0</v>
      </c>
      <c r="L148">
        <v>655.423</v>
      </c>
      <c r="N148">
        <f t="shared" si="4"/>
        <v>58554.100270999974</v>
      </c>
    </row>
    <row r="149" spans="1:14" x14ac:dyDescent="0.3">
      <c r="A149" s="6">
        <v>43611</v>
      </c>
      <c r="B149">
        <f t="shared" si="5"/>
        <v>58554.100270999974</v>
      </c>
      <c r="E149">
        <v>1283</v>
      </c>
      <c r="K149">
        <v>0</v>
      </c>
      <c r="L149">
        <v>641.79200000000003</v>
      </c>
      <c r="N149">
        <f t="shared" si="4"/>
        <v>59195.308270999973</v>
      </c>
    </row>
    <row r="150" spans="1:14" x14ac:dyDescent="0.3">
      <c r="A150" s="6">
        <v>43612</v>
      </c>
      <c r="B150">
        <f t="shared" si="5"/>
        <v>59195.308270999973</v>
      </c>
      <c r="E150">
        <v>0</v>
      </c>
      <c r="K150">
        <v>0</v>
      </c>
      <c r="L150">
        <v>636.81899999999996</v>
      </c>
      <c r="N150">
        <f t="shared" si="4"/>
        <v>58558.489270999969</v>
      </c>
    </row>
    <row r="151" spans="1:14" x14ac:dyDescent="0.3">
      <c r="A151" s="6">
        <v>43613</v>
      </c>
      <c r="B151">
        <f t="shared" si="5"/>
        <v>58558.489270999969</v>
      </c>
      <c r="E151">
        <v>0</v>
      </c>
      <c r="K151">
        <v>0</v>
      </c>
      <c r="L151">
        <v>640.1</v>
      </c>
      <c r="N151">
        <f t="shared" si="4"/>
        <v>57918.389270999971</v>
      </c>
    </row>
    <row r="152" spans="1:14" x14ac:dyDescent="0.3">
      <c r="A152" s="6">
        <v>43614</v>
      </c>
      <c r="B152">
        <f t="shared" si="5"/>
        <v>57918.389270999971</v>
      </c>
      <c r="E152">
        <v>14.282000000000153</v>
      </c>
      <c r="K152">
        <v>0</v>
      </c>
      <c r="L152">
        <v>641.61900000000003</v>
      </c>
      <c r="N152">
        <f t="shared" si="4"/>
        <v>57291.052270999971</v>
      </c>
    </row>
    <row r="153" spans="1:14" x14ac:dyDescent="0.3">
      <c r="A153" s="6">
        <v>43615</v>
      </c>
      <c r="B153">
        <f t="shared" si="5"/>
        <v>57291.052270999971</v>
      </c>
      <c r="E153">
        <v>0</v>
      </c>
      <c r="K153">
        <v>0</v>
      </c>
      <c r="L153">
        <v>172.03500000000003</v>
      </c>
      <c r="N153">
        <f t="shared" si="4"/>
        <v>57119.017270999968</v>
      </c>
    </row>
    <row r="154" spans="1:14" x14ac:dyDescent="0.3">
      <c r="A154" s="6">
        <v>43616</v>
      </c>
      <c r="B154">
        <f t="shared" si="5"/>
        <v>57119.017270999968</v>
      </c>
      <c r="E154">
        <v>0</v>
      </c>
      <c r="K154">
        <v>0</v>
      </c>
      <c r="L154">
        <v>638.81799999999998</v>
      </c>
      <c r="N154">
        <f t="shared" si="4"/>
        <v>56480.199270999969</v>
      </c>
    </row>
    <row r="155" spans="1:14" x14ac:dyDescent="0.3">
      <c r="A155" s="6">
        <v>43617</v>
      </c>
      <c r="B155">
        <f t="shared" si="5"/>
        <v>56480.199270999969</v>
      </c>
      <c r="E155">
        <v>0</v>
      </c>
      <c r="K155">
        <v>0</v>
      </c>
      <c r="L155">
        <v>382.26900000000006</v>
      </c>
      <c r="N155">
        <f t="shared" si="4"/>
        <v>56097.930270999968</v>
      </c>
    </row>
    <row r="156" spans="1:14" x14ac:dyDescent="0.3">
      <c r="A156" s="6">
        <v>43618</v>
      </c>
      <c r="B156">
        <f t="shared" si="5"/>
        <v>56097.930270999968</v>
      </c>
      <c r="E156">
        <v>0</v>
      </c>
      <c r="K156">
        <v>0</v>
      </c>
      <c r="L156">
        <v>640.33399999999995</v>
      </c>
      <c r="N156">
        <f t="shared" si="4"/>
        <v>55457.596270999966</v>
      </c>
    </row>
    <row r="157" spans="1:14" x14ac:dyDescent="0.3">
      <c r="A157" s="6">
        <v>43619</v>
      </c>
      <c r="B157">
        <f t="shared" si="5"/>
        <v>55457.596270999966</v>
      </c>
      <c r="E157">
        <v>0</v>
      </c>
      <c r="K157">
        <v>0</v>
      </c>
      <c r="L157">
        <v>637.10699999999997</v>
      </c>
      <c r="N157">
        <f t="shared" si="4"/>
        <v>54820.489270999969</v>
      </c>
    </row>
    <row r="158" spans="1:14" x14ac:dyDescent="0.3">
      <c r="A158" s="6">
        <v>43620</v>
      </c>
      <c r="B158">
        <f t="shared" si="5"/>
        <v>54820.489270999969</v>
      </c>
      <c r="E158">
        <v>0</v>
      </c>
      <c r="K158">
        <v>0</v>
      </c>
      <c r="L158">
        <v>638.42999999999995</v>
      </c>
      <c r="N158">
        <f t="shared" si="4"/>
        <v>54182.059270999969</v>
      </c>
    </row>
    <row r="159" spans="1:14" x14ac:dyDescent="0.3">
      <c r="A159" s="6">
        <v>43621</v>
      </c>
      <c r="B159">
        <f t="shared" si="5"/>
        <v>54182.059270999969</v>
      </c>
      <c r="E159">
        <v>0</v>
      </c>
      <c r="K159">
        <v>0</v>
      </c>
      <c r="L159">
        <v>637.15</v>
      </c>
      <c r="N159">
        <f t="shared" si="4"/>
        <v>53544.909270999968</v>
      </c>
    </row>
    <row r="160" spans="1:14" x14ac:dyDescent="0.3">
      <c r="A160" s="6">
        <v>43622</v>
      </c>
      <c r="B160">
        <f t="shared" si="5"/>
        <v>53544.909270999968</v>
      </c>
      <c r="E160">
        <v>0</v>
      </c>
      <c r="K160">
        <v>0</v>
      </c>
      <c r="L160">
        <v>638.37099999999998</v>
      </c>
      <c r="N160">
        <f t="shared" si="4"/>
        <v>52906.538270999969</v>
      </c>
    </row>
    <row r="161" spans="1:14" x14ac:dyDescent="0.3">
      <c r="A161" s="6">
        <v>43623</v>
      </c>
      <c r="B161">
        <f t="shared" si="5"/>
        <v>52906.538270999969</v>
      </c>
      <c r="E161">
        <v>0</v>
      </c>
      <c r="K161">
        <v>0</v>
      </c>
      <c r="L161">
        <v>638.22400000000005</v>
      </c>
      <c r="N161">
        <f t="shared" si="4"/>
        <v>52268.314270999967</v>
      </c>
    </row>
    <row r="162" spans="1:14" x14ac:dyDescent="0.3">
      <c r="A162" s="6">
        <v>43624</v>
      </c>
      <c r="B162">
        <f t="shared" si="5"/>
        <v>52268.314270999967</v>
      </c>
      <c r="E162">
        <v>0</v>
      </c>
      <c r="K162">
        <v>0</v>
      </c>
      <c r="L162">
        <v>637.29</v>
      </c>
      <c r="N162">
        <f t="shared" si="4"/>
        <v>51631.024270999966</v>
      </c>
    </row>
    <row r="163" spans="1:14" x14ac:dyDescent="0.3">
      <c r="A163" s="6">
        <v>43625</v>
      </c>
      <c r="B163">
        <f t="shared" si="5"/>
        <v>51631.024270999966</v>
      </c>
      <c r="E163">
        <v>0</v>
      </c>
      <c r="K163">
        <v>0</v>
      </c>
      <c r="L163">
        <v>635.21299999999997</v>
      </c>
      <c r="N163">
        <f t="shared" si="4"/>
        <v>50995.811270999962</v>
      </c>
    </row>
    <row r="164" spans="1:14" x14ac:dyDescent="0.3">
      <c r="A164" s="6">
        <v>43626</v>
      </c>
      <c r="B164">
        <f t="shared" si="5"/>
        <v>50995.811270999962</v>
      </c>
      <c r="E164">
        <v>0</v>
      </c>
      <c r="K164">
        <v>0</v>
      </c>
      <c r="L164">
        <v>634.72400000000005</v>
      </c>
      <c r="N164">
        <f t="shared" si="4"/>
        <v>50361.08727099996</v>
      </c>
    </row>
    <row r="165" spans="1:14" x14ac:dyDescent="0.3">
      <c r="A165" s="6">
        <v>43627</v>
      </c>
      <c r="B165">
        <f t="shared" si="5"/>
        <v>50361.08727099996</v>
      </c>
      <c r="E165">
        <v>0</v>
      </c>
      <c r="K165">
        <v>0</v>
      </c>
      <c r="L165">
        <v>634.26900000000001</v>
      </c>
      <c r="N165">
        <f t="shared" si="4"/>
        <v>49726.81827099996</v>
      </c>
    </row>
    <row r="166" spans="1:14" x14ac:dyDescent="0.3">
      <c r="A166" s="6">
        <v>43628</v>
      </c>
      <c r="B166">
        <f t="shared" si="5"/>
        <v>49726.81827099996</v>
      </c>
      <c r="E166">
        <v>0</v>
      </c>
      <c r="K166">
        <v>0</v>
      </c>
      <c r="L166">
        <v>634.649</v>
      </c>
      <c r="N166">
        <f t="shared" si="4"/>
        <v>49092.169270999962</v>
      </c>
    </row>
    <row r="167" spans="1:14" x14ac:dyDescent="0.3">
      <c r="A167" s="6">
        <v>43629</v>
      </c>
      <c r="B167">
        <f t="shared" si="5"/>
        <v>49092.169270999962</v>
      </c>
      <c r="E167">
        <v>0</v>
      </c>
      <c r="K167">
        <v>0</v>
      </c>
      <c r="L167">
        <v>633.18499999999995</v>
      </c>
      <c r="N167">
        <f t="shared" si="4"/>
        <v>48458.984270999965</v>
      </c>
    </row>
    <row r="168" spans="1:14" x14ac:dyDescent="0.3">
      <c r="A168" s="6">
        <v>43630</v>
      </c>
      <c r="B168">
        <f t="shared" si="5"/>
        <v>48458.984270999965</v>
      </c>
      <c r="E168">
        <v>0</v>
      </c>
      <c r="K168">
        <v>0</v>
      </c>
      <c r="L168">
        <v>632.26499999999999</v>
      </c>
      <c r="N168">
        <f t="shared" si="4"/>
        <v>47826.719270999965</v>
      </c>
    </row>
    <row r="169" spans="1:14" x14ac:dyDescent="0.3">
      <c r="A169" s="6">
        <v>43631</v>
      </c>
      <c r="B169">
        <f t="shared" si="5"/>
        <v>47826.719270999965</v>
      </c>
      <c r="E169">
        <v>0</v>
      </c>
      <c r="K169">
        <v>0</v>
      </c>
      <c r="L169">
        <v>636.75</v>
      </c>
      <c r="N169">
        <f t="shared" si="4"/>
        <v>47189.969270999965</v>
      </c>
    </row>
    <row r="170" spans="1:14" x14ac:dyDescent="0.3">
      <c r="A170" s="6">
        <v>43632</v>
      </c>
      <c r="B170">
        <f t="shared" si="5"/>
        <v>47189.969270999965</v>
      </c>
      <c r="E170">
        <v>0</v>
      </c>
      <c r="K170">
        <v>0</v>
      </c>
      <c r="L170">
        <v>635.20299999999997</v>
      </c>
      <c r="N170">
        <f t="shared" si="4"/>
        <v>46554.766270999964</v>
      </c>
    </row>
    <row r="171" spans="1:14" x14ac:dyDescent="0.3">
      <c r="A171" s="6">
        <v>43633</v>
      </c>
      <c r="B171">
        <f t="shared" si="5"/>
        <v>46554.766270999964</v>
      </c>
      <c r="E171">
        <v>0</v>
      </c>
      <c r="K171">
        <v>0</v>
      </c>
      <c r="L171">
        <v>637.33000000000004</v>
      </c>
      <c r="N171">
        <f t="shared" si="4"/>
        <v>45917.436270999962</v>
      </c>
    </row>
    <row r="172" spans="1:14" x14ac:dyDescent="0.3">
      <c r="A172" s="6">
        <v>43634</v>
      </c>
      <c r="B172">
        <f t="shared" si="5"/>
        <v>45917.436270999962</v>
      </c>
      <c r="E172">
        <v>0</v>
      </c>
      <c r="K172">
        <v>0</v>
      </c>
      <c r="L172">
        <v>636.91700000000003</v>
      </c>
      <c r="N172">
        <f t="shared" si="4"/>
        <v>45280.519270999961</v>
      </c>
    </row>
    <row r="173" spans="1:14" x14ac:dyDescent="0.3">
      <c r="A173" s="6">
        <v>43635</v>
      </c>
      <c r="B173">
        <f t="shared" si="5"/>
        <v>45280.519270999961</v>
      </c>
      <c r="E173">
        <v>0</v>
      </c>
      <c r="K173">
        <v>0</v>
      </c>
      <c r="L173">
        <v>633.46600000000001</v>
      </c>
      <c r="N173">
        <f t="shared" si="4"/>
        <v>44647.053270999961</v>
      </c>
    </row>
    <row r="174" spans="1:14" x14ac:dyDescent="0.3">
      <c r="A174" s="6">
        <v>43636</v>
      </c>
      <c r="B174">
        <f t="shared" si="5"/>
        <v>44647.053270999961</v>
      </c>
      <c r="E174">
        <v>0</v>
      </c>
      <c r="K174">
        <v>0</v>
      </c>
      <c r="L174">
        <v>635.05100000000004</v>
      </c>
      <c r="N174">
        <f t="shared" si="4"/>
        <v>44012.002270999961</v>
      </c>
    </row>
    <row r="175" spans="1:14" x14ac:dyDescent="0.3">
      <c r="A175" s="6">
        <v>43637</v>
      </c>
      <c r="B175">
        <f t="shared" si="5"/>
        <v>44012.002270999961</v>
      </c>
      <c r="E175">
        <v>0</v>
      </c>
      <c r="K175">
        <v>0</v>
      </c>
      <c r="L175">
        <v>635.77700000000004</v>
      </c>
      <c r="N175">
        <f t="shared" si="4"/>
        <v>43376.225270999959</v>
      </c>
    </row>
    <row r="176" spans="1:14" x14ac:dyDescent="0.3">
      <c r="A176" s="6">
        <v>43638</v>
      </c>
      <c r="B176">
        <f t="shared" si="5"/>
        <v>43376.225270999959</v>
      </c>
      <c r="E176">
        <v>0</v>
      </c>
      <c r="K176">
        <v>0</v>
      </c>
      <c r="L176">
        <v>637.63800000000003</v>
      </c>
      <c r="N176">
        <f t="shared" si="4"/>
        <v>42738.58727099996</v>
      </c>
    </row>
    <row r="177" spans="1:14" x14ac:dyDescent="0.3">
      <c r="A177" s="6">
        <v>43639</v>
      </c>
      <c r="B177">
        <f t="shared" si="5"/>
        <v>42738.58727099996</v>
      </c>
      <c r="E177">
        <v>0</v>
      </c>
      <c r="K177">
        <v>0</v>
      </c>
      <c r="L177">
        <v>639.40099999999995</v>
      </c>
      <c r="N177">
        <f t="shared" si="4"/>
        <v>42099.186270999962</v>
      </c>
    </row>
    <row r="178" spans="1:14" x14ac:dyDescent="0.3">
      <c r="A178" s="6">
        <v>43640</v>
      </c>
      <c r="B178">
        <f t="shared" si="5"/>
        <v>42099.186270999962</v>
      </c>
      <c r="E178">
        <v>0</v>
      </c>
      <c r="K178">
        <v>0</v>
      </c>
      <c r="L178">
        <v>634.44899999999996</v>
      </c>
      <c r="N178">
        <f t="shared" si="4"/>
        <v>41464.737270999962</v>
      </c>
    </row>
    <row r="179" spans="1:14" x14ac:dyDescent="0.3">
      <c r="A179" s="6">
        <v>43641</v>
      </c>
      <c r="B179">
        <f t="shared" si="5"/>
        <v>41464.737270999962</v>
      </c>
      <c r="E179">
        <v>0</v>
      </c>
      <c r="K179">
        <v>0</v>
      </c>
      <c r="L179">
        <v>195.136</v>
      </c>
      <c r="N179">
        <f t="shared" si="4"/>
        <v>41269.601270999963</v>
      </c>
    </row>
    <row r="180" spans="1:14" x14ac:dyDescent="0.3">
      <c r="A180" s="6">
        <v>43642</v>
      </c>
      <c r="B180">
        <f t="shared" si="5"/>
        <v>41269.601270999963</v>
      </c>
      <c r="E180">
        <v>0</v>
      </c>
      <c r="K180">
        <v>0</v>
      </c>
      <c r="L180">
        <v>420.24799999999999</v>
      </c>
      <c r="N180">
        <f t="shared" si="4"/>
        <v>40849.353270999964</v>
      </c>
    </row>
    <row r="181" spans="1:14" x14ac:dyDescent="0.3">
      <c r="A181" s="6">
        <v>43643</v>
      </c>
      <c r="B181">
        <f t="shared" si="5"/>
        <v>40849.353270999964</v>
      </c>
      <c r="E181">
        <v>0</v>
      </c>
      <c r="K181">
        <v>0</v>
      </c>
      <c r="L181">
        <v>641.65</v>
      </c>
      <c r="N181">
        <f t="shared" si="4"/>
        <v>40207.703270999962</v>
      </c>
    </row>
    <row r="182" spans="1:14" x14ac:dyDescent="0.3">
      <c r="A182" s="6">
        <v>43644</v>
      </c>
      <c r="B182">
        <f t="shared" si="5"/>
        <v>40207.703270999962</v>
      </c>
      <c r="E182">
        <v>0</v>
      </c>
      <c r="K182">
        <v>181.595</v>
      </c>
      <c r="L182">
        <v>637.07399999999996</v>
      </c>
      <c r="N182">
        <f t="shared" si="4"/>
        <v>39389.03427099996</v>
      </c>
    </row>
    <row r="183" spans="1:14" x14ac:dyDescent="0.3">
      <c r="A183" s="6">
        <v>43645</v>
      </c>
      <c r="B183">
        <f t="shared" si="5"/>
        <v>39389.03427099996</v>
      </c>
      <c r="E183">
        <v>0</v>
      </c>
      <c r="K183">
        <v>0</v>
      </c>
      <c r="L183">
        <v>636.99900000000002</v>
      </c>
      <c r="N183">
        <f t="shared" si="4"/>
        <v>38752.035270999957</v>
      </c>
    </row>
    <row r="184" spans="1:14" x14ac:dyDescent="0.3">
      <c r="A184" s="6">
        <v>43646</v>
      </c>
      <c r="B184">
        <f t="shared" si="5"/>
        <v>38752.035270999957</v>
      </c>
      <c r="E184">
        <v>0</v>
      </c>
      <c r="K184">
        <v>254.52500000000001</v>
      </c>
      <c r="L184">
        <v>632.61500000000001</v>
      </c>
      <c r="N184">
        <f t="shared" si="4"/>
        <v>37864.895270999958</v>
      </c>
    </row>
    <row r="185" spans="1:14" x14ac:dyDescent="0.3">
      <c r="A185" s="6">
        <v>43647</v>
      </c>
      <c r="B185">
        <f t="shared" si="5"/>
        <v>37864.895270999958</v>
      </c>
      <c r="E185">
        <v>0</v>
      </c>
      <c r="K185">
        <v>407.53100000000001</v>
      </c>
      <c r="L185">
        <v>626.97500000000002</v>
      </c>
      <c r="N185">
        <f t="shared" si="4"/>
        <v>36830.389270999956</v>
      </c>
    </row>
    <row r="186" spans="1:14" x14ac:dyDescent="0.3">
      <c r="A186" s="6">
        <v>43648</v>
      </c>
      <c r="B186">
        <f t="shared" si="5"/>
        <v>36830.389270999956</v>
      </c>
      <c r="E186">
        <v>0</v>
      </c>
      <c r="K186">
        <v>572.25599999999997</v>
      </c>
      <c r="L186">
        <v>624.81899999999996</v>
      </c>
      <c r="N186">
        <f t="shared" si="4"/>
        <v>35633.314270999952</v>
      </c>
    </row>
    <row r="187" spans="1:14" x14ac:dyDescent="0.3">
      <c r="A187" s="6">
        <v>43649</v>
      </c>
      <c r="B187">
        <f t="shared" si="5"/>
        <v>35633.314270999952</v>
      </c>
      <c r="E187">
        <v>0</v>
      </c>
      <c r="K187">
        <v>586.23400000000004</v>
      </c>
      <c r="L187">
        <v>627.98099999999999</v>
      </c>
      <c r="N187">
        <f t="shared" si="4"/>
        <v>34419.099270999955</v>
      </c>
    </row>
    <row r="188" spans="1:14" x14ac:dyDescent="0.3">
      <c r="A188" s="6">
        <v>43650</v>
      </c>
      <c r="B188">
        <f t="shared" si="5"/>
        <v>34419.099270999955</v>
      </c>
      <c r="E188">
        <v>0</v>
      </c>
      <c r="K188">
        <v>593.66099999999994</v>
      </c>
      <c r="L188">
        <v>627.81799999999998</v>
      </c>
      <c r="N188">
        <f t="shared" si="4"/>
        <v>33197.620270999956</v>
      </c>
    </row>
    <row r="189" spans="1:14" x14ac:dyDescent="0.3">
      <c r="A189" s="6">
        <v>43651</v>
      </c>
      <c r="B189">
        <f t="shared" si="5"/>
        <v>33197.620270999956</v>
      </c>
      <c r="E189">
        <v>8540.4699999999993</v>
      </c>
      <c r="K189">
        <v>588.87800000000004</v>
      </c>
      <c r="L189">
        <v>628.39800000000002</v>
      </c>
      <c r="N189">
        <f t="shared" si="4"/>
        <v>40520.814270999959</v>
      </c>
    </row>
    <row r="190" spans="1:14" x14ac:dyDescent="0.3">
      <c r="A190" s="6">
        <v>43652</v>
      </c>
      <c r="B190">
        <f t="shared" si="5"/>
        <v>40520.814270999959</v>
      </c>
      <c r="E190">
        <v>3740.4580000000005</v>
      </c>
      <c r="K190">
        <v>50.284999999999997</v>
      </c>
      <c r="L190">
        <v>629.22</v>
      </c>
      <c r="N190">
        <f t="shared" si="4"/>
        <v>43581.767270999953</v>
      </c>
    </row>
    <row r="191" spans="1:14" x14ac:dyDescent="0.3">
      <c r="A191" s="6">
        <v>43653</v>
      </c>
      <c r="B191">
        <f t="shared" si="5"/>
        <v>43581.767270999953</v>
      </c>
      <c r="E191">
        <v>0</v>
      </c>
      <c r="K191">
        <v>0</v>
      </c>
      <c r="L191">
        <v>629.48400000000004</v>
      </c>
      <c r="N191">
        <f t="shared" si="4"/>
        <v>42952.283270999957</v>
      </c>
    </row>
    <row r="192" spans="1:14" x14ac:dyDescent="0.3">
      <c r="A192" s="6">
        <v>43654</v>
      </c>
      <c r="B192">
        <f t="shared" si="5"/>
        <v>42952.283270999957</v>
      </c>
      <c r="E192">
        <v>0</v>
      </c>
      <c r="K192">
        <v>0</v>
      </c>
      <c r="L192">
        <v>542.00099999999998</v>
      </c>
      <c r="N192">
        <f t="shared" si="4"/>
        <v>42410.28227099996</v>
      </c>
    </row>
    <row r="193" spans="1:14" x14ac:dyDescent="0.3">
      <c r="A193" s="6">
        <v>43655</v>
      </c>
      <c r="B193">
        <f t="shared" si="5"/>
        <v>42410.28227099996</v>
      </c>
      <c r="E193">
        <v>0</v>
      </c>
      <c r="K193">
        <v>388.63299999999998</v>
      </c>
      <c r="L193">
        <v>0</v>
      </c>
      <c r="N193">
        <f t="shared" si="4"/>
        <v>42021.649270999958</v>
      </c>
    </row>
    <row r="194" spans="1:14" x14ac:dyDescent="0.3">
      <c r="A194" s="6">
        <v>43656</v>
      </c>
      <c r="B194">
        <f t="shared" si="5"/>
        <v>42021.649270999958</v>
      </c>
      <c r="E194">
        <v>0</v>
      </c>
      <c r="K194">
        <v>391.30700000000002</v>
      </c>
      <c r="L194">
        <v>0</v>
      </c>
      <c r="N194">
        <f t="shared" si="4"/>
        <v>41630.342270999958</v>
      </c>
    </row>
    <row r="195" spans="1:14" x14ac:dyDescent="0.3">
      <c r="A195" s="6">
        <v>43657</v>
      </c>
      <c r="B195">
        <f t="shared" si="5"/>
        <v>41630.342270999958</v>
      </c>
      <c r="E195">
        <v>0</v>
      </c>
      <c r="K195">
        <v>438.61900000000003</v>
      </c>
      <c r="L195">
        <v>0</v>
      </c>
      <c r="N195">
        <f t="shared" si="4"/>
        <v>41191.723270999959</v>
      </c>
    </row>
    <row r="196" spans="1:14" x14ac:dyDescent="0.3">
      <c r="A196" s="6">
        <v>43658</v>
      </c>
      <c r="B196">
        <f t="shared" si="5"/>
        <v>41191.723270999959</v>
      </c>
      <c r="E196">
        <v>0</v>
      </c>
      <c r="K196">
        <v>576.47299999999996</v>
      </c>
      <c r="L196">
        <v>0</v>
      </c>
      <c r="N196">
        <f t="shared" si="4"/>
        <v>40615.250270999961</v>
      </c>
    </row>
    <row r="197" spans="1:14" x14ac:dyDescent="0.3">
      <c r="A197" s="6">
        <v>43659</v>
      </c>
      <c r="B197">
        <f t="shared" si="5"/>
        <v>40615.250270999961</v>
      </c>
      <c r="E197">
        <v>0</v>
      </c>
      <c r="K197">
        <v>586.70900000000006</v>
      </c>
      <c r="L197">
        <v>0</v>
      </c>
      <c r="N197">
        <f t="shared" ref="N197:N260" si="6">B197+C197+E197-H197+J197-K197-L197-M197+D197-I197</f>
        <v>40028.541270999958</v>
      </c>
    </row>
    <row r="198" spans="1:14" x14ac:dyDescent="0.3">
      <c r="A198" s="6">
        <v>43660</v>
      </c>
      <c r="B198">
        <f t="shared" ref="B198:B261" si="7">N197</f>
        <v>40028.541270999958</v>
      </c>
      <c r="E198">
        <v>0</v>
      </c>
      <c r="K198">
        <v>666.33100000000002</v>
      </c>
      <c r="L198">
        <v>0</v>
      </c>
      <c r="N198">
        <f t="shared" si="6"/>
        <v>39362.21027099996</v>
      </c>
    </row>
    <row r="199" spans="1:14" x14ac:dyDescent="0.3">
      <c r="A199" s="6">
        <v>43661</v>
      </c>
      <c r="B199">
        <f t="shared" si="7"/>
        <v>39362.21027099996</v>
      </c>
      <c r="E199">
        <v>0</v>
      </c>
      <c r="K199">
        <v>563.56100000000004</v>
      </c>
      <c r="L199">
        <v>0</v>
      </c>
      <c r="N199">
        <f t="shared" si="6"/>
        <v>38798.649270999958</v>
      </c>
    </row>
    <row r="200" spans="1:14" x14ac:dyDescent="0.3">
      <c r="A200" s="6">
        <v>43662</v>
      </c>
      <c r="B200">
        <f t="shared" si="7"/>
        <v>38798.649270999958</v>
      </c>
      <c r="E200">
        <v>0</v>
      </c>
      <c r="K200">
        <v>589.54999999999995</v>
      </c>
      <c r="L200">
        <v>0</v>
      </c>
      <c r="N200">
        <f t="shared" si="6"/>
        <v>38209.099270999955</v>
      </c>
    </row>
    <row r="201" spans="1:14" x14ac:dyDescent="0.3">
      <c r="A201" s="6">
        <v>43663</v>
      </c>
      <c r="B201">
        <f t="shared" si="7"/>
        <v>38209.099270999955</v>
      </c>
      <c r="E201">
        <v>0</v>
      </c>
      <c r="K201">
        <v>591.26599999999996</v>
      </c>
      <c r="L201">
        <v>0</v>
      </c>
      <c r="N201">
        <f t="shared" si="6"/>
        <v>37617.833270999952</v>
      </c>
    </row>
    <row r="202" spans="1:14" x14ac:dyDescent="0.3">
      <c r="A202" s="6">
        <v>43664</v>
      </c>
      <c r="B202">
        <f t="shared" si="7"/>
        <v>37617.833270999952</v>
      </c>
      <c r="E202">
        <v>0</v>
      </c>
      <c r="K202">
        <v>600.29</v>
      </c>
      <c r="L202">
        <v>0</v>
      </c>
      <c r="N202">
        <f t="shared" si="6"/>
        <v>37017.543270999951</v>
      </c>
    </row>
    <row r="203" spans="1:14" x14ac:dyDescent="0.3">
      <c r="A203" s="6">
        <v>43665</v>
      </c>
      <c r="B203">
        <f t="shared" si="7"/>
        <v>37017.543270999951</v>
      </c>
      <c r="E203">
        <v>0</v>
      </c>
      <c r="K203">
        <v>601.15599999999995</v>
      </c>
      <c r="L203">
        <v>0</v>
      </c>
      <c r="N203">
        <f t="shared" si="6"/>
        <v>36416.387270999949</v>
      </c>
    </row>
    <row r="204" spans="1:14" x14ac:dyDescent="0.3">
      <c r="A204" s="6">
        <v>43666</v>
      </c>
      <c r="B204">
        <f t="shared" si="7"/>
        <v>36416.387270999949</v>
      </c>
      <c r="E204">
        <v>0</v>
      </c>
      <c r="K204">
        <v>603.75699999999995</v>
      </c>
      <c r="L204">
        <v>0</v>
      </c>
      <c r="N204">
        <f t="shared" si="6"/>
        <v>35812.630270999951</v>
      </c>
    </row>
    <row r="205" spans="1:14" x14ac:dyDescent="0.3">
      <c r="A205" s="6">
        <v>43667</v>
      </c>
      <c r="B205">
        <f t="shared" si="7"/>
        <v>35812.630270999951</v>
      </c>
      <c r="E205">
        <v>0</v>
      </c>
      <c r="K205">
        <v>600.97799999999995</v>
      </c>
      <c r="L205">
        <v>0</v>
      </c>
      <c r="N205">
        <f t="shared" si="6"/>
        <v>35211.652270999948</v>
      </c>
    </row>
    <row r="206" spans="1:14" x14ac:dyDescent="0.3">
      <c r="A206" s="6">
        <v>43668</v>
      </c>
      <c r="B206">
        <f t="shared" si="7"/>
        <v>35211.652270999948</v>
      </c>
      <c r="E206">
        <v>0</v>
      </c>
      <c r="K206">
        <v>603.53399999999999</v>
      </c>
      <c r="L206">
        <v>0</v>
      </c>
      <c r="N206">
        <f t="shared" si="6"/>
        <v>34608.118270999948</v>
      </c>
    </row>
    <row r="207" spans="1:14" x14ac:dyDescent="0.3">
      <c r="A207" s="6">
        <v>43669</v>
      </c>
      <c r="B207">
        <f t="shared" si="7"/>
        <v>34608.118270999948</v>
      </c>
      <c r="E207">
        <v>0</v>
      </c>
      <c r="K207">
        <v>596.58299999999997</v>
      </c>
      <c r="L207">
        <v>0</v>
      </c>
      <c r="N207">
        <f t="shared" si="6"/>
        <v>34011.53527099995</v>
      </c>
    </row>
    <row r="208" spans="1:14" x14ac:dyDescent="0.3">
      <c r="A208" s="6">
        <v>43670</v>
      </c>
      <c r="B208">
        <f t="shared" si="7"/>
        <v>34011.53527099995</v>
      </c>
      <c r="E208">
        <v>0</v>
      </c>
      <c r="K208">
        <v>603.91999999999996</v>
      </c>
      <c r="L208">
        <v>0</v>
      </c>
      <c r="N208">
        <f t="shared" si="6"/>
        <v>33407.615270999951</v>
      </c>
    </row>
    <row r="209" spans="1:14" x14ac:dyDescent="0.3">
      <c r="A209" s="6">
        <v>43671</v>
      </c>
      <c r="B209">
        <f t="shared" si="7"/>
        <v>33407.615270999951</v>
      </c>
      <c r="E209">
        <v>0</v>
      </c>
      <c r="K209">
        <v>599.24800000000005</v>
      </c>
      <c r="L209">
        <v>299.96800000000002</v>
      </c>
      <c r="N209">
        <f t="shared" si="6"/>
        <v>32508.399270999951</v>
      </c>
    </row>
    <row r="210" spans="1:14" x14ac:dyDescent="0.3">
      <c r="A210" s="6">
        <v>43672</v>
      </c>
      <c r="B210">
        <f t="shared" si="7"/>
        <v>32508.399270999951</v>
      </c>
      <c r="E210">
        <v>0</v>
      </c>
      <c r="K210">
        <v>600.11</v>
      </c>
      <c r="L210">
        <v>643.80499999999995</v>
      </c>
      <c r="N210">
        <f t="shared" si="6"/>
        <v>31264.48427099995</v>
      </c>
    </row>
    <row r="211" spans="1:14" x14ac:dyDescent="0.3">
      <c r="A211" s="6">
        <v>43673</v>
      </c>
      <c r="B211">
        <f t="shared" si="7"/>
        <v>31264.48427099995</v>
      </c>
      <c r="E211">
        <v>0</v>
      </c>
      <c r="K211">
        <v>547.36400000000003</v>
      </c>
      <c r="L211">
        <v>592.86800000000005</v>
      </c>
      <c r="N211">
        <f t="shared" si="6"/>
        <v>30124.25227099995</v>
      </c>
    </row>
    <row r="212" spans="1:14" x14ac:dyDescent="0.3">
      <c r="A212" s="6">
        <v>43674</v>
      </c>
      <c r="B212">
        <f t="shared" si="7"/>
        <v>30124.25227099995</v>
      </c>
      <c r="E212">
        <v>0</v>
      </c>
      <c r="K212">
        <v>510.21899999999999</v>
      </c>
      <c r="L212">
        <v>546.08299999999997</v>
      </c>
      <c r="N212">
        <f t="shared" si="6"/>
        <v>29067.950270999951</v>
      </c>
    </row>
    <row r="213" spans="1:14" x14ac:dyDescent="0.3">
      <c r="A213" s="6">
        <v>43675</v>
      </c>
      <c r="B213">
        <f t="shared" si="7"/>
        <v>29067.950270999951</v>
      </c>
      <c r="E213">
        <v>0</v>
      </c>
      <c r="K213">
        <v>548.83900000000006</v>
      </c>
      <c r="L213">
        <v>0</v>
      </c>
      <c r="N213">
        <f t="shared" si="6"/>
        <v>28519.111270999951</v>
      </c>
    </row>
    <row r="214" spans="1:14" x14ac:dyDescent="0.3">
      <c r="A214" s="6">
        <v>43676</v>
      </c>
      <c r="B214">
        <f t="shared" si="7"/>
        <v>28519.111270999951</v>
      </c>
      <c r="E214">
        <v>0</v>
      </c>
      <c r="K214">
        <v>594.97500000000002</v>
      </c>
      <c r="L214">
        <v>0</v>
      </c>
      <c r="N214">
        <f t="shared" si="6"/>
        <v>27924.136270999952</v>
      </c>
    </row>
    <row r="215" spans="1:14" x14ac:dyDescent="0.3">
      <c r="A215" s="6">
        <v>43677</v>
      </c>
      <c r="B215">
        <f t="shared" si="7"/>
        <v>27924.136270999952</v>
      </c>
      <c r="E215">
        <v>0</v>
      </c>
      <c r="K215">
        <v>595.74900000000002</v>
      </c>
      <c r="L215">
        <v>0</v>
      </c>
      <c r="N215">
        <f t="shared" si="6"/>
        <v>27328.387270999952</v>
      </c>
    </row>
    <row r="216" spans="1:14" x14ac:dyDescent="0.3">
      <c r="A216" s="6">
        <v>43678</v>
      </c>
      <c r="B216">
        <f t="shared" si="7"/>
        <v>27328.387270999952</v>
      </c>
      <c r="E216">
        <v>0</v>
      </c>
      <c r="N216">
        <f t="shared" si="6"/>
        <v>27328.387270999952</v>
      </c>
    </row>
    <row r="217" spans="1:14" x14ac:dyDescent="0.3">
      <c r="A217" s="6">
        <v>43679</v>
      </c>
      <c r="B217">
        <f t="shared" si="7"/>
        <v>27328.387270999952</v>
      </c>
      <c r="K217">
        <v>0</v>
      </c>
      <c r="N217">
        <f t="shared" si="6"/>
        <v>27328.387270999952</v>
      </c>
    </row>
    <row r="218" spans="1:14" x14ac:dyDescent="0.3">
      <c r="A218" s="6">
        <v>43680</v>
      </c>
      <c r="B218">
        <f t="shared" si="7"/>
        <v>27328.387270999952</v>
      </c>
      <c r="K218">
        <v>0</v>
      </c>
      <c r="N218">
        <f t="shared" si="6"/>
        <v>27328.387270999952</v>
      </c>
    </row>
    <row r="219" spans="1:14" x14ac:dyDescent="0.3">
      <c r="A219" s="6">
        <v>43681</v>
      </c>
      <c r="B219">
        <f t="shared" si="7"/>
        <v>27328.387270999952</v>
      </c>
      <c r="K219">
        <v>0</v>
      </c>
      <c r="N219">
        <f t="shared" si="6"/>
        <v>27328.387270999952</v>
      </c>
    </row>
    <row r="220" spans="1:14" x14ac:dyDescent="0.3">
      <c r="A220" s="6">
        <v>43682</v>
      </c>
      <c r="B220">
        <f t="shared" si="7"/>
        <v>27328.387270999952</v>
      </c>
      <c r="K220">
        <v>0</v>
      </c>
      <c r="N220">
        <f t="shared" si="6"/>
        <v>27328.387270999952</v>
      </c>
    </row>
    <row r="221" spans="1:14" x14ac:dyDescent="0.3">
      <c r="A221" s="6">
        <v>43683</v>
      </c>
      <c r="B221">
        <f t="shared" si="7"/>
        <v>27328.387270999952</v>
      </c>
      <c r="K221">
        <v>0</v>
      </c>
      <c r="N221">
        <f t="shared" si="6"/>
        <v>27328.387270999952</v>
      </c>
    </row>
    <row r="222" spans="1:14" x14ac:dyDescent="0.3">
      <c r="A222" s="6">
        <v>43684</v>
      </c>
      <c r="B222">
        <f t="shared" si="7"/>
        <v>27328.387270999952</v>
      </c>
      <c r="K222">
        <v>0</v>
      </c>
      <c r="N222">
        <f t="shared" si="6"/>
        <v>27328.387270999952</v>
      </c>
    </row>
    <row r="223" spans="1:14" x14ac:dyDescent="0.3">
      <c r="A223" s="6">
        <v>43685</v>
      </c>
      <c r="B223">
        <f t="shared" si="7"/>
        <v>27328.387270999952</v>
      </c>
      <c r="K223">
        <v>0</v>
      </c>
      <c r="N223">
        <f t="shared" si="6"/>
        <v>27328.387270999952</v>
      </c>
    </row>
    <row r="224" spans="1:14" x14ac:dyDescent="0.3">
      <c r="A224" s="6">
        <v>43686</v>
      </c>
      <c r="B224">
        <f t="shared" si="7"/>
        <v>27328.387270999952</v>
      </c>
      <c r="K224">
        <v>0</v>
      </c>
      <c r="N224">
        <f t="shared" si="6"/>
        <v>27328.387270999952</v>
      </c>
    </row>
    <row r="225" spans="1:14" x14ac:dyDescent="0.3">
      <c r="A225" s="6">
        <v>43687</v>
      </c>
      <c r="B225">
        <f t="shared" si="7"/>
        <v>27328.387270999952</v>
      </c>
      <c r="K225">
        <v>0</v>
      </c>
      <c r="N225">
        <f t="shared" si="6"/>
        <v>27328.387270999952</v>
      </c>
    </row>
    <row r="226" spans="1:14" x14ac:dyDescent="0.3">
      <c r="A226" s="6">
        <v>43688</v>
      </c>
      <c r="B226">
        <f t="shared" si="7"/>
        <v>27328.387270999952</v>
      </c>
      <c r="K226">
        <v>0</v>
      </c>
      <c r="N226">
        <f t="shared" si="6"/>
        <v>27328.387270999952</v>
      </c>
    </row>
    <row r="227" spans="1:14" x14ac:dyDescent="0.3">
      <c r="A227" s="6">
        <v>43689</v>
      </c>
      <c r="B227">
        <f t="shared" si="7"/>
        <v>27328.387270999952</v>
      </c>
      <c r="K227">
        <v>0</v>
      </c>
      <c r="N227">
        <f t="shared" si="6"/>
        <v>27328.387270999952</v>
      </c>
    </row>
    <row r="228" spans="1:14" x14ac:dyDescent="0.3">
      <c r="A228" s="6">
        <v>43690</v>
      </c>
      <c r="B228">
        <f t="shared" si="7"/>
        <v>27328.387270999952</v>
      </c>
      <c r="K228">
        <v>0</v>
      </c>
      <c r="N228">
        <f t="shared" si="6"/>
        <v>27328.387270999952</v>
      </c>
    </row>
    <row r="229" spans="1:14" x14ac:dyDescent="0.3">
      <c r="A229" s="6">
        <v>43691</v>
      </c>
      <c r="B229">
        <f t="shared" si="7"/>
        <v>27328.387270999952</v>
      </c>
      <c r="K229">
        <v>0</v>
      </c>
      <c r="N229">
        <f t="shared" si="6"/>
        <v>27328.387270999952</v>
      </c>
    </row>
    <row r="230" spans="1:14" x14ac:dyDescent="0.3">
      <c r="A230" s="6">
        <v>43692</v>
      </c>
      <c r="B230">
        <f t="shared" si="7"/>
        <v>27328.387270999952</v>
      </c>
      <c r="K230">
        <v>0</v>
      </c>
      <c r="N230">
        <f t="shared" si="6"/>
        <v>27328.387270999952</v>
      </c>
    </row>
    <row r="231" spans="1:14" x14ac:dyDescent="0.3">
      <c r="A231" s="6">
        <v>43693</v>
      </c>
      <c r="B231">
        <f t="shared" si="7"/>
        <v>27328.387270999952</v>
      </c>
      <c r="K231">
        <v>0</v>
      </c>
      <c r="N231">
        <f t="shared" si="6"/>
        <v>27328.387270999952</v>
      </c>
    </row>
    <row r="232" spans="1:14" x14ac:dyDescent="0.3">
      <c r="A232" s="6">
        <v>43694</v>
      </c>
      <c r="B232">
        <f t="shared" si="7"/>
        <v>27328.387270999952</v>
      </c>
      <c r="K232">
        <v>0</v>
      </c>
      <c r="N232">
        <f t="shared" si="6"/>
        <v>27328.387270999952</v>
      </c>
    </row>
    <row r="233" spans="1:14" x14ac:dyDescent="0.3">
      <c r="A233" s="6">
        <v>43695</v>
      </c>
      <c r="B233">
        <f t="shared" si="7"/>
        <v>27328.387270999952</v>
      </c>
      <c r="K233">
        <v>0</v>
      </c>
      <c r="N233">
        <f t="shared" si="6"/>
        <v>27328.387270999952</v>
      </c>
    </row>
    <row r="234" spans="1:14" x14ac:dyDescent="0.3">
      <c r="A234" s="6">
        <v>43696</v>
      </c>
      <c r="B234">
        <f t="shared" si="7"/>
        <v>27328.387270999952</v>
      </c>
      <c r="K234">
        <v>0</v>
      </c>
      <c r="N234">
        <f t="shared" si="6"/>
        <v>27328.387270999952</v>
      </c>
    </row>
    <row r="235" spans="1:14" x14ac:dyDescent="0.3">
      <c r="A235" s="6">
        <v>43697</v>
      </c>
      <c r="B235">
        <f t="shared" si="7"/>
        <v>27328.387270999952</v>
      </c>
      <c r="K235">
        <v>0</v>
      </c>
      <c r="N235">
        <f t="shared" si="6"/>
        <v>27328.387270999952</v>
      </c>
    </row>
    <row r="236" spans="1:14" x14ac:dyDescent="0.3">
      <c r="A236" s="6">
        <v>43698</v>
      </c>
      <c r="B236">
        <f t="shared" si="7"/>
        <v>27328.387270999952</v>
      </c>
      <c r="K236">
        <v>0</v>
      </c>
      <c r="N236">
        <f t="shared" si="6"/>
        <v>27328.387270999952</v>
      </c>
    </row>
    <row r="237" spans="1:14" x14ac:dyDescent="0.3">
      <c r="A237" s="6">
        <v>43699</v>
      </c>
      <c r="B237">
        <f t="shared" si="7"/>
        <v>27328.387270999952</v>
      </c>
      <c r="K237">
        <v>0</v>
      </c>
      <c r="N237">
        <f t="shared" si="6"/>
        <v>27328.387270999952</v>
      </c>
    </row>
    <row r="238" spans="1:14" x14ac:dyDescent="0.3">
      <c r="A238" s="6">
        <v>43700</v>
      </c>
      <c r="B238">
        <f t="shared" si="7"/>
        <v>27328.387270999952</v>
      </c>
      <c r="K238">
        <v>0</v>
      </c>
      <c r="N238">
        <f t="shared" si="6"/>
        <v>27328.387270999952</v>
      </c>
    </row>
    <row r="239" spans="1:14" x14ac:dyDescent="0.3">
      <c r="A239" s="6">
        <v>43701</v>
      </c>
      <c r="B239">
        <f t="shared" si="7"/>
        <v>27328.387270999952</v>
      </c>
      <c r="K239">
        <v>0</v>
      </c>
      <c r="N239">
        <f t="shared" si="6"/>
        <v>27328.387270999952</v>
      </c>
    </row>
    <row r="240" spans="1:14" x14ac:dyDescent="0.3">
      <c r="A240" s="6">
        <v>43702</v>
      </c>
      <c r="B240">
        <f t="shared" si="7"/>
        <v>27328.387270999952</v>
      </c>
      <c r="K240">
        <v>0</v>
      </c>
      <c r="N240">
        <f t="shared" si="6"/>
        <v>27328.387270999952</v>
      </c>
    </row>
    <row r="241" spans="1:14" x14ac:dyDescent="0.3">
      <c r="A241" s="6">
        <v>43703</v>
      </c>
      <c r="B241">
        <f t="shared" si="7"/>
        <v>27328.387270999952</v>
      </c>
      <c r="K241">
        <v>0</v>
      </c>
      <c r="N241">
        <f t="shared" si="6"/>
        <v>27328.387270999952</v>
      </c>
    </row>
    <row r="242" spans="1:14" x14ac:dyDescent="0.3">
      <c r="A242" s="6">
        <v>43704</v>
      </c>
      <c r="B242">
        <f t="shared" si="7"/>
        <v>27328.387270999952</v>
      </c>
      <c r="K242">
        <v>0</v>
      </c>
      <c r="N242">
        <f t="shared" si="6"/>
        <v>27328.387270999952</v>
      </c>
    </row>
    <row r="243" spans="1:14" x14ac:dyDescent="0.3">
      <c r="A243" s="6">
        <v>43705</v>
      </c>
      <c r="B243">
        <f t="shared" si="7"/>
        <v>27328.387270999952</v>
      </c>
      <c r="K243">
        <v>0</v>
      </c>
      <c r="N243">
        <f t="shared" si="6"/>
        <v>27328.387270999952</v>
      </c>
    </row>
    <row r="244" spans="1:14" x14ac:dyDescent="0.3">
      <c r="A244" s="6">
        <v>43706</v>
      </c>
      <c r="B244">
        <f t="shared" si="7"/>
        <v>27328.387270999952</v>
      </c>
      <c r="K244">
        <v>0</v>
      </c>
      <c r="N244">
        <f t="shared" si="6"/>
        <v>27328.387270999952</v>
      </c>
    </row>
    <row r="245" spans="1:14" x14ac:dyDescent="0.3">
      <c r="A245" s="6">
        <v>43707</v>
      </c>
      <c r="B245">
        <f t="shared" si="7"/>
        <v>27328.387270999952</v>
      </c>
      <c r="K245">
        <v>0</v>
      </c>
      <c r="N245">
        <f t="shared" si="6"/>
        <v>27328.387270999952</v>
      </c>
    </row>
    <row r="246" spans="1:14" x14ac:dyDescent="0.3">
      <c r="A246" s="6">
        <v>43708</v>
      </c>
      <c r="B246">
        <f t="shared" si="7"/>
        <v>27328.387270999952</v>
      </c>
      <c r="K246">
        <v>0</v>
      </c>
      <c r="N246">
        <f t="shared" si="6"/>
        <v>27328.387270999952</v>
      </c>
    </row>
    <row r="247" spans="1:14" x14ac:dyDescent="0.3">
      <c r="A247" s="6">
        <v>43709</v>
      </c>
      <c r="B247">
        <f t="shared" si="7"/>
        <v>27328.387270999952</v>
      </c>
      <c r="K247">
        <v>0</v>
      </c>
      <c r="N247">
        <f t="shared" si="6"/>
        <v>27328.387270999952</v>
      </c>
    </row>
    <row r="248" spans="1:14" x14ac:dyDescent="0.3">
      <c r="A248" s="6">
        <v>43710</v>
      </c>
      <c r="B248">
        <f t="shared" si="7"/>
        <v>27328.387270999952</v>
      </c>
      <c r="K248">
        <v>0</v>
      </c>
      <c r="N248">
        <f t="shared" si="6"/>
        <v>27328.387270999952</v>
      </c>
    </row>
    <row r="249" spans="1:14" x14ac:dyDescent="0.3">
      <c r="A249" s="6">
        <v>43711</v>
      </c>
      <c r="B249">
        <f t="shared" si="7"/>
        <v>27328.387270999952</v>
      </c>
      <c r="K249">
        <v>0</v>
      </c>
      <c r="N249">
        <f t="shared" si="6"/>
        <v>27328.387270999952</v>
      </c>
    </row>
    <row r="250" spans="1:14" x14ac:dyDescent="0.3">
      <c r="A250" s="6">
        <v>43712</v>
      </c>
      <c r="B250">
        <f t="shared" si="7"/>
        <v>27328.387270999952</v>
      </c>
      <c r="K250">
        <v>0</v>
      </c>
      <c r="N250">
        <f t="shared" si="6"/>
        <v>27328.387270999952</v>
      </c>
    </row>
    <row r="251" spans="1:14" x14ac:dyDescent="0.3">
      <c r="A251" s="6">
        <v>43713</v>
      </c>
      <c r="B251">
        <f t="shared" si="7"/>
        <v>27328.387270999952</v>
      </c>
      <c r="K251">
        <v>0</v>
      </c>
      <c r="N251">
        <f t="shared" si="6"/>
        <v>27328.387270999952</v>
      </c>
    </row>
    <row r="252" spans="1:14" x14ac:dyDescent="0.3">
      <c r="A252" s="6">
        <v>43714</v>
      </c>
      <c r="B252">
        <f t="shared" si="7"/>
        <v>27328.387270999952</v>
      </c>
      <c r="K252">
        <v>0</v>
      </c>
      <c r="N252">
        <f t="shared" si="6"/>
        <v>27328.387270999952</v>
      </c>
    </row>
    <row r="253" spans="1:14" x14ac:dyDescent="0.3">
      <c r="A253" s="6">
        <v>43715</v>
      </c>
      <c r="B253">
        <f t="shared" si="7"/>
        <v>27328.387270999952</v>
      </c>
      <c r="K253">
        <v>0</v>
      </c>
      <c r="N253">
        <f t="shared" si="6"/>
        <v>27328.387270999952</v>
      </c>
    </row>
    <row r="254" spans="1:14" x14ac:dyDescent="0.3">
      <c r="A254" s="6">
        <v>43716</v>
      </c>
      <c r="B254">
        <f t="shared" si="7"/>
        <v>27328.387270999952</v>
      </c>
      <c r="K254">
        <v>0</v>
      </c>
      <c r="N254">
        <f t="shared" si="6"/>
        <v>27328.387270999952</v>
      </c>
    </row>
    <row r="255" spans="1:14" x14ac:dyDescent="0.3">
      <c r="A255" s="6">
        <v>43717</v>
      </c>
      <c r="B255">
        <f t="shared" si="7"/>
        <v>27328.387270999952</v>
      </c>
      <c r="K255">
        <v>0</v>
      </c>
      <c r="N255">
        <f t="shared" si="6"/>
        <v>27328.387270999952</v>
      </c>
    </row>
    <row r="256" spans="1:14" x14ac:dyDescent="0.3">
      <c r="A256" s="6">
        <v>43718</v>
      </c>
      <c r="B256">
        <f t="shared" si="7"/>
        <v>27328.387270999952</v>
      </c>
      <c r="K256">
        <v>0</v>
      </c>
      <c r="N256">
        <f t="shared" si="6"/>
        <v>27328.387270999952</v>
      </c>
    </row>
    <row r="257" spans="1:14" x14ac:dyDescent="0.3">
      <c r="A257" s="6">
        <v>43719</v>
      </c>
      <c r="B257">
        <f t="shared" si="7"/>
        <v>27328.387270999952</v>
      </c>
      <c r="K257">
        <v>0</v>
      </c>
      <c r="N257">
        <f t="shared" si="6"/>
        <v>27328.387270999952</v>
      </c>
    </row>
    <row r="258" spans="1:14" x14ac:dyDescent="0.3">
      <c r="A258" s="6">
        <v>43720</v>
      </c>
      <c r="B258">
        <f t="shared" si="7"/>
        <v>27328.387270999952</v>
      </c>
      <c r="K258">
        <v>0</v>
      </c>
      <c r="N258">
        <f t="shared" si="6"/>
        <v>27328.387270999952</v>
      </c>
    </row>
    <row r="259" spans="1:14" x14ac:dyDescent="0.3">
      <c r="A259" s="6">
        <v>43721</v>
      </c>
      <c r="B259">
        <f t="shared" si="7"/>
        <v>27328.387270999952</v>
      </c>
      <c r="K259">
        <v>0</v>
      </c>
      <c r="N259">
        <f t="shared" si="6"/>
        <v>27328.387270999952</v>
      </c>
    </row>
    <row r="260" spans="1:14" x14ac:dyDescent="0.3">
      <c r="A260" s="6">
        <v>43722</v>
      </c>
      <c r="B260">
        <f t="shared" si="7"/>
        <v>27328.387270999952</v>
      </c>
      <c r="K260">
        <v>0</v>
      </c>
      <c r="N260">
        <f t="shared" si="6"/>
        <v>27328.387270999952</v>
      </c>
    </row>
    <row r="261" spans="1:14" x14ac:dyDescent="0.3">
      <c r="A261" s="6">
        <v>43723</v>
      </c>
      <c r="B261">
        <f t="shared" si="7"/>
        <v>27328.387270999952</v>
      </c>
      <c r="K261">
        <v>0</v>
      </c>
      <c r="N261">
        <f t="shared" ref="N261:N324" si="8">B261+C261+E261-H261+J261-K261-L261-M261+D261-I261</f>
        <v>27328.387270999952</v>
      </c>
    </row>
    <row r="262" spans="1:14" x14ac:dyDescent="0.3">
      <c r="A262" s="6">
        <v>43724</v>
      </c>
      <c r="B262">
        <f t="shared" ref="B262:B325" si="9">N261</f>
        <v>27328.387270999952</v>
      </c>
      <c r="K262">
        <v>0</v>
      </c>
      <c r="N262">
        <f t="shared" si="8"/>
        <v>27328.387270999952</v>
      </c>
    </row>
    <row r="263" spans="1:14" x14ac:dyDescent="0.3">
      <c r="A263" s="6">
        <v>43725</v>
      </c>
      <c r="B263">
        <f t="shared" si="9"/>
        <v>27328.387270999952</v>
      </c>
      <c r="K263">
        <v>0</v>
      </c>
      <c r="N263">
        <f t="shared" si="8"/>
        <v>27328.387270999952</v>
      </c>
    </row>
    <row r="264" spans="1:14" x14ac:dyDescent="0.3">
      <c r="A264" s="6">
        <v>43726</v>
      </c>
      <c r="B264">
        <f t="shared" si="9"/>
        <v>27328.387270999952</v>
      </c>
      <c r="K264">
        <v>0</v>
      </c>
      <c r="N264">
        <f t="shared" si="8"/>
        <v>27328.387270999952</v>
      </c>
    </row>
    <row r="265" spans="1:14" x14ac:dyDescent="0.3">
      <c r="A265" s="6">
        <v>43727</v>
      </c>
      <c r="B265">
        <f t="shared" si="9"/>
        <v>27328.387270999952</v>
      </c>
      <c r="K265">
        <v>0</v>
      </c>
      <c r="N265">
        <f t="shared" si="8"/>
        <v>27328.387270999952</v>
      </c>
    </row>
    <row r="266" spans="1:14" x14ac:dyDescent="0.3">
      <c r="A266" s="6">
        <v>43728</v>
      </c>
      <c r="B266">
        <f t="shared" si="9"/>
        <v>27328.387270999952</v>
      </c>
      <c r="K266">
        <v>0</v>
      </c>
      <c r="N266">
        <f t="shared" si="8"/>
        <v>27328.387270999952</v>
      </c>
    </row>
    <row r="267" spans="1:14" x14ac:dyDescent="0.3">
      <c r="A267" s="6">
        <v>43729</v>
      </c>
      <c r="B267">
        <f t="shared" si="9"/>
        <v>27328.387270999952</v>
      </c>
      <c r="K267">
        <v>0</v>
      </c>
      <c r="N267">
        <f t="shared" si="8"/>
        <v>27328.387270999952</v>
      </c>
    </row>
    <row r="268" spans="1:14" x14ac:dyDescent="0.3">
      <c r="A268" s="6">
        <v>43730</v>
      </c>
      <c r="B268">
        <f t="shared" si="9"/>
        <v>27328.387270999952</v>
      </c>
      <c r="K268">
        <v>0</v>
      </c>
      <c r="N268">
        <f t="shared" si="8"/>
        <v>27328.387270999952</v>
      </c>
    </row>
    <row r="269" spans="1:14" x14ac:dyDescent="0.3">
      <c r="A269" s="6">
        <v>43731</v>
      </c>
      <c r="B269">
        <f t="shared" si="9"/>
        <v>27328.387270999952</v>
      </c>
      <c r="K269">
        <v>0</v>
      </c>
      <c r="N269">
        <f t="shared" si="8"/>
        <v>27328.387270999952</v>
      </c>
    </row>
    <row r="270" spans="1:14" x14ac:dyDescent="0.3">
      <c r="A270" s="6">
        <v>43732</v>
      </c>
      <c r="B270">
        <f t="shared" si="9"/>
        <v>27328.387270999952</v>
      </c>
      <c r="K270">
        <v>0</v>
      </c>
      <c r="N270">
        <f t="shared" si="8"/>
        <v>27328.387270999952</v>
      </c>
    </row>
    <row r="271" spans="1:14" x14ac:dyDescent="0.3">
      <c r="A271" s="6">
        <v>43733</v>
      </c>
      <c r="B271">
        <f t="shared" si="9"/>
        <v>27328.387270999952</v>
      </c>
      <c r="K271">
        <v>0</v>
      </c>
      <c r="N271">
        <f t="shared" si="8"/>
        <v>27328.387270999952</v>
      </c>
    </row>
    <row r="272" spans="1:14" x14ac:dyDescent="0.3">
      <c r="A272" s="6">
        <v>43734</v>
      </c>
      <c r="B272">
        <f t="shared" si="9"/>
        <v>27328.387270999952</v>
      </c>
      <c r="K272">
        <v>0</v>
      </c>
      <c r="N272">
        <f t="shared" si="8"/>
        <v>27328.387270999952</v>
      </c>
    </row>
    <row r="273" spans="1:14" x14ac:dyDescent="0.3">
      <c r="A273" s="6">
        <v>43735</v>
      </c>
      <c r="B273">
        <f t="shared" si="9"/>
        <v>27328.387270999952</v>
      </c>
      <c r="K273">
        <v>0</v>
      </c>
      <c r="N273">
        <f t="shared" si="8"/>
        <v>27328.387270999952</v>
      </c>
    </row>
    <row r="274" spans="1:14" x14ac:dyDescent="0.3">
      <c r="A274" s="6">
        <v>43736</v>
      </c>
      <c r="B274">
        <f t="shared" si="9"/>
        <v>27328.387270999952</v>
      </c>
      <c r="K274">
        <v>0</v>
      </c>
      <c r="N274">
        <f t="shared" si="8"/>
        <v>27328.387270999952</v>
      </c>
    </row>
    <row r="275" spans="1:14" x14ac:dyDescent="0.3">
      <c r="A275" s="6">
        <v>43737</v>
      </c>
      <c r="B275">
        <f t="shared" si="9"/>
        <v>27328.387270999952</v>
      </c>
      <c r="K275">
        <v>0</v>
      </c>
      <c r="N275">
        <f t="shared" si="8"/>
        <v>27328.387270999952</v>
      </c>
    </row>
    <row r="276" spans="1:14" x14ac:dyDescent="0.3">
      <c r="A276" s="6">
        <v>43738</v>
      </c>
      <c r="B276">
        <f t="shared" si="9"/>
        <v>27328.387270999952</v>
      </c>
      <c r="K276">
        <v>0</v>
      </c>
      <c r="N276">
        <f t="shared" si="8"/>
        <v>27328.387270999952</v>
      </c>
    </row>
    <row r="277" spans="1:14" x14ac:dyDescent="0.3">
      <c r="A277" s="6">
        <v>43739</v>
      </c>
      <c r="B277">
        <f t="shared" si="9"/>
        <v>27328.387270999952</v>
      </c>
      <c r="K277">
        <v>0</v>
      </c>
      <c r="N277">
        <f t="shared" si="8"/>
        <v>27328.387270999952</v>
      </c>
    </row>
    <row r="278" spans="1:14" x14ac:dyDescent="0.3">
      <c r="A278" s="6">
        <v>43740</v>
      </c>
      <c r="B278">
        <f t="shared" si="9"/>
        <v>27328.387270999952</v>
      </c>
      <c r="K278">
        <v>0</v>
      </c>
      <c r="N278">
        <f t="shared" si="8"/>
        <v>27328.387270999952</v>
      </c>
    </row>
    <row r="279" spans="1:14" x14ac:dyDescent="0.3">
      <c r="A279" s="6">
        <v>43741</v>
      </c>
      <c r="B279">
        <f t="shared" si="9"/>
        <v>27328.387270999952</v>
      </c>
      <c r="K279">
        <v>0</v>
      </c>
      <c r="N279">
        <f t="shared" si="8"/>
        <v>27328.387270999952</v>
      </c>
    </row>
    <row r="280" spans="1:14" x14ac:dyDescent="0.3">
      <c r="A280" s="6">
        <v>43742</v>
      </c>
      <c r="B280">
        <f t="shared" si="9"/>
        <v>27328.387270999952</v>
      </c>
      <c r="K280">
        <v>0</v>
      </c>
      <c r="N280">
        <f t="shared" si="8"/>
        <v>27328.387270999952</v>
      </c>
    </row>
    <row r="281" spans="1:14" x14ac:dyDescent="0.3">
      <c r="A281" s="6">
        <v>43743</v>
      </c>
      <c r="B281">
        <f t="shared" si="9"/>
        <v>27328.387270999952</v>
      </c>
      <c r="K281">
        <v>0</v>
      </c>
      <c r="N281">
        <f t="shared" si="8"/>
        <v>27328.387270999952</v>
      </c>
    </row>
    <row r="282" spans="1:14" x14ac:dyDescent="0.3">
      <c r="A282" s="6">
        <v>43744</v>
      </c>
      <c r="B282">
        <f t="shared" si="9"/>
        <v>27328.387270999952</v>
      </c>
      <c r="K282">
        <v>0</v>
      </c>
      <c r="N282">
        <f t="shared" si="8"/>
        <v>27328.387270999952</v>
      </c>
    </row>
    <row r="283" spans="1:14" x14ac:dyDescent="0.3">
      <c r="A283" s="6">
        <v>43745</v>
      </c>
      <c r="B283">
        <f t="shared" si="9"/>
        <v>27328.387270999952</v>
      </c>
      <c r="K283">
        <v>0</v>
      </c>
      <c r="N283">
        <f t="shared" si="8"/>
        <v>27328.387270999952</v>
      </c>
    </row>
    <row r="284" spans="1:14" x14ac:dyDescent="0.3">
      <c r="A284" s="6">
        <v>43746</v>
      </c>
      <c r="B284">
        <f t="shared" si="9"/>
        <v>27328.387270999952</v>
      </c>
      <c r="K284">
        <v>0</v>
      </c>
      <c r="N284">
        <f t="shared" si="8"/>
        <v>27328.387270999952</v>
      </c>
    </row>
    <row r="285" spans="1:14" x14ac:dyDescent="0.3">
      <c r="A285" s="6">
        <v>43747</v>
      </c>
      <c r="B285">
        <f t="shared" si="9"/>
        <v>27328.387270999952</v>
      </c>
      <c r="K285">
        <v>0</v>
      </c>
      <c r="N285">
        <f t="shared" si="8"/>
        <v>27328.387270999952</v>
      </c>
    </row>
    <row r="286" spans="1:14" x14ac:dyDescent="0.3">
      <c r="A286" s="6">
        <v>43748</v>
      </c>
      <c r="B286">
        <f t="shared" si="9"/>
        <v>27328.387270999952</v>
      </c>
      <c r="K286">
        <v>0</v>
      </c>
      <c r="N286">
        <f t="shared" si="8"/>
        <v>27328.387270999952</v>
      </c>
    </row>
    <row r="287" spans="1:14" x14ac:dyDescent="0.3">
      <c r="A287" s="6">
        <v>43749</v>
      </c>
      <c r="B287">
        <f t="shared" si="9"/>
        <v>27328.387270999952</v>
      </c>
      <c r="K287">
        <v>0</v>
      </c>
      <c r="N287">
        <f t="shared" si="8"/>
        <v>27328.387270999952</v>
      </c>
    </row>
    <row r="288" spans="1:14" x14ac:dyDescent="0.3">
      <c r="A288" s="6">
        <v>43750</v>
      </c>
      <c r="B288">
        <f t="shared" si="9"/>
        <v>27328.387270999952</v>
      </c>
      <c r="K288">
        <v>0</v>
      </c>
      <c r="N288">
        <f t="shared" si="8"/>
        <v>27328.387270999952</v>
      </c>
    </row>
    <row r="289" spans="1:14" x14ac:dyDescent="0.3">
      <c r="A289" s="6">
        <v>43751</v>
      </c>
      <c r="B289">
        <f t="shared" si="9"/>
        <v>27328.387270999952</v>
      </c>
      <c r="K289">
        <v>0</v>
      </c>
      <c r="N289">
        <f t="shared" si="8"/>
        <v>27328.387270999952</v>
      </c>
    </row>
    <row r="290" spans="1:14" x14ac:dyDescent="0.3">
      <c r="A290" s="6">
        <v>43752</v>
      </c>
      <c r="B290">
        <f t="shared" si="9"/>
        <v>27328.387270999952</v>
      </c>
      <c r="K290">
        <v>0</v>
      </c>
      <c r="N290">
        <f t="shared" si="8"/>
        <v>27328.387270999952</v>
      </c>
    </row>
    <row r="291" spans="1:14" x14ac:dyDescent="0.3">
      <c r="A291" s="6">
        <v>43753</v>
      </c>
      <c r="B291">
        <f t="shared" si="9"/>
        <v>27328.387270999952</v>
      </c>
      <c r="K291">
        <v>0</v>
      </c>
      <c r="N291">
        <f t="shared" si="8"/>
        <v>27328.387270999952</v>
      </c>
    </row>
    <row r="292" spans="1:14" x14ac:dyDescent="0.3">
      <c r="A292" s="6">
        <v>43754</v>
      </c>
      <c r="B292">
        <f t="shared" si="9"/>
        <v>27328.387270999952</v>
      </c>
      <c r="K292">
        <v>0</v>
      </c>
      <c r="N292">
        <f t="shared" si="8"/>
        <v>27328.387270999952</v>
      </c>
    </row>
    <row r="293" spans="1:14" x14ac:dyDescent="0.3">
      <c r="A293" s="6">
        <v>43755</v>
      </c>
      <c r="B293">
        <f t="shared" si="9"/>
        <v>27328.387270999952</v>
      </c>
      <c r="K293">
        <v>0</v>
      </c>
      <c r="N293">
        <f t="shared" si="8"/>
        <v>27328.387270999952</v>
      </c>
    </row>
    <row r="294" spans="1:14" x14ac:dyDescent="0.3">
      <c r="A294" s="6">
        <v>43756</v>
      </c>
      <c r="B294">
        <f t="shared" si="9"/>
        <v>27328.387270999952</v>
      </c>
      <c r="K294">
        <v>0</v>
      </c>
      <c r="N294">
        <f t="shared" si="8"/>
        <v>27328.387270999952</v>
      </c>
    </row>
    <row r="295" spans="1:14" x14ac:dyDescent="0.3">
      <c r="A295" s="6">
        <v>43757</v>
      </c>
      <c r="B295">
        <f t="shared" si="9"/>
        <v>27328.387270999952</v>
      </c>
      <c r="K295">
        <v>0</v>
      </c>
      <c r="N295">
        <f t="shared" si="8"/>
        <v>27328.387270999952</v>
      </c>
    </row>
    <row r="296" spans="1:14" x14ac:dyDescent="0.3">
      <c r="A296" s="6">
        <v>43758</v>
      </c>
      <c r="B296">
        <f t="shared" si="9"/>
        <v>27328.387270999952</v>
      </c>
      <c r="K296">
        <v>0</v>
      </c>
      <c r="N296">
        <f t="shared" si="8"/>
        <v>27328.387270999952</v>
      </c>
    </row>
    <row r="297" spans="1:14" x14ac:dyDescent="0.3">
      <c r="A297" s="6">
        <v>43759</v>
      </c>
      <c r="B297">
        <f t="shared" si="9"/>
        <v>27328.387270999952</v>
      </c>
      <c r="K297">
        <v>0</v>
      </c>
      <c r="N297">
        <f t="shared" si="8"/>
        <v>27328.387270999952</v>
      </c>
    </row>
    <row r="298" spans="1:14" x14ac:dyDescent="0.3">
      <c r="A298" s="6">
        <v>43760</v>
      </c>
      <c r="B298">
        <f t="shared" si="9"/>
        <v>27328.387270999952</v>
      </c>
      <c r="K298">
        <v>0</v>
      </c>
      <c r="N298">
        <f t="shared" si="8"/>
        <v>27328.387270999952</v>
      </c>
    </row>
    <row r="299" spans="1:14" x14ac:dyDescent="0.3">
      <c r="A299" s="6">
        <v>43761</v>
      </c>
      <c r="B299">
        <f t="shared" si="9"/>
        <v>27328.387270999952</v>
      </c>
      <c r="K299">
        <v>0</v>
      </c>
      <c r="N299">
        <f t="shared" si="8"/>
        <v>27328.387270999952</v>
      </c>
    </row>
    <row r="300" spans="1:14" x14ac:dyDescent="0.3">
      <c r="A300" s="6">
        <v>43762</v>
      </c>
      <c r="B300">
        <f t="shared" si="9"/>
        <v>27328.387270999952</v>
      </c>
      <c r="K300">
        <v>0</v>
      </c>
      <c r="N300">
        <f t="shared" si="8"/>
        <v>27328.387270999952</v>
      </c>
    </row>
    <row r="301" spans="1:14" x14ac:dyDescent="0.3">
      <c r="A301" s="6">
        <v>43763</v>
      </c>
      <c r="B301">
        <f t="shared" si="9"/>
        <v>27328.387270999952</v>
      </c>
      <c r="K301">
        <v>0</v>
      </c>
      <c r="N301">
        <f t="shared" si="8"/>
        <v>27328.387270999952</v>
      </c>
    </row>
    <row r="302" spans="1:14" x14ac:dyDescent="0.3">
      <c r="A302" s="6">
        <v>43764</v>
      </c>
      <c r="B302">
        <f t="shared" si="9"/>
        <v>27328.387270999952</v>
      </c>
      <c r="K302">
        <v>0</v>
      </c>
      <c r="N302">
        <f t="shared" si="8"/>
        <v>27328.387270999952</v>
      </c>
    </row>
    <row r="303" spans="1:14" x14ac:dyDescent="0.3">
      <c r="A303" s="6">
        <v>43765</v>
      </c>
      <c r="B303">
        <f t="shared" si="9"/>
        <v>27328.387270999952</v>
      </c>
      <c r="K303">
        <v>0</v>
      </c>
      <c r="N303">
        <f t="shared" si="8"/>
        <v>27328.387270999952</v>
      </c>
    </row>
    <row r="304" spans="1:14" x14ac:dyDescent="0.3">
      <c r="A304" s="6">
        <v>43766</v>
      </c>
      <c r="B304">
        <f t="shared" si="9"/>
        <v>27328.387270999952</v>
      </c>
      <c r="K304">
        <v>0</v>
      </c>
      <c r="N304">
        <f t="shared" si="8"/>
        <v>27328.387270999952</v>
      </c>
    </row>
    <row r="305" spans="1:14" x14ac:dyDescent="0.3">
      <c r="A305" s="6">
        <v>43767</v>
      </c>
      <c r="B305">
        <f t="shared" si="9"/>
        <v>27328.387270999952</v>
      </c>
      <c r="K305">
        <v>0</v>
      </c>
      <c r="N305">
        <f t="shared" si="8"/>
        <v>27328.387270999952</v>
      </c>
    </row>
    <row r="306" spans="1:14" x14ac:dyDescent="0.3">
      <c r="A306" s="6">
        <v>43768</v>
      </c>
      <c r="B306">
        <f t="shared" si="9"/>
        <v>27328.387270999952</v>
      </c>
      <c r="K306">
        <v>0</v>
      </c>
      <c r="N306">
        <f t="shared" si="8"/>
        <v>27328.387270999952</v>
      </c>
    </row>
    <row r="307" spans="1:14" x14ac:dyDescent="0.3">
      <c r="A307" s="6">
        <v>43769</v>
      </c>
      <c r="B307">
        <f t="shared" si="9"/>
        <v>27328.387270999952</v>
      </c>
      <c r="K307">
        <v>0</v>
      </c>
      <c r="N307">
        <f t="shared" si="8"/>
        <v>27328.387270999952</v>
      </c>
    </row>
    <row r="308" spans="1:14" x14ac:dyDescent="0.3">
      <c r="A308" s="6">
        <v>43770</v>
      </c>
      <c r="B308">
        <f t="shared" si="9"/>
        <v>27328.387270999952</v>
      </c>
      <c r="K308">
        <v>0</v>
      </c>
      <c r="N308">
        <f t="shared" si="8"/>
        <v>27328.387270999952</v>
      </c>
    </row>
    <row r="309" spans="1:14" x14ac:dyDescent="0.3">
      <c r="A309" s="6">
        <v>43771</v>
      </c>
      <c r="B309">
        <f t="shared" si="9"/>
        <v>27328.387270999952</v>
      </c>
      <c r="K309">
        <v>0</v>
      </c>
      <c r="N309">
        <f t="shared" si="8"/>
        <v>27328.387270999952</v>
      </c>
    </row>
    <row r="310" spans="1:14" x14ac:dyDescent="0.3">
      <c r="A310" s="6">
        <v>43772</v>
      </c>
      <c r="B310">
        <f t="shared" si="9"/>
        <v>27328.387270999952</v>
      </c>
      <c r="K310">
        <v>0</v>
      </c>
      <c r="N310">
        <f t="shared" si="8"/>
        <v>27328.387270999952</v>
      </c>
    </row>
    <row r="311" spans="1:14" x14ac:dyDescent="0.3">
      <c r="A311" s="6">
        <v>43773</v>
      </c>
      <c r="B311">
        <f t="shared" si="9"/>
        <v>27328.387270999952</v>
      </c>
      <c r="K311">
        <v>0</v>
      </c>
      <c r="N311">
        <f t="shared" si="8"/>
        <v>27328.387270999952</v>
      </c>
    </row>
    <row r="312" spans="1:14" x14ac:dyDescent="0.3">
      <c r="A312" s="6">
        <v>43774</v>
      </c>
      <c r="B312">
        <f t="shared" si="9"/>
        <v>27328.387270999952</v>
      </c>
      <c r="K312">
        <v>0</v>
      </c>
      <c r="N312">
        <f t="shared" si="8"/>
        <v>27328.387270999952</v>
      </c>
    </row>
    <row r="313" spans="1:14" x14ac:dyDescent="0.3">
      <c r="A313" s="6">
        <v>43775</v>
      </c>
      <c r="B313">
        <f t="shared" si="9"/>
        <v>27328.387270999952</v>
      </c>
      <c r="K313">
        <v>0</v>
      </c>
      <c r="N313">
        <f t="shared" si="8"/>
        <v>27328.387270999952</v>
      </c>
    </row>
    <row r="314" spans="1:14" x14ac:dyDescent="0.3">
      <c r="A314" s="6">
        <v>43776</v>
      </c>
      <c r="B314">
        <f t="shared" si="9"/>
        <v>27328.387270999952</v>
      </c>
      <c r="K314">
        <v>0</v>
      </c>
      <c r="N314">
        <f t="shared" si="8"/>
        <v>27328.387270999952</v>
      </c>
    </row>
    <row r="315" spans="1:14" x14ac:dyDescent="0.3">
      <c r="A315" s="6">
        <v>43777</v>
      </c>
      <c r="B315">
        <f t="shared" si="9"/>
        <v>27328.387270999952</v>
      </c>
      <c r="K315">
        <v>0</v>
      </c>
      <c r="N315">
        <f t="shared" si="8"/>
        <v>27328.387270999952</v>
      </c>
    </row>
    <row r="316" spans="1:14" x14ac:dyDescent="0.3">
      <c r="A316" s="6">
        <v>43778</v>
      </c>
      <c r="B316">
        <f t="shared" si="9"/>
        <v>27328.387270999952</v>
      </c>
      <c r="K316">
        <v>0</v>
      </c>
      <c r="N316">
        <f t="shared" si="8"/>
        <v>27328.387270999952</v>
      </c>
    </row>
    <row r="317" spans="1:14" x14ac:dyDescent="0.3">
      <c r="A317" s="6">
        <v>43779</v>
      </c>
      <c r="B317">
        <f t="shared" si="9"/>
        <v>27328.387270999952</v>
      </c>
      <c r="K317">
        <v>0</v>
      </c>
      <c r="N317">
        <f t="shared" si="8"/>
        <v>27328.387270999952</v>
      </c>
    </row>
    <row r="318" spans="1:14" x14ac:dyDescent="0.3">
      <c r="A318" s="6">
        <v>43780</v>
      </c>
      <c r="B318">
        <f t="shared" si="9"/>
        <v>27328.387270999952</v>
      </c>
      <c r="K318">
        <v>0</v>
      </c>
      <c r="N318">
        <f t="shared" si="8"/>
        <v>27328.387270999952</v>
      </c>
    </row>
    <row r="319" spans="1:14" x14ac:dyDescent="0.3">
      <c r="A319" s="6">
        <v>43781</v>
      </c>
      <c r="B319">
        <f t="shared" si="9"/>
        <v>27328.387270999952</v>
      </c>
      <c r="K319">
        <v>0</v>
      </c>
      <c r="N319">
        <f t="shared" si="8"/>
        <v>27328.387270999952</v>
      </c>
    </row>
    <row r="320" spans="1:14" x14ac:dyDescent="0.3">
      <c r="A320" s="6">
        <v>43782</v>
      </c>
      <c r="B320">
        <f t="shared" si="9"/>
        <v>27328.387270999952</v>
      </c>
      <c r="K320">
        <v>0</v>
      </c>
      <c r="N320">
        <f t="shared" si="8"/>
        <v>27328.387270999952</v>
      </c>
    </row>
    <row r="321" spans="1:14" x14ac:dyDescent="0.3">
      <c r="A321" s="6">
        <v>43783</v>
      </c>
      <c r="B321">
        <f t="shared" si="9"/>
        <v>27328.387270999952</v>
      </c>
      <c r="K321">
        <v>0</v>
      </c>
      <c r="N321">
        <f t="shared" si="8"/>
        <v>27328.387270999952</v>
      </c>
    </row>
    <row r="322" spans="1:14" x14ac:dyDescent="0.3">
      <c r="A322" s="6">
        <v>43784</v>
      </c>
      <c r="B322">
        <f t="shared" si="9"/>
        <v>27328.387270999952</v>
      </c>
      <c r="K322">
        <v>0</v>
      </c>
      <c r="N322">
        <f t="shared" si="8"/>
        <v>27328.387270999952</v>
      </c>
    </row>
    <row r="323" spans="1:14" x14ac:dyDescent="0.3">
      <c r="A323" s="6">
        <v>43785</v>
      </c>
      <c r="B323">
        <f t="shared" si="9"/>
        <v>27328.387270999952</v>
      </c>
      <c r="K323">
        <v>0</v>
      </c>
      <c r="N323">
        <f t="shared" si="8"/>
        <v>27328.387270999952</v>
      </c>
    </row>
    <row r="324" spans="1:14" x14ac:dyDescent="0.3">
      <c r="A324" s="6">
        <v>43786</v>
      </c>
      <c r="B324">
        <f t="shared" si="9"/>
        <v>27328.387270999952</v>
      </c>
      <c r="K324">
        <v>0</v>
      </c>
      <c r="N324">
        <f t="shared" si="8"/>
        <v>27328.387270999952</v>
      </c>
    </row>
    <row r="325" spans="1:14" x14ac:dyDescent="0.3">
      <c r="A325" s="6">
        <v>43787</v>
      </c>
      <c r="B325">
        <f t="shared" si="9"/>
        <v>27328.387270999952</v>
      </c>
      <c r="K325">
        <v>0</v>
      </c>
      <c r="N325">
        <f t="shared" ref="N325:N368" si="10">B325+C325+E325-H325+J325-K325-L325-M325+D325-I325</f>
        <v>27328.387270999952</v>
      </c>
    </row>
    <row r="326" spans="1:14" x14ac:dyDescent="0.3">
      <c r="A326" s="6">
        <v>43788</v>
      </c>
      <c r="B326">
        <f t="shared" ref="B326:B368" si="11">N325</f>
        <v>27328.387270999952</v>
      </c>
      <c r="K326">
        <v>0</v>
      </c>
      <c r="N326">
        <f t="shared" si="10"/>
        <v>27328.387270999952</v>
      </c>
    </row>
    <row r="327" spans="1:14" x14ac:dyDescent="0.3">
      <c r="A327" s="6">
        <v>43789</v>
      </c>
      <c r="B327">
        <f t="shared" si="11"/>
        <v>27328.387270999952</v>
      </c>
      <c r="K327">
        <v>0</v>
      </c>
      <c r="N327">
        <f t="shared" si="10"/>
        <v>27328.387270999952</v>
      </c>
    </row>
    <row r="328" spans="1:14" x14ac:dyDescent="0.3">
      <c r="A328" s="6">
        <v>43790</v>
      </c>
      <c r="B328">
        <f t="shared" si="11"/>
        <v>27328.387270999952</v>
      </c>
      <c r="K328">
        <v>0</v>
      </c>
      <c r="N328">
        <f t="shared" si="10"/>
        <v>27328.387270999952</v>
      </c>
    </row>
    <row r="329" spans="1:14" x14ac:dyDescent="0.3">
      <c r="A329" s="6">
        <v>43791</v>
      </c>
      <c r="B329">
        <f t="shared" si="11"/>
        <v>27328.387270999952</v>
      </c>
      <c r="K329">
        <v>0</v>
      </c>
      <c r="N329">
        <f t="shared" si="10"/>
        <v>27328.387270999952</v>
      </c>
    </row>
    <row r="330" spans="1:14" x14ac:dyDescent="0.3">
      <c r="A330" s="6">
        <v>43792</v>
      </c>
      <c r="B330">
        <f t="shared" si="11"/>
        <v>27328.387270999952</v>
      </c>
      <c r="K330">
        <v>0</v>
      </c>
      <c r="N330">
        <f t="shared" si="10"/>
        <v>27328.387270999952</v>
      </c>
    </row>
    <row r="331" spans="1:14" x14ac:dyDescent="0.3">
      <c r="A331" s="6">
        <v>43793</v>
      </c>
      <c r="B331">
        <f t="shared" si="11"/>
        <v>27328.387270999952</v>
      </c>
      <c r="K331">
        <v>0</v>
      </c>
      <c r="N331">
        <f t="shared" si="10"/>
        <v>27328.387270999952</v>
      </c>
    </row>
    <row r="332" spans="1:14" x14ac:dyDescent="0.3">
      <c r="A332" s="6">
        <v>43794</v>
      </c>
      <c r="B332">
        <f t="shared" si="11"/>
        <v>27328.387270999952</v>
      </c>
      <c r="K332">
        <v>0</v>
      </c>
      <c r="N332">
        <f t="shared" si="10"/>
        <v>27328.387270999952</v>
      </c>
    </row>
    <row r="333" spans="1:14" x14ac:dyDescent="0.3">
      <c r="A333" s="6">
        <v>43795</v>
      </c>
      <c r="B333">
        <f t="shared" si="11"/>
        <v>27328.387270999952</v>
      </c>
      <c r="K333">
        <v>0</v>
      </c>
      <c r="N333">
        <f t="shared" si="10"/>
        <v>27328.387270999952</v>
      </c>
    </row>
    <row r="334" spans="1:14" x14ac:dyDescent="0.3">
      <c r="A334" s="6">
        <v>43796</v>
      </c>
      <c r="B334">
        <f t="shared" si="11"/>
        <v>27328.387270999952</v>
      </c>
      <c r="K334">
        <v>0</v>
      </c>
      <c r="N334">
        <f t="shared" si="10"/>
        <v>27328.387270999952</v>
      </c>
    </row>
    <row r="335" spans="1:14" x14ac:dyDescent="0.3">
      <c r="A335" s="6">
        <v>43797</v>
      </c>
      <c r="B335">
        <f t="shared" si="11"/>
        <v>27328.387270999952</v>
      </c>
      <c r="K335">
        <v>0</v>
      </c>
      <c r="N335">
        <f t="shared" si="10"/>
        <v>27328.387270999952</v>
      </c>
    </row>
    <row r="336" spans="1:14" x14ac:dyDescent="0.3">
      <c r="A336" s="6">
        <v>43798</v>
      </c>
      <c r="B336">
        <f t="shared" si="11"/>
        <v>27328.387270999952</v>
      </c>
      <c r="K336">
        <v>0</v>
      </c>
      <c r="N336">
        <f t="shared" si="10"/>
        <v>27328.387270999952</v>
      </c>
    </row>
    <row r="337" spans="1:14" x14ac:dyDescent="0.3">
      <c r="A337" s="6">
        <v>43799</v>
      </c>
      <c r="B337">
        <f t="shared" si="11"/>
        <v>27328.387270999952</v>
      </c>
      <c r="K337">
        <v>0</v>
      </c>
      <c r="N337">
        <f t="shared" si="10"/>
        <v>27328.387270999952</v>
      </c>
    </row>
    <row r="338" spans="1:14" x14ac:dyDescent="0.3">
      <c r="A338" s="6">
        <v>43800</v>
      </c>
      <c r="B338">
        <f t="shared" si="11"/>
        <v>27328.387270999952</v>
      </c>
      <c r="K338">
        <v>0</v>
      </c>
      <c r="N338">
        <f t="shared" si="10"/>
        <v>27328.387270999952</v>
      </c>
    </row>
    <row r="339" spans="1:14" x14ac:dyDescent="0.3">
      <c r="A339" s="6">
        <v>43801</v>
      </c>
      <c r="B339">
        <f t="shared" si="11"/>
        <v>27328.387270999952</v>
      </c>
      <c r="K339">
        <v>0</v>
      </c>
      <c r="N339">
        <f t="shared" si="10"/>
        <v>27328.387270999952</v>
      </c>
    </row>
    <row r="340" spans="1:14" x14ac:dyDescent="0.3">
      <c r="A340" s="6">
        <v>43802</v>
      </c>
      <c r="B340">
        <f t="shared" si="11"/>
        <v>27328.387270999952</v>
      </c>
      <c r="K340">
        <v>0</v>
      </c>
      <c r="N340">
        <f t="shared" si="10"/>
        <v>27328.387270999952</v>
      </c>
    </row>
    <row r="341" spans="1:14" x14ac:dyDescent="0.3">
      <c r="A341" s="6">
        <v>43803</v>
      </c>
      <c r="B341">
        <f t="shared" si="11"/>
        <v>27328.387270999952</v>
      </c>
      <c r="K341">
        <v>0</v>
      </c>
      <c r="N341">
        <f t="shared" si="10"/>
        <v>27328.387270999952</v>
      </c>
    </row>
    <row r="342" spans="1:14" x14ac:dyDescent="0.3">
      <c r="A342" s="6">
        <v>43804</v>
      </c>
      <c r="B342">
        <f t="shared" si="11"/>
        <v>27328.387270999952</v>
      </c>
      <c r="K342">
        <v>0</v>
      </c>
      <c r="N342">
        <f t="shared" si="10"/>
        <v>27328.387270999952</v>
      </c>
    </row>
    <row r="343" spans="1:14" x14ac:dyDescent="0.3">
      <c r="A343" s="6">
        <v>43805</v>
      </c>
      <c r="B343">
        <f t="shared" si="11"/>
        <v>27328.387270999952</v>
      </c>
      <c r="K343">
        <v>0</v>
      </c>
      <c r="N343">
        <f t="shared" si="10"/>
        <v>27328.387270999952</v>
      </c>
    </row>
    <row r="344" spans="1:14" x14ac:dyDescent="0.3">
      <c r="A344" s="6">
        <v>43806</v>
      </c>
      <c r="B344">
        <f t="shared" si="11"/>
        <v>27328.387270999952</v>
      </c>
      <c r="K344">
        <v>0</v>
      </c>
      <c r="N344">
        <f t="shared" si="10"/>
        <v>27328.387270999952</v>
      </c>
    </row>
    <row r="345" spans="1:14" x14ac:dyDescent="0.3">
      <c r="A345" s="6">
        <v>43807</v>
      </c>
      <c r="B345">
        <f t="shared" si="11"/>
        <v>27328.387270999952</v>
      </c>
      <c r="K345">
        <v>0</v>
      </c>
      <c r="N345">
        <f t="shared" si="10"/>
        <v>27328.387270999952</v>
      </c>
    </row>
    <row r="346" spans="1:14" x14ac:dyDescent="0.3">
      <c r="A346" s="6">
        <v>43808</v>
      </c>
      <c r="B346">
        <f t="shared" si="11"/>
        <v>27328.387270999952</v>
      </c>
      <c r="K346">
        <v>0</v>
      </c>
      <c r="N346">
        <f t="shared" si="10"/>
        <v>27328.387270999952</v>
      </c>
    </row>
    <row r="347" spans="1:14" x14ac:dyDescent="0.3">
      <c r="A347" s="6">
        <v>43809</v>
      </c>
      <c r="B347">
        <f t="shared" si="11"/>
        <v>27328.387270999952</v>
      </c>
      <c r="K347">
        <v>0</v>
      </c>
      <c r="N347">
        <f t="shared" si="10"/>
        <v>27328.387270999952</v>
      </c>
    </row>
    <row r="348" spans="1:14" x14ac:dyDescent="0.3">
      <c r="A348" s="6">
        <v>43810</v>
      </c>
      <c r="B348">
        <f t="shared" si="11"/>
        <v>27328.387270999952</v>
      </c>
      <c r="K348">
        <v>0</v>
      </c>
      <c r="N348">
        <f t="shared" si="10"/>
        <v>27328.387270999952</v>
      </c>
    </row>
    <row r="349" spans="1:14" x14ac:dyDescent="0.3">
      <c r="A349" s="6">
        <v>43811</v>
      </c>
      <c r="B349">
        <f t="shared" si="11"/>
        <v>27328.387270999952</v>
      </c>
      <c r="K349">
        <v>0</v>
      </c>
      <c r="N349">
        <f t="shared" si="10"/>
        <v>27328.387270999952</v>
      </c>
    </row>
    <row r="350" spans="1:14" x14ac:dyDescent="0.3">
      <c r="A350" s="6">
        <v>43812</v>
      </c>
      <c r="B350">
        <f t="shared" si="11"/>
        <v>27328.387270999952</v>
      </c>
      <c r="K350">
        <v>0</v>
      </c>
      <c r="N350">
        <f t="shared" si="10"/>
        <v>27328.387270999952</v>
      </c>
    </row>
    <row r="351" spans="1:14" x14ac:dyDescent="0.3">
      <c r="A351" s="6">
        <v>43813</v>
      </c>
      <c r="B351">
        <f t="shared" si="11"/>
        <v>27328.387270999952</v>
      </c>
      <c r="K351">
        <v>0</v>
      </c>
      <c r="N351">
        <f t="shared" si="10"/>
        <v>27328.387270999952</v>
      </c>
    </row>
    <row r="352" spans="1:14" x14ac:dyDescent="0.3">
      <c r="A352" s="6">
        <v>43814</v>
      </c>
      <c r="B352">
        <f t="shared" si="11"/>
        <v>27328.387270999952</v>
      </c>
      <c r="K352">
        <v>0</v>
      </c>
      <c r="N352">
        <f t="shared" si="10"/>
        <v>27328.387270999952</v>
      </c>
    </row>
    <row r="353" spans="1:14" x14ac:dyDescent="0.3">
      <c r="A353" s="6">
        <v>43815</v>
      </c>
      <c r="B353">
        <f t="shared" si="11"/>
        <v>27328.387270999952</v>
      </c>
      <c r="K353">
        <v>0</v>
      </c>
      <c r="N353">
        <f t="shared" si="10"/>
        <v>27328.387270999952</v>
      </c>
    </row>
    <row r="354" spans="1:14" x14ac:dyDescent="0.3">
      <c r="A354" s="6">
        <v>43816</v>
      </c>
      <c r="B354">
        <f t="shared" si="11"/>
        <v>27328.387270999952</v>
      </c>
      <c r="K354">
        <v>0</v>
      </c>
      <c r="N354">
        <f t="shared" si="10"/>
        <v>27328.387270999952</v>
      </c>
    </row>
    <row r="355" spans="1:14" x14ac:dyDescent="0.3">
      <c r="A355" s="6">
        <v>43817</v>
      </c>
      <c r="B355">
        <f t="shared" si="11"/>
        <v>27328.387270999952</v>
      </c>
      <c r="K355">
        <v>0</v>
      </c>
      <c r="N355">
        <f t="shared" si="10"/>
        <v>27328.387270999952</v>
      </c>
    </row>
    <row r="356" spans="1:14" x14ac:dyDescent="0.3">
      <c r="A356" s="6">
        <v>43818</v>
      </c>
      <c r="B356">
        <f t="shared" si="11"/>
        <v>27328.387270999952</v>
      </c>
      <c r="K356">
        <v>0</v>
      </c>
      <c r="N356">
        <f t="shared" si="10"/>
        <v>27328.387270999952</v>
      </c>
    </row>
    <row r="357" spans="1:14" x14ac:dyDescent="0.3">
      <c r="A357" s="6">
        <v>43819</v>
      </c>
      <c r="B357">
        <f t="shared" si="11"/>
        <v>27328.387270999952</v>
      </c>
      <c r="K357">
        <v>0</v>
      </c>
      <c r="N357">
        <f t="shared" si="10"/>
        <v>27328.387270999952</v>
      </c>
    </row>
    <row r="358" spans="1:14" x14ac:dyDescent="0.3">
      <c r="A358" s="6">
        <v>43820</v>
      </c>
      <c r="B358">
        <f t="shared" si="11"/>
        <v>27328.387270999952</v>
      </c>
      <c r="K358">
        <v>0</v>
      </c>
      <c r="N358">
        <f t="shared" si="10"/>
        <v>27328.387270999952</v>
      </c>
    </row>
    <row r="359" spans="1:14" x14ac:dyDescent="0.3">
      <c r="A359" s="6">
        <v>43821</v>
      </c>
      <c r="B359">
        <f t="shared" si="11"/>
        <v>27328.387270999952</v>
      </c>
      <c r="K359">
        <v>0</v>
      </c>
      <c r="N359">
        <f t="shared" si="10"/>
        <v>27328.387270999952</v>
      </c>
    </row>
    <row r="360" spans="1:14" x14ac:dyDescent="0.3">
      <c r="A360" s="6">
        <v>43822</v>
      </c>
      <c r="B360">
        <f t="shared" si="11"/>
        <v>27328.387270999952</v>
      </c>
      <c r="K360">
        <v>0</v>
      </c>
      <c r="N360">
        <f t="shared" si="10"/>
        <v>27328.387270999952</v>
      </c>
    </row>
    <row r="361" spans="1:14" x14ac:dyDescent="0.3">
      <c r="A361" s="6">
        <v>43823</v>
      </c>
      <c r="B361">
        <f t="shared" si="11"/>
        <v>27328.387270999952</v>
      </c>
      <c r="K361">
        <v>0</v>
      </c>
      <c r="N361">
        <f t="shared" si="10"/>
        <v>27328.387270999952</v>
      </c>
    </row>
    <row r="362" spans="1:14" x14ac:dyDescent="0.3">
      <c r="A362" s="6">
        <v>43824</v>
      </c>
      <c r="B362">
        <f t="shared" si="11"/>
        <v>27328.387270999952</v>
      </c>
      <c r="K362">
        <v>0</v>
      </c>
      <c r="N362">
        <f t="shared" si="10"/>
        <v>27328.387270999952</v>
      </c>
    </row>
    <row r="363" spans="1:14" x14ac:dyDescent="0.3">
      <c r="A363" s="6">
        <v>43825</v>
      </c>
      <c r="B363">
        <f t="shared" si="11"/>
        <v>27328.387270999952</v>
      </c>
      <c r="K363">
        <v>0</v>
      </c>
      <c r="N363">
        <f t="shared" si="10"/>
        <v>27328.387270999952</v>
      </c>
    </row>
    <row r="364" spans="1:14" x14ac:dyDescent="0.3">
      <c r="A364" s="6">
        <v>43826</v>
      </c>
      <c r="B364">
        <f t="shared" si="11"/>
        <v>27328.387270999952</v>
      </c>
      <c r="K364">
        <v>0</v>
      </c>
      <c r="N364">
        <f t="shared" si="10"/>
        <v>27328.387270999952</v>
      </c>
    </row>
    <row r="365" spans="1:14" x14ac:dyDescent="0.3">
      <c r="A365" s="6">
        <v>43827</v>
      </c>
      <c r="B365">
        <f t="shared" si="11"/>
        <v>27328.387270999952</v>
      </c>
      <c r="K365">
        <v>0</v>
      </c>
      <c r="N365">
        <f t="shared" si="10"/>
        <v>27328.387270999952</v>
      </c>
    </row>
    <row r="366" spans="1:14" x14ac:dyDescent="0.3">
      <c r="A366" s="6">
        <v>43828</v>
      </c>
      <c r="B366">
        <f t="shared" si="11"/>
        <v>27328.387270999952</v>
      </c>
      <c r="K366">
        <v>0</v>
      </c>
      <c r="N366">
        <f t="shared" si="10"/>
        <v>27328.387270999952</v>
      </c>
    </row>
    <row r="367" spans="1:14" x14ac:dyDescent="0.3">
      <c r="A367" s="6">
        <v>43829</v>
      </c>
      <c r="B367">
        <f t="shared" si="11"/>
        <v>27328.387270999952</v>
      </c>
      <c r="K367">
        <v>0</v>
      </c>
      <c r="N367">
        <f t="shared" si="10"/>
        <v>27328.387270999952</v>
      </c>
    </row>
    <row r="368" spans="1:14" x14ac:dyDescent="0.3">
      <c r="A368" s="6">
        <v>43830</v>
      </c>
      <c r="B368">
        <f t="shared" si="11"/>
        <v>27328.387270999952</v>
      </c>
      <c r="K368">
        <v>0</v>
      </c>
      <c r="N368">
        <f t="shared" si="10"/>
        <v>27328.387270999952</v>
      </c>
    </row>
  </sheetData>
  <mergeCells count="25">
    <mergeCell ref="A1:A3"/>
    <mergeCell ref="B1:N1"/>
    <mergeCell ref="H2:J2"/>
    <mergeCell ref="N2:N3"/>
    <mergeCell ref="B2:B3"/>
    <mergeCell ref="C2:G2"/>
    <mergeCell ref="K2:M2"/>
    <mergeCell ref="AL2:AO2"/>
    <mergeCell ref="AK1:AS1"/>
    <mergeCell ref="AK2:AK3"/>
    <mergeCell ref="AP2:AQ2"/>
    <mergeCell ref="AR2:AR3"/>
    <mergeCell ref="AS2:AS3"/>
    <mergeCell ref="P1:Y1"/>
    <mergeCell ref="AA1:AI1"/>
    <mergeCell ref="AA2:AA3"/>
    <mergeCell ref="AF2:AG2"/>
    <mergeCell ref="AH2:AH3"/>
    <mergeCell ref="AI2:AI3"/>
    <mergeCell ref="AB2:AE2"/>
    <mergeCell ref="Q2:T2"/>
    <mergeCell ref="P2:P3"/>
    <mergeCell ref="V2:W2"/>
    <mergeCell ref="Y2:Y3"/>
    <mergeCell ref="X2:X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79998168889431442"/>
  </sheetPr>
  <dimension ref="A1:AE4"/>
  <sheetViews>
    <sheetView workbookViewId="0">
      <pane xSplit="1" ySplit="3" topLeftCell="R4" activePane="bottomRight" state="frozen"/>
      <selection pane="topRight" activeCell="B1" sqref="B1"/>
      <selection pane="bottomLeft" activeCell="A5" sqref="A5"/>
      <selection pane="bottomRight" activeCell="R1" sqref="R1:AE1"/>
    </sheetView>
  </sheetViews>
  <sheetFormatPr defaultRowHeight="14.4" x14ac:dyDescent="0.3"/>
  <cols>
    <col min="1" max="1" width="10.77734375" bestFit="1" customWidth="1"/>
    <col min="4" max="4" width="12.21875" bestFit="1" customWidth="1"/>
    <col min="5" max="5" width="8" customWidth="1"/>
    <col min="6" max="6" width="11.44140625" bestFit="1" customWidth="1"/>
    <col min="8" max="8" width="8" customWidth="1"/>
    <col min="9" max="9" width="11.44140625" bestFit="1" customWidth="1"/>
    <col min="15" max="15" width="10.77734375" bestFit="1" customWidth="1"/>
    <col min="16" max="16" width="11.44140625" bestFit="1" customWidth="1"/>
    <col min="17" max="23" width="12" customWidth="1"/>
    <col min="27" max="27" width="11.5546875" customWidth="1"/>
    <col min="29" max="29" width="9.77734375" bestFit="1" customWidth="1"/>
    <col min="30" max="30" width="10.77734375" bestFit="1" customWidth="1"/>
    <col min="31" max="31" width="10.77734375" customWidth="1"/>
  </cols>
  <sheetData>
    <row r="1" spans="1:31" x14ac:dyDescent="0.3">
      <c r="A1" s="72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</row>
    <row r="2" spans="1:31" x14ac:dyDescent="0.3">
      <c r="A2" s="72"/>
      <c r="B2" s="70" t="s">
        <v>112</v>
      </c>
      <c r="C2" s="70"/>
      <c r="D2" s="70"/>
      <c r="E2" s="70" t="s">
        <v>118</v>
      </c>
      <c r="F2" s="70"/>
      <c r="G2" s="70"/>
      <c r="H2" s="70"/>
      <c r="I2" s="70"/>
      <c r="J2" s="70"/>
      <c r="K2" s="70" t="s">
        <v>119</v>
      </c>
      <c r="L2" s="70"/>
      <c r="M2" s="70" t="s">
        <v>104</v>
      </c>
      <c r="N2" s="70"/>
      <c r="O2" s="70" t="s">
        <v>11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2" t="s">
        <v>111</v>
      </c>
      <c r="AD2" s="71" t="s">
        <v>143</v>
      </c>
      <c r="AE2" s="71" t="s">
        <v>144</v>
      </c>
    </row>
    <row r="3" spans="1:31" ht="28.8" x14ac:dyDescent="0.3">
      <c r="A3" s="72"/>
      <c r="B3" t="s">
        <v>113</v>
      </c>
      <c r="C3" t="s">
        <v>114</v>
      </c>
      <c r="D3" t="s">
        <v>122</v>
      </c>
      <c r="E3" t="s">
        <v>115</v>
      </c>
      <c r="F3" t="s">
        <v>28</v>
      </c>
      <c r="G3" t="s">
        <v>74</v>
      </c>
      <c r="H3" t="s">
        <v>117</v>
      </c>
      <c r="I3" t="s">
        <v>28</v>
      </c>
      <c r="J3" t="s">
        <v>74</v>
      </c>
      <c r="K3" t="s">
        <v>116</v>
      </c>
      <c r="L3" t="s">
        <v>74</v>
      </c>
      <c r="M3" s="16" t="s">
        <v>120</v>
      </c>
      <c r="N3" s="16" t="s">
        <v>121</v>
      </c>
      <c r="O3" s="18" t="s">
        <v>123</v>
      </c>
      <c r="P3" s="18" t="s">
        <v>124</v>
      </c>
      <c r="Q3" s="18" t="s">
        <v>126</v>
      </c>
      <c r="R3" s="18" t="s">
        <v>125</v>
      </c>
      <c r="S3" s="18" t="s">
        <v>127</v>
      </c>
      <c r="T3" s="18" t="s">
        <v>128</v>
      </c>
      <c r="U3" s="18" t="s">
        <v>129</v>
      </c>
      <c r="V3" s="18" t="s">
        <v>130</v>
      </c>
      <c r="W3" s="18" t="s">
        <v>131</v>
      </c>
      <c r="X3" s="60" t="s">
        <v>132</v>
      </c>
      <c r="Y3" s="18" t="s">
        <v>133</v>
      </c>
      <c r="Z3" s="18" t="s">
        <v>134</v>
      </c>
      <c r="AA3" s="18" t="s">
        <v>135</v>
      </c>
      <c r="AB3" s="18" t="s">
        <v>136</v>
      </c>
      <c r="AC3" s="72"/>
      <c r="AD3" s="71"/>
      <c r="AE3" s="71"/>
    </row>
    <row r="4" spans="1:31" x14ac:dyDescent="0.3">
      <c r="A4" s="61">
        <v>43466</v>
      </c>
    </row>
  </sheetData>
  <mergeCells count="11">
    <mergeCell ref="AC2:AC3"/>
    <mergeCell ref="A1:A3"/>
    <mergeCell ref="AD2:AD3"/>
    <mergeCell ref="AE2:AE3"/>
    <mergeCell ref="E2:J2"/>
    <mergeCell ref="K2:L2"/>
    <mergeCell ref="B1:L1"/>
    <mergeCell ref="M2:N2"/>
    <mergeCell ref="B2:D2"/>
    <mergeCell ref="O2:AB2"/>
    <mergeCell ref="R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2:T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6" sqref="F6"/>
    </sheetView>
  </sheetViews>
  <sheetFormatPr defaultRowHeight="14.4" x14ac:dyDescent="0.3"/>
  <cols>
    <col min="1" max="1" width="10.77734375" bestFit="1" customWidth="1"/>
    <col min="5" max="5" width="11.44140625" bestFit="1" customWidth="1"/>
    <col min="8" max="8" width="11.44140625" bestFit="1" customWidth="1"/>
    <col min="19" max="19" width="10" customWidth="1"/>
  </cols>
  <sheetData>
    <row r="2" spans="1:20" x14ac:dyDescent="0.3">
      <c r="A2" s="72" t="s">
        <v>0</v>
      </c>
      <c r="B2" s="70" t="s">
        <v>112</v>
      </c>
      <c r="C2" s="70"/>
      <c r="D2" s="70" t="s">
        <v>140</v>
      </c>
      <c r="E2" s="70"/>
      <c r="F2" s="70"/>
      <c r="G2" s="70"/>
      <c r="H2" s="70"/>
      <c r="I2" s="70"/>
      <c r="J2" t="s">
        <v>11</v>
      </c>
    </row>
    <row r="3" spans="1:20" ht="28.8" x14ac:dyDescent="0.3">
      <c r="A3" s="72"/>
      <c r="B3" s="62" t="s">
        <v>138</v>
      </c>
      <c r="C3" s="62" t="s">
        <v>139</v>
      </c>
      <c r="D3" s="17" t="s">
        <v>115</v>
      </c>
      <c r="E3" s="17" t="s">
        <v>28</v>
      </c>
      <c r="F3" s="17" t="s">
        <v>74</v>
      </c>
      <c r="G3" s="17" t="s">
        <v>117</v>
      </c>
      <c r="H3" s="17" t="s">
        <v>28</v>
      </c>
      <c r="I3" s="17" t="s">
        <v>74</v>
      </c>
      <c r="J3" s="18" t="s">
        <v>123</v>
      </c>
      <c r="K3" s="18" t="s">
        <v>124</v>
      </c>
      <c r="L3" s="18" t="s">
        <v>141</v>
      </c>
      <c r="M3" s="18" t="s">
        <v>142</v>
      </c>
      <c r="N3" s="18" t="s">
        <v>128</v>
      </c>
      <c r="O3" s="18" t="s">
        <v>129</v>
      </c>
      <c r="P3" s="18" t="s">
        <v>130</v>
      </c>
      <c r="Q3" s="18" t="s">
        <v>131</v>
      </c>
      <c r="R3" s="18" t="s">
        <v>133</v>
      </c>
      <c r="S3" s="18" t="s">
        <v>111</v>
      </c>
      <c r="T3" s="18" t="s">
        <v>137</v>
      </c>
    </row>
    <row r="4" spans="1:20" x14ac:dyDescent="0.3">
      <c r="A4" s="61">
        <v>43466</v>
      </c>
    </row>
  </sheetData>
  <mergeCells count="3">
    <mergeCell ref="B2:C2"/>
    <mergeCell ref="D2:I2"/>
    <mergeCell ref="A2:A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3"/>
  <sheetViews>
    <sheetView workbookViewId="0">
      <selection activeCell="G20" sqref="G20"/>
    </sheetView>
  </sheetViews>
  <sheetFormatPr defaultRowHeight="14.4" x14ac:dyDescent="0.3"/>
  <cols>
    <col min="6" max="6" width="8.21875" customWidth="1"/>
    <col min="7" max="7" width="11.44140625" bestFit="1" customWidth="1"/>
    <col min="11" max="11" width="9.77734375" bestFit="1" customWidth="1"/>
    <col min="12" max="12" width="10.77734375" bestFit="1" customWidth="1"/>
    <col min="14" max="14" width="13.21875" customWidth="1"/>
    <col min="15" max="15" width="22.5546875" customWidth="1"/>
  </cols>
  <sheetData>
    <row r="2" spans="1:15" x14ac:dyDescent="0.3">
      <c r="A2" s="72" t="s">
        <v>0</v>
      </c>
      <c r="B2" s="70" t="s">
        <v>112</v>
      </c>
      <c r="C2" s="70"/>
      <c r="D2" s="70" t="s">
        <v>4</v>
      </c>
      <c r="E2" s="70"/>
      <c r="F2" s="70"/>
      <c r="G2" s="70"/>
      <c r="H2" s="70"/>
      <c r="I2" s="70" t="s">
        <v>11</v>
      </c>
      <c r="J2" s="70"/>
      <c r="K2" s="72" t="s">
        <v>111</v>
      </c>
      <c r="L2" s="72" t="s">
        <v>137</v>
      </c>
      <c r="N2" s="74" t="s">
        <v>146</v>
      </c>
      <c r="O2" s="74" t="s">
        <v>147</v>
      </c>
    </row>
    <row r="3" spans="1:15" x14ac:dyDescent="0.3">
      <c r="A3" s="72"/>
      <c r="B3" s="16" t="s">
        <v>113</v>
      </c>
      <c r="C3" s="16" t="s">
        <v>114</v>
      </c>
      <c r="D3" s="16" t="s">
        <v>104</v>
      </c>
      <c r="E3" s="16" t="s">
        <v>74</v>
      </c>
      <c r="F3" s="16" t="s">
        <v>145</v>
      </c>
      <c r="G3" s="16" t="s">
        <v>28</v>
      </c>
      <c r="H3" s="16" t="s">
        <v>74</v>
      </c>
      <c r="I3" s="16" t="s">
        <v>75</v>
      </c>
      <c r="J3" s="16" t="s">
        <v>76</v>
      </c>
      <c r="K3" s="72"/>
      <c r="L3" s="72"/>
      <c r="N3" s="74"/>
      <c r="O3" s="74"/>
    </row>
  </sheetData>
  <mergeCells count="8">
    <mergeCell ref="A2:A3"/>
    <mergeCell ref="B2:C2"/>
    <mergeCell ref="N2:N3"/>
    <mergeCell ref="O2:O3"/>
    <mergeCell ref="I2:J2"/>
    <mergeCell ref="D2:H2"/>
    <mergeCell ref="K2:K3"/>
    <mergeCell ref="L2:L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"/>
  <sheetViews>
    <sheetView workbookViewId="0">
      <selection activeCell="I2" sqref="I2:M2"/>
    </sheetView>
  </sheetViews>
  <sheetFormatPr defaultRowHeight="14.4" x14ac:dyDescent="0.3"/>
  <cols>
    <col min="5" max="13" width="11.21875" customWidth="1"/>
    <col min="16" max="16" width="18.77734375" bestFit="1" customWidth="1"/>
    <col min="19" max="19" width="22.77734375" bestFit="1" customWidth="1"/>
    <col min="22" max="25" width="12.77734375" customWidth="1"/>
  </cols>
  <sheetData>
    <row r="1" spans="1:25" x14ac:dyDescent="0.3">
      <c r="A1" s="72" t="s">
        <v>0</v>
      </c>
      <c r="B1" s="71" t="s">
        <v>1</v>
      </c>
      <c r="C1" s="70" t="s">
        <v>19</v>
      </c>
      <c r="D1" s="70"/>
      <c r="E1" s="70" t="s">
        <v>11</v>
      </c>
      <c r="F1" s="70"/>
      <c r="G1" s="70"/>
      <c r="H1" s="70"/>
      <c r="I1" s="70"/>
      <c r="J1" s="70"/>
      <c r="K1" s="70"/>
      <c r="L1" s="70"/>
      <c r="M1" s="70"/>
      <c r="N1" s="71" t="s">
        <v>14</v>
      </c>
      <c r="P1" s="72" t="s">
        <v>151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3">
      <c r="A2" s="72"/>
      <c r="B2" s="71"/>
      <c r="C2" s="70" t="s">
        <v>112</v>
      </c>
      <c r="D2" s="70"/>
      <c r="E2" s="70" t="s">
        <v>62</v>
      </c>
      <c r="F2" s="70"/>
      <c r="G2" s="70"/>
      <c r="H2" s="70"/>
      <c r="I2" s="70" t="s">
        <v>65</v>
      </c>
      <c r="J2" s="70"/>
      <c r="K2" s="70"/>
      <c r="L2" s="70"/>
      <c r="M2" s="70"/>
      <c r="N2" s="71"/>
      <c r="P2" s="72" t="s">
        <v>152</v>
      </c>
      <c r="Q2" s="72" t="s">
        <v>153</v>
      </c>
      <c r="R2" s="72" t="s">
        <v>3</v>
      </c>
      <c r="S2" s="72" t="s">
        <v>154</v>
      </c>
      <c r="T2" s="72" t="s">
        <v>153</v>
      </c>
      <c r="U2" s="72" t="s">
        <v>3</v>
      </c>
      <c r="V2" s="72" t="s">
        <v>19</v>
      </c>
      <c r="W2" s="72" t="s">
        <v>5</v>
      </c>
      <c r="X2" s="74" t="s">
        <v>155</v>
      </c>
      <c r="Y2" s="72" t="s">
        <v>14</v>
      </c>
    </row>
    <row r="3" spans="1:25" x14ac:dyDescent="0.3">
      <c r="A3" s="72"/>
      <c r="B3" s="71"/>
      <c r="C3" s="53" t="s">
        <v>50</v>
      </c>
      <c r="D3" s="53" t="s">
        <v>54</v>
      </c>
      <c r="E3" s="53" t="s">
        <v>50</v>
      </c>
      <c r="F3" s="53" t="s">
        <v>106</v>
      </c>
      <c r="G3" s="53" t="s">
        <v>107</v>
      </c>
      <c r="H3" s="53" t="s">
        <v>108</v>
      </c>
      <c r="I3" s="53" t="s">
        <v>148</v>
      </c>
      <c r="J3" s="53" t="s">
        <v>52</v>
      </c>
      <c r="K3" s="53" t="s">
        <v>149</v>
      </c>
      <c r="L3" s="53" t="s">
        <v>150</v>
      </c>
      <c r="M3" s="53" t="s">
        <v>110</v>
      </c>
      <c r="N3" s="71"/>
      <c r="P3" s="72"/>
      <c r="Q3" s="72"/>
      <c r="R3" s="72"/>
      <c r="S3" s="72"/>
      <c r="T3" s="72"/>
      <c r="U3" s="72"/>
      <c r="V3" s="72"/>
      <c r="W3" s="72"/>
      <c r="X3" s="74"/>
      <c r="Y3" s="72"/>
    </row>
    <row r="4" spans="1:25" x14ac:dyDescent="0.3">
      <c r="R4">
        <f>P4*Q4</f>
        <v>0</v>
      </c>
      <c r="U4">
        <f>S4*T4</f>
        <v>0</v>
      </c>
      <c r="Y4">
        <f>R4+U4+V4-W4-X4</f>
        <v>0</v>
      </c>
    </row>
  </sheetData>
  <mergeCells count="19">
    <mergeCell ref="A1:A3"/>
    <mergeCell ref="C1:D1"/>
    <mergeCell ref="C2:D2"/>
    <mergeCell ref="T2:T3"/>
    <mergeCell ref="E2:H2"/>
    <mergeCell ref="I2:M2"/>
    <mergeCell ref="E1:M1"/>
    <mergeCell ref="B1:B3"/>
    <mergeCell ref="N1:N3"/>
    <mergeCell ref="P2:P3"/>
    <mergeCell ref="Q2:Q3"/>
    <mergeCell ref="R2:R3"/>
    <mergeCell ref="S2:S3"/>
    <mergeCell ref="P1:Y1"/>
    <mergeCell ref="U2:U3"/>
    <mergeCell ref="V2:V3"/>
    <mergeCell ref="W2:W3"/>
    <mergeCell ref="X2:X3"/>
    <mergeCell ref="Y2:Y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9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" sqref="F4"/>
    </sheetView>
  </sheetViews>
  <sheetFormatPr defaultRowHeight="14.4" x14ac:dyDescent="0.3"/>
  <cols>
    <col min="1" max="1" width="14.21875" bestFit="1" customWidth="1"/>
    <col min="2" max="2" width="14.21875" customWidth="1"/>
    <col min="3" max="3" width="15.5546875" bestFit="1" customWidth="1"/>
    <col min="4" max="4" width="24" bestFit="1" customWidth="1"/>
    <col min="5" max="7" width="12.77734375" customWidth="1"/>
  </cols>
  <sheetData>
    <row r="1" spans="1:10" x14ac:dyDescent="0.3">
      <c r="A1" s="72" t="s">
        <v>0</v>
      </c>
      <c r="B1" s="71" t="s">
        <v>181</v>
      </c>
      <c r="C1" s="72" t="s">
        <v>44</v>
      </c>
      <c r="D1" s="72" t="s">
        <v>45</v>
      </c>
      <c r="E1" s="72" t="s">
        <v>2</v>
      </c>
      <c r="F1" s="72" t="s">
        <v>41</v>
      </c>
      <c r="G1" s="72" t="s">
        <v>3</v>
      </c>
      <c r="I1" s="72" t="s">
        <v>41</v>
      </c>
      <c r="J1" s="72"/>
    </row>
    <row r="2" spans="1:10" x14ac:dyDescent="0.3">
      <c r="A2" s="72"/>
      <c r="B2" s="71"/>
      <c r="C2" s="72"/>
      <c r="D2" s="72"/>
      <c r="E2" s="72"/>
      <c r="F2" s="72"/>
      <c r="G2" s="72"/>
      <c r="I2" s="5" t="s">
        <v>46</v>
      </c>
      <c r="J2" s="5" t="s">
        <v>47</v>
      </c>
    </row>
    <row r="3" spans="1:10" x14ac:dyDescent="0.3">
      <c r="A3" s="66">
        <v>43485</v>
      </c>
      <c r="B3" s="66" t="s">
        <v>114</v>
      </c>
      <c r="C3" t="s">
        <v>172</v>
      </c>
      <c r="D3" t="s">
        <v>173</v>
      </c>
      <c r="E3">
        <v>37913.086000000003</v>
      </c>
      <c r="F3" s="65">
        <f>I3</f>
        <v>0.88600000000000001</v>
      </c>
      <c r="G3" s="65">
        <f>E3*F3</f>
        <v>33590.994196</v>
      </c>
      <c r="I3">
        <v>0.88600000000000001</v>
      </c>
      <c r="J3">
        <v>0.91200000000000003</v>
      </c>
    </row>
    <row r="4" spans="1:10" x14ac:dyDescent="0.3">
      <c r="A4" s="66">
        <v>43485</v>
      </c>
      <c r="B4" s="66" t="s">
        <v>114</v>
      </c>
      <c r="C4" t="s">
        <v>172</v>
      </c>
      <c r="D4" t="s">
        <v>174</v>
      </c>
      <c r="E4">
        <v>26122.710999999999</v>
      </c>
      <c r="F4" s="65">
        <f>I4</f>
        <v>0.79700000000000004</v>
      </c>
      <c r="G4" s="65">
        <f>E4*F4</f>
        <v>20819.800667</v>
      </c>
      <c r="I4">
        <v>0.79700000000000004</v>
      </c>
      <c r="J4">
        <v>0.93</v>
      </c>
    </row>
    <row r="5" spans="1:10" x14ac:dyDescent="0.3">
      <c r="A5" s="66">
        <v>43605</v>
      </c>
      <c r="B5" s="66" t="s">
        <v>114</v>
      </c>
      <c r="C5" t="s">
        <v>172</v>
      </c>
      <c r="D5" t="s">
        <v>180</v>
      </c>
      <c r="E5">
        <v>34037.43</v>
      </c>
      <c r="F5" s="65">
        <f>I5</f>
        <v>1.081</v>
      </c>
      <c r="G5" s="65">
        <f>E5*F5</f>
        <v>36794.46183</v>
      </c>
      <c r="I5">
        <v>1.081</v>
      </c>
      <c r="J5">
        <v>1.258</v>
      </c>
    </row>
    <row r="6" spans="1:10" x14ac:dyDescent="0.3">
      <c r="A6" s="66">
        <v>43605</v>
      </c>
      <c r="B6" s="66" t="s">
        <v>114</v>
      </c>
      <c r="C6" t="s">
        <v>172</v>
      </c>
      <c r="D6" t="s">
        <v>174</v>
      </c>
      <c r="E6">
        <v>28272.67</v>
      </c>
      <c r="F6" s="65">
        <f>I6</f>
        <v>1.1160000000000001</v>
      </c>
      <c r="G6" s="65">
        <f>E6*F6</f>
        <v>31552.299720000003</v>
      </c>
      <c r="I6">
        <v>1.1160000000000001</v>
      </c>
      <c r="J6">
        <v>1.2749999999999999</v>
      </c>
    </row>
    <row r="7" spans="1:10" x14ac:dyDescent="0.3">
      <c r="A7" s="66">
        <v>43664</v>
      </c>
      <c r="B7" s="66" t="s">
        <v>114</v>
      </c>
      <c r="C7" t="s">
        <v>172</v>
      </c>
      <c r="D7" t="s">
        <v>174</v>
      </c>
      <c r="E7">
        <v>7527.29</v>
      </c>
      <c r="F7" s="65">
        <f>I7</f>
        <v>1.1599999999999999</v>
      </c>
      <c r="G7" s="65">
        <f>E7*F7</f>
        <v>8731.6563999999998</v>
      </c>
      <c r="I7">
        <v>1.1599999999999999</v>
      </c>
      <c r="J7">
        <v>1.32</v>
      </c>
    </row>
    <row r="8" spans="1:10" x14ac:dyDescent="0.3">
      <c r="A8" s="66">
        <v>43519</v>
      </c>
      <c r="B8" s="66" t="s">
        <v>114</v>
      </c>
      <c r="C8" t="s">
        <v>177</v>
      </c>
      <c r="D8" t="s">
        <v>173</v>
      </c>
      <c r="E8">
        <v>34849.294000000002</v>
      </c>
      <c r="F8" s="65">
        <f>I8</f>
        <v>1.417</v>
      </c>
      <c r="G8" s="65">
        <f>E8*F8</f>
        <v>49381.449598000007</v>
      </c>
      <c r="I8">
        <v>1.417</v>
      </c>
      <c r="J8">
        <v>1.6120000000000001</v>
      </c>
    </row>
    <row r="9" spans="1:10" x14ac:dyDescent="0.3">
      <c r="A9" s="66">
        <v>43519</v>
      </c>
      <c r="B9" s="66" t="s">
        <v>114</v>
      </c>
      <c r="C9" t="s">
        <v>177</v>
      </c>
      <c r="D9" t="s">
        <v>174</v>
      </c>
      <c r="E9">
        <v>25285.363000000001</v>
      </c>
      <c r="F9" s="65">
        <f>I9</f>
        <v>0.99199999999999999</v>
      </c>
      <c r="G9" s="65">
        <f>E9*F9</f>
        <v>25083.080096000002</v>
      </c>
      <c r="I9">
        <v>0.99199999999999999</v>
      </c>
      <c r="J9">
        <v>1.1779999999999999</v>
      </c>
    </row>
    <row r="10" spans="1:10" x14ac:dyDescent="0.3">
      <c r="A10" s="66">
        <v>43544</v>
      </c>
      <c r="B10" s="66" t="s">
        <v>114</v>
      </c>
      <c r="C10" t="s">
        <v>177</v>
      </c>
      <c r="D10" t="s">
        <v>180</v>
      </c>
      <c r="E10">
        <v>38179.919999999998</v>
      </c>
      <c r="F10" s="65">
        <f>I10</f>
        <v>0.98299999999999998</v>
      </c>
      <c r="G10" s="65">
        <f>E10*F10</f>
        <v>37530.861359999995</v>
      </c>
      <c r="I10">
        <v>0.98299999999999998</v>
      </c>
      <c r="J10">
        <v>1.0629999999999999</v>
      </c>
    </row>
    <row r="11" spans="1:10" x14ac:dyDescent="0.3">
      <c r="A11" s="66">
        <v>43544</v>
      </c>
      <c r="B11" s="66" t="s">
        <v>114</v>
      </c>
      <c r="C11" t="s">
        <v>177</v>
      </c>
      <c r="D11" t="s">
        <v>174</v>
      </c>
      <c r="E11">
        <v>28950.705000000002</v>
      </c>
      <c r="F11" s="65">
        <f>I11</f>
        <v>0.88600000000000001</v>
      </c>
      <c r="G11" s="65">
        <f>E11*F11</f>
        <v>25650.324630000003</v>
      </c>
      <c r="I11">
        <v>0.88600000000000001</v>
      </c>
      <c r="J11">
        <v>1.0720000000000001</v>
      </c>
    </row>
    <row r="12" spans="1:10" x14ac:dyDescent="0.3">
      <c r="A12" s="66">
        <v>43574</v>
      </c>
      <c r="B12" s="66" t="s">
        <v>114</v>
      </c>
      <c r="C12" t="s">
        <v>177</v>
      </c>
      <c r="D12" t="s">
        <v>180</v>
      </c>
      <c r="E12">
        <v>33575.4</v>
      </c>
      <c r="F12" s="65">
        <f>I12</f>
        <v>0.84099999999999997</v>
      </c>
      <c r="G12" s="65">
        <f>E12*F12</f>
        <v>28236.911400000001</v>
      </c>
      <c r="I12">
        <v>0.84099999999999997</v>
      </c>
      <c r="J12">
        <v>0.95699999999999996</v>
      </c>
    </row>
    <row r="13" spans="1:10" x14ac:dyDescent="0.3">
      <c r="A13" s="66">
        <v>43574</v>
      </c>
      <c r="B13" s="66" t="s">
        <v>114</v>
      </c>
      <c r="C13" t="s">
        <v>177</v>
      </c>
      <c r="D13" t="s">
        <v>174</v>
      </c>
      <c r="E13">
        <v>21316.04</v>
      </c>
      <c r="F13" s="65">
        <f>I13</f>
        <v>1.0449999999999999</v>
      </c>
      <c r="G13" s="65">
        <f>E13*F13</f>
        <v>22275.2618</v>
      </c>
      <c r="I13">
        <v>1.0449999999999999</v>
      </c>
      <c r="J13">
        <v>1.3640000000000001</v>
      </c>
    </row>
    <row r="14" spans="1:10" x14ac:dyDescent="0.3">
      <c r="A14" s="66">
        <v>43574</v>
      </c>
      <c r="B14" s="66" t="s">
        <v>114</v>
      </c>
      <c r="C14" t="s">
        <v>177</v>
      </c>
      <c r="D14" t="s">
        <v>180</v>
      </c>
      <c r="E14">
        <v>33575.4</v>
      </c>
      <c r="F14" s="65">
        <f>I14</f>
        <v>1.0980000000000001</v>
      </c>
      <c r="G14" s="65">
        <f>E14*F14</f>
        <v>36865.789200000007</v>
      </c>
      <c r="I14">
        <v>1.0980000000000001</v>
      </c>
      <c r="J14">
        <v>1.3109999999999999</v>
      </c>
    </row>
    <row r="15" spans="1:10" x14ac:dyDescent="0.3">
      <c r="A15" s="66">
        <v>43574</v>
      </c>
      <c r="B15" s="66" t="s">
        <v>114</v>
      </c>
      <c r="C15" t="s">
        <v>177</v>
      </c>
      <c r="D15" t="s">
        <v>174</v>
      </c>
      <c r="E15">
        <v>21316.04</v>
      </c>
      <c r="F15" s="65">
        <f>I15</f>
        <v>1.373</v>
      </c>
      <c r="G15" s="65">
        <f>E15*F15</f>
        <v>29266.922920000001</v>
      </c>
      <c r="I15">
        <v>1.373</v>
      </c>
      <c r="J15">
        <v>1.6739999999999999</v>
      </c>
    </row>
    <row r="16" spans="1:10" x14ac:dyDescent="0.3">
      <c r="A16" s="66">
        <v>43640</v>
      </c>
      <c r="B16" s="66" t="s">
        <v>114</v>
      </c>
      <c r="C16" t="s">
        <v>177</v>
      </c>
      <c r="D16" t="s">
        <v>174</v>
      </c>
      <c r="E16">
        <v>9788.77</v>
      </c>
      <c r="F16" s="65">
        <f>I16</f>
        <v>1.143</v>
      </c>
      <c r="G16" s="65">
        <f>E16*F16</f>
        <v>11188.564110000001</v>
      </c>
      <c r="I16">
        <v>1.143</v>
      </c>
      <c r="J16">
        <v>1.2130000000000001</v>
      </c>
    </row>
    <row r="17" spans="1:10" x14ac:dyDescent="0.3">
      <c r="A17" s="66">
        <v>43640</v>
      </c>
      <c r="B17" s="66" t="s">
        <v>114</v>
      </c>
      <c r="C17" t="s">
        <v>177</v>
      </c>
      <c r="D17" t="s">
        <v>173</v>
      </c>
      <c r="E17">
        <v>29169.279999999999</v>
      </c>
      <c r="F17" s="65">
        <f>I17</f>
        <v>1.4350000000000001</v>
      </c>
      <c r="G17" s="65">
        <f>E17*F17</f>
        <v>41857.916799999999</v>
      </c>
      <c r="I17">
        <v>1.4350000000000001</v>
      </c>
      <c r="J17">
        <v>1.5940000000000001</v>
      </c>
    </row>
    <row r="18" spans="1:10" x14ac:dyDescent="0.3">
      <c r="A18" s="66">
        <v>43664</v>
      </c>
      <c r="B18" s="66" t="s">
        <v>114</v>
      </c>
      <c r="C18" t="s">
        <v>177</v>
      </c>
      <c r="D18" t="s">
        <v>173</v>
      </c>
      <c r="E18">
        <v>26293.03</v>
      </c>
      <c r="F18" s="65">
        <f>I18</f>
        <v>0.74399999999999999</v>
      </c>
      <c r="G18" s="65">
        <f>E18*F18</f>
        <v>19562.014319999998</v>
      </c>
      <c r="I18">
        <v>0.74399999999999999</v>
      </c>
      <c r="J18">
        <v>0.84099999999999997</v>
      </c>
    </row>
    <row r="19" spans="1:10" x14ac:dyDescent="0.3">
      <c r="A19" s="66">
        <v>43487</v>
      </c>
      <c r="B19" s="66" t="s">
        <v>113</v>
      </c>
      <c r="C19" t="s">
        <v>169</v>
      </c>
      <c r="D19" t="s">
        <v>183</v>
      </c>
      <c r="E19" s="65">
        <v>35120.985999999997</v>
      </c>
      <c r="F19" s="65">
        <f>I19</f>
        <v>0.753</v>
      </c>
      <c r="G19" s="65">
        <f>E19*F19</f>
        <v>26446.102457999998</v>
      </c>
      <c r="I19">
        <v>0.753</v>
      </c>
      <c r="J19">
        <v>0.84099999999999997</v>
      </c>
    </row>
    <row r="20" spans="1:10" x14ac:dyDescent="0.3">
      <c r="A20" s="66">
        <v>43514</v>
      </c>
      <c r="B20" s="66" t="s">
        <v>113</v>
      </c>
      <c r="C20" t="s">
        <v>176</v>
      </c>
      <c r="D20" t="s">
        <v>183</v>
      </c>
      <c r="E20">
        <v>47439.082000000002</v>
      </c>
      <c r="F20" s="65">
        <f>I20</f>
        <v>0.93</v>
      </c>
      <c r="G20" s="65">
        <f>E20*F20</f>
        <v>44118.346260000006</v>
      </c>
      <c r="I20">
        <v>0.93</v>
      </c>
      <c r="J20">
        <v>1.081</v>
      </c>
    </row>
    <row r="21" spans="1:10" x14ac:dyDescent="0.3">
      <c r="A21" s="66">
        <v>43543</v>
      </c>
      <c r="B21" s="66" t="s">
        <v>113</v>
      </c>
      <c r="C21" t="s">
        <v>176</v>
      </c>
      <c r="D21" t="s">
        <v>183</v>
      </c>
      <c r="E21">
        <v>56863.678</v>
      </c>
      <c r="F21" s="65">
        <f>I21</f>
        <v>1.01</v>
      </c>
      <c r="G21" s="65">
        <f>E21*F21</f>
        <v>57432.314780000001</v>
      </c>
      <c r="I21">
        <v>1.01</v>
      </c>
      <c r="J21">
        <v>1.125</v>
      </c>
    </row>
    <row r="22" spans="1:10" x14ac:dyDescent="0.3">
      <c r="A22" s="66">
        <v>43577</v>
      </c>
      <c r="B22" s="66" t="s">
        <v>113</v>
      </c>
      <c r="C22" t="s">
        <v>176</v>
      </c>
      <c r="D22" t="s">
        <v>183</v>
      </c>
      <c r="E22">
        <v>43560.44</v>
      </c>
      <c r="F22" s="65">
        <f>I22</f>
        <v>0.94799999999999995</v>
      </c>
      <c r="G22" s="65">
        <f>E22*F22</f>
        <v>41295.297120000003</v>
      </c>
      <c r="I22">
        <v>0.94799999999999995</v>
      </c>
      <c r="J22">
        <v>1.089</v>
      </c>
    </row>
    <row r="23" spans="1:10" x14ac:dyDescent="0.3">
      <c r="A23" s="66">
        <v>43600</v>
      </c>
      <c r="B23" s="66" t="s">
        <v>113</v>
      </c>
      <c r="C23" t="s">
        <v>176</v>
      </c>
      <c r="D23" t="s">
        <v>183</v>
      </c>
      <c r="E23">
        <v>43308.94</v>
      </c>
      <c r="F23" s="65">
        <f>I23</f>
        <v>1.4530000000000001</v>
      </c>
      <c r="G23" s="65">
        <f>E23*F23</f>
        <v>62927.889820000004</v>
      </c>
      <c r="I23">
        <v>1.4530000000000001</v>
      </c>
      <c r="J23">
        <v>1.665</v>
      </c>
    </row>
    <row r="24" spans="1:10" x14ac:dyDescent="0.3">
      <c r="A24" s="66">
        <v>43600</v>
      </c>
      <c r="B24" s="66" t="s">
        <v>113</v>
      </c>
      <c r="C24" t="s">
        <v>176</v>
      </c>
      <c r="D24" t="s">
        <v>183</v>
      </c>
      <c r="E24">
        <v>43308.94</v>
      </c>
      <c r="F24" s="65">
        <f>I24</f>
        <v>0.99199999999999999</v>
      </c>
      <c r="G24" s="65">
        <f>E24*F24</f>
        <v>42962.468480000003</v>
      </c>
      <c r="I24">
        <v>0.99199999999999999</v>
      </c>
      <c r="J24">
        <v>1.143</v>
      </c>
    </row>
    <row r="25" spans="1:10" x14ac:dyDescent="0.3">
      <c r="A25" s="66">
        <v>43635</v>
      </c>
      <c r="B25" s="66" t="s">
        <v>113</v>
      </c>
      <c r="C25" t="s">
        <v>176</v>
      </c>
      <c r="D25" t="s">
        <v>183</v>
      </c>
      <c r="E25">
        <v>31993.93</v>
      </c>
      <c r="F25" s="65">
        <f>I25</f>
        <v>1.081</v>
      </c>
      <c r="G25" s="65">
        <f>E25*F25</f>
        <v>34585.438329999997</v>
      </c>
      <c r="I25">
        <v>1.081</v>
      </c>
      <c r="J25">
        <v>1.1779999999999999</v>
      </c>
    </row>
    <row r="26" spans="1:10" x14ac:dyDescent="0.3">
      <c r="A26" s="66">
        <v>43663</v>
      </c>
      <c r="B26" s="66" t="s">
        <v>113</v>
      </c>
      <c r="C26" t="s">
        <v>176</v>
      </c>
      <c r="D26" t="s">
        <v>183</v>
      </c>
      <c r="E26">
        <v>30961.34</v>
      </c>
      <c r="F26" s="65">
        <f>I26</f>
        <v>1.081</v>
      </c>
      <c r="G26" s="65">
        <f>E26*F26</f>
        <v>33469.20854</v>
      </c>
      <c r="I26">
        <v>1.081</v>
      </c>
      <c r="J26">
        <v>1.2130000000000001</v>
      </c>
    </row>
    <row r="27" spans="1:10" x14ac:dyDescent="0.3">
      <c r="A27" s="66">
        <v>43482</v>
      </c>
      <c r="B27" s="66" t="s">
        <v>65</v>
      </c>
      <c r="C27" t="s">
        <v>164</v>
      </c>
      <c r="D27" t="s">
        <v>165</v>
      </c>
      <c r="E27" s="65">
        <v>816.48400000000004</v>
      </c>
      <c r="F27" s="65">
        <f>I27</f>
        <v>0.94799999999999995</v>
      </c>
      <c r="G27" s="65">
        <f>E27*F27</f>
        <v>774.02683200000001</v>
      </c>
      <c r="I27">
        <v>0.94799999999999995</v>
      </c>
      <c r="J27">
        <v>1.0980000000000001</v>
      </c>
    </row>
    <row r="28" spans="1:10" x14ac:dyDescent="0.3">
      <c r="A28" s="66">
        <v>43512</v>
      </c>
      <c r="B28" s="66" t="s">
        <v>65</v>
      </c>
      <c r="C28" t="s">
        <v>164</v>
      </c>
      <c r="D28" t="s">
        <v>165</v>
      </c>
      <c r="E28">
        <v>818.20399999999995</v>
      </c>
      <c r="F28" s="65">
        <f>I28</f>
        <v>1.0629999999999999</v>
      </c>
      <c r="G28" s="65">
        <f>E28*F28</f>
        <v>869.7508519999999</v>
      </c>
      <c r="I28">
        <v>1.0629999999999999</v>
      </c>
      <c r="J28">
        <v>1.143</v>
      </c>
    </row>
    <row r="29" spans="1:10" x14ac:dyDescent="0.3">
      <c r="A29" s="66">
        <v>43539</v>
      </c>
      <c r="B29" s="66" t="s">
        <v>65</v>
      </c>
      <c r="C29" t="s">
        <v>164</v>
      </c>
      <c r="D29" t="s">
        <v>165</v>
      </c>
      <c r="E29">
        <v>910.92100000000005</v>
      </c>
      <c r="F29" s="65">
        <f>I29</f>
        <v>1.0449999999999999</v>
      </c>
      <c r="G29" s="65">
        <f>E29*F29</f>
        <v>951.91244499999993</v>
      </c>
      <c r="I29">
        <v>1.0449999999999999</v>
      </c>
      <c r="J29">
        <v>1.2130000000000001</v>
      </c>
    </row>
    <row r="30" spans="1:10" x14ac:dyDescent="0.3">
      <c r="A30" s="66">
        <v>43569</v>
      </c>
      <c r="B30" s="66" t="s">
        <v>65</v>
      </c>
      <c r="C30" t="s">
        <v>164</v>
      </c>
      <c r="D30" t="s">
        <v>165</v>
      </c>
      <c r="E30">
        <v>665.53</v>
      </c>
      <c r="F30" s="65">
        <f>I30</f>
        <v>1.0449999999999999</v>
      </c>
      <c r="G30" s="65">
        <f>E30*F30</f>
        <v>695.47884999999997</v>
      </c>
      <c r="I30">
        <v>1.0449999999999999</v>
      </c>
      <c r="J30">
        <v>1.2130000000000001</v>
      </c>
    </row>
    <row r="31" spans="1:10" x14ac:dyDescent="0.3">
      <c r="A31" s="66">
        <v>43599</v>
      </c>
      <c r="B31" s="66" t="s">
        <v>65</v>
      </c>
      <c r="C31" t="s">
        <v>164</v>
      </c>
      <c r="D31" t="s">
        <v>165</v>
      </c>
      <c r="E31">
        <v>940.97</v>
      </c>
      <c r="F31" s="65">
        <f>I31</f>
        <v>1.0189999999999999</v>
      </c>
      <c r="G31" s="65">
        <f>E31*F31</f>
        <v>958.84842999999989</v>
      </c>
      <c r="I31">
        <v>1.0189999999999999</v>
      </c>
      <c r="J31">
        <v>1.054</v>
      </c>
    </row>
    <row r="32" spans="1:10" x14ac:dyDescent="0.3">
      <c r="A32" s="66">
        <v>43599</v>
      </c>
      <c r="B32" s="66" t="s">
        <v>65</v>
      </c>
      <c r="C32" t="s">
        <v>164</v>
      </c>
      <c r="D32" t="s">
        <v>165</v>
      </c>
      <c r="E32">
        <v>940.97</v>
      </c>
      <c r="F32" s="65">
        <f>I32</f>
        <v>1.143</v>
      </c>
      <c r="G32" s="65">
        <f>E32*F32</f>
        <v>1075.52871</v>
      </c>
      <c r="I32">
        <v>1.143</v>
      </c>
      <c r="J32">
        <v>1.2490000000000001</v>
      </c>
    </row>
    <row r="33" spans="1:10" x14ac:dyDescent="0.3">
      <c r="A33" s="66">
        <v>43634</v>
      </c>
      <c r="B33" s="66" t="s">
        <v>65</v>
      </c>
      <c r="C33" t="s">
        <v>164</v>
      </c>
      <c r="D33" t="s">
        <v>165</v>
      </c>
      <c r="E33">
        <v>711.14</v>
      </c>
      <c r="F33" s="65">
        <f>I33</f>
        <v>1.4530000000000001</v>
      </c>
      <c r="G33" s="65">
        <f>E33*F33</f>
        <v>1033.2864200000001</v>
      </c>
      <c r="I33">
        <v>1.4530000000000001</v>
      </c>
      <c r="J33">
        <v>1.665</v>
      </c>
    </row>
    <row r="34" spans="1:10" x14ac:dyDescent="0.3">
      <c r="A34" s="66">
        <v>43663</v>
      </c>
      <c r="B34" s="66" t="s">
        <v>65</v>
      </c>
      <c r="C34" t="s">
        <v>164</v>
      </c>
      <c r="D34" t="s">
        <v>165</v>
      </c>
      <c r="E34">
        <v>853.91</v>
      </c>
      <c r="F34" s="65">
        <f>I34</f>
        <v>1.47</v>
      </c>
      <c r="G34" s="65">
        <f>E34*F34</f>
        <v>1255.2476999999999</v>
      </c>
      <c r="I34">
        <v>1.47</v>
      </c>
      <c r="J34">
        <v>1.603</v>
      </c>
    </row>
    <row r="35" spans="1:10" x14ac:dyDescent="0.3">
      <c r="A35" s="66">
        <v>43484</v>
      </c>
      <c r="B35" s="66" t="s">
        <v>62</v>
      </c>
      <c r="C35" t="s">
        <v>160</v>
      </c>
      <c r="D35" t="s">
        <v>157</v>
      </c>
      <c r="E35" s="65">
        <v>5964.9380000000001</v>
      </c>
      <c r="F35" s="65">
        <f>I35</f>
        <v>0.81499999999999995</v>
      </c>
      <c r="G35" s="65">
        <f>E35*F35</f>
        <v>4861.4244699999999</v>
      </c>
      <c r="I35">
        <v>0.81499999999999995</v>
      </c>
      <c r="J35">
        <v>0.877</v>
      </c>
    </row>
    <row r="36" spans="1:10" x14ac:dyDescent="0.3">
      <c r="A36" s="66">
        <v>43484</v>
      </c>
      <c r="B36" s="66" t="s">
        <v>62</v>
      </c>
      <c r="C36" t="s">
        <v>160</v>
      </c>
      <c r="D36" t="s">
        <v>158</v>
      </c>
      <c r="E36" s="65">
        <v>2407.3130000000001</v>
      </c>
      <c r="F36" s="65">
        <f>I36</f>
        <v>0.81499999999999995</v>
      </c>
      <c r="G36" s="65">
        <f>E36*F36</f>
        <v>1961.9600949999999</v>
      </c>
      <c r="I36">
        <v>0.81499999999999995</v>
      </c>
      <c r="J36">
        <v>0.877</v>
      </c>
    </row>
    <row r="37" spans="1:10" x14ac:dyDescent="0.3">
      <c r="A37" s="66">
        <v>43488</v>
      </c>
      <c r="B37" s="66" t="s">
        <v>62</v>
      </c>
      <c r="C37" t="s">
        <v>160</v>
      </c>
      <c r="D37" t="s">
        <v>163</v>
      </c>
      <c r="E37" s="65">
        <v>19960.780999999999</v>
      </c>
      <c r="F37" s="65">
        <f>I37</f>
        <v>0.96499999999999997</v>
      </c>
      <c r="G37" s="65">
        <f>E37*F37</f>
        <v>19262.153664999998</v>
      </c>
      <c r="I37">
        <v>0.96499999999999997</v>
      </c>
      <c r="J37">
        <v>1.129</v>
      </c>
    </row>
    <row r="38" spans="1:10" x14ac:dyDescent="0.3">
      <c r="A38" s="66">
        <v>43489</v>
      </c>
      <c r="B38" s="66" t="s">
        <v>65</v>
      </c>
      <c r="C38" t="s">
        <v>160</v>
      </c>
      <c r="D38" t="s">
        <v>166</v>
      </c>
      <c r="E38" s="65">
        <v>884.67399999999998</v>
      </c>
      <c r="F38" s="65">
        <f>I38</f>
        <v>1.054</v>
      </c>
      <c r="G38" s="65">
        <f>E38*F38</f>
        <v>932.44639600000005</v>
      </c>
      <c r="I38">
        <v>1.054</v>
      </c>
      <c r="J38">
        <v>1.1870000000000001</v>
      </c>
    </row>
    <row r="39" spans="1:10" x14ac:dyDescent="0.3">
      <c r="A39" s="66">
        <v>43489</v>
      </c>
      <c r="B39" s="66" t="s">
        <v>65</v>
      </c>
      <c r="C39" t="s">
        <v>160</v>
      </c>
      <c r="D39" t="s">
        <v>167</v>
      </c>
      <c r="E39" s="65">
        <v>38550.008999999998</v>
      </c>
      <c r="F39" s="65">
        <f>I39</f>
        <v>1.0009999999999999</v>
      </c>
      <c r="G39" s="65">
        <f>E39*F39</f>
        <v>38588.559008999997</v>
      </c>
      <c r="I39">
        <v>1.0009999999999999</v>
      </c>
      <c r="J39">
        <v>1.1779999999999999</v>
      </c>
    </row>
    <row r="40" spans="1:10" x14ac:dyDescent="0.3">
      <c r="A40" s="66">
        <v>43516</v>
      </c>
      <c r="B40" s="66" t="s">
        <v>62</v>
      </c>
      <c r="C40" t="s">
        <v>160</v>
      </c>
      <c r="D40" t="s">
        <v>163</v>
      </c>
      <c r="E40">
        <v>15277.404</v>
      </c>
      <c r="F40" s="65">
        <f>I40</f>
        <v>1.4610000000000001</v>
      </c>
      <c r="G40" s="65">
        <f>E40*F40</f>
        <v>22320.287244000003</v>
      </c>
      <c r="I40">
        <v>1.4610000000000001</v>
      </c>
      <c r="J40">
        <v>1.736</v>
      </c>
    </row>
    <row r="41" spans="1:10" x14ac:dyDescent="0.3">
      <c r="A41" s="66">
        <v>43516</v>
      </c>
      <c r="B41" s="66" t="s">
        <v>62</v>
      </c>
      <c r="C41" t="s">
        <v>160</v>
      </c>
      <c r="D41" t="s">
        <v>158</v>
      </c>
      <c r="E41">
        <v>4603.8329999999996</v>
      </c>
      <c r="F41" s="65">
        <f>I41</f>
        <v>1.089</v>
      </c>
      <c r="G41" s="65">
        <f>E41*F41</f>
        <v>5013.5741369999996</v>
      </c>
      <c r="I41">
        <v>1.089</v>
      </c>
      <c r="J41">
        <v>1.2929999999999999</v>
      </c>
    </row>
    <row r="42" spans="1:10" x14ac:dyDescent="0.3">
      <c r="A42" s="66">
        <v>43516</v>
      </c>
      <c r="B42" s="66" t="s">
        <v>62</v>
      </c>
      <c r="C42" t="s">
        <v>160</v>
      </c>
      <c r="D42" t="s">
        <v>157</v>
      </c>
      <c r="E42">
        <v>6807.6030000000001</v>
      </c>
      <c r="F42" s="65">
        <f>I42</f>
        <v>1.054</v>
      </c>
      <c r="G42" s="65">
        <f>E42*F42</f>
        <v>7175.2135620000008</v>
      </c>
      <c r="I42">
        <v>1.054</v>
      </c>
      <c r="J42">
        <v>1.2130000000000001</v>
      </c>
    </row>
    <row r="43" spans="1:10" x14ac:dyDescent="0.3">
      <c r="A43" s="66">
        <v>43511</v>
      </c>
      <c r="B43" s="66" t="s">
        <v>65</v>
      </c>
      <c r="C43" t="s">
        <v>160</v>
      </c>
      <c r="D43" t="s">
        <v>167</v>
      </c>
      <c r="E43">
        <v>53169.584999999999</v>
      </c>
      <c r="F43" s="65">
        <f>I43</f>
        <v>1.1339999999999999</v>
      </c>
      <c r="G43" s="65">
        <f>E43*F43</f>
        <v>60294.309389999995</v>
      </c>
      <c r="I43">
        <v>1.1339999999999999</v>
      </c>
      <c r="J43">
        <v>1.333</v>
      </c>
    </row>
    <row r="44" spans="1:10" x14ac:dyDescent="0.3">
      <c r="A44" s="66">
        <v>43511</v>
      </c>
      <c r="B44" s="66" t="s">
        <v>65</v>
      </c>
      <c r="C44" t="s">
        <v>160</v>
      </c>
      <c r="D44" t="s">
        <v>166</v>
      </c>
      <c r="E44">
        <v>1808.058</v>
      </c>
      <c r="F44" s="65">
        <f>I44</f>
        <v>1.089</v>
      </c>
      <c r="G44" s="65">
        <f>E44*F44</f>
        <v>1968.975162</v>
      </c>
      <c r="I44">
        <v>1.089</v>
      </c>
      <c r="J44">
        <v>1.2929999999999999</v>
      </c>
    </row>
    <row r="45" spans="1:10" x14ac:dyDescent="0.3">
      <c r="A45" s="66">
        <v>43547</v>
      </c>
      <c r="B45" s="66" t="s">
        <v>62</v>
      </c>
      <c r="C45" t="s">
        <v>160</v>
      </c>
      <c r="D45" t="s">
        <v>158</v>
      </c>
      <c r="E45">
        <v>8047.723</v>
      </c>
      <c r="F45" s="65">
        <f>I45</f>
        <v>0.99199999999999999</v>
      </c>
      <c r="G45" s="65">
        <f>E45*F45</f>
        <v>7983.3412159999998</v>
      </c>
      <c r="I45">
        <v>0.99199999999999999</v>
      </c>
      <c r="J45">
        <v>1.143</v>
      </c>
    </row>
    <row r="46" spans="1:10" x14ac:dyDescent="0.3">
      <c r="A46" s="66">
        <v>43549</v>
      </c>
      <c r="B46" s="66" t="s">
        <v>65</v>
      </c>
      <c r="C46" t="s">
        <v>160</v>
      </c>
      <c r="D46" t="s">
        <v>166</v>
      </c>
      <c r="E46">
        <v>3774.317</v>
      </c>
      <c r="F46" s="65">
        <f>I46</f>
        <v>1.0189999999999999</v>
      </c>
      <c r="G46" s="65">
        <f>E46*F46</f>
        <v>3846.0290229999996</v>
      </c>
      <c r="I46">
        <v>1.0189999999999999</v>
      </c>
      <c r="J46">
        <v>1.0760000000000001</v>
      </c>
    </row>
    <row r="47" spans="1:10" x14ac:dyDescent="0.3">
      <c r="A47" s="66">
        <v>43578</v>
      </c>
      <c r="B47" s="66" t="s">
        <v>62</v>
      </c>
      <c r="C47" t="s">
        <v>160</v>
      </c>
      <c r="D47" t="s">
        <v>158</v>
      </c>
      <c r="E47">
        <v>6386.51</v>
      </c>
      <c r="F47" s="65">
        <f>I47</f>
        <v>1.129</v>
      </c>
      <c r="G47" s="65">
        <f>E47*F47</f>
        <v>7210.3697900000006</v>
      </c>
      <c r="I47">
        <v>1.129</v>
      </c>
      <c r="J47">
        <v>1.373</v>
      </c>
    </row>
    <row r="48" spans="1:10" x14ac:dyDescent="0.3">
      <c r="A48" s="66">
        <v>43579</v>
      </c>
      <c r="B48" s="66" t="s">
        <v>65</v>
      </c>
      <c r="C48" t="s">
        <v>160</v>
      </c>
      <c r="D48" t="s">
        <v>166</v>
      </c>
      <c r="E48">
        <v>829.66</v>
      </c>
      <c r="F48" s="65">
        <f>I48</f>
        <v>1.1200000000000001</v>
      </c>
      <c r="G48" s="65">
        <f>E48*F48</f>
        <v>929.2192</v>
      </c>
      <c r="I48">
        <v>1.1200000000000001</v>
      </c>
      <c r="J48">
        <v>1.329</v>
      </c>
    </row>
    <row r="49" spans="1:10" x14ac:dyDescent="0.3">
      <c r="A49" s="66">
        <v>43602</v>
      </c>
      <c r="B49" s="66" t="s">
        <v>62</v>
      </c>
      <c r="C49" t="s">
        <v>160</v>
      </c>
      <c r="D49" t="s">
        <v>158</v>
      </c>
      <c r="E49">
        <v>2631.21</v>
      </c>
      <c r="F49" s="65">
        <f>I49</f>
        <v>1.2050000000000001</v>
      </c>
      <c r="G49" s="65">
        <f>E49*F49</f>
        <v>3170.6080500000003</v>
      </c>
      <c r="I49">
        <v>1.2050000000000001</v>
      </c>
      <c r="J49">
        <v>1.2709999999999999</v>
      </c>
    </row>
    <row r="50" spans="1:10" x14ac:dyDescent="0.3">
      <c r="A50" s="66">
        <v>43601</v>
      </c>
      <c r="B50" s="66" t="s">
        <v>65</v>
      </c>
      <c r="C50" t="s">
        <v>160</v>
      </c>
      <c r="D50" t="s">
        <v>166</v>
      </c>
      <c r="E50">
        <v>1115.52</v>
      </c>
      <c r="F50" s="65">
        <f>I50</f>
        <v>1.395</v>
      </c>
      <c r="G50" s="65">
        <f>E50*F50</f>
        <v>1556.1504</v>
      </c>
      <c r="I50">
        <v>1.395</v>
      </c>
      <c r="J50">
        <v>1.5189999999999999</v>
      </c>
    </row>
    <row r="51" spans="1:10" x14ac:dyDescent="0.3">
      <c r="A51" s="66">
        <v>43602</v>
      </c>
      <c r="B51" s="66" t="s">
        <v>62</v>
      </c>
      <c r="C51" t="s">
        <v>160</v>
      </c>
      <c r="D51" t="s">
        <v>158</v>
      </c>
      <c r="E51">
        <v>2631.21</v>
      </c>
      <c r="F51" s="65">
        <f>I51</f>
        <v>1.4350000000000001</v>
      </c>
      <c r="G51" s="65">
        <f>E51*F51</f>
        <v>3775.7863500000003</v>
      </c>
      <c r="I51">
        <v>1.4350000000000001</v>
      </c>
      <c r="J51">
        <v>1.6919999999999999</v>
      </c>
    </row>
    <row r="52" spans="1:10" x14ac:dyDescent="0.3">
      <c r="A52" s="66">
        <v>43601</v>
      </c>
      <c r="B52" s="66" t="s">
        <v>65</v>
      </c>
      <c r="C52" t="s">
        <v>160</v>
      </c>
      <c r="D52" t="s">
        <v>166</v>
      </c>
      <c r="E52">
        <v>1115.52</v>
      </c>
      <c r="F52" s="65">
        <f>I52</f>
        <v>0.69099999999999995</v>
      </c>
      <c r="G52" s="65">
        <f>E52*F52</f>
        <v>770.82431999999994</v>
      </c>
      <c r="I52">
        <v>0.69099999999999995</v>
      </c>
      <c r="J52">
        <v>0.80200000000000005</v>
      </c>
    </row>
    <row r="53" spans="1:10" x14ac:dyDescent="0.3">
      <c r="A53" s="66">
        <v>43630</v>
      </c>
      <c r="B53" s="66" t="s">
        <v>62</v>
      </c>
      <c r="C53" t="s">
        <v>160</v>
      </c>
      <c r="D53" t="s">
        <v>158</v>
      </c>
      <c r="E53">
        <v>2704.38</v>
      </c>
      <c r="F53" s="65">
        <f>I53</f>
        <v>0.76200000000000001</v>
      </c>
      <c r="G53" s="65">
        <f>E53*F53</f>
        <v>2060.73756</v>
      </c>
      <c r="I53">
        <v>0.76200000000000001</v>
      </c>
      <c r="J53">
        <v>0.89500000000000002</v>
      </c>
    </row>
    <row r="54" spans="1:10" x14ac:dyDescent="0.3">
      <c r="A54" s="66">
        <v>43631</v>
      </c>
      <c r="B54" s="66" t="s">
        <v>65</v>
      </c>
      <c r="C54" t="s">
        <v>160</v>
      </c>
      <c r="D54" t="s">
        <v>166</v>
      </c>
      <c r="E54">
        <v>1396.21</v>
      </c>
      <c r="F54" s="65">
        <f>I54</f>
        <v>1.4836795252225521</v>
      </c>
      <c r="G54" s="65">
        <f>E54*F54</f>
        <v>2071.5281899109796</v>
      </c>
      <c r="I54" s="68">
        <v>1.4836795252225521</v>
      </c>
      <c r="J54" s="68">
        <v>1.7606330365974285</v>
      </c>
    </row>
    <row r="55" spans="1:10" x14ac:dyDescent="0.3">
      <c r="A55" s="66">
        <v>43631</v>
      </c>
      <c r="B55" s="66" t="s">
        <v>65</v>
      </c>
      <c r="C55" t="s">
        <v>160</v>
      </c>
      <c r="D55" t="s">
        <v>167</v>
      </c>
      <c r="E55">
        <v>45323.820059999998</v>
      </c>
      <c r="F55" s="65">
        <f>I55</f>
        <v>0.98911968348170143</v>
      </c>
      <c r="G55" s="65">
        <f>E55*F55</f>
        <v>44830.682551928789</v>
      </c>
      <c r="I55" s="68">
        <v>0.98911968348170143</v>
      </c>
      <c r="J55" s="68">
        <v>1.1572700296735905</v>
      </c>
    </row>
    <row r="56" spans="1:10" x14ac:dyDescent="0.3">
      <c r="A56" s="66">
        <v>43659</v>
      </c>
      <c r="B56" s="66" t="s">
        <v>62</v>
      </c>
      <c r="C56" t="s">
        <v>160</v>
      </c>
      <c r="D56" t="s">
        <v>158</v>
      </c>
      <c r="E56">
        <v>1713.67</v>
      </c>
      <c r="F56" s="65">
        <f>I56</f>
        <v>0.99901088031651841</v>
      </c>
      <c r="G56" s="65">
        <f>E56*F56</f>
        <v>1711.9749752720081</v>
      </c>
      <c r="I56" s="68">
        <v>0.99901088031651841</v>
      </c>
      <c r="J56" s="68">
        <v>1.1473788328387735</v>
      </c>
    </row>
    <row r="57" spans="1:10" x14ac:dyDescent="0.3">
      <c r="A57" s="66">
        <v>43660</v>
      </c>
      <c r="B57" s="66" t="s">
        <v>65</v>
      </c>
      <c r="C57" t="s">
        <v>160</v>
      </c>
      <c r="D57" t="s">
        <v>166</v>
      </c>
      <c r="E57">
        <v>1371.1</v>
      </c>
      <c r="F57" s="65">
        <f>I57</f>
        <v>0.95944609297725036</v>
      </c>
      <c r="G57" s="65">
        <f>E57*F57</f>
        <v>1315.4965380811079</v>
      </c>
      <c r="I57" s="68">
        <v>0.95944609297725036</v>
      </c>
      <c r="J57" s="68">
        <v>1.1473788328387735</v>
      </c>
    </row>
    <row r="58" spans="1:10" x14ac:dyDescent="0.3">
      <c r="A58" s="66">
        <v>43547</v>
      </c>
      <c r="B58" s="66" t="s">
        <v>62</v>
      </c>
      <c r="C58" t="s">
        <v>178</v>
      </c>
      <c r="D58" t="s">
        <v>157</v>
      </c>
      <c r="E58">
        <v>9189.0010000000002</v>
      </c>
      <c r="F58" s="65">
        <f>I58</f>
        <v>1.2067260138476756</v>
      </c>
      <c r="G58" s="65">
        <f>E58*F58</f>
        <v>11088.606547972306</v>
      </c>
      <c r="I58" s="68">
        <v>1.2067260138476756</v>
      </c>
      <c r="J58" s="68">
        <v>1.3254203758654799</v>
      </c>
    </row>
    <row r="59" spans="1:10" x14ac:dyDescent="0.3">
      <c r="A59" s="66">
        <v>43547</v>
      </c>
      <c r="B59" s="66" t="s">
        <v>62</v>
      </c>
      <c r="C59" t="s">
        <v>178</v>
      </c>
      <c r="D59" t="s">
        <v>163</v>
      </c>
      <c r="E59">
        <v>17571.046999999999</v>
      </c>
      <c r="F59" s="65">
        <f>I59</f>
        <v>1.0385756676557865</v>
      </c>
      <c r="G59" s="65">
        <f>E59*F59</f>
        <v>18248.861869436201</v>
      </c>
      <c r="I59" s="68">
        <v>1.0385756676557865</v>
      </c>
      <c r="J59" s="68">
        <v>1.2363996043521268</v>
      </c>
    </row>
    <row r="60" spans="1:10" x14ac:dyDescent="0.3">
      <c r="A60" s="66">
        <v>43549</v>
      </c>
      <c r="B60" s="66" t="s">
        <v>65</v>
      </c>
      <c r="C60" t="s">
        <v>178</v>
      </c>
      <c r="D60" t="s">
        <v>167</v>
      </c>
      <c r="E60">
        <v>55640.373</v>
      </c>
      <c r="F60" s="65">
        <f>I60</f>
        <v>1.1473788328387735</v>
      </c>
      <c r="G60" s="65">
        <f>E60*F60</f>
        <v>63840.586231454006</v>
      </c>
      <c r="I60" s="68">
        <v>1.1473788328387735</v>
      </c>
      <c r="J60" s="68">
        <v>1.3550939663699311</v>
      </c>
    </row>
    <row r="61" spans="1:10" x14ac:dyDescent="0.3">
      <c r="A61" s="66">
        <v>43578</v>
      </c>
      <c r="B61" s="66" t="s">
        <v>62</v>
      </c>
      <c r="C61" t="s">
        <v>178</v>
      </c>
      <c r="D61" t="s">
        <v>157</v>
      </c>
      <c r="E61">
        <v>5724.14</v>
      </c>
      <c r="F61" s="65">
        <f>I61</f>
        <v>1.0583580613254207</v>
      </c>
      <c r="G61" s="65">
        <f>E61*F61</f>
        <v>6058.1897131552942</v>
      </c>
      <c r="I61" s="68">
        <v>1.0583580613254207</v>
      </c>
      <c r="J61" s="68">
        <v>1.1177052423343226</v>
      </c>
    </row>
    <row r="62" spans="1:10" x14ac:dyDescent="0.3">
      <c r="A62" s="66">
        <v>43578</v>
      </c>
      <c r="B62" s="66" t="s">
        <v>62</v>
      </c>
      <c r="C62" t="s">
        <v>178</v>
      </c>
      <c r="D62" t="s">
        <v>163</v>
      </c>
      <c r="E62">
        <v>17836.21</v>
      </c>
      <c r="F62" s="65">
        <f>I62</f>
        <v>1.0187932739861525</v>
      </c>
      <c r="G62" s="65">
        <f>E62*F62</f>
        <v>18171.410781404553</v>
      </c>
      <c r="I62" s="68">
        <v>1.0187932739861525</v>
      </c>
      <c r="J62" s="68">
        <v>1.1572700296735905</v>
      </c>
    </row>
    <row r="63" spans="1:10" x14ac:dyDescent="0.3">
      <c r="A63" s="66">
        <v>43579</v>
      </c>
      <c r="B63" s="66" t="s">
        <v>65</v>
      </c>
      <c r="C63" t="s">
        <v>178</v>
      </c>
      <c r="D63" t="s">
        <v>167</v>
      </c>
      <c r="E63">
        <v>55715.37</v>
      </c>
      <c r="F63" s="65">
        <f>I63</f>
        <v>1.0089020771513355</v>
      </c>
      <c r="G63" s="65">
        <f>E63*F63</f>
        <v>56211.352522255205</v>
      </c>
      <c r="I63" s="68">
        <v>1.0089020771513355</v>
      </c>
      <c r="J63" s="68">
        <v>1.1869436201780417</v>
      </c>
    </row>
    <row r="64" spans="1:10" x14ac:dyDescent="0.3">
      <c r="A64" s="66">
        <v>43602</v>
      </c>
      <c r="B64" s="66" t="s">
        <v>62</v>
      </c>
      <c r="C64" t="s">
        <v>178</v>
      </c>
      <c r="D64" t="s">
        <v>157</v>
      </c>
      <c r="E64">
        <v>405</v>
      </c>
      <c r="F64" s="65">
        <f>I64</f>
        <v>1.2609999999999999</v>
      </c>
      <c r="G64" s="65">
        <f>E64*F64</f>
        <v>510.70499999999998</v>
      </c>
      <c r="I64" s="68">
        <v>1.2609999999999999</v>
      </c>
      <c r="J64" s="68">
        <v>1.494</v>
      </c>
    </row>
    <row r="65" spans="1:10" x14ac:dyDescent="0.3">
      <c r="A65" s="66">
        <v>43603</v>
      </c>
      <c r="B65" s="66" t="s">
        <v>62</v>
      </c>
      <c r="C65" t="s">
        <v>178</v>
      </c>
      <c r="D65" t="s">
        <v>163</v>
      </c>
      <c r="E65">
        <v>21925.52</v>
      </c>
      <c r="F65" s="65">
        <f>I65</f>
        <v>1.2509999999999999</v>
      </c>
      <c r="G65" s="65">
        <f>E65*F65</f>
        <v>27428.825519999999</v>
      </c>
      <c r="I65" s="68">
        <v>1.2509999999999999</v>
      </c>
      <c r="J65" s="68">
        <v>1.484</v>
      </c>
    </row>
    <row r="66" spans="1:10" x14ac:dyDescent="0.3">
      <c r="A66" s="66">
        <v>43601</v>
      </c>
      <c r="B66" s="66" t="s">
        <v>65</v>
      </c>
      <c r="C66" t="s">
        <v>178</v>
      </c>
      <c r="D66" t="s">
        <v>167</v>
      </c>
      <c r="E66">
        <v>55183.05</v>
      </c>
      <c r="F66" s="65">
        <f>I66</f>
        <v>1.4737883283877351</v>
      </c>
      <c r="G66" s="65">
        <f>E66*F66</f>
        <v>81328.135014836807</v>
      </c>
      <c r="I66" s="68">
        <v>1.4737883283877351</v>
      </c>
      <c r="J66" s="68">
        <v>1.6913946587537094</v>
      </c>
    </row>
    <row r="67" spans="1:10" x14ac:dyDescent="0.3">
      <c r="A67" s="66">
        <v>43602</v>
      </c>
      <c r="B67" s="66" t="s">
        <v>62</v>
      </c>
      <c r="C67" t="s">
        <v>178</v>
      </c>
      <c r="D67" t="s">
        <v>157</v>
      </c>
      <c r="E67">
        <v>405</v>
      </c>
      <c r="F67" s="65">
        <f>I67</f>
        <v>1.177</v>
      </c>
      <c r="G67" s="65">
        <f>E67*F67</f>
        <v>476.685</v>
      </c>
      <c r="I67" s="68">
        <v>1.177</v>
      </c>
      <c r="J67" s="68">
        <v>1.325</v>
      </c>
    </row>
    <row r="68" spans="1:10" x14ac:dyDescent="0.3">
      <c r="A68" s="66">
        <v>43603</v>
      </c>
      <c r="B68" s="66" t="s">
        <v>62</v>
      </c>
      <c r="C68" t="s">
        <v>178</v>
      </c>
      <c r="D68" t="s">
        <v>163</v>
      </c>
      <c r="E68">
        <v>21925.52</v>
      </c>
      <c r="F68" s="65">
        <f>I68</f>
        <v>1.4638971315529181</v>
      </c>
      <c r="G68" s="65">
        <f>E68*F68</f>
        <v>32096.705835806137</v>
      </c>
      <c r="I68" s="68">
        <v>1.4638971315529181</v>
      </c>
      <c r="J68" s="68">
        <v>1.6913946587537094</v>
      </c>
    </row>
    <row r="69" spans="1:10" x14ac:dyDescent="0.3">
      <c r="A69" s="66">
        <v>43601</v>
      </c>
      <c r="B69" s="66" t="s">
        <v>65</v>
      </c>
      <c r="C69" t="s">
        <v>178</v>
      </c>
      <c r="D69" t="s">
        <v>167</v>
      </c>
      <c r="E69">
        <v>55183.05</v>
      </c>
      <c r="F69" s="65">
        <f>I69</f>
        <v>0.8506429277942632</v>
      </c>
      <c r="G69" s="65">
        <f>E69*F69</f>
        <v>46941.071216617216</v>
      </c>
      <c r="I69" s="68">
        <v>0.8506429277942632</v>
      </c>
      <c r="J69" s="68">
        <v>0.94955489614243327</v>
      </c>
    </row>
    <row r="70" spans="1:10" x14ac:dyDescent="0.3">
      <c r="A70" s="66">
        <v>43630</v>
      </c>
      <c r="B70" s="66" t="s">
        <v>62</v>
      </c>
      <c r="C70" t="s">
        <v>178</v>
      </c>
      <c r="D70" t="s">
        <v>163</v>
      </c>
      <c r="E70">
        <v>6978.43</v>
      </c>
      <c r="F70" s="65">
        <f>I70</f>
        <v>0.78140454995054409</v>
      </c>
      <c r="G70" s="65">
        <f>E70*F70</f>
        <v>5452.9769535113755</v>
      </c>
      <c r="I70" s="68">
        <v>0.78140454995054409</v>
      </c>
      <c r="J70" s="68">
        <v>0.90999010880316533</v>
      </c>
    </row>
    <row r="71" spans="1:10" x14ac:dyDescent="0.3">
      <c r="A71" s="66">
        <v>43630</v>
      </c>
      <c r="B71" s="66" t="s">
        <v>62</v>
      </c>
      <c r="C71" t="s">
        <v>178</v>
      </c>
      <c r="D71" t="s">
        <v>157</v>
      </c>
      <c r="E71">
        <v>0</v>
      </c>
      <c r="F71" s="65">
        <f>I71</f>
        <v>1.5529999999999999</v>
      </c>
      <c r="G71" s="65">
        <f>E71*F71</f>
        <v>0</v>
      </c>
      <c r="I71">
        <v>1.5529999999999999</v>
      </c>
      <c r="J71">
        <v>1.8</v>
      </c>
    </row>
    <row r="72" spans="1:10" x14ac:dyDescent="0.3">
      <c r="A72" s="66">
        <v>43659</v>
      </c>
      <c r="B72" s="66" t="s">
        <v>62</v>
      </c>
      <c r="C72" t="s">
        <v>178</v>
      </c>
      <c r="D72" t="s">
        <v>157</v>
      </c>
      <c r="E72">
        <v>0</v>
      </c>
      <c r="F72" s="65">
        <f>I72</f>
        <v>1.1870000000000001</v>
      </c>
      <c r="G72" s="65">
        <f>E72*F72</f>
        <v>0</v>
      </c>
      <c r="I72">
        <v>1.1870000000000001</v>
      </c>
      <c r="J72">
        <v>1.365</v>
      </c>
    </row>
    <row r="73" spans="1:10" x14ac:dyDescent="0.3">
      <c r="A73" s="66">
        <v>43659</v>
      </c>
      <c r="B73" s="66" t="s">
        <v>62</v>
      </c>
      <c r="C73" t="s">
        <v>178</v>
      </c>
      <c r="D73" t="s">
        <v>163</v>
      </c>
      <c r="E73">
        <v>4753.2700000000004</v>
      </c>
      <c r="F73" s="65">
        <f>I73</f>
        <v>1.2170000000000001</v>
      </c>
      <c r="G73" s="65">
        <f>E73*F73</f>
        <v>5784.7295900000008</v>
      </c>
      <c r="I73">
        <v>1.2170000000000001</v>
      </c>
      <c r="J73">
        <v>1.365</v>
      </c>
    </row>
    <row r="74" spans="1:10" x14ac:dyDescent="0.3">
      <c r="A74" s="66">
        <v>43660</v>
      </c>
      <c r="B74" s="66" t="s">
        <v>65</v>
      </c>
      <c r="C74" t="s">
        <v>178</v>
      </c>
      <c r="D74" t="s">
        <v>167</v>
      </c>
      <c r="E74">
        <v>41190.86</v>
      </c>
      <c r="F74" s="65">
        <f>I74</f>
        <v>1.1080000000000001</v>
      </c>
      <c r="G74" s="65">
        <f>E74*F74</f>
        <v>45639.472880000001</v>
      </c>
      <c r="I74">
        <v>1.1080000000000001</v>
      </c>
      <c r="J74">
        <v>1.286</v>
      </c>
    </row>
    <row r="75" spans="1:10" x14ac:dyDescent="0.3">
      <c r="A75" s="66">
        <v>43484</v>
      </c>
      <c r="B75" s="66" t="s">
        <v>62</v>
      </c>
      <c r="C75" t="s">
        <v>161</v>
      </c>
      <c r="D75" t="s">
        <v>162</v>
      </c>
      <c r="E75" s="65">
        <v>14050.596</v>
      </c>
      <c r="F75" s="65">
        <f>I75</f>
        <v>1.2170000000000001</v>
      </c>
      <c r="G75" s="65">
        <f>E75*F75</f>
        <v>17099.575332</v>
      </c>
      <c r="I75">
        <v>1.2170000000000001</v>
      </c>
      <c r="J75">
        <v>1.365</v>
      </c>
    </row>
    <row r="76" spans="1:10" x14ac:dyDescent="0.3">
      <c r="A76" s="66">
        <v>43486</v>
      </c>
      <c r="B76" s="66" t="s">
        <v>113</v>
      </c>
      <c r="C76" t="s">
        <v>168</v>
      </c>
      <c r="D76" t="s">
        <v>182</v>
      </c>
      <c r="E76" s="65">
        <v>30822.09</v>
      </c>
      <c r="F76" s="65">
        <f>I76</f>
        <v>1.2070000000000001</v>
      </c>
      <c r="G76" s="65">
        <f>E76*F76</f>
        <v>37202.262630000005</v>
      </c>
      <c r="I76">
        <v>1.2070000000000001</v>
      </c>
      <c r="J76">
        <v>1.325</v>
      </c>
    </row>
    <row r="77" spans="1:10" x14ac:dyDescent="0.3">
      <c r="A77" s="66">
        <v>43519</v>
      </c>
      <c r="B77" s="66" t="s">
        <v>113</v>
      </c>
      <c r="C77" t="s">
        <v>168</v>
      </c>
      <c r="D77" t="s">
        <v>182</v>
      </c>
      <c r="E77">
        <v>58298.648999999998</v>
      </c>
      <c r="F77" s="65">
        <f>I77</f>
        <v>1.2170000000000001</v>
      </c>
      <c r="G77" s="65">
        <f>E77*F77</f>
        <v>70949.455833</v>
      </c>
      <c r="I77">
        <v>1.2170000000000001</v>
      </c>
      <c r="J77">
        <v>1.365</v>
      </c>
    </row>
    <row r="78" spans="1:10" x14ac:dyDescent="0.3">
      <c r="A78" s="66">
        <v>43482</v>
      </c>
      <c r="B78" s="66" t="s">
        <v>114</v>
      </c>
      <c r="C78" t="s">
        <v>170</v>
      </c>
      <c r="D78" t="s">
        <v>171</v>
      </c>
      <c r="E78">
        <v>28072.312999999998</v>
      </c>
      <c r="F78" s="65">
        <f>I78</f>
        <v>1.137</v>
      </c>
      <c r="G78" s="65">
        <f>E78*F78</f>
        <v>31918.219880999997</v>
      </c>
      <c r="I78">
        <v>1.137</v>
      </c>
      <c r="J78">
        <v>1.2270000000000001</v>
      </c>
    </row>
    <row r="79" spans="1:10" x14ac:dyDescent="0.3">
      <c r="A79" s="66">
        <v>43540</v>
      </c>
      <c r="B79" s="66" t="s">
        <v>113</v>
      </c>
      <c r="C79" t="s">
        <v>170</v>
      </c>
      <c r="D79" t="s">
        <v>182</v>
      </c>
      <c r="E79">
        <v>35908.722000000002</v>
      </c>
      <c r="F79" s="65">
        <f>I79</f>
        <v>1.236</v>
      </c>
      <c r="G79" s="65">
        <f>E79*F79</f>
        <v>44383.180392000002</v>
      </c>
      <c r="I79">
        <v>1.236</v>
      </c>
      <c r="J79">
        <v>1.464</v>
      </c>
    </row>
    <row r="80" spans="1:10" x14ac:dyDescent="0.3">
      <c r="A80" s="66">
        <v>43608</v>
      </c>
      <c r="B80" s="66" t="s">
        <v>113</v>
      </c>
      <c r="C80" t="s">
        <v>170</v>
      </c>
      <c r="D80" t="s">
        <v>182</v>
      </c>
      <c r="E80">
        <v>29461.37</v>
      </c>
      <c r="F80" s="65">
        <f>I80</f>
        <v>1.2070000000000001</v>
      </c>
      <c r="G80" s="65">
        <f>E80*F80</f>
        <v>35559.873590000003</v>
      </c>
      <c r="I80">
        <v>1.2070000000000001</v>
      </c>
      <c r="J80">
        <v>1.405</v>
      </c>
    </row>
    <row r="81" spans="1:10" x14ac:dyDescent="0.3">
      <c r="A81" s="66">
        <v>43608</v>
      </c>
      <c r="B81" s="66" t="s">
        <v>113</v>
      </c>
      <c r="C81" t="s">
        <v>170</v>
      </c>
      <c r="D81" t="s">
        <v>182</v>
      </c>
      <c r="E81">
        <v>29461.37</v>
      </c>
      <c r="F81" s="65">
        <f>I81</f>
        <v>1.2070000000000001</v>
      </c>
      <c r="G81" s="65">
        <f>E81*F81</f>
        <v>35559.873590000003</v>
      </c>
      <c r="I81">
        <v>1.2070000000000001</v>
      </c>
      <c r="J81">
        <v>1.335</v>
      </c>
    </row>
    <row r="82" spans="1:10" x14ac:dyDescent="0.3">
      <c r="A82" s="66">
        <v>43638</v>
      </c>
      <c r="B82" s="66" t="s">
        <v>62</v>
      </c>
      <c r="C82" t="s">
        <v>170</v>
      </c>
      <c r="D82" t="s">
        <v>162</v>
      </c>
      <c r="E82">
        <v>19775.21</v>
      </c>
      <c r="F82" s="65">
        <f>I82</f>
        <v>1.0880000000000001</v>
      </c>
      <c r="G82" s="65">
        <f>E82*F82</f>
        <v>21515.428480000002</v>
      </c>
      <c r="I82">
        <v>1.0880000000000001</v>
      </c>
      <c r="J82">
        <v>1.246</v>
      </c>
    </row>
    <row r="83" spans="1:10" x14ac:dyDescent="0.3">
      <c r="A83" s="66">
        <v>43510</v>
      </c>
      <c r="B83" s="66" t="s">
        <v>62</v>
      </c>
      <c r="C83" t="s">
        <v>175</v>
      </c>
      <c r="D83" t="s">
        <v>162</v>
      </c>
      <c r="E83">
        <v>5911.3980000000001</v>
      </c>
      <c r="F83" s="65">
        <f>I83</f>
        <v>1.444</v>
      </c>
      <c r="G83" s="65">
        <f>E83*F83</f>
        <v>8536.058712</v>
      </c>
      <c r="I83">
        <v>1.444</v>
      </c>
      <c r="J83">
        <v>1.5329999999999999</v>
      </c>
    </row>
    <row r="84" spans="1:10" x14ac:dyDescent="0.3">
      <c r="A84" s="66">
        <v>43515</v>
      </c>
      <c r="B84" s="66" t="s">
        <v>114</v>
      </c>
      <c r="C84" t="s">
        <v>175</v>
      </c>
      <c r="D84" t="s">
        <v>171</v>
      </c>
      <c r="E84">
        <v>30710.822</v>
      </c>
      <c r="F84" s="65">
        <f>I84</f>
        <v>1.6120000000000001</v>
      </c>
      <c r="G84" s="65">
        <f>E84*F84</f>
        <v>49505.845064000001</v>
      </c>
      <c r="I84">
        <v>1.6120000000000001</v>
      </c>
      <c r="J84">
        <v>1.79</v>
      </c>
    </row>
    <row r="85" spans="1:10" x14ac:dyDescent="0.3">
      <c r="A85" s="66">
        <v>43545</v>
      </c>
      <c r="B85" s="66" t="s">
        <v>62</v>
      </c>
      <c r="C85" t="s">
        <v>175</v>
      </c>
      <c r="D85" t="s">
        <v>162</v>
      </c>
      <c r="E85">
        <v>25494.876</v>
      </c>
      <c r="F85" s="65">
        <f>I85</f>
        <v>1.4638971315529181</v>
      </c>
      <c r="G85" s="65">
        <f>E85*F85</f>
        <v>37321.875845697337</v>
      </c>
      <c r="I85" s="68">
        <v>1.4638971315529181</v>
      </c>
      <c r="J85" s="68">
        <v>1.6913946587537094</v>
      </c>
    </row>
    <row r="86" spans="1:10" x14ac:dyDescent="0.3">
      <c r="A86" s="66">
        <v>43542</v>
      </c>
      <c r="B86" s="66" t="s">
        <v>114</v>
      </c>
      <c r="C86" t="s">
        <v>175</v>
      </c>
      <c r="D86" t="s">
        <v>179</v>
      </c>
      <c r="E86">
        <v>10855.884</v>
      </c>
      <c r="F86" s="65">
        <f>I86</f>
        <v>0.8506429277942632</v>
      </c>
      <c r="G86" s="65">
        <f>E86*F86</f>
        <v>9234.480949554898</v>
      </c>
      <c r="I86" s="68">
        <v>0.8506429277942632</v>
      </c>
      <c r="J86" s="68">
        <v>0.94955489614243327</v>
      </c>
    </row>
    <row r="87" spans="1:10" x14ac:dyDescent="0.3">
      <c r="A87" s="66">
        <v>43570</v>
      </c>
      <c r="B87" s="66" t="s">
        <v>62</v>
      </c>
      <c r="C87" t="s">
        <v>175</v>
      </c>
      <c r="D87" t="s">
        <v>162</v>
      </c>
      <c r="E87">
        <v>20927.63</v>
      </c>
      <c r="F87" s="65">
        <f>I87</f>
        <v>0.78140454995054409</v>
      </c>
      <c r="G87" s="65">
        <f>E87*F87</f>
        <v>16352.945301681506</v>
      </c>
      <c r="I87" s="68">
        <v>0.78140454995054409</v>
      </c>
      <c r="J87" s="68">
        <v>0.90999010880316533</v>
      </c>
    </row>
    <row r="88" spans="1:10" x14ac:dyDescent="0.3">
      <c r="A88" s="66">
        <v>43571</v>
      </c>
      <c r="B88" s="66" t="s">
        <v>113</v>
      </c>
      <c r="C88" t="s">
        <v>175</v>
      </c>
      <c r="D88" t="s">
        <v>182</v>
      </c>
      <c r="E88">
        <v>6451.16</v>
      </c>
      <c r="F88" s="65">
        <f>I88</f>
        <v>1.5529999999999999</v>
      </c>
      <c r="G88" s="65">
        <f>E88*F88</f>
        <v>10018.651479999999</v>
      </c>
      <c r="I88">
        <v>1.5529999999999999</v>
      </c>
      <c r="J88">
        <v>1.8</v>
      </c>
    </row>
    <row r="89" spans="1:10" x14ac:dyDescent="0.3">
      <c r="A89" s="66">
        <v>43571</v>
      </c>
      <c r="B89" s="66" t="s">
        <v>114</v>
      </c>
      <c r="C89" t="s">
        <v>175</v>
      </c>
      <c r="D89" t="s">
        <v>179</v>
      </c>
      <c r="E89">
        <v>17431.740000000002</v>
      </c>
      <c r="F89" s="65">
        <f>I89</f>
        <v>1.1870000000000001</v>
      </c>
      <c r="G89" s="65">
        <f>E89*F89</f>
        <v>20691.475380000003</v>
      </c>
      <c r="I89">
        <v>1.1870000000000001</v>
      </c>
      <c r="J89">
        <v>1.365</v>
      </c>
    </row>
    <row r="90" spans="1:10" x14ac:dyDescent="0.3">
      <c r="A90" s="66">
        <v>43599</v>
      </c>
      <c r="B90" s="66" t="s">
        <v>62</v>
      </c>
      <c r="C90" t="s">
        <v>175</v>
      </c>
      <c r="D90" t="s">
        <v>162</v>
      </c>
      <c r="E90">
        <v>9247.74</v>
      </c>
      <c r="F90" s="65">
        <f>I90</f>
        <v>1.2170000000000001</v>
      </c>
      <c r="G90" s="65">
        <f>E90*F90</f>
        <v>11254.49958</v>
      </c>
      <c r="I90">
        <v>1.2170000000000001</v>
      </c>
      <c r="J90">
        <v>1.365</v>
      </c>
    </row>
    <row r="91" spans="1:10" x14ac:dyDescent="0.3">
      <c r="A91" s="66">
        <v>43571</v>
      </c>
      <c r="B91" s="66" t="s">
        <v>114</v>
      </c>
      <c r="C91" t="s">
        <v>175</v>
      </c>
      <c r="D91" t="s">
        <v>179</v>
      </c>
      <c r="E91">
        <v>17431.740000000002</v>
      </c>
      <c r="F91" s="65">
        <f>I91</f>
        <v>1.1080000000000001</v>
      </c>
      <c r="G91" s="65">
        <f>E91*F91</f>
        <v>19314.367920000004</v>
      </c>
      <c r="I91">
        <v>1.1080000000000001</v>
      </c>
      <c r="J91">
        <v>1.286</v>
      </c>
    </row>
    <row r="92" spans="1:10" x14ac:dyDescent="0.3">
      <c r="A92" s="66">
        <v>43599</v>
      </c>
      <c r="B92" s="66" t="s">
        <v>62</v>
      </c>
      <c r="C92" t="s">
        <v>175</v>
      </c>
      <c r="D92" t="s">
        <v>162</v>
      </c>
      <c r="E92">
        <v>9247.74</v>
      </c>
      <c r="F92" s="65">
        <f>I92</f>
        <v>1.2170000000000001</v>
      </c>
      <c r="G92" s="65">
        <f>E92*F92</f>
        <v>11254.49958</v>
      </c>
      <c r="I92">
        <v>1.2170000000000001</v>
      </c>
      <c r="J92">
        <v>1.365</v>
      </c>
    </row>
    <row r="93" spans="1:10" x14ac:dyDescent="0.3">
      <c r="A93" s="66">
        <v>43609</v>
      </c>
      <c r="B93" s="66" t="s">
        <v>114</v>
      </c>
      <c r="C93" t="s">
        <v>175</v>
      </c>
      <c r="D93" t="s">
        <v>179</v>
      </c>
      <c r="E93">
        <v>6954.26</v>
      </c>
      <c r="F93" s="65">
        <f>I93</f>
        <v>1.2070000000000001</v>
      </c>
      <c r="G93" s="65">
        <f>E93*F93</f>
        <v>8393.7918200000004</v>
      </c>
      <c r="I93">
        <v>1.2070000000000001</v>
      </c>
      <c r="J93">
        <v>1.325</v>
      </c>
    </row>
    <row r="94" spans="1:10" x14ac:dyDescent="0.3">
      <c r="A94" s="66">
        <v>43636</v>
      </c>
      <c r="B94" s="66" t="s">
        <v>113</v>
      </c>
      <c r="C94" t="s">
        <v>175</v>
      </c>
      <c r="D94" t="s">
        <v>182</v>
      </c>
      <c r="E94">
        <v>21270.68</v>
      </c>
      <c r="F94" s="65">
        <f>I94</f>
        <v>1.2170000000000001</v>
      </c>
      <c r="G94" s="65">
        <f>E94*F94</f>
        <v>25886.417560000002</v>
      </c>
      <c r="I94">
        <v>1.2170000000000001</v>
      </c>
      <c r="J94">
        <v>1.365</v>
      </c>
    </row>
    <row r="95" spans="1:10" x14ac:dyDescent="0.3">
      <c r="A95" s="66">
        <v>43636</v>
      </c>
      <c r="B95" s="66" t="s">
        <v>114</v>
      </c>
      <c r="C95" t="s">
        <v>175</v>
      </c>
      <c r="D95" t="s">
        <v>179</v>
      </c>
      <c r="E95">
        <v>20499.72</v>
      </c>
      <c r="F95" s="65">
        <f>I95</f>
        <v>1.137</v>
      </c>
      <c r="G95" s="65">
        <f>E95*F95</f>
        <v>23308.181640000003</v>
      </c>
      <c r="I95">
        <v>1.137</v>
      </c>
      <c r="J95">
        <v>1.2270000000000001</v>
      </c>
    </row>
    <row r="96" spans="1:10" x14ac:dyDescent="0.3">
      <c r="A96" s="66">
        <v>43662</v>
      </c>
      <c r="B96" s="66" t="s">
        <v>62</v>
      </c>
      <c r="C96" t="s">
        <v>175</v>
      </c>
      <c r="D96" t="s">
        <v>162</v>
      </c>
      <c r="E96">
        <v>12269.79</v>
      </c>
      <c r="F96" s="65">
        <f>I96</f>
        <v>1.236</v>
      </c>
      <c r="G96" s="65">
        <f>E96*F96</f>
        <v>15165.460440000001</v>
      </c>
      <c r="I96">
        <v>1.236</v>
      </c>
      <c r="J96">
        <v>1.464</v>
      </c>
    </row>
    <row r="97" spans="1:10" x14ac:dyDescent="0.3">
      <c r="A97" s="66">
        <v>43662</v>
      </c>
      <c r="B97" s="66" t="s">
        <v>113</v>
      </c>
      <c r="C97" t="s">
        <v>175</v>
      </c>
      <c r="D97" t="s">
        <v>182</v>
      </c>
      <c r="E97">
        <v>12493.28</v>
      </c>
      <c r="F97" s="65">
        <f>I97</f>
        <v>1.2070000000000001</v>
      </c>
      <c r="G97" s="65">
        <f>E97*F97</f>
        <v>15079.388960000002</v>
      </c>
      <c r="I97">
        <v>1.2070000000000001</v>
      </c>
      <c r="J97">
        <v>1.405</v>
      </c>
    </row>
    <row r="98" spans="1:10" x14ac:dyDescent="0.3">
      <c r="A98" s="66">
        <v>43661</v>
      </c>
      <c r="B98" s="66" t="s">
        <v>114</v>
      </c>
      <c r="C98" t="s">
        <v>175</v>
      </c>
      <c r="D98" t="s">
        <v>179</v>
      </c>
      <c r="E98">
        <v>5865.18</v>
      </c>
      <c r="F98" s="65">
        <f>I98</f>
        <v>1.2070000000000001</v>
      </c>
      <c r="G98" s="65">
        <f>E98*F98</f>
        <v>7079.2722600000006</v>
      </c>
      <c r="I98">
        <v>1.2070000000000001</v>
      </c>
      <c r="J98">
        <v>1.335</v>
      </c>
    </row>
    <row r="99" spans="1:10" x14ac:dyDescent="0.3">
      <c r="A99" s="66">
        <v>43483</v>
      </c>
      <c r="B99" s="66" t="s">
        <v>62</v>
      </c>
      <c r="C99" t="s">
        <v>156</v>
      </c>
      <c r="D99" t="s">
        <v>157</v>
      </c>
      <c r="E99" s="65">
        <v>6579.5079999999998</v>
      </c>
      <c r="F99" s="65">
        <f>I99</f>
        <v>1.0880000000000001</v>
      </c>
      <c r="G99" s="65">
        <f>E99*F99</f>
        <v>7158.5047039999999</v>
      </c>
      <c r="I99">
        <v>1.0880000000000001</v>
      </c>
      <c r="J99">
        <v>1.246</v>
      </c>
    </row>
    <row r="100" spans="1:10" x14ac:dyDescent="0.3">
      <c r="A100" s="66">
        <v>43483</v>
      </c>
      <c r="B100" s="66" t="s">
        <v>62</v>
      </c>
      <c r="C100" t="s">
        <v>156</v>
      </c>
      <c r="D100" t="s">
        <v>158</v>
      </c>
      <c r="E100" s="65">
        <v>536.98</v>
      </c>
      <c r="F100" s="65">
        <f>I100</f>
        <v>1.444</v>
      </c>
      <c r="G100" s="65">
        <f>E100*F100</f>
        <v>775.39912000000004</v>
      </c>
      <c r="I100">
        <v>1.444</v>
      </c>
      <c r="J100">
        <v>1.5329999999999999</v>
      </c>
    </row>
    <row r="101" spans="1:10" x14ac:dyDescent="0.3">
      <c r="A101" s="66">
        <v>43483</v>
      </c>
      <c r="B101" s="66" t="s">
        <v>62</v>
      </c>
      <c r="C101" t="s">
        <v>156</v>
      </c>
      <c r="D101" t="s">
        <v>159</v>
      </c>
      <c r="E101" s="65">
        <v>3756.9760000000001</v>
      </c>
      <c r="F101" s="65">
        <f>I101</f>
        <v>1.6120000000000001</v>
      </c>
      <c r="G101" s="65">
        <f>E101*F101</f>
        <v>6056.2453120000009</v>
      </c>
      <c r="I101">
        <v>1.6120000000000001</v>
      </c>
      <c r="J101">
        <v>1.79</v>
      </c>
    </row>
    <row r="102" spans="1:10" x14ac:dyDescent="0.3">
      <c r="A102" s="66">
        <v>43483</v>
      </c>
      <c r="B102" s="66" t="s">
        <v>65</v>
      </c>
      <c r="C102" t="s">
        <v>156</v>
      </c>
      <c r="D102" t="s">
        <v>166</v>
      </c>
      <c r="E102" s="65">
        <v>3918.893</v>
      </c>
      <c r="F102" s="65">
        <f>I102</f>
        <v>0.84099999999999997</v>
      </c>
      <c r="G102" s="65">
        <f>E102*F102</f>
        <v>3295.7890130000001</v>
      </c>
      <c r="I102" s="68">
        <v>0.84099999999999997</v>
      </c>
      <c r="J102" s="68">
        <v>0.94</v>
      </c>
    </row>
    <row r="103" spans="1:10" x14ac:dyDescent="0.3">
      <c r="A103" s="66">
        <v>43483</v>
      </c>
      <c r="B103" s="66" t="s">
        <v>65</v>
      </c>
      <c r="C103" t="s">
        <v>156</v>
      </c>
      <c r="D103" t="s">
        <v>165</v>
      </c>
      <c r="E103" s="65">
        <v>572.97500000000002</v>
      </c>
      <c r="F103" s="65">
        <f>I103</f>
        <v>0.76200000000000001</v>
      </c>
      <c r="G103" s="65">
        <f>E103*F103</f>
        <v>436.60695000000004</v>
      </c>
      <c r="I103" s="68">
        <v>0.76200000000000001</v>
      </c>
      <c r="J103" s="68">
        <v>0.87</v>
      </c>
    </row>
    <row r="104" spans="1:10" x14ac:dyDescent="0.3">
      <c r="A104" s="66">
        <v>43509</v>
      </c>
      <c r="B104" s="66" t="s">
        <v>62</v>
      </c>
      <c r="C104" t="s">
        <v>156</v>
      </c>
      <c r="D104" t="s">
        <v>159</v>
      </c>
      <c r="E104">
        <v>7296.3130000000001</v>
      </c>
      <c r="F104" s="65">
        <f>I104</f>
        <v>1.6319999999999999</v>
      </c>
      <c r="G104" s="65">
        <f>E104*F104</f>
        <v>11907.582816</v>
      </c>
      <c r="I104" s="68">
        <v>1.6319999999999999</v>
      </c>
      <c r="J104" s="68">
        <v>1.7609999999999999</v>
      </c>
    </row>
    <row r="105" spans="1:10" x14ac:dyDescent="0.3">
      <c r="A105" s="66">
        <v>43509</v>
      </c>
      <c r="B105" s="66" t="s">
        <v>62</v>
      </c>
      <c r="C105" t="s">
        <v>156</v>
      </c>
      <c r="D105" t="s">
        <v>158</v>
      </c>
      <c r="E105">
        <v>1852.99</v>
      </c>
      <c r="F105" s="65">
        <f>I105</f>
        <v>1.2660731948565778</v>
      </c>
      <c r="G105" s="65">
        <f>E105*F105</f>
        <v>2346.0209693372899</v>
      </c>
      <c r="I105" s="68">
        <v>1.2660731948565778</v>
      </c>
      <c r="J105" s="68">
        <v>1.4342235410484669</v>
      </c>
    </row>
    <row r="106" spans="1:10" x14ac:dyDescent="0.3">
      <c r="A106" s="66">
        <v>43509</v>
      </c>
      <c r="B106" s="66" t="s">
        <v>62</v>
      </c>
      <c r="C106" t="s">
        <v>156</v>
      </c>
      <c r="D106" t="s">
        <v>157</v>
      </c>
      <c r="E106">
        <v>7389.335</v>
      </c>
      <c r="F106" s="65">
        <f>I106</f>
        <v>1.2660731948565778</v>
      </c>
      <c r="G106" s="65">
        <f>E106*F106</f>
        <v>9355.4389713155306</v>
      </c>
      <c r="I106" s="68">
        <v>1.2660731948565778</v>
      </c>
      <c r="J106" s="68">
        <v>1.4638971315529181</v>
      </c>
    </row>
    <row r="107" spans="1:10" x14ac:dyDescent="0.3">
      <c r="A107" s="66">
        <v>43508</v>
      </c>
      <c r="B107" s="66" t="s">
        <v>65</v>
      </c>
      <c r="C107" t="s">
        <v>156</v>
      </c>
      <c r="D107" t="s">
        <v>166</v>
      </c>
      <c r="E107">
        <v>5136.78</v>
      </c>
      <c r="F107" s="65">
        <f>I107</f>
        <v>0</v>
      </c>
      <c r="G107" s="65">
        <f>E107*F107</f>
        <v>0</v>
      </c>
      <c r="I107" s="68">
        <v>0</v>
      </c>
      <c r="J107" s="68">
        <v>0</v>
      </c>
    </row>
    <row r="108" spans="1:10" x14ac:dyDescent="0.3">
      <c r="A108" s="66">
        <v>43508</v>
      </c>
      <c r="B108" s="66" t="s">
        <v>65</v>
      </c>
      <c r="C108" t="s">
        <v>156</v>
      </c>
      <c r="D108" t="s">
        <v>165</v>
      </c>
      <c r="E108">
        <v>832.59299999999996</v>
      </c>
      <c r="F108" s="65">
        <f>I108</f>
        <v>1.1770524233432247</v>
      </c>
      <c r="G108" s="65">
        <f>E108*F108</f>
        <v>980.00560830860547</v>
      </c>
      <c r="I108" s="68">
        <v>1.1770524233432247</v>
      </c>
      <c r="J108" s="68">
        <v>1.3254203758654799</v>
      </c>
    </row>
    <row r="109" spans="1:10" x14ac:dyDescent="0.3">
      <c r="A109" s="66">
        <v>43538</v>
      </c>
      <c r="B109" s="66" t="s">
        <v>62</v>
      </c>
      <c r="C109" t="s">
        <v>156</v>
      </c>
      <c r="D109" t="s">
        <v>158</v>
      </c>
      <c r="E109">
        <v>437.92500000000001</v>
      </c>
      <c r="F109" s="65">
        <f>I109</f>
        <v>1.2067260138476756</v>
      </c>
      <c r="G109" s="65">
        <f>E109*F109</f>
        <v>528.45548961424333</v>
      </c>
      <c r="I109" s="68">
        <v>1.2067260138476756</v>
      </c>
      <c r="J109" s="68">
        <v>1.3353115727002969</v>
      </c>
    </row>
    <row r="110" spans="1:10" x14ac:dyDescent="0.3">
      <c r="A110" s="66">
        <v>43538</v>
      </c>
      <c r="B110" s="66" t="s">
        <v>62</v>
      </c>
      <c r="C110" t="s">
        <v>156</v>
      </c>
      <c r="D110" t="s">
        <v>157</v>
      </c>
      <c r="E110">
        <v>2156.723</v>
      </c>
      <c r="F110" s="65">
        <f>I110</f>
        <v>1.2067260138476756</v>
      </c>
      <c r="G110" s="65">
        <f>E110*F110</f>
        <v>2602.5737487636006</v>
      </c>
      <c r="I110" s="68">
        <v>1.2067260138476756</v>
      </c>
      <c r="J110" s="68">
        <v>1.3353115727002969</v>
      </c>
    </row>
    <row r="111" spans="1:10" x14ac:dyDescent="0.3">
      <c r="A111" s="66">
        <v>43538</v>
      </c>
      <c r="B111" s="66" t="s">
        <v>62</v>
      </c>
      <c r="C111" t="s">
        <v>156</v>
      </c>
      <c r="D111" t="s">
        <v>159</v>
      </c>
      <c r="E111">
        <v>651.16</v>
      </c>
      <c r="F111" s="65">
        <f>I111</f>
        <v>1.6419386745796243</v>
      </c>
      <c r="G111" s="65">
        <f>E111*F111</f>
        <v>1069.1647873392681</v>
      </c>
      <c r="I111" s="68">
        <v>1.6419386745796243</v>
      </c>
      <c r="J111" s="68">
        <v>1.9485657764589517</v>
      </c>
    </row>
    <row r="112" spans="1:10" x14ac:dyDescent="0.3">
      <c r="A112" s="66">
        <v>43539</v>
      </c>
      <c r="B112" s="66" t="s">
        <v>65</v>
      </c>
      <c r="C112" t="s">
        <v>156</v>
      </c>
      <c r="D112" t="s">
        <v>165</v>
      </c>
      <c r="E112">
        <v>467.53300000000002</v>
      </c>
      <c r="F112" s="65">
        <f>I112</f>
        <v>1.2759643916913948</v>
      </c>
      <c r="G112" s="65">
        <f>E112*F112</f>
        <v>596.5554599406529</v>
      </c>
      <c r="I112" s="68">
        <v>1.2759643916913948</v>
      </c>
      <c r="J112" s="68">
        <v>1.4540059347181009</v>
      </c>
    </row>
    <row r="113" spans="1:10" x14ac:dyDescent="0.3">
      <c r="A113" s="66">
        <v>43539</v>
      </c>
      <c r="B113" s="66" t="s">
        <v>65</v>
      </c>
      <c r="C113" t="s">
        <v>156</v>
      </c>
      <c r="D113" t="s">
        <v>166</v>
      </c>
      <c r="E113">
        <v>3650.797</v>
      </c>
      <c r="F113" s="65">
        <f>I113</f>
        <v>1.2759643916913948</v>
      </c>
      <c r="G113" s="65">
        <f>E113*F113</f>
        <v>4658.2869732937688</v>
      </c>
      <c r="I113" s="68">
        <v>1.2759643916913948</v>
      </c>
      <c r="J113" s="68">
        <v>1.4342235410484669</v>
      </c>
    </row>
    <row r="114" spans="1:10" x14ac:dyDescent="0.3">
      <c r="A114" s="66">
        <v>43573</v>
      </c>
      <c r="B114" s="66" t="s">
        <v>62</v>
      </c>
      <c r="C114" t="s">
        <v>156</v>
      </c>
      <c r="D114" t="s">
        <v>158</v>
      </c>
      <c r="E114">
        <v>1283.9000000000001</v>
      </c>
      <c r="F114" s="65">
        <f>I114</f>
        <v>1.1869436201780417</v>
      </c>
      <c r="G114" s="65">
        <f>E114*F114</f>
        <v>1523.9169139465878</v>
      </c>
      <c r="I114" s="68">
        <v>1.1869436201780417</v>
      </c>
      <c r="J114" s="68">
        <v>1.3254203758654799</v>
      </c>
    </row>
    <row r="115" spans="1:10" x14ac:dyDescent="0.3">
      <c r="A115" s="66">
        <v>43573</v>
      </c>
      <c r="B115" s="66" t="s">
        <v>62</v>
      </c>
      <c r="C115" t="s">
        <v>156</v>
      </c>
      <c r="D115" t="s">
        <v>157</v>
      </c>
      <c r="E115">
        <v>3367.68</v>
      </c>
      <c r="F115" s="65">
        <f>I115</f>
        <v>1.1374876360039565</v>
      </c>
      <c r="G115" s="65">
        <f>E115*F115</f>
        <v>3830.694362017804</v>
      </c>
      <c r="I115" s="68">
        <v>1.1374876360039565</v>
      </c>
      <c r="J115" s="68">
        <v>1.2759643916913948</v>
      </c>
    </row>
    <row r="116" spans="1:10" x14ac:dyDescent="0.3">
      <c r="A116" s="66">
        <v>43573</v>
      </c>
      <c r="B116" s="66" t="s">
        <v>62</v>
      </c>
      <c r="C116" t="s">
        <v>156</v>
      </c>
      <c r="D116" t="s">
        <v>159</v>
      </c>
      <c r="E116">
        <v>5532.22</v>
      </c>
      <c r="F116" s="65">
        <f>I116</f>
        <v>1.1275964391691395</v>
      </c>
      <c r="G116" s="65">
        <f>E116*F116</f>
        <v>6238.1115727002971</v>
      </c>
      <c r="I116" s="68">
        <v>1.1275964391691395</v>
      </c>
      <c r="J116" s="68">
        <v>1.1968348170128587</v>
      </c>
    </row>
    <row r="117" spans="1:10" x14ac:dyDescent="0.3">
      <c r="A117" s="66">
        <v>43569</v>
      </c>
      <c r="B117" s="66" t="s">
        <v>65</v>
      </c>
      <c r="C117" t="s">
        <v>156</v>
      </c>
      <c r="D117" t="s">
        <v>166</v>
      </c>
      <c r="E117">
        <v>7390.7</v>
      </c>
      <c r="F117" s="65">
        <f>I117</f>
        <v>1.42433234421365</v>
      </c>
      <c r="G117" s="65">
        <f>E117*F117</f>
        <v>10526.813056379822</v>
      </c>
      <c r="I117" s="68">
        <v>1.42433234421365</v>
      </c>
      <c r="J117" s="68">
        <v>1.5430267062314542</v>
      </c>
    </row>
    <row r="118" spans="1:10" x14ac:dyDescent="0.3">
      <c r="A118" s="66">
        <v>43569</v>
      </c>
      <c r="B118" s="66" t="s">
        <v>65</v>
      </c>
      <c r="C118" t="s">
        <v>156</v>
      </c>
      <c r="D118" t="s">
        <v>165</v>
      </c>
      <c r="E118">
        <v>1040.3599999999999</v>
      </c>
      <c r="F118" s="65">
        <f>I118</f>
        <v>1.6122650840751731</v>
      </c>
      <c r="G118" s="65">
        <f>E118*F118</f>
        <v>1677.3361028684469</v>
      </c>
      <c r="I118" s="68">
        <v>1.6122650840751731</v>
      </c>
      <c r="J118" s="68">
        <v>1.7903066271018795</v>
      </c>
    </row>
    <row r="119" spans="1:10" x14ac:dyDescent="0.3">
      <c r="A119" s="66">
        <v>43606</v>
      </c>
      <c r="B119" s="66" t="s">
        <v>62</v>
      </c>
      <c r="C119" t="s">
        <v>156</v>
      </c>
      <c r="D119" t="s">
        <v>158</v>
      </c>
      <c r="E119">
        <v>971.95</v>
      </c>
      <c r="F119" s="65">
        <f>I119</f>
        <v>1.5825914935707224</v>
      </c>
      <c r="G119" s="65">
        <f>E119*F119</f>
        <v>1538.1998021760637</v>
      </c>
      <c r="I119" s="68">
        <v>1.5825914935707224</v>
      </c>
      <c r="J119" s="68">
        <v>1.8298714144411476</v>
      </c>
    </row>
    <row r="120" spans="1:10" x14ac:dyDescent="0.3">
      <c r="A120" s="66">
        <v>43606</v>
      </c>
      <c r="B120" s="66" t="s">
        <v>62</v>
      </c>
      <c r="C120" t="s">
        <v>156</v>
      </c>
      <c r="D120" t="s">
        <v>157</v>
      </c>
      <c r="E120">
        <v>6543.38</v>
      </c>
      <c r="F120" s="65">
        <f>I120</f>
        <v>0.80118694362017817</v>
      </c>
      <c r="G120" s="65">
        <f>E120*F120</f>
        <v>5242.4706231454011</v>
      </c>
      <c r="I120" s="68">
        <v>0.80118694362017817</v>
      </c>
      <c r="J120" s="68">
        <v>0.90009891196834824</v>
      </c>
    </row>
    <row r="121" spans="1:10" x14ac:dyDescent="0.3">
      <c r="A121" s="66">
        <v>43607</v>
      </c>
      <c r="B121" s="66" t="s">
        <v>62</v>
      </c>
      <c r="C121" t="s">
        <v>156</v>
      </c>
      <c r="D121" t="s">
        <v>159</v>
      </c>
      <c r="E121">
        <v>957.81</v>
      </c>
      <c r="F121" s="65">
        <f>I121</f>
        <v>0.86053412462908019</v>
      </c>
      <c r="G121" s="65">
        <f>E121*F121</f>
        <v>824.22818991097927</v>
      </c>
      <c r="I121" s="68">
        <v>0.86053412462908019</v>
      </c>
      <c r="J121" s="68">
        <v>0.97922848664688433</v>
      </c>
    </row>
    <row r="122" spans="1:10" x14ac:dyDescent="0.3">
      <c r="A122" s="66">
        <v>43607</v>
      </c>
      <c r="B122" s="66" t="s">
        <v>65</v>
      </c>
      <c r="C122" t="s">
        <v>156</v>
      </c>
      <c r="D122" t="s">
        <v>166</v>
      </c>
      <c r="E122">
        <v>3681.05</v>
      </c>
      <c r="F122" s="65">
        <f>I122</f>
        <v>1.177</v>
      </c>
      <c r="G122" s="65">
        <f>E122*F122</f>
        <v>4332.5958500000006</v>
      </c>
      <c r="I122">
        <v>1.177</v>
      </c>
      <c r="J122">
        <v>1.365</v>
      </c>
    </row>
    <row r="123" spans="1:10" x14ac:dyDescent="0.3">
      <c r="A123" s="66">
        <v>43607</v>
      </c>
      <c r="B123" s="66" t="s">
        <v>65</v>
      </c>
      <c r="C123" t="s">
        <v>156</v>
      </c>
      <c r="D123" t="s">
        <v>165</v>
      </c>
      <c r="E123">
        <v>1195.18</v>
      </c>
      <c r="F123" s="65">
        <f>I123</f>
        <v>0</v>
      </c>
      <c r="G123" s="65">
        <f>E123*F123</f>
        <v>0</v>
      </c>
      <c r="I123">
        <v>0</v>
      </c>
      <c r="J123">
        <v>0</v>
      </c>
    </row>
    <row r="124" spans="1:10" x14ac:dyDescent="0.3">
      <c r="A124" s="66">
        <v>43606</v>
      </c>
      <c r="B124" s="66" t="s">
        <v>62</v>
      </c>
      <c r="C124" t="s">
        <v>156</v>
      </c>
      <c r="D124" t="s">
        <v>158</v>
      </c>
      <c r="E124">
        <v>971.95</v>
      </c>
      <c r="F124" s="65">
        <f>I124</f>
        <v>1.266</v>
      </c>
      <c r="G124" s="65">
        <f>E124*F124</f>
        <v>1230.4887000000001</v>
      </c>
      <c r="I124">
        <v>1.266</v>
      </c>
      <c r="J124">
        <v>1.474</v>
      </c>
    </row>
    <row r="125" spans="1:10" x14ac:dyDescent="0.3">
      <c r="A125" s="66">
        <v>43606</v>
      </c>
      <c r="B125" s="66" t="s">
        <v>62</v>
      </c>
      <c r="C125" t="s">
        <v>156</v>
      </c>
      <c r="D125" t="s">
        <v>157</v>
      </c>
      <c r="E125">
        <v>6543.38</v>
      </c>
      <c r="F125" s="65">
        <f>I125</f>
        <v>1.6220000000000001</v>
      </c>
      <c r="G125" s="65">
        <f>E125*F125</f>
        <v>10613.362360000001</v>
      </c>
      <c r="I125">
        <v>1.6220000000000001</v>
      </c>
      <c r="J125">
        <v>1.919</v>
      </c>
    </row>
    <row r="126" spans="1:10" x14ac:dyDescent="0.3">
      <c r="A126" s="66">
        <v>43607</v>
      </c>
      <c r="B126" s="66" t="s">
        <v>62</v>
      </c>
      <c r="C126" t="s">
        <v>156</v>
      </c>
      <c r="D126" t="s">
        <v>159</v>
      </c>
      <c r="E126">
        <v>957.81</v>
      </c>
      <c r="F126" s="65">
        <f>I126</f>
        <v>1.0189999999999999</v>
      </c>
      <c r="G126" s="65">
        <f>E126*F126</f>
        <v>976.00838999999985</v>
      </c>
      <c r="I126">
        <v>1.0189999999999999</v>
      </c>
      <c r="J126">
        <v>1.2070000000000001</v>
      </c>
    </row>
    <row r="127" spans="1:10" x14ac:dyDescent="0.3">
      <c r="A127" s="66">
        <v>43607</v>
      </c>
      <c r="B127" s="66" t="s">
        <v>65</v>
      </c>
      <c r="C127" t="s">
        <v>156</v>
      </c>
      <c r="D127" t="s">
        <v>166</v>
      </c>
      <c r="E127">
        <v>3681.05</v>
      </c>
      <c r="F127" s="65">
        <f>I127</f>
        <v>1.0680000000000001</v>
      </c>
      <c r="G127" s="65">
        <f>E127*F127</f>
        <v>3931.3614000000002</v>
      </c>
      <c r="I127">
        <v>1.0680000000000001</v>
      </c>
      <c r="J127">
        <v>1.2170000000000001</v>
      </c>
    </row>
    <row r="128" spans="1:10" x14ac:dyDescent="0.3">
      <c r="A128" s="66">
        <v>43607</v>
      </c>
      <c r="B128" s="66" t="s">
        <v>65</v>
      </c>
      <c r="C128" t="s">
        <v>156</v>
      </c>
      <c r="D128" t="s">
        <v>165</v>
      </c>
      <c r="E128">
        <v>1195.18</v>
      </c>
      <c r="F128" s="65">
        <f>I128</f>
        <v>1.0389999999999999</v>
      </c>
      <c r="G128" s="65">
        <f>E128*F128</f>
        <v>1241.7920199999999</v>
      </c>
      <c r="I128">
        <v>1.0389999999999999</v>
      </c>
      <c r="J128">
        <v>1.2170000000000001</v>
      </c>
    </row>
    <row r="129" spans="1:10" x14ac:dyDescent="0.3">
      <c r="A129" s="66">
        <v>43633</v>
      </c>
      <c r="B129" s="66" t="s">
        <v>62</v>
      </c>
      <c r="C129" t="s">
        <v>156</v>
      </c>
      <c r="D129" t="s">
        <v>158</v>
      </c>
      <c r="E129">
        <v>1251.52</v>
      </c>
      <c r="F129" s="65">
        <f>I129</f>
        <v>1.276</v>
      </c>
      <c r="G129" s="65">
        <f>E129*F129</f>
        <v>1596.9395199999999</v>
      </c>
      <c r="I129">
        <v>1.276</v>
      </c>
      <c r="J129">
        <v>1.444</v>
      </c>
    </row>
    <row r="130" spans="1:10" x14ac:dyDescent="0.3">
      <c r="A130" s="66">
        <v>43633</v>
      </c>
      <c r="B130" s="66" t="s">
        <v>62</v>
      </c>
      <c r="C130" t="s">
        <v>156</v>
      </c>
      <c r="D130" t="s">
        <v>157</v>
      </c>
      <c r="E130">
        <v>7059.35</v>
      </c>
      <c r="F130" s="65">
        <f>I130</f>
        <v>1.266</v>
      </c>
      <c r="G130" s="65">
        <f>E130*F130</f>
        <v>8937.1370999999999</v>
      </c>
      <c r="I130">
        <v>1.266</v>
      </c>
      <c r="J130">
        <v>1.474</v>
      </c>
    </row>
    <row r="131" spans="1:10" x14ac:dyDescent="0.3">
      <c r="A131" s="66">
        <v>43633</v>
      </c>
      <c r="B131" s="66" t="s">
        <v>62</v>
      </c>
      <c r="C131" t="s">
        <v>156</v>
      </c>
      <c r="D131" t="s">
        <v>159</v>
      </c>
      <c r="E131">
        <v>3946.54</v>
      </c>
      <c r="F131" s="65">
        <f>I131</f>
        <v>1.0880000000000001</v>
      </c>
      <c r="G131" s="65">
        <f>E131*F131</f>
        <v>4293.8355200000005</v>
      </c>
      <c r="I131">
        <v>1.0880000000000001</v>
      </c>
      <c r="J131">
        <v>1.1970000000000001</v>
      </c>
    </row>
    <row r="132" spans="1:10" x14ac:dyDescent="0.3">
      <c r="A132" s="66">
        <v>43634</v>
      </c>
      <c r="B132" s="66" t="s">
        <v>65</v>
      </c>
      <c r="C132" t="s">
        <v>156</v>
      </c>
      <c r="D132" t="s">
        <v>166</v>
      </c>
      <c r="E132">
        <v>5563.57</v>
      </c>
      <c r="F132" s="65">
        <f>I132</f>
        <v>1.0680000000000001</v>
      </c>
      <c r="G132" s="65">
        <f>E132*F132</f>
        <v>5941.8927599999997</v>
      </c>
      <c r="I132">
        <v>1.0680000000000001</v>
      </c>
      <c r="J132">
        <v>1.266</v>
      </c>
    </row>
    <row r="133" spans="1:10" x14ac:dyDescent="0.3">
      <c r="A133" s="66">
        <v>43634</v>
      </c>
      <c r="B133" s="66" t="s">
        <v>65</v>
      </c>
      <c r="C133" t="s">
        <v>156</v>
      </c>
      <c r="D133" t="s">
        <v>165</v>
      </c>
      <c r="E133">
        <v>707.61</v>
      </c>
      <c r="F133" s="65">
        <f>I133</f>
        <v>1.0089999999999999</v>
      </c>
      <c r="G133" s="65">
        <f>E133*F133</f>
        <v>713.97848999999997</v>
      </c>
      <c r="I133">
        <v>1.0089999999999999</v>
      </c>
      <c r="J133">
        <v>1.2070000000000001</v>
      </c>
    </row>
    <row r="134" spans="1:10" x14ac:dyDescent="0.3">
      <c r="A134" s="66">
        <v>43666</v>
      </c>
      <c r="B134" s="66" t="s">
        <v>62</v>
      </c>
      <c r="C134" t="s">
        <v>156</v>
      </c>
      <c r="D134" t="s">
        <v>158</v>
      </c>
      <c r="E134">
        <v>1619.7860000000001</v>
      </c>
      <c r="F134" s="65">
        <f>I134</f>
        <v>1.6220000000000001</v>
      </c>
      <c r="G134" s="65">
        <f>E134*F134</f>
        <v>2627.2928920000004</v>
      </c>
      <c r="I134">
        <v>1.6220000000000001</v>
      </c>
      <c r="J134">
        <v>1.899</v>
      </c>
    </row>
    <row r="135" spans="1:10" x14ac:dyDescent="0.3">
      <c r="A135" s="66">
        <v>43666</v>
      </c>
      <c r="B135" s="66" t="s">
        <v>62</v>
      </c>
      <c r="C135" t="s">
        <v>156</v>
      </c>
      <c r="D135" t="s">
        <v>157</v>
      </c>
      <c r="E135">
        <v>10502.064</v>
      </c>
      <c r="F135" s="65">
        <f>I135</f>
        <v>1.256</v>
      </c>
      <c r="G135" s="65">
        <f>E135*F135</f>
        <v>13190.592384</v>
      </c>
      <c r="I135">
        <v>1.256</v>
      </c>
      <c r="J135">
        <v>1.4139999999999999</v>
      </c>
    </row>
    <row r="136" spans="1:10" x14ac:dyDescent="0.3">
      <c r="A136" s="66">
        <v>43666</v>
      </c>
      <c r="B136" s="66" t="s">
        <v>62</v>
      </c>
      <c r="C136" t="s">
        <v>156</v>
      </c>
      <c r="D136" t="s">
        <v>159</v>
      </c>
      <c r="E136">
        <v>4065.9720000000002</v>
      </c>
      <c r="F136" s="65">
        <f>I136</f>
        <v>1.6020000000000001</v>
      </c>
      <c r="G136" s="65">
        <f>E136*F136</f>
        <v>6513.6871440000004</v>
      </c>
      <c r="I136">
        <v>1.6020000000000001</v>
      </c>
      <c r="J136">
        <v>1.869</v>
      </c>
    </row>
    <row r="137" spans="1:10" x14ac:dyDescent="0.3">
      <c r="A137" s="66">
        <v>43664</v>
      </c>
      <c r="B137" s="66" t="s">
        <v>65</v>
      </c>
      <c r="C137" t="s">
        <v>156</v>
      </c>
      <c r="D137" t="s">
        <v>166</v>
      </c>
      <c r="E137">
        <v>5427.48</v>
      </c>
      <c r="F137" s="65">
        <f>I137</f>
        <v>0.85099999999999998</v>
      </c>
      <c r="G137" s="65">
        <f>E137*F137</f>
        <v>4618.7854799999996</v>
      </c>
      <c r="I137">
        <v>0.85099999999999998</v>
      </c>
      <c r="J137">
        <v>0.95899999999999996</v>
      </c>
    </row>
    <row r="138" spans="1:10" x14ac:dyDescent="0.3">
      <c r="A138" s="66">
        <v>43664</v>
      </c>
      <c r="B138" s="66" t="s">
        <v>65</v>
      </c>
      <c r="C138" t="s">
        <v>156</v>
      </c>
      <c r="D138" t="s">
        <v>165</v>
      </c>
      <c r="E138">
        <v>2326.4899999999998</v>
      </c>
      <c r="F138" s="65">
        <f>I138</f>
        <v>0.85099999999999998</v>
      </c>
      <c r="G138" s="65">
        <f>E138*F138</f>
        <v>1979.8429899999999</v>
      </c>
      <c r="I138">
        <v>0.85099999999999998</v>
      </c>
      <c r="J138">
        <v>0.95899999999999996</v>
      </c>
    </row>
    <row r="139" spans="1:10" x14ac:dyDescent="0.3">
      <c r="A139" s="66"/>
      <c r="B139" s="66"/>
    </row>
    <row r="140" spans="1:10" x14ac:dyDescent="0.3">
      <c r="A140" s="66"/>
      <c r="B140" s="66"/>
    </row>
    <row r="141" spans="1:10" x14ac:dyDescent="0.3">
      <c r="A141" s="66"/>
      <c r="B141" s="66"/>
    </row>
    <row r="142" spans="1:10" x14ac:dyDescent="0.3">
      <c r="A142" s="66"/>
      <c r="B142" s="66"/>
    </row>
    <row r="143" spans="1:10" x14ac:dyDescent="0.3">
      <c r="A143" s="66"/>
      <c r="B143" s="66"/>
    </row>
    <row r="144" spans="1:10" x14ac:dyDescent="0.3">
      <c r="A144" s="66"/>
      <c r="B144" s="66"/>
    </row>
    <row r="145" spans="1:2" x14ac:dyDescent="0.3">
      <c r="A145" s="66"/>
      <c r="B145" s="66"/>
    </row>
    <row r="146" spans="1:2" x14ac:dyDescent="0.3">
      <c r="A146" s="66"/>
      <c r="B146" s="66"/>
    </row>
    <row r="147" spans="1:2" x14ac:dyDescent="0.3">
      <c r="A147" s="66"/>
      <c r="B147" s="66"/>
    </row>
    <row r="148" spans="1:2" x14ac:dyDescent="0.3">
      <c r="A148" s="66"/>
      <c r="B148" s="66"/>
    </row>
    <row r="149" spans="1:2" x14ac:dyDescent="0.3">
      <c r="A149" s="66"/>
      <c r="B149" s="66"/>
    </row>
    <row r="150" spans="1:2" x14ac:dyDescent="0.3">
      <c r="A150" s="66"/>
      <c r="B150" s="66"/>
    </row>
    <row r="151" spans="1:2" x14ac:dyDescent="0.3">
      <c r="A151" s="66"/>
      <c r="B151" s="66"/>
    </row>
    <row r="152" spans="1:2" x14ac:dyDescent="0.3">
      <c r="A152" s="66"/>
      <c r="B152" s="66"/>
    </row>
    <row r="153" spans="1:2" x14ac:dyDescent="0.3">
      <c r="A153" s="66"/>
      <c r="B153" s="66"/>
    </row>
    <row r="154" spans="1:2" x14ac:dyDescent="0.3">
      <c r="A154" s="66"/>
      <c r="B154" s="66"/>
    </row>
    <row r="155" spans="1:2" x14ac:dyDescent="0.3">
      <c r="A155" s="66"/>
      <c r="B155" s="66"/>
    </row>
    <row r="156" spans="1:2" x14ac:dyDescent="0.3">
      <c r="A156" s="66"/>
      <c r="B156" s="66"/>
    </row>
    <row r="157" spans="1:2" x14ac:dyDescent="0.3">
      <c r="A157" s="66"/>
      <c r="B157" s="66"/>
    </row>
    <row r="158" spans="1:2" x14ac:dyDescent="0.3">
      <c r="A158" s="66"/>
      <c r="B158" s="66"/>
    </row>
    <row r="159" spans="1:2" x14ac:dyDescent="0.3">
      <c r="A159" s="66"/>
      <c r="B159" s="66"/>
    </row>
    <row r="160" spans="1:2" x14ac:dyDescent="0.3">
      <c r="A160" s="66"/>
      <c r="B160" s="66"/>
    </row>
    <row r="161" spans="1:2" x14ac:dyDescent="0.3">
      <c r="A161" s="66"/>
      <c r="B161" s="66"/>
    </row>
    <row r="162" spans="1:2" x14ac:dyDescent="0.3">
      <c r="A162" s="66"/>
      <c r="B162" s="66"/>
    </row>
    <row r="163" spans="1:2" x14ac:dyDescent="0.3">
      <c r="A163" s="66"/>
      <c r="B163" s="66"/>
    </row>
    <row r="164" spans="1:2" x14ac:dyDescent="0.3">
      <c r="A164" s="66"/>
      <c r="B164" s="66"/>
    </row>
    <row r="165" spans="1:2" x14ac:dyDescent="0.3">
      <c r="A165" s="66"/>
      <c r="B165" s="66"/>
    </row>
    <row r="166" spans="1:2" x14ac:dyDescent="0.3">
      <c r="A166" s="66"/>
      <c r="B166" s="66"/>
    </row>
    <row r="167" spans="1:2" x14ac:dyDescent="0.3">
      <c r="A167" s="66"/>
      <c r="B167" s="66"/>
    </row>
    <row r="168" spans="1:2" x14ac:dyDescent="0.3">
      <c r="A168" s="66"/>
      <c r="B168" s="66"/>
    </row>
    <row r="169" spans="1:2" x14ac:dyDescent="0.3">
      <c r="A169" s="66"/>
      <c r="B169" s="66"/>
    </row>
    <row r="170" spans="1:2" x14ac:dyDescent="0.3">
      <c r="A170" s="66"/>
      <c r="B170" s="66"/>
    </row>
    <row r="171" spans="1:2" x14ac:dyDescent="0.3">
      <c r="A171" s="66"/>
      <c r="B171" s="66"/>
    </row>
    <row r="172" spans="1:2" x14ac:dyDescent="0.3">
      <c r="A172" s="66"/>
      <c r="B172" s="66"/>
    </row>
    <row r="173" spans="1:2" x14ac:dyDescent="0.3">
      <c r="A173" s="66"/>
      <c r="B173" s="66"/>
    </row>
    <row r="174" spans="1:2" x14ac:dyDescent="0.3">
      <c r="A174" s="66"/>
      <c r="B174" s="66"/>
    </row>
    <row r="175" spans="1:2" x14ac:dyDescent="0.3">
      <c r="A175" s="66"/>
      <c r="B175" s="66"/>
    </row>
    <row r="176" spans="1:2" x14ac:dyDescent="0.3">
      <c r="A176" s="66"/>
      <c r="B176" s="66"/>
    </row>
    <row r="177" spans="1:2" x14ac:dyDescent="0.3">
      <c r="A177" s="66"/>
      <c r="B177" s="66"/>
    </row>
    <row r="178" spans="1:2" x14ac:dyDescent="0.3">
      <c r="A178" s="66"/>
      <c r="B178" s="66"/>
    </row>
    <row r="179" spans="1:2" x14ac:dyDescent="0.3">
      <c r="A179" s="66"/>
      <c r="B179" s="66"/>
    </row>
    <row r="180" spans="1:2" x14ac:dyDescent="0.3">
      <c r="A180" s="66"/>
      <c r="B180" s="66"/>
    </row>
    <row r="181" spans="1:2" x14ac:dyDescent="0.3">
      <c r="A181" s="66"/>
      <c r="B181" s="66"/>
    </row>
    <row r="182" spans="1:2" x14ac:dyDescent="0.3">
      <c r="A182" s="66"/>
      <c r="B182" s="66"/>
    </row>
    <row r="183" spans="1:2" x14ac:dyDescent="0.3">
      <c r="A183" s="66"/>
      <c r="B183" s="66"/>
    </row>
    <row r="184" spans="1:2" x14ac:dyDescent="0.3">
      <c r="A184" s="66"/>
      <c r="B184" s="66"/>
    </row>
    <row r="185" spans="1:2" x14ac:dyDescent="0.3">
      <c r="A185" s="66"/>
      <c r="B185" s="66"/>
    </row>
    <row r="186" spans="1:2" x14ac:dyDescent="0.3">
      <c r="A186" s="66"/>
      <c r="B186" s="66"/>
    </row>
    <row r="187" spans="1:2" x14ac:dyDescent="0.3">
      <c r="A187" s="66"/>
      <c r="B187" s="66"/>
    </row>
    <row r="188" spans="1:2" x14ac:dyDescent="0.3">
      <c r="A188" s="66"/>
      <c r="B188" s="66"/>
    </row>
    <row r="189" spans="1:2" x14ac:dyDescent="0.3">
      <c r="A189" s="66"/>
      <c r="B189" s="66"/>
    </row>
    <row r="190" spans="1:2" x14ac:dyDescent="0.3">
      <c r="A190" s="66"/>
      <c r="B190" s="66"/>
    </row>
    <row r="191" spans="1:2" x14ac:dyDescent="0.3">
      <c r="A191" s="66"/>
      <c r="B191" s="66"/>
    </row>
    <row r="192" spans="1:2" x14ac:dyDescent="0.3">
      <c r="A192" s="66"/>
      <c r="B192" s="66"/>
    </row>
    <row r="193" spans="1:2" x14ac:dyDescent="0.3">
      <c r="A193" s="66"/>
      <c r="B193" s="66"/>
    </row>
    <row r="194" spans="1:2" x14ac:dyDescent="0.3">
      <c r="A194" s="66"/>
      <c r="B194" s="66"/>
    </row>
    <row r="195" spans="1:2" x14ac:dyDescent="0.3">
      <c r="A195" s="66"/>
      <c r="B195" s="66"/>
    </row>
    <row r="196" spans="1:2" x14ac:dyDescent="0.3">
      <c r="A196" s="66"/>
      <c r="B196" s="66"/>
    </row>
    <row r="197" spans="1:2" x14ac:dyDescent="0.3">
      <c r="A197" s="66"/>
      <c r="B197" s="66"/>
    </row>
    <row r="198" spans="1:2" x14ac:dyDescent="0.3">
      <c r="A198" s="66"/>
      <c r="B198" s="66"/>
    </row>
    <row r="199" spans="1:2" x14ac:dyDescent="0.3">
      <c r="A199" s="66"/>
      <c r="B199" s="66"/>
    </row>
    <row r="200" spans="1:2" x14ac:dyDescent="0.3">
      <c r="A200" s="66"/>
      <c r="B200" s="66"/>
    </row>
    <row r="201" spans="1:2" x14ac:dyDescent="0.3">
      <c r="A201" s="66"/>
      <c r="B201" s="66"/>
    </row>
    <row r="202" spans="1:2" x14ac:dyDescent="0.3">
      <c r="A202" s="66"/>
      <c r="B202" s="66"/>
    </row>
    <row r="203" spans="1:2" x14ac:dyDescent="0.3">
      <c r="A203" s="66"/>
      <c r="B203" s="66"/>
    </row>
    <row r="204" spans="1:2" x14ac:dyDescent="0.3">
      <c r="A204" s="66"/>
      <c r="B204" s="66"/>
    </row>
    <row r="205" spans="1:2" x14ac:dyDescent="0.3">
      <c r="A205" s="66"/>
      <c r="B205" s="66"/>
    </row>
    <row r="206" spans="1:2" x14ac:dyDescent="0.3">
      <c r="A206" s="66"/>
      <c r="B206" s="66"/>
    </row>
    <row r="207" spans="1:2" x14ac:dyDescent="0.3">
      <c r="A207" s="66"/>
      <c r="B207" s="66"/>
    </row>
    <row r="208" spans="1:2" x14ac:dyDescent="0.3">
      <c r="A208" s="66"/>
      <c r="B208" s="66"/>
    </row>
    <row r="209" spans="1:2" x14ac:dyDescent="0.3">
      <c r="A209" s="66"/>
      <c r="B209" s="66"/>
    </row>
    <row r="210" spans="1:2" x14ac:dyDescent="0.3">
      <c r="A210" s="66"/>
      <c r="B210" s="66"/>
    </row>
    <row r="211" spans="1:2" x14ac:dyDescent="0.3">
      <c r="A211" s="66"/>
      <c r="B211" s="66"/>
    </row>
    <row r="212" spans="1:2" x14ac:dyDescent="0.3">
      <c r="A212" s="66"/>
      <c r="B212" s="66"/>
    </row>
    <row r="213" spans="1:2" x14ac:dyDescent="0.3">
      <c r="A213" s="66"/>
      <c r="B213" s="66"/>
    </row>
    <row r="214" spans="1:2" x14ac:dyDescent="0.3">
      <c r="A214" s="66"/>
      <c r="B214" s="66"/>
    </row>
    <row r="215" spans="1:2" x14ac:dyDescent="0.3">
      <c r="A215" s="66"/>
      <c r="B215" s="66"/>
    </row>
    <row r="216" spans="1:2" x14ac:dyDescent="0.3">
      <c r="A216" s="66"/>
      <c r="B216" s="66"/>
    </row>
    <row r="217" spans="1:2" x14ac:dyDescent="0.3">
      <c r="A217" s="66"/>
      <c r="B217" s="66"/>
    </row>
    <row r="218" spans="1:2" x14ac:dyDescent="0.3">
      <c r="A218" s="66"/>
      <c r="B218" s="66"/>
    </row>
    <row r="219" spans="1:2" x14ac:dyDescent="0.3">
      <c r="A219" s="66"/>
      <c r="B219" s="66"/>
    </row>
    <row r="220" spans="1:2" x14ac:dyDescent="0.3">
      <c r="A220" s="66"/>
      <c r="B220" s="66"/>
    </row>
    <row r="221" spans="1:2" x14ac:dyDescent="0.3">
      <c r="A221" s="66"/>
      <c r="B221" s="66"/>
    </row>
    <row r="222" spans="1:2" x14ac:dyDescent="0.3">
      <c r="A222" s="66"/>
      <c r="B222" s="66"/>
    </row>
    <row r="223" spans="1:2" x14ac:dyDescent="0.3">
      <c r="A223" s="66"/>
      <c r="B223" s="66"/>
    </row>
    <row r="224" spans="1:2" x14ac:dyDescent="0.3">
      <c r="A224" s="66"/>
      <c r="B224" s="66"/>
    </row>
    <row r="225" spans="1:2" x14ac:dyDescent="0.3">
      <c r="A225" s="66"/>
      <c r="B225" s="66"/>
    </row>
    <row r="226" spans="1:2" x14ac:dyDescent="0.3">
      <c r="A226" s="66"/>
      <c r="B226" s="66"/>
    </row>
    <row r="227" spans="1:2" x14ac:dyDescent="0.3">
      <c r="A227" s="66"/>
      <c r="B227" s="66"/>
    </row>
    <row r="228" spans="1:2" x14ac:dyDescent="0.3">
      <c r="A228" s="66"/>
      <c r="B228" s="66"/>
    </row>
    <row r="229" spans="1:2" x14ac:dyDescent="0.3">
      <c r="A229" s="66"/>
      <c r="B229" s="66"/>
    </row>
    <row r="230" spans="1:2" x14ac:dyDescent="0.3">
      <c r="A230" s="66"/>
      <c r="B230" s="66"/>
    </row>
    <row r="231" spans="1:2" x14ac:dyDescent="0.3">
      <c r="A231" s="66"/>
      <c r="B231" s="66"/>
    </row>
    <row r="232" spans="1:2" x14ac:dyDescent="0.3">
      <c r="A232" s="66"/>
      <c r="B232" s="66"/>
    </row>
    <row r="233" spans="1:2" x14ac:dyDescent="0.3">
      <c r="A233" s="66"/>
      <c r="B233" s="66"/>
    </row>
    <row r="234" spans="1:2" x14ac:dyDescent="0.3">
      <c r="A234" s="66"/>
      <c r="B234" s="66"/>
    </row>
    <row r="235" spans="1:2" x14ac:dyDescent="0.3">
      <c r="A235" s="66"/>
      <c r="B235" s="66"/>
    </row>
    <row r="236" spans="1:2" x14ac:dyDescent="0.3">
      <c r="A236" s="66"/>
      <c r="B236" s="66"/>
    </row>
    <row r="237" spans="1:2" x14ac:dyDescent="0.3">
      <c r="A237" s="66"/>
      <c r="B237" s="66"/>
    </row>
    <row r="238" spans="1:2" x14ac:dyDescent="0.3">
      <c r="A238" s="66"/>
      <c r="B238" s="66"/>
    </row>
    <row r="239" spans="1:2" x14ac:dyDescent="0.3">
      <c r="A239" s="66"/>
      <c r="B239" s="66"/>
    </row>
    <row r="240" spans="1:2" x14ac:dyDescent="0.3">
      <c r="A240" s="66"/>
      <c r="B240" s="66"/>
    </row>
    <row r="241" spans="1:2" x14ac:dyDescent="0.3">
      <c r="A241" s="66"/>
      <c r="B241" s="66"/>
    </row>
    <row r="242" spans="1:2" x14ac:dyDescent="0.3">
      <c r="A242" s="66"/>
      <c r="B242" s="66"/>
    </row>
    <row r="243" spans="1:2" x14ac:dyDescent="0.3">
      <c r="A243" s="66"/>
      <c r="B243" s="66"/>
    </row>
    <row r="244" spans="1:2" x14ac:dyDescent="0.3">
      <c r="A244" s="66"/>
      <c r="B244" s="66"/>
    </row>
    <row r="245" spans="1:2" x14ac:dyDescent="0.3">
      <c r="A245" s="66"/>
      <c r="B245" s="66"/>
    </row>
    <row r="246" spans="1:2" x14ac:dyDescent="0.3">
      <c r="A246" s="66"/>
      <c r="B246" s="66"/>
    </row>
    <row r="247" spans="1:2" x14ac:dyDescent="0.3">
      <c r="A247" s="66"/>
      <c r="B247" s="66"/>
    </row>
    <row r="248" spans="1:2" x14ac:dyDescent="0.3">
      <c r="A248" s="66"/>
      <c r="B248" s="66"/>
    </row>
    <row r="249" spans="1:2" x14ac:dyDescent="0.3">
      <c r="A249" s="66"/>
      <c r="B249" s="66"/>
    </row>
    <row r="250" spans="1:2" x14ac:dyDescent="0.3">
      <c r="A250" s="66"/>
      <c r="B250" s="66"/>
    </row>
    <row r="251" spans="1:2" x14ac:dyDescent="0.3">
      <c r="A251" s="66"/>
      <c r="B251" s="66"/>
    </row>
    <row r="252" spans="1:2" x14ac:dyDescent="0.3">
      <c r="A252" s="66"/>
      <c r="B252" s="66"/>
    </row>
    <row r="253" spans="1:2" x14ac:dyDescent="0.3">
      <c r="A253" s="66"/>
      <c r="B253" s="66"/>
    </row>
    <row r="254" spans="1:2" x14ac:dyDescent="0.3">
      <c r="A254" s="66"/>
      <c r="B254" s="66"/>
    </row>
    <row r="255" spans="1:2" x14ac:dyDescent="0.3">
      <c r="A255" s="66"/>
      <c r="B255" s="66"/>
    </row>
    <row r="256" spans="1:2" x14ac:dyDescent="0.3">
      <c r="A256" s="66"/>
      <c r="B256" s="66"/>
    </row>
    <row r="257" spans="1:2" x14ac:dyDescent="0.3">
      <c r="A257" s="66"/>
      <c r="B257" s="66"/>
    </row>
    <row r="258" spans="1:2" x14ac:dyDescent="0.3">
      <c r="A258" s="66"/>
      <c r="B258" s="66"/>
    </row>
    <row r="259" spans="1:2" x14ac:dyDescent="0.3">
      <c r="A259" s="66"/>
      <c r="B259" s="66"/>
    </row>
    <row r="260" spans="1:2" x14ac:dyDescent="0.3">
      <c r="A260" s="66"/>
      <c r="B260" s="66"/>
    </row>
    <row r="261" spans="1:2" x14ac:dyDescent="0.3">
      <c r="A261" s="66"/>
      <c r="B261" s="66"/>
    </row>
    <row r="262" spans="1:2" x14ac:dyDescent="0.3">
      <c r="A262" s="66"/>
      <c r="B262" s="66"/>
    </row>
    <row r="263" spans="1:2" x14ac:dyDescent="0.3">
      <c r="A263" s="66"/>
      <c r="B263" s="66"/>
    </row>
    <row r="264" spans="1:2" x14ac:dyDescent="0.3">
      <c r="A264" s="66"/>
      <c r="B264" s="66"/>
    </row>
    <row r="265" spans="1:2" x14ac:dyDescent="0.3">
      <c r="A265" s="66"/>
      <c r="B265" s="66"/>
    </row>
    <row r="266" spans="1:2" x14ac:dyDescent="0.3">
      <c r="A266" s="66"/>
      <c r="B266" s="66"/>
    </row>
    <row r="267" spans="1:2" x14ac:dyDescent="0.3">
      <c r="A267" s="66"/>
      <c r="B267" s="66"/>
    </row>
    <row r="268" spans="1:2" x14ac:dyDescent="0.3">
      <c r="A268" s="66"/>
      <c r="B268" s="66"/>
    </row>
    <row r="269" spans="1:2" x14ac:dyDescent="0.3">
      <c r="A269" s="66"/>
      <c r="B269" s="66"/>
    </row>
    <row r="270" spans="1:2" x14ac:dyDescent="0.3">
      <c r="A270" s="66"/>
      <c r="B270" s="66"/>
    </row>
    <row r="271" spans="1:2" x14ac:dyDescent="0.3">
      <c r="A271" s="66"/>
      <c r="B271" s="66"/>
    </row>
    <row r="272" spans="1:2" x14ac:dyDescent="0.3">
      <c r="A272" s="66"/>
      <c r="B272" s="66"/>
    </row>
    <row r="273" spans="1:2" x14ac:dyDescent="0.3">
      <c r="A273" s="66"/>
      <c r="B273" s="66"/>
    </row>
    <row r="274" spans="1:2" x14ac:dyDescent="0.3">
      <c r="A274" s="66"/>
      <c r="B274" s="66"/>
    </row>
    <row r="275" spans="1:2" x14ac:dyDescent="0.3">
      <c r="A275" s="66"/>
      <c r="B275" s="66"/>
    </row>
    <row r="276" spans="1:2" x14ac:dyDescent="0.3">
      <c r="A276" s="66"/>
      <c r="B276" s="66"/>
    </row>
    <row r="277" spans="1:2" x14ac:dyDescent="0.3">
      <c r="A277" s="66"/>
      <c r="B277" s="66"/>
    </row>
    <row r="278" spans="1:2" x14ac:dyDescent="0.3">
      <c r="A278" s="66"/>
      <c r="B278" s="66"/>
    </row>
    <row r="279" spans="1:2" x14ac:dyDescent="0.3">
      <c r="A279" s="66"/>
      <c r="B279" s="66"/>
    </row>
    <row r="280" spans="1:2" x14ac:dyDescent="0.3">
      <c r="A280" s="66"/>
      <c r="B280" s="66"/>
    </row>
    <row r="281" spans="1:2" x14ac:dyDescent="0.3">
      <c r="A281" s="66"/>
      <c r="B281" s="66"/>
    </row>
    <row r="282" spans="1:2" x14ac:dyDescent="0.3">
      <c r="A282" s="66"/>
      <c r="B282" s="66"/>
    </row>
    <row r="283" spans="1:2" x14ac:dyDescent="0.3">
      <c r="A283" s="66"/>
      <c r="B283" s="66"/>
    </row>
    <row r="284" spans="1:2" x14ac:dyDescent="0.3">
      <c r="A284" s="66"/>
      <c r="B284" s="66"/>
    </row>
    <row r="285" spans="1:2" x14ac:dyDescent="0.3">
      <c r="A285" s="66"/>
      <c r="B285" s="66"/>
    </row>
    <row r="286" spans="1:2" x14ac:dyDescent="0.3">
      <c r="A286" s="66"/>
      <c r="B286" s="66"/>
    </row>
    <row r="287" spans="1:2" x14ac:dyDescent="0.3">
      <c r="A287" s="66"/>
      <c r="B287" s="66"/>
    </row>
    <row r="288" spans="1:2" x14ac:dyDescent="0.3">
      <c r="A288" s="66"/>
      <c r="B288" s="66"/>
    </row>
    <row r="289" spans="1:2" x14ac:dyDescent="0.3">
      <c r="A289" s="66"/>
      <c r="B289" s="66"/>
    </row>
    <row r="290" spans="1:2" x14ac:dyDescent="0.3">
      <c r="A290" s="66"/>
      <c r="B290" s="66"/>
    </row>
  </sheetData>
  <autoFilter ref="C1:C290" xr:uid="{84E58284-6FA4-4357-A347-A58788CAD86E}">
    <sortState xmlns:xlrd2="http://schemas.microsoft.com/office/spreadsheetml/2017/richdata2" ref="A4:G290">
      <sortCondition ref="C1:C290"/>
    </sortState>
  </autoFilter>
  <mergeCells count="8">
    <mergeCell ref="I1:J1"/>
    <mergeCell ref="G1:G2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IS368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34" sqref="Q34"/>
    </sheetView>
  </sheetViews>
  <sheetFormatPr defaultRowHeight="14.4" x14ac:dyDescent="0.3"/>
  <cols>
    <col min="1" max="1" width="10.44140625" bestFit="1" customWidth="1"/>
    <col min="2" max="2" width="10.5546875" bestFit="1" customWidth="1"/>
    <col min="4" max="4" width="14.44140625" bestFit="1" customWidth="1"/>
    <col min="5" max="5" width="10.77734375" bestFit="1" customWidth="1"/>
    <col min="7" max="7" width="12.21875" bestFit="1" customWidth="1"/>
    <col min="16" max="16" width="13.44140625" bestFit="1" customWidth="1"/>
    <col min="19" max="19" width="22.5546875" customWidth="1"/>
    <col min="33" max="33" width="23.44140625" customWidth="1"/>
    <col min="36" max="36" width="13.33203125" bestFit="1" customWidth="1"/>
    <col min="38" max="38" width="11.77734375" bestFit="1" customWidth="1"/>
    <col min="41" max="41" width="11.77734375" bestFit="1" customWidth="1"/>
    <col min="50" max="50" width="9.33203125" bestFit="1" customWidth="1"/>
    <col min="51" max="51" width="13.44140625" bestFit="1" customWidth="1"/>
    <col min="52" max="52" width="10.77734375" bestFit="1" customWidth="1"/>
    <col min="56" max="56" width="11.77734375" bestFit="1" customWidth="1"/>
    <col min="59" max="59" width="11.77734375" bestFit="1" customWidth="1"/>
    <col min="73" max="73" width="11.44140625" bestFit="1" customWidth="1"/>
    <col min="76" max="76" width="11.77734375" bestFit="1" customWidth="1"/>
    <col min="78" max="78" width="11.44140625" bestFit="1" customWidth="1"/>
    <col min="82" max="82" width="11.77734375" customWidth="1"/>
    <col min="84" max="84" width="11.44140625" customWidth="1"/>
    <col min="89" max="89" width="11.77734375" bestFit="1" customWidth="1"/>
    <col min="92" max="92" width="11.77734375" bestFit="1" customWidth="1"/>
    <col min="95" max="95" width="11.77734375" bestFit="1" customWidth="1"/>
    <col min="96" max="96" width="12.21875" bestFit="1" customWidth="1"/>
    <col min="97" max="97" width="11.77734375" bestFit="1" customWidth="1"/>
    <col min="98" max="105" width="11.77734375" customWidth="1"/>
    <col min="106" max="106" width="14" bestFit="1" customWidth="1"/>
    <col min="107" max="107" width="11.77734375" customWidth="1"/>
    <col min="108" max="108" width="13.77734375" bestFit="1" customWidth="1"/>
    <col min="113" max="113" width="11.77734375" bestFit="1" customWidth="1"/>
    <col min="116" max="116" width="11.77734375" bestFit="1" customWidth="1"/>
    <col min="119" max="119" width="11.77734375" bestFit="1" customWidth="1"/>
    <col min="120" max="120" width="12.21875" bestFit="1" customWidth="1"/>
    <col min="121" max="121" width="11.77734375" bestFit="1" customWidth="1"/>
    <col min="122" max="129" width="11.77734375" customWidth="1"/>
    <col min="130" max="130" width="14" bestFit="1" customWidth="1"/>
    <col min="131" max="131" width="11.77734375" customWidth="1"/>
    <col min="132" max="132" width="13.77734375" bestFit="1" customWidth="1"/>
    <col min="137" max="137" width="11.77734375" bestFit="1" customWidth="1"/>
    <col min="140" max="140" width="11.77734375" bestFit="1" customWidth="1"/>
    <col min="143" max="143" width="11.77734375" bestFit="1" customWidth="1"/>
    <col min="144" max="144" width="12.21875" bestFit="1" customWidth="1"/>
    <col min="145" max="145" width="11.77734375" bestFit="1" customWidth="1"/>
    <col min="146" max="153" width="11.77734375" customWidth="1"/>
    <col min="154" max="154" width="14" bestFit="1" customWidth="1"/>
    <col min="155" max="155" width="11.77734375" customWidth="1"/>
    <col min="156" max="156" width="13.77734375" bestFit="1" customWidth="1"/>
    <col min="161" max="161" width="11.77734375" bestFit="1" customWidth="1"/>
    <col min="164" max="164" width="11.77734375" bestFit="1" customWidth="1"/>
    <col min="167" max="167" width="11.77734375" bestFit="1" customWidth="1"/>
    <col min="168" max="168" width="12.21875" bestFit="1" customWidth="1"/>
    <col min="169" max="169" width="11.77734375" bestFit="1" customWidth="1"/>
    <col min="170" max="177" width="11.77734375" customWidth="1"/>
    <col min="178" max="178" width="14" bestFit="1" customWidth="1"/>
    <col min="179" max="179" width="11.77734375" customWidth="1"/>
    <col min="180" max="180" width="13.77734375" bestFit="1" customWidth="1"/>
    <col min="185" max="185" width="11.77734375" bestFit="1" customWidth="1"/>
    <col min="188" max="188" width="11.77734375" bestFit="1" customWidth="1"/>
    <col min="191" max="191" width="11.77734375" bestFit="1" customWidth="1"/>
    <col min="192" max="192" width="12.21875" bestFit="1" customWidth="1"/>
    <col min="193" max="193" width="11.77734375" bestFit="1" customWidth="1"/>
    <col min="194" max="201" width="11.77734375" customWidth="1"/>
    <col min="202" max="202" width="14" bestFit="1" customWidth="1"/>
    <col min="203" max="203" width="11.77734375" customWidth="1"/>
    <col min="204" max="204" width="13.77734375" bestFit="1" customWidth="1"/>
    <col min="209" max="209" width="11.77734375" bestFit="1" customWidth="1"/>
    <col min="212" max="212" width="11.77734375" bestFit="1" customWidth="1"/>
    <col min="215" max="215" width="11.77734375" bestFit="1" customWidth="1"/>
    <col min="216" max="216" width="12.21875" bestFit="1" customWidth="1"/>
    <col min="217" max="217" width="11.77734375" bestFit="1" customWidth="1"/>
    <col min="218" max="225" width="11.77734375" customWidth="1"/>
    <col min="226" max="226" width="14" bestFit="1" customWidth="1"/>
    <col min="227" max="227" width="11.77734375" customWidth="1"/>
    <col min="228" max="228" width="13.77734375" bestFit="1" customWidth="1"/>
    <col min="233" max="233" width="11.77734375" bestFit="1" customWidth="1"/>
    <col min="236" max="236" width="11.77734375" bestFit="1" customWidth="1"/>
    <col min="239" max="239" width="11.77734375" bestFit="1" customWidth="1"/>
    <col min="240" max="240" width="12.21875" bestFit="1" customWidth="1"/>
    <col min="241" max="241" width="11.77734375" bestFit="1" customWidth="1"/>
    <col min="242" max="249" width="11.77734375" customWidth="1"/>
    <col min="250" max="250" width="14" bestFit="1" customWidth="1"/>
    <col min="251" max="251" width="11.77734375" customWidth="1"/>
    <col min="252" max="252" width="13.77734375" bestFit="1" customWidth="1"/>
  </cols>
  <sheetData>
    <row r="1" spans="1:253" x14ac:dyDescent="0.3">
      <c r="A1" s="72" t="s">
        <v>0</v>
      </c>
      <c r="B1" s="80" t="s">
        <v>25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S1" s="69" t="s">
        <v>26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J1" s="79" t="s">
        <v>27</v>
      </c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B1" s="78" t="s">
        <v>33</v>
      </c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S1" s="75" t="s">
        <v>40</v>
      </c>
      <c r="BT1" s="75"/>
      <c r="BU1" s="75"/>
      <c r="BV1" s="75"/>
      <c r="BW1" s="75"/>
      <c r="BX1" s="75"/>
      <c r="BY1" s="75"/>
      <c r="BZ1" s="75"/>
      <c r="CA1" s="75"/>
      <c r="CC1" s="76" t="s">
        <v>94</v>
      </c>
      <c r="CD1" s="76"/>
      <c r="CE1" s="76"/>
      <c r="CF1" s="76"/>
      <c r="CG1" s="76"/>
      <c r="CH1" s="7"/>
      <c r="CI1" s="69" t="s">
        <v>35</v>
      </c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G1" s="77" t="s">
        <v>36</v>
      </c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E1" s="75" t="s">
        <v>37</v>
      </c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C1" s="81" t="s">
        <v>61</v>
      </c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GA1" s="70" t="s">
        <v>59</v>
      </c>
      <c r="GB1" s="70"/>
      <c r="GC1" s="70"/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Y1" s="70" t="s">
        <v>60</v>
      </c>
      <c r="GZ1" s="70"/>
      <c r="HA1" s="70"/>
      <c r="HB1" s="70"/>
      <c r="HC1" s="70"/>
      <c r="HD1" s="70"/>
      <c r="HE1" s="70"/>
      <c r="HF1" s="70"/>
      <c r="HG1" s="70"/>
      <c r="HH1" s="70"/>
      <c r="HI1" s="70"/>
      <c r="HJ1" s="70"/>
      <c r="HK1" s="70"/>
      <c r="HL1" s="70"/>
      <c r="HM1" s="70"/>
      <c r="HN1" s="70"/>
      <c r="HO1" s="70"/>
      <c r="HP1" s="70"/>
      <c r="HQ1" s="70"/>
      <c r="HR1" s="70"/>
      <c r="HS1" s="70"/>
      <c r="HT1" s="70"/>
      <c r="HU1" s="70"/>
      <c r="HW1" s="70" t="s">
        <v>68</v>
      </c>
      <c r="HX1" s="70"/>
      <c r="HY1" s="70"/>
      <c r="HZ1" s="70"/>
      <c r="IA1" s="70"/>
      <c r="IB1" s="70"/>
      <c r="IC1" s="70"/>
      <c r="ID1" s="70"/>
      <c r="IE1" s="70"/>
      <c r="IF1" s="70"/>
      <c r="IG1" s="70"/>
      <c r="IH1" s="70"/>
      <c r="II1" s="70"/>
      <c r="IJ1" s="70"/>
      <c r="IK1" s="70"/>
      <c r="IL1" s="70"/>
      <c r="IM1" s="70"/>
      <c r="IN1" s="70"/>
      <c r="IO1" s="70"/>
      <c r="IP1" s="70"/>
      <c r="IQ1" s="70"/>
      <c r="IR1" s="70"/>
      <c r="IS1" s="70"/>
    </row>
    <row r="2" spans="1:253" ht="15" customHeight="1" x14ac:dyDescent="0.3">
      <c r="A2" s="72"/>
      <c r="B2" s="72" t="s">
        <v>1</v>
      </c>
      <c r="C2" s="70" t="s">
        <v>19</v>
      </c>
      <c r="D2" s="70"/>
      <c r="E2" s="70"/>
      <c r="F2" s="70"/>
      <c r="G2" s="70"/>
      <c r="H2" s="70"/>
      <c r="I2" s="70"/>
      <c r="J2" s="70"/>
      <c r="K2" s="70"/>
      <c r="L2" s="70"/>
      <c r="M2" s="70" t="s">
        <v>5</v>
      </c>
      <c r="N2" s="70"/>
      <c r="O2" s="70" t="s">
        <v>11</v>
      </c>
      <c r="P2" s="70"/>
      <c r="Q2" s="74" t="s">
        <v>14</v>
      </c>
      <c r="S2" s="72" t="s">
        <v>1</v>
      </c>
      <c r="T2" s="70" t="s">
        <v>19</v>
      </c>
      <c r="U2" s="70"/>
      <c r="V2" s="70"/>
      <c r="W2" s="70"/>
      <c r="X2" s="70"/>
      <c r="Y2" s="70"/>
      <c r="Z2" s="70"/>
      <c r="AA2" s="70"/>
      <c r="AB2" s="70"/>
      <c r="AC2" s="70"/>
      <c r="AD2" s="70" t="s">
        <v>5</v>
      </c>
      <c r="AE2" s="70"/>
      <c r="AF2" s="72" t="s">
        <v>11</v>
      </c>
      <c r="AG2" s="72"/>
      <c r="AH2" s="74" t="s">
        <v>14</v>
      </c>
      <c r="AJ2" s="72" t="s">
        <v>1</v>
      </c>
      <c r="AK2" s="70" t="s">
        <v>19</v>
      </c>
      <c r="AL2" s="70"/>
      <c r="AM2" s="70"/>
      <c r="AN2" s="70"/>
      <c r="AO2" s="70"/>
      <c r="AP2" s="70"/>
      <c r="AQ2" s="70"/>
      <c r="AR2" s="70"/>
      <c r="AS2" s="70"/>
      <c r="AT2" s="70"/>
      <c r="AU2" s="70" t="s">
        <v>5</v>
      </c>
      <c r="AV2" s="70"/>
      <c r="AW2" s="70"/>
      <c r="AX2" s="70" t="s">
        <v>11</v>
      </c>
      <c r="AY2" s="70"/>
      <c r="AZ2" s="74" t="s">
        <v>14</v>
      </c>
      <c r="BB2" s="72" t="s">
        <v>1</v>
      </c>
      <c r="BC2" s="70" t="s">
        <v>19</v>
      </c>
      <c r="BD2" s="70"/>
      <c r="BE2" s="70"/>
      <c r="BF2" s="70"/>
      <c r="BG2" s="70"/>
      <c r="BH2" s="70"/>
      <c r="BI2" s="70"/>
      <c r="BJ2" s="70"/>
      <c r="BK2" s="70"/>
      <c r="BL2" s="70"/>
      <c r="BM2" s="70" t="s">
        <v>5</v>
      </c>
      <c r="BN2" s="70"/>
      <c r="BO2" s="70" t="s">
        <v>11</v>
      </c>
      <c r="BP2" s="70"/>
      <c r="BQ2" s="74" t="s">
        <v>14</v>
      </c>
      <c r="BS2" s="74" t="s">
        <v>1</v>
      </c>
      <c r="BT2" s="70" t="s">
        <v>4</v>
      </c>
      <c r="BU2" s="70"/>
      <c r="BV2" s="70"/>
      <c r="BW2" s="70"/>
      <c r="BX2" s="70"/>
      <c r="BY2" t="s">
        <v>5</v>
      </c>
      <c r="CA2" s="74" t="s">
        <v>14</v>
      </c>
      <c r="CC2" s="71" t="s">
        <v>1</v>
      </c>
      <c r="CD2" s="71" t="s">
        <v>19</v>
      </c>
      <c r="CE2" s="71"/>
      <c r="CF2" s="71" t="s">
        <v>11</v>
      </c>
      <c r="CG2" s="71" t="s">
        <v>14</v>
      </c>
      <c r="CH2" s="9"/>
      <c r="CI2" s="74" t="s">
        <v>1</v>
      </c>
      <c r="CJ2" s="70" t="s">
        <v>4</v>
      </c>
      <c r="CK2" s="70"/>
      <c r="CL2" s="70"/>
      <c r="CM2" s="70"/>
      <c r="CN2" s="70"/>
      <c r="CO2" s="70"/>
      <c r="CP2" s="70"/>
      <c r="CQ2" s="70"/>
      <c r="CR2" s="70" t="s">
        <v>5</v>
      </c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4" t="s">
        <v>14</v>
      </c>
      <c r="DG2" s="74" t="s">
        <v>1</v>
      </c>
      <c r="DH2" s="70" t="s">
        <v>4</v>
      </c>
      <c r="DI2" s="70"/>
      <c r="DJ2" s="70"/>
      <c r="DK2" s="70"/>
      <c r="DL2" s="70"/>
      <c r="DM2" s="70"/>
      <c r="DN2" s="70"/>
      <c r="DO2" s="70"/>
      <c r="DP2" s="70" t="s">
        <v>5</v>
      </c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4" t="s">
        <v>14</v>
      </c>
      <c r="EE2" s="74" t="s">
        <v>1</v>
      </c>
      <c r="EF2" s="70" t="s">
        <v>4</v>
      </c>
      <c r="EG2" s="70"/>
      <c r="EH2" s="70"/>
      <c r="EI2" s="70"/>
      <c r="EJ2" s="70"/>
      <c r="EK2" s="70"/>
      <c r="EL2" s="70"/>
      <c r="EM2" s="70"/>
      <c r="EN2" s="70" t="s">
        <v>5</v>
      </c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4" t="s">
        <v>14</v>
      </c>
      <c r="FC2" s="74" t="s">
        <v>1</v>
      </c>
      <c r="FD2" s="70" t="s">
        <v>4</v>
      </c>
      <c r="FE2" s="70"/>
      <c r="FF2" s="70"/>
      <c r="FG2" s="70"/>
      <c r="FH2" s="70"/>
      <c r="FI2" s="70"/>
      <c r="FJ2" s="70"/>
      <c r="FK2" s="70"/>
      <c r="FL2" s="70" t="s">
        <v>5</v>
      </c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4" t="s">
        <v>14</v>
      </c>
      <c r="GA2" s="74" t="s">
        <v>1</v>
      </c>
      <c r="GB2" s="70" t="s">
        <v>4</v>
      </c>
      <c r="GC2" s="70"/>
      <c r="GD2" s="70"/>
      <c r="GE2" s="70"/>
      <c r="GF2" s="70"/>
      <c r="GG2" s="70"/>
      <c r="GH2" s="70"/>
      <c r="GI2" s="70"/>
      <c r="GJ2" s="70" t="s">
        <v>5</v>
      </c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4" t="s">
        <v>14</v>
      </c>
      <c r="GY2" s="74" t="s">
        <v>1</v>
      </c>
      <c r="GZ2" s="70" t="s">
        <v>4</v>
      </c>
      <c r="HA2" s="70"/>
      <c r="HB2" s="70"/>
      <c r="HC2" s="70"/>
      <c r="HD2" s="70"/>
      <c r="HE2" s="70"/>
      <c r="HF2" s="70"/>
      <c r="HG2" s="70"/>
      <c r="HH2" s="70" t="s">
        <v>5</v>
      </c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4" t="s">
        <v>14</v>
      </c>
      <c r="HW2" s="74" t="s">
        <v>1</v>
      </c>
      <c r="HX2" s="70" t="s">
        <v>4</v>
      </c>
      <c r="HY2" s="70"/>
      <c r="HZ2" s="70"/>
      <c r="IA2" s="70"/>
      <c r="IB2" s="70"/>
      <c r="IC2" s="70"/>
      <c r="ID2" s="70"/>
      <c r="IE2" s="70"/>
      <c r="IF2" s="70" t="s">
        <v>5</v>
      </c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4" t="s">
        <v>14</v>
      </c>
    </row>
    <row r="3" spans="1:253" x14ac:dyDescent="0.3">
      <c r="A3" s="72"/>
      <c r="B3" s="72"/>
      <c r="C3" s="5" t="s">
        <v>31</v>
      </c>
      <c r="D3" s="5" t="s">
        <v>30</v>
      </c>
      <c r="E3" s="5" t="s">
        <v>29</v>
      </c>
      <c r="F3" s="5" t="s">
        <v>32</v>
      </c>
      <c r="G3" s="5" t="s">
        <v>30</v>
      </c>
      <c r="H3" s="5" t="s">
        <v>29</v>
      </c>
      <c r="I3" s="5" t="s">
        <v>6</v>
      </c>
      <c r="J3" s="5" t="s">
        <v>22</v>
      </c>
      <c r="K3" s="5" t="s">
        <v>21</v>
      </c>
      <c r="L3" s="5" t="s">
        <v>20</v>
      </c>
      <c r="M3" s="5" t="s">
        <v>22</v>
      </c>
      <c r="N3" s="5" t="s">
        <v>21</v>
      </c>
      <c r="O3" s="5" t="s">
        <v>23</v>
      </c>
      <c r="P3" s="5" t="s">
        <v>24</v>
      </c>
      <c r="Q3" s="74"/>
      <c r="S3" s="72"/>
      <c r="T3" s="5" t="s">
        <v>31</v>
      </c>
      <c r="U3" s="5" t="s">
        <v>30</v>
      </c>
      <c r="V3" s="5" t="s">
        <v>29</v>
      </c>
      <c r="W3" s="5" t="s">
        <v>32</v>
      </c>
      <c r="X3" s="5" t="s">
        <v>30</v>
      </c>
      <c r="Y3" s="5" t="s">
        <v>29</v>
      </c>
      <c r="Z3" s="5" t="s">
        <v>6</v>
      </c>
      <c r="AA3" s="5" t="s">
        <v>22</v>
      </c>
      <c r="AB3" s="5" t="s">
        <v>21</v>
      </c>
      <c r="AC3" s="5" t="s">
        <v>20</v>
      </c>
      <c r="AD3" s="5" t="s">
        <v>22</v>
      </c>
      <c r="AE3" s="5" t="s">
        <v>21</v>
      </c>
      <c r="AF3" s="5" t="s">
        <v>23</v>
      </c>
      <c r="AG3" s="5" t="s">
        <v>24</v>
      </c>
      <c r="AH3" s="74"/>
      <c r="AJ3" s="72"/>
      <c r="AK3" s="5" t="s">
        <v>31</v>
      </c>
      <c r="AL3" s="5" t="s">
        <v>30</v>
      </c>
      <c r="AM3" s="5" t="s">
        <v>29</v>
      </c>
      <c r="AN3" s="5" t="s">
        <v>32</v>
      </c>
      <c r="AO3" s="5" t="s">
        <v>30</v>
      </c>
      <c r="AP3" s="5" t="s">
        <v>29</v>
      </c>
      <c r="AQ3" s="5" t="s">
        <v>6</v>
      </c>
      <c r="AR3" s="5" t="s">
        <v>22</v>
      </c>
      <c r="AS3" s="5" t="s">
        <v>21</v>
      </c>
      <c r="AT3" s="5" t="s">
        <v>20</v>
      </c>
      <c r="AU3" s="5" t="s">
        <v>22</v>
      </c>
      <c r="AV3" s="67" t="s">
        <v>200</v>
      </c>
      <c r="AW3" s="5" t="s">
        <v>21</v>
      </c>
      <c r="AX3" s="5" t="s">
        <v>23</v>
      </c>
      <c r="AY3" s="5" t="s">
        <v>24</v>
      </c>
      <c r="AZ3" s="74"/>
      <c r="BB3" s="72"/>
      <c r="BC3" s="5" t="s">
        <v>31</v>
      </c>
      <c r="BD3" s="5" t="s">
        <v>30</v>
      </c>
      <c r="BE3" s="5" t="s">
        <v>29</v>
      </c>
      <c r="BF3" s="5" t="s">
        <v>32</v>
      </c>
      <c r="BG3" s="5" t="s">
        <v>30</v>
      </c>
      <c r="BH3" s="5" t="s">
        <v>29</v>
      </c>
      <c r="BI3" s="5" t="s">
        <v>6</v>
      </c>
      <c r="BJ3" s="5" t="s">
        <v>22</v>
      </c>
      <c r="BK3" s="5" t="s">
        <v>21</v>
      </c>
      <c r="BL3" s="5" t="s">
        <v>20</v>
      </c>
      <c r="BM3" s="5" t="s">
        <v>22</v>
      </c>
      <c r="BN3" s="5" t="s">
        <v>21</v>
      </c>
      <c r="BO3" s="5" t="s">
        <v>23</v>
      </c>
      <c r="BP3" s="5" t="s">
        <v>24</v>
      </c>
      <c r="BQ3" s="74"/>
      <c r="BS3" s="74"/>
      <c r="BT3" t="s">
        <v>38</v>
      </c>
      <c r="BU3" t="s">
        <v>28</v>
      </c>
      <c r="BV3" t="s">
        <v>29</v>
      </c>
      <c r="BW3" t="s">
        <v>6</v>
      </c>
      <c r="BX3" t="s">
        <v>34</v>
      </c>
      <c r="BY3" t="s">
        <v>23</v>
      </c>
      <c r="BZ3" t="s">
        <v>39</v>
      </c>
      <c r="CA3" s="74"/>
      <c r="CC3" s="71"/>
      <c r="CD3" s="9" t="s">
        <v>20</v>
      </c>
      <c r="CE3" s="9" t="s">
        <v>23</v>
      </c>
      <c r="CF3" s="71"/>
      <c r="CG3" s="71"/>
      <c r="CH3" s="9"/>
      <c r="CI3" s="74"/>
      <c r="CJ3" s="1" t="s">
        <v>31</v>
      </c>
      <c r="CK3" s="1" t="s">
        <v>30</v>
      </c>
      <c r="CL3" s="1" t="s">
        <v>29</v>
      </c>
      <c r="CM3" s="1" t="s">
        <v>32</v>
      </c>
      <c r="CN3" s="1" t="s">
        <v>30</v>
      </c>
      <c r="CO3" s="1" t="s">
        <v>29</v>
      </c>
      <c r="CP3" s="1" t="s">
        <v>6</v>
      </c>
      <c r="CQ3" s="1" t="s">
        <v>34</v>
      </c>
      <c r="CR3" s="10" t="s">
        <v>48</v>
      </c>
      <c r="CS3" s="1" t="s">
        <v>49</v>
      </c>
      <c r="CT3" s="2" t="s">
        <v>50</v>
      </c>
      <c r="CU3" s="2" t="s">
        <v>51</v>
      </c>
      <c r="CV3" s="2" t="s">
        <v>52</v>
      </c>
      <c r="CW3" s="2" t="s">
        <v>53</v>
      </c>
      <c r="CX3" s="2" t="s">
        <v>54</v>
      </c>
      <c r="CY3" s="2" t="s">
        <v>55</v>
      </c>
      <c r="CZ3" s="2" t="s">
        <v>56</v>
      </c>
      <c r="DA3" s="2" t="s">
        <v>57</v>
      </c>
      <c r="DB3" s="2" t="s">
        <v>58</v>
      </c>
      <c r="DC3" s="2" t="s">
        <v>39</v>
      </c>
      <c r="DD3" s="2" t="s">
        <v>24</v>
      </c>
      <c r="DE3" s="74"/>
      <c r="DG3" s="74"/>
      <c r="DH3" s="2" t="s">
        <v>31</v>
      </c>
      <c r="DI3" s="2" t="s">
        <v>30</v>
      </c>
      <c r="DJ3" s="2" t="s">
        <v>29</v>
      </c>
      <c r="DK3" s="2" t="s">
        <v>32</v>
      </c>
      <c r="DL3" s="2" t="s">
        <v>30</v>
      </c>
      <c r="DM3" s="2" t="s">
        <v>29</v>
      </c>
      <c r="DN3" s="2" t="s">
        <v>6</v>
      </c>
      <c r="DO3" s="2" t="s">
        <v>34</v>
      </c>
      <c r="DP3" s="10" t="s">
        <v>48</v>
      </c>
      <c r="DQ3" s="2" t="s">
        <v>49</v>
      </c>
      <c r="DR3" s="2" t="s">
        <v>50</v>
      </c>
      <c r="DS3" s="2" t="s">
        <v>51</v>
      </c>
      <c r="DT3" s="2" t="s">
        <v>52</v>
      </c>
      <c r="DU3" s="2" t="s">
        <v>53</v>
      </c>
      <c r="DV3" s="2" t="s">
        <v>54</v>
      </c>
      <c r="DW3" s="2" t="s">
        <v>55</v>
      </c>
      <c r="DX3" s="2" t="s">
        <v>56</v>
      </c>
      <c r="DY3" s="2" t="s">
        <v>57</v>
      </c>
      <c r="DZ3" s="2" t="s">
        <v>58</v>
      </c>
      <c r="EA3" s="2" t="s">
        <v>39</v>
      </c>
      <c r="EB3" s="2" t="s">
        <v>24</v>
      </c>
      <c r="EC3" s="74"/>
      <c r="EE3" s="74"/>
      <c r="EF3" s="2" t="s">
        <v>31</v>
      </c>
      <c r="EG3" s="2" t="s">
        <v>30</v>
      </c>
      <c r="EH3" s="2" t="s">
        <v>29</v>
      </c>
      <c r="EI3" s="2" t="s">
        <v>32</v>
      </c>
      <c r="EJ3" s="2" t="s">
        <v>30</v>
      </c>
      <c r="EK3" s="2" t="s">
        <v>29</v>
      </c>
      <c r="EL3" s="2" t="s">
        <v>6</v>
      </c>
      <c r="EM3" s="2" t="s">
        <v>34</v>
      </c>
      <c r="EN3" s="10" t="s">
        <v>48</v>
      </c>
      <c r="EO3" s="2" t="s">
        <v>49</v>
      </c>
      <c r="EP3" s="2" t="s">
        <v>50</v>
      </c>
      <c r="EQ3" s="2" t="s">
        <v>51</v>
      </c>
      <c r="ER3" s="2" t="s">
        <v>52</v>
      </c>
      <c r="ES3" s="2" t="s">
        <v>53</v>
      </c>
      <c r="ET3" s="2" t="s">
        <v>54</v>
      </c>
      <c r="EU3" s="2" t="s">
        <v>55</v>
      </c>
      <c r="EV3" s="2" t="s">
        <v>56</v>
      </c>
      <c r="EW3" s="2" t="s">
        <v>57</v>
      </c>
      <c r="EX3" s="2" t="s">
        <v>58</v>
      </c>
      <c r="EY3" s="2" t="s">
        <v>39</v>
      </c>
      <c r="EZ3" s="2" t="s">
        <v>24</v>
      </c>
      <c r="FA3" s="74"/>
      <c r="FC3" s="74"/>
      <c r="FD3" s="2" t="s">
        <v>31</v>
      </c>
      <c r="FE3" s="2" t="s">
        <v>30</v>
      </c>
      <c r="FF3" s="2" t="s">
        <v>29</v>
      </c>
      <c r="FG3" s="2" t="s">
        <v>32</v>
      </c>
      <c r="FH3" s="2" t="s">
        <v>30</v>
      </c>
      <c r="FI3" s="2" t="s">
        <v>29</v>
      </c>
      <c r="FJ3" s="2" t="s">
        <v>6</v>
      </c>
      <c r="FK3" s="2" t="s">
        <v>34</v>
      </c>
      <c r="FL3" s="10" t="s">
        <v>48</v>
      </c>
      <c r="FM3" s="2" t="s">
        <v>49</v>
      </c>
      <c r="FN3" s="2" t="s">
        <v>50</v>
      </c>
      <c r="FO3" s="2" t="s">
        <v>51</v>
      </c>
      <c r="FP3" s="2" t="s">
        <v>52</v>
      </c>
      <c r="FQ3" s="2" t="s">
        <v>53</v>
      </c>
      <c r="FR3" s="2" t="s">
        <v>54</v>
      </c>
      <c r="FS3" s="2" t="s">
        <v>55</v>
      </c>
      <c r="FT3" s="2" t="s">
        <v>56</v>
      </c>
      <c r="FU3" s="2" t="s">
        <v>57</v>
      </c>
      <c r="FV3" s="2" t="s">
        <v>58</v>
      </c>
      <c r="FW3" s="2" t="s">
        <v>39</v>
      </c>
      <c r="FX3" s="2" t="s">
        <v>24</v>
      </c>
      <c r="FY3" s="74"/>
      <c r="GA3" s="74"/>
      <c r="GB3" s="2" t="s">
        <v>31</v>
      </c>
      <c r="GC3" s="2" t="s">
        <v>30</v>
      </c>
      <c r="GD3" s="2" t="s">
        <v>29</v>
      </c>
      <c r="GE3" s="2" t="s">
        <v>32</v>
      </c>
      <c r="GF3" s="2" t="s">
        <v>30</v>
      </c>
      <c r="GG3" s="2" t="s">
        <v>29</v>
      </c>
      <c r="GH3" s="2" t="s">
        <v>6</v>
      </c>
      <c r="GI3" s="2" t="s">
        <v>34</v>
      </c>
      <c r="GJ3" s="10" t="s">
        <v>48</v>
      </c>
      <c r="GK3" s="2" t="s">
        <v>49</v>
      </c>
      <c r="GL3" s="2" t="s">
        <v>50</v>
      </c>
      <c r="GM3" s="2" t="s">
        <v>51</v>
      </c>
      <c r="GN3" s="2" t="s">
        <v>52</v>
      </c>
      <c r="GO3" s="2" t="s">
        <v>53</v>
      </c>
      <c r="GP3" s="2" t="s">
        <v>54</v>
      </c>
      <c r="GQ3" s="2" t="s">
        <v>55</v>
      </c>
      <c r="GR3" s="2" t="s">
        <v>56</v>
      </c>
      <c r="GS3" s="2" t="s">
        <v>57</v>
      </c>
      <c r="GT3" s="2" t="s">
        <v>58</v>
      </c>
      <c r="GU3" s="2" t="s">
        <v>39</v>
      </c>
      <c r="GV3" s="2" t="s">
        <v>24</v>
      </c>
      <c r="GW3" s="74"/>
      <c r="GY3" s="74"/>
      <c r="GZ3" s="2" t="s">
        <v>31</v>
      </c>
      <c r="HA3" s="2" t="s">
        <v>30</v>
      </c>
      <c r="HB3" s="2" t="s">
        <v>29</v>
      </c>
      <c r="HC3" s="2" t="s">
        <v>32</v>
      </c>
      <c r="HD3" s="2" t="s">
        <v>30</v>
      </c>
      <c r="HE3" s="2" t="s">
        <v>29</v>
      </c>
      <c r="HF3" s="2" t="s">
        <v>6</v>
      </c>
      <c r="HG3" s="2" t="s">
        <v>34</v>
      </c>
      <c r="HH3" s="10" t="s">
        <v>48</v>
      </c>
      <c r="HI3" s="2" t="s">
        <v>49</v>
      </c>
      <c r="HJ3" s="2" t="s">
        <v>50</v>
      </c>
      <c r="HK3" s="2" t="s">
        <v>51</v>
      </c>
      <c r="HL3" s="2" t="s">
        <v>52</v>
      </c>
      <c r="HM3" s="2" t="s">
        <v>53</v>
      </c>
      <c r="HN3" s="2" t="s">
        <v>54</v>
      </c>
      <c r="HO3" s="2" t="s">
        <v>55</v>
      </c>
      <c r="HP3" s="2" t="s">
        <v>56</v>
      </c>
      <c r="HQ3" s="2" t="s">
        <v>57</v>
      </c>
      <c r="HR3" s="2" t="s">
        <v>58</v>
      </c>
      <c r="HS3" s="2" t="s">
        <v>39</v>
      </c>
      <c r="HT3" s="2" t="s">
        <v>24</v>
      </c>
      <c r="HU3" s="74"/>
      <c r="HW3" s="74"/>
      <c r="HX3" s="2" t="s">
        <v>31</v>
      </c>
      <c r="HY3" s="2" t="s">
        <v>30</v>
      </c>
      <c r="HZ3" s="2" t="s">
        <v>29</v>
      </c>
      <c r="IA3" s="2" t="s">
        <v>32</v>
      </c>
      <c r="IB3" s="2" t="s">
        <v>30</v>
      </c>
      <c r="IC3" s="2" t="s">
        <v>29</v>
      </c>
      <c r="ID3" s="2" t="s">
        <v>6</v>
      </c>
      <c r="IE3" s="2" t="s">
        <v>34</v>
      </c>
      <c r="IF3" s="10" t="s">
        <v>48</v>
      </c>
      <c r="IG3" s="2" t="s">
        <v>49</v>
      </c>
      <c r="IH3" s="2" t="s">
        <v>50</v>
      </c>
      <c r="II3" s="2" t="s">
        <v>51</v>
      </c>
      <c r="IJ3" s="2" t="s">
        <v>52</v>
      </c>
      <c r="IK3" s="2" t="s">
        <v>53</v>
      </c>
      <c r="IL3" s="2" t="s">
        <v>54</v>
      </c>
      <c r="IM3" s="2" t="s">
        <v>55</v>
      </c>
      <c r="IN3" s="2" t="s">
        <v>56</v>
      </c>
      <c r="IO3" s="2" t="s">
        <v>57</v>
      </c>
      <c r="IP3" s="2" t="s">
        <v>58</v>
      </c>
      <c r="IQ3" s="2" t="s">
        <v>39</v>
      </c>
      <c r="IR3" s="2" t="s">
        <v>24</v>
      </c>
      <c r="IS3" s="74"/>
    </row>
    <row r="4" spans="1:253" x14ac:dyDescent="0.3">
      <c r="A4" s="6">
        <v>43466</v>
      </c>
      <c r="B4">
        <v>35858.327000000027</v>
      </c>
      <c r="L4">
        <v>-891.53200000000004</v>
      </c>
      <c r="O4">
        <v>960.38599999999997</v>
      </c>
      <c r="Q4">
        <f>B4+C4+I4+J4+K4+L4-M4-N4-O4-P4+F4</f>
        <v>34006.409000000029</v>
      </c>
      <c r="S4">
        <v>0.11000000000024102</v>
      </c>
      <c r="AH4">
        <f>S4+T4+Z4+AA4+AB4+AC4-AD4-AE4-AF4-AG4+W4</f>
        <v>0.11000000000024102</v>
      </c>
      <c r="AJ4">
        <v>84842.690759999939</v>
      </c>
      <c r="AK4">
        <v>0</v>
      </c>
      <c r="AR4">
        <v>0</v>
      </c>
      <c r="AV4">
        <v>0</v>
      </c>
      <c r="AX4" s="68">
        <v>1941</v>
      </c>
      <c r="AZ4" s="68">
        <f>AJ4+AK4+AQ4+AR4+AS4+AT4-AU4-AW4-AX4-AY4+AN4-AV4</f>
        <v>82901.690759999939</v>
      </c>
      <c r="BB4">
        <v>43792.525399999999</v>
      </c>
      <c r="BC4">
        <v>0</v>
      </c>
      <c r="BM4">
        <v>0</v>
      </c>
      <c r="BO4">
        <v>1738.9830000000002</v>
      </c>
      <c r="BQ4">
        <f>BB4+BC4+BI4+BJ4+BK4+BL4-BM4-BN4-BO4-BP4+BF4</f>
        <v>42053.542399999998</v>
      </c>
      <c r="BX4">
        <v>0</v>
      </c>
      <c r="CA4">
        <f>BS4+BT4+BW4+BX4-BY4-BZ4</f>
        <v>0</v>
      </c>
      <c r="CG4">
        <f>CC4+CD4+CE4-CF4</f>
        <v>0</v>
      </c>
      <c r="CI4">
        <v>39956.58</v>
      </c>
      <c r="DE4">
        <f>CI4+CJ4+CM4+CP4+CQ4-CR4-CS4--CT4-CU4-CV4-CW4-CX4-CY4-CZ4-DA4-DB4-DC4-DD4</f>
        <v>39956.58</v>
      </c>
      <c r="EC4">
        <f>DG4+DH4+DK4+DN4+DO4-DP4-DQ4--DR4-DS4-DT4-DU4-DV4-DW4-DX4-DY4-DZ4-EA4-EB4</f>
        <v>0</v>
      </c>
      <c r="EE4">
        <v>64573.847999999998</v>
      </c>
      <c r="FA4">
        <f>EE4+EF4+EI4+EL4+EM4-EN4-EO4--EP4-EQ4-ER4-ES4-ET4-EU4-EV4-EW4-EX4-EY4-EZ4</f>
        <v>64573.847999999998</v>
      </c>
      <c r="FY4">
        <f>FC4+FD4+FG4+FJ4+FK4-FL4-FM4--FN4-FO4-FP4-FQ4-FR4-FS4-FT4-FU4-FV4-FW4-FX4</f>
        <v>0</v>
      </c>
      <c r="GW4">
        <f>GA4+GB4+GE4+GH4+GI4-GJ4-GK4--GL4-GM4-GN4-GO4-GP4-GQ4-GR4-GS4-GT4-GU4-GV4</f>
        <v>0</v>
      </c>
      <c r="HU4">
        <f>GY4+GZ4+HC4+HF4+HG4-HH4-HI4--HJ4-HK4-HL4-HM4-HN4-HO4-HP4-HQ4-HR4-HS4-HT4</f>
        <v>0</v>
      </c>
      <c r="IS4">
        <f>HW4+HX4+IA4+ID4+IE4-IF4-IG4--IH4-II4-IJ4-IK4-IL4-IM4-IN4-IO4-IP4-IQ4-IR4</f>
        <v>0</v>
      </c>
    </row>
    <row r="5" spans="1:253" x14ac:dyDescent="0.3">
      <c r="A5" s="6">
        <v>43467</v>
      </c>
      <c r="B5">
        <f>Q4</f>
        <v>34006.409000000029</v>
      </c>
      <c r="O5">
        <v>893.07299999999998</v>
      </c>
      <c r="Q5">
        <f t="shared" ref="Q5:Q34" si="0">B5+C5+I5+J5+K5+L5-M5-N5-O5-P5+F5</f>
        <v>33113.336000000032</v>
      </c>
      <c r="S5">
        <f>AH4</f>
        <v>0.11000000000024102</v>
      </c>
      <c r="AH5">
        <f t="shared" ref="AH5:AH34" si="1">S5+T5+Z5+AA5+AB5+AC5-AD5-AE5-AF5-AG5+W5</f>
        <v>0.11000000000024102</v>
      </c>
      <c r="AJ5">
        <f>AZ4</f>
        <v>82901.690759999939</v>
      </c>
      <c r="AK5">
        <v>0</v>
      </c>
      <c r="AR5">
        <v>0</v>
      </c>
      <c r="AV5">
        <v>434.84000000000003</v>
      </c>
      <c r="AX5" s="68">
        <v>1969.9</v>
      </c>
      <c r="AZ5" s="68">
        <f t="shared" ref="AZ5:AZ34" si="2">AJ5+AK5+AQ5+AR5+AS5+AT5-AU5-AW5-AX5-AY5+AN5-AV5</f>
        <v>80496.950759999949</v>
      </c>
      <c r="BB5">
        <f>BQ4</f>
        <v>42053.542399999998</v>
      </c>
      <c r="BC5">
        <v>0</v>
      </c>
      <c r="BM5">
        <v>0</v>
      </c>
      <c r="BO5">
        <v>1622.3</v>
      </c>
      <c r="BQ5">
        <f t="shared" ref="BQ5:BQ34" si="3">BB5+BC5+BI5+BJ5+BK5+BL5-BM5-BN5-BO5-BP5+BF5</f>
        <v>40431.242399999996</v>
      </c>
      <c r="BS5">
        <f>CA4</f>
        <v>0</v>
      </c>
      <c r="BX5">
        <v>434.84000000000003</v>
      </c>
      <c r="CA5">
        <f t="shared" ref="CA5:CA34" si="4">BS5+BT5+BW5+BX5-BY5-BZ5</f>
        <v>434.84000000000003</v>
      </c>
      <c r="CC5">
        <f>CG4</f>
        <v>0</v>
      </c>
      <c r="CI5">
        <f>DE4</f>
        <v>39956.58</v>
      </c>
      <c r="DE5">
        <f t="shared" ref="DE5:DE34" si="5">CI5+CJ5+CM5+CP5+CQ5-CR5-CS5--CT5-CU5-CV5-CW5-CX5-CY5-CZ5-DA5-DB5-DC5-DD5</f>
        <v>39956.58</v>
      </c>
      <c r="EE5">
        <f>FA4</f>
        <v>64573.847999999998</v>
      </c>
      <c r="FA5">
        <f t="shared" ref="FA5:FA34" si="6">EE5+EF5+EI5+EL5+EM5-EN5-EO5--EP5-EQ5-ER5-ES5-ET5-EU5-EV5-EW5-EX5-EY5-EZ5</f>
        <v>64573.847999999998</v>
      </c>
    </row>
    <row r="6" spans="1:253" x14ac:dyDescent="0.3">
      <c r="A6" s="6">
        <v>43468</v>
      </c>
      <c r="B6">
        <f>Q5</f>
        <v>33113.336000000032</v>
      </c>
      <c r="O6">
        <v>987.00699999999995</v>
      </c>
      <c r="Q6">
        <f t="shared" si="0"/>
        <v>32126.329000000031</v>
      </c>
      <c r="S6">
        <f t="shared" ref="S6:S34" si="7">AH5</f>
        <v>0.11000000000024102</v>
      </c>
      <c r="AH6">
        <f t="shared" si="1"/>
        <v>0.11000000000024102</v>
      </c>
      <c r="AJ6">
        <f t="shared" ref="AJ6:AJ34" si="8">AZ5</f>
        <v>80496.950759999949</v>
      </c>
      <c r="AK6">
        <v>0</v>
      </c>
      <c r="AR6">
        <v>0</v>
      </c>
      <c r="AV6">
        <v>1248.54</v>
      </c>
      <c r="AX6" s="68">
        <v>507.7</v>
      </c>
      <c r="AZ6" s="68">
        <f t="shared" si="2"/>
        <v>78740.710759999958</v>
      </c>
      <c r="BB6">
        <f t="shared" ref="BB6:BB34" si="9">BQ5</f>
        <v>40431.242399999996</v>
      </c>
      <c r="BC6">
        <v>0</v>
      </c>
      <c r="BM6">
        <v>0</v>
      </c>
      <c r="BO6">
        <v>359.8</v>
      </c>
      <c r="BQ6">
        <f t="shared" si="3"/>
        <v>40071.442399999993</v>
      </c>
      <c r="BS6">
        <f t="shared" ref="BS6:BS34" si="10">CA5</f>
        <v>434.84000000000003</v>
      </c>
      <c r="BX6">
        <v>1248.54</v>
      </c>
      <c r="CA6">
        <f t="shared" si="4"/>
        <v>1683.38</v>
      </c>
      <c r="CI6">
        <f t="shared" ref="CI6:CI34" si="11">DE5</f>
        <v>39956.58</v>
      </c>
      <c r="DE6">
        <f t="shared" si="5"/>
        <v>39956.58</v>
      </c>
      <c r="EE6">
        <f t="shared" ref="EE6:EE34" si="12">FA5</f>
        <v>64573.847999999998</v>
      </c>
      <c r="FA6">
        <f t="shared" si="6"/>
        <v>64573.847999999998</v>
      </c>
    </row>
    <row r="7" spans="1:253" x14ac:dyDescent="0.3">
      <c r="A7" s="6">
        <v>43469</v>
      </c>
      <c r="B7">
        <f t="shared" ref="B7:B34" si="13">Q6</f>
        <v>32126.329000000031</v>
      </c>
      <c r="O7">
        <v>474.12700000000001</v>
      </c>
      <c r="Q7">
        <f t="shared" si="0"/>
        <v>31652.20200000003</v>
      </c>
      <c r="S7">
        <f t="shared" si="7"/>
        <v>0.11000000000024102</v>
      </c>
      <c r="AH7">
        <f t="shared" si="1"/>
        <v>0.11000000000024102</v>
      </c>
      <c r="AJ7">
        <f t="shared" si="8"/>
        <v>78740.710759999958</v>
      </c>
      <c r="AK7">
        <v>0</v>
      </c>
      <c r="AR7">
        <v>0</v>
      </c>
      <c r="AV7">
        <v>1205.74</v>
      </c>
      <c r="AX7" s="68">
        <v>178.3</v>
      </c>
      <c r="AZ7" s="68">
        <f t="shared" si="2"/>
        <v>77356.67075999995</v>
      </c>
      <c r="BB7">
        <f t="shared" si="9"/>
        <v>40071.442399999993</v>
      </c>
      <c r="BC7">
        <v>0</v>
      </c>
      <c r="BM7">
        <v>0</v>
      </c>
      <c r="BO7">
        <v>559.70000000000005</v>
      </c>
      <c r="BQ7">
        <f t="shared" si="3"/>
        <v>39511.742399999996</v>
      </c>
      <c r="BS7">
        <f t="shared" si="10"/>
        <v>1683.38</v>
      </c>
      <c r="BX7">
        <v>1205.74</v>
      </c>
      <c r="CA7">
        <f t="shared" si="4"/>
        <v>2889.12</v>
      </c>
      <c r="CI7">
        <f t="shared" si="11"/>
        <v>39956.58</v>
      </c>
      <c r="DE7">
        <f t="shared" si="5"/>
        <v>39956.58</v>
      </c>
      <c r="EE7">
        <f t="shared" si="12"/>
        <v>64573.847999999998</v>
      </c>
      <c r="FA7">
        <f t="shared" si="6"/>
        <v>64573.847999999998</v>
      </c>
    </row>
    <row r="8" spans="1:253" x14ac:dyDescent="0.3">
      <c r="A8" s="6">
        <v>43470</v>
      </c>
      <c r="B8">
        <f t="shared" si="13"/>
        <v>31652.20200000003</v>
      </c>
      <c r="O8">
        <v>382.58199999999999</v>
      </c>
      <c r="Q8">
        <f t="shared" si="0"/>
        <v>31269.620000000032</v>
      </c>
      <c r="S8">
        <f t="shared" si="7"/>
        <v>0.11000000000024102</v>
      </c>
      <c r="AH8">
        <f t="shared" si="1"/>
        <v>0.11000000000024102</v>
      </c>
      <c r="AJ8">
        <f t="shared" si="8"/>
        <v>77356.67075999995</v>
      </c>
      <c r="AK8">
        <v>0</v>
      </c>
      <c r="AR8">
        <v>0</v>
      </c>
      <c r="AV8">
        <v>1786</v>
      </c>
      <c r="AX8" s="68">
        <v>1878.8</v>
      </c>
      <c r="AZ8" s="68">
        <f t="shared" si="2"/>
        <v>73691.870759999947</v>
      </c>
      <c r="BB8">
        <f t="shared" si="9"/>
        <v>39511.742399999996</v>
      </c>
      <c r="BC8">
        <v>0</v>
      </c>
      <c r="BM8">
        <v>0</v>
      </c>
      <c r="BO8">
        <v>1950.3</v>
      </c>
      <c r="BQ8">
        <f t="shared" si="3"/>
        <v>37561.442399999993</v>
      </c>
      <c r="BS8">
        <f t="shared" si="10"/>
        <v>2889.12</v>
      </c>
      <c r="BX8">
        <v>1786</v>
      </c>
      <c r="CA8">
        <f t="shared" si="4"/>
        <v>4675.12</v>
      </c>
      <c r="CI8">
        <f t="shared" si="11"/>
        <v>39956.58</v>
      </c>
      <c r="DE8">
        <f t="shared" si="5"/>
        <v>39956.58</v>
      </c>
      <c r="EE8">
        <f t="shared" si="12"/>
        <v>64573.847999999998</v>
      </c>
      <c r="FA8">
        <f t="shared" si="6"/>
        <v>64573.847999999998</v>
      </c>
    </row>
    <row r="9" spans="1:253" x14ac:dyDescent="0.3">
      <c r="A9" s="6">
        <v>43471</v>
      </c>
      <c r="B9">
        <f t="shared" si="13"/>
        <v>31269.620000000032</v>
      </c>
      <c r="O9">
        <v>851.20500000000004</v>
      </c>
      <c r="Q9">
        <f t="shared" si="0"/>
        <v>30418.41500000003</v>
      </c>
      <c r="S9">
        <f t="shared" si="7"/>
        <v>0.11000000000024102</v>
      </c>
      <c r="AH9">
        <f t="shared" si="1"/>
        <v>0.11000000000024102</v>
      </c>
      <c r="AJ9">
        <f t="shared" si="8"/>
        <v>73691.870759999947</v>
      </c>
      <c r="AK9">
        <v>0</v>
      </c>
      <c r="AR9">
        <v>0</v>
      </c>
      <c r="AV9">
        <v>1218.8000000000002</v>
      </c>
      <c r="AX9" s="68">
        <v>2002.6</v>
      </c>
      <c r="AZ9" s="68">
        <f t="shared" si="2"/>
        <v>70470.470759999938</v>
      </c>
      <c r="BB9">
        <f t="shared" si="9"/>
        <v>37561.442399999993</v>
      </c>
      <c r="BC9">
        <v>0</v>
      </c>
      <c r="BM9">
        <v>0</v>
      </c>
      <c r="BO9">
        <v>2046.2</v>
      </c>
      <c r="BQ9">
        <f t="shared" si="3"/>
        <v>35515.242399999996</v>
      </c>
      <c r="BS9">
        <f t="shared" si="10"/>
        <v>4675.12</v>
      </c>
      <c r="BX9">
        <v>1218.8000000000002</v>
      </c>
      <c r="CA9">
        <f t="shared" si="4"/>
        <v>5893.92</v>
      </c>
      <c r="CI9">
        <f t="shared" si="11"/>
        <v>39956.58</v>
      </c>
      <c r="DE9">
        <f t="shared" si="5"/>
        <v>39956.58</v>
      </c>
      <c r="EE9">
        <f t="shared" si="12"/>
        <v>64573.847999999998</v>
      </c>
      <c r="FA9">
        <f t="shared" si="6"/>
        <v>64573.847999999998</v>
      </c>
    </row>
    <row r="10" spans="1:253" x14ac:dyDescent="0.3">
      <c r="A10" s="6">
        <v>43472</v>
      </c>
      <c r="B10">
        <f t="shared" si="13"/>
        <v>30418.41500000003</v>
      </c>
      <c r="O10">
        <v>668.56299999999999</v>
      </c>
      <c r="Q10">
        <f>B10+C10+I10+J10+K10+L10-M10-N10-O10-P10+F10</f>
        <v>29749.852000000032</v>
      </c>
      <c r="S10">
        <f t="shared" si="7"/>
        <v>0.11000000000024102</v>
      </c>
      <c r="AH10">
        <f t="shared" si="1"/>
        <v>0.11000000000024102</v>
      </c>
      <c r="AJ10">
        <f t="shared" si="8"/>
        <v>70470.470759999938</v>
      </c>
      <c r="AK10">
        <v>0</v>
      </c>
      <c r="AR10">
        <v>0</v>
      </c>
      <c r="AV10">
        <v>1900.58</v>
      </c>
      <c r="AX10" s="68">
        <v>2043.3</v>
      </c>
      <c r="AZ10" s="68">
        <f t="shared" si="2"/>
        <v>66526.590759999934</v>
      </c>
      <c r="BB10">
        <f t="shared" si="9"/>
        <v>35515.242399999996</v>
      </c>
      <c r="BC10">
        <v>0</v>
      </c>
      <c r="BM10">
        <v>0</v>
      </c>
      <c r="BO10">
        <v>912.8</v>
      </c>
      <c r="BQ10">
        <f t="shared" si="3"/>
        <v>34602.442399999993</v>
      </c>
      <c r="BS10">
        <f t="shared" si="10"/>
        <v>5893.92</v>
      </c>
      <c r="BX10">
        <v>1900.58</v>
      </c>
      <c r="CA10">
        <f t="shared" si="4"/>
        <v>7794.5</v>
      </c>
      <c r="CI10">
        <f t="shared" si="11"/>
        <v>39956.58</v>
      </c>
      <c r="DE10">
        <f t="shared" si="5"/>
        <v>39956.58</v>
      </c>
      <c r="EE10">
        <f t="shared" si="12"/>
        <v>64573.847999999998</v>
      </c>
      <c r="FA10">
        <f t="shared" si="6"/>
        <v>64573.847999999998</v>
      </c>
    </row>
    <row r="11" spans="1:253" x14ac:dyDescent="0.3">
      <c r="A11" s="6">
        <v>43473</v>
      </c>
      <c r="B11">
        <f t="shared" si="13"/>
        <v>29749.852000000032</v>
      </c>
      <c r="O11">
        <v>1025.5350000000001</v>
      </c>
      <c r="Q11">
        <f t="shared" si="0"/>
        <v>28724.317000000032</v>
      </c>
      <c r="S11">
        <f t="shared" si="7"/>
        <v>0.11000000000024102</v>
      </c>
      <c r="AH11">
        <f t="shared" si="1"/>
        <v>0.11000000000024102</v>
      </c>
      <c r="AJ11">
        <f t="shared" si="8"/>
        <v>66526.590759999934</v>
      </c>
      <c r="AK11">
        <v>4007</v>
      </c>
      <c r="AL11" t="s">
        <v>194</v>
      </c>
      <c r="AM11" t="s">
        <v>195</v>
      </c>
      <c r="AR11">
        <v>0</v>
      </c>
      <c r="AV11">
        <v>1144.6999999999998</v>
      </c>
      <c r="AX11" s="68">
        <v>1984.2</v>
      </c>
      <c r="AZ11" s="68">
        <f t="shared" si="2"/>
        <v>67404.690759999939</v>
      </c>
      <c r="BB11">
        <f t="shared" si="9"/>
        <v>34602.442399999993</v>
      </c>
      <c r="BC11">
        <v>2293</v>
      </c>
      <c r="BD11" t="s">
        <v>194</v>
      </c>
      <c r="BE11" t="s">
        <v>195</v>
      </c>
      <c r="BM11">
        <v>0</v>
      </c>
      <c r="BO11">
        <v>1550</v>
      </c>
      <c r="BQ11">
        <f t="shared" si="3"/>
        <v>35345.442399999993</v>
      </c>
      <c r="BS11">
        <f t="shared" si="10"/>
        <v>7794.5</v>
      </c>
      <c r="BX11">
        <v>1144.6999999999998</v>
      </c>
      <c r="CA11">
        <f t="shared" si="4"/>
        <v>8939.2000000000007</v>
      </c>
      <c r="CI11">
        <f t="shared" si="11"/>
        <v>39956.58</v>
      </c>
      <c r="DE11">
        <f t="shared" si="5"/>
        <v>39956.58</v>
      </c>
      <c r="EE11">
        <f t="shared" si="12"/>
        <v>64573.847999999998</v>
      </c>
      <c r="FA11">
        <f t="shared" si="6"/>
        <v>64573.847999999998</v>
      </c>
    </row>
    <row r="12" spans="1:253" x14ac:dyDescent="0.3">
      <c r="A12" s="6">
        <v>43474</v>
      </c>
      <c r="B12">
        <f t="shared" si="13"/>
        <v>28724.317000000032</v>
      </c>
      <c r="O12">
        <v>621.16200000000003</v>
      </c>
      <c r="Q12">
        <f t="shared" si="0"/>
        <v>28103.155000000032</v>
      </c>
      <c r="S12">
        <f t="shared" si="7"/>
        <v>0.11000000000024102</v>
      </c>
      <c r="AH12">
        <f t="shared" si="1"/>
        <v>0.11000000000024102</v>
      </c>
      <c r="AJ12">
        <f t="shared" si="8"/>
        <v>67404.690759999939</v>
      </c>
      <c r="AK12">
        <v>0</v>
      </c>
      <c r="AR12">
        <v>0</v>
      </c>
      <c r="AV12">
        <v>1973.8000000000002</v>
      </c>
      <c r="AX12" s="68">
        <v>1925</v>
      </c>
      <c r="AZ12" s="68">
        <f t="shared" si="2"/>
        <v>63505.890759999937</v>
      </c>
      <c r="BB12">
        <f t="shared" si="9"/>
        <v>35345.442399999993</v>
      </c>
      <c r="BC12">
        <v>10839</v>
      </c>
      <c r="BD12" t="s">
        <v>194</v>
      </c>
      <c r="BE12" t="s">
        <v>195</v>
      </c>
      <c r="BM12">
        <v>0</v>
      </c>
      <c r="BO12">
        <v>1986.6</v>
      </c>
      <c r="BQ12">
        <f t="shared" si="3"/>
        <v>44197.842399999994</v>
      </c>
      <c r="BS12">
        <f t="shared" si="10"/>
        <v>8939.2000000000007</v>
      </c>
      <c r="BX12">
        <v>1973.8000000000002</v>
      </c>
      <c r="CA12">
        <f t="shared" si="4"/>
        <v>10913</v>
      </c>
      <c r="CI12">
        <f t="shared" si="11"/>
        <v>39956.58</v>
      </c>
      <c r="DE12">
        <f t="shared" si="5"/>
        <v>39956.58</v>
      </c>
      <c r="EE12">
        <f t="shared" si="12"/>
        <v>64573.847999999998</v>
      </c>
      <c r="FA12">
        <f t="shared" si="6"/>
        <v>64573.847999999998</v>
      </c>
    </row>
    <row r="13" spans="1:253" x14ac:dyDescent="0.3">
      <c r="A13" s="6">
        <v>43475</v>
      </c>
      <c r="B13">
        <f t="shared" si="13"/>
        <v>28103.155000000032</v>
      </c>
      <c r="O13">
        <v>905.346</v>
      </c>
      <c r="Q13">
        <f t="shared" si="0"/>
        <v>27197.80900000003</v>
      </c>
      <c r="S13">
        <f t="shared" si="7"/>
        <v>0.11000000000024102</v>
      </c>
      <c r="AH13">
        <f t="shared" si="1"/>
        <v>0.11000000000024102</v>
      </c>
      <c r="AJ13">
        <f t="shared" si="8"/>
        <v>63505.890759999937</v>
      </c>
      <c r="AK13">
        <v>0</v>
      </c>
      <c r="AR13">
        <v>525</v>
      </c>
      <c r="AV13">
        <v>2168.12</v>
      </c>
      <c r="AX13" s="68">
        <v>1931</v>
      </c>
      <c r="AZ13" s="68">
        <f t="shared" si="2"/>
        <v>59931.770759999934</v>
      </c>
      <c r="BB13">
        <f t="shared" si="9"/>
        <v>44197.842399999994</v>
      </c>
      <c r="BC13">
        <v>12761</v>
      </c>
      <c r="BD13" t="s">
        <v>194</v>
      </c>
      <c r="BE13" t="s">
        <v>195</v>
      </c>
      <c r="BM13">
        <v>0</v>
      </c>
      <c r="BO13">
        <v>1585.1</v>
      </c>
      <c r="BQ13">
        <f t="shared" si="3"/>
        <v>55373.742399999996</v>
      </c>
      <c r="BS13">
        <f t="shared" si="10"/>
        <v>10913</v>
      </c>
      <c r="BX13">
        <v>2168.12</v>
      </c>
      <c r="CA13">
        <f t="shared" si="4"/>
        <v>13081.119999999999</v>
      </c>
      <c r="CI13">
        <f t="shared" si="11"/>
        <v>39956.58</v>
      </c>
      <c r="DE13">
        <f t="shared" si="5"/>
        <v>39956.58</v>
      </c>
      <c r="EE13">
        <f t="shared" si="12"/>
        <v>64573.847999999998</v>
      </c>
      <c r="FA13">
        <f t="shared" si="6"/>
        <v>64573.847999999998</v>
      </c>
    </row>
    <row r="14" spans="1:253" x14ac:dyDescent="0.3">
      <c r="A14" s="6">
        <v>43476</v>
      </c>
      <c r="B14">
        <f t="shared" si="13"/>
        <v>27197.80900000003</v>
      </c>
      <c r="O14">
        <v>1144.825</v>
      </c>
      <c r="Q14">
        <f t="shared" si="0"/>
        <v>26052.984000000029</v>
      </c>
      <c r="S14">
        <f t="shared" si="7"/>
        <v>0.11000000000024102</v>
      </c>
      <c r="AH14">
        <f t="shared" si="1"/>
        <v>0.11000000000024102</v>
      </c>
      <c r="AJ14">
        <f t="shared" si="8"/>
        <v>59931.770759999934</v>
      </c>
      <c r="AK14">
        <v>5540</v>
      </c>
      <c r="AL14" t="s">
        <v>194</v>
      </c>
      <c r="AM14" t="s">
        <v>195</v>
      </c>
      <c r="AR14">
        <v>0</v>
      </c>
      <c r="AV14">
        <v>1273.6799999999998</v>
      </c>
      <c r="AX14" s="68">
        <v>852.3</v>
      </c>
      <c r="AZ14" s="68">
        <f t="shared" si="2"/>
        <v>63345.790759999931</v>
      </c>
      <c r="BB14">
        <f t="shared" si="9"/>
        <v>55373.742399999996</v>
      </c>
      <c r="BC14">
        <v>0</v>
      </c>
      <c r="BM14">
        <v>0</v>
      </c>
      <c r="BO14">
        <v>1989.4</v>
      </c>
      <c r="BQ14">
        <f t="shared" si="3"/>
        <v>53384.342399999994</v>
      </c>
      <c r="BS14">
        <f t="shared" si="10"/>
        <v>13081.119999999999</v>
      </c>
      <c r="BX14">
        <v>1273.6799999999998</v>
      </c>
      <c r="CA14">
        <f t="shared" si="4"/>
        <v>14354.8</v>
      </c>
      <c r="CI14">
        <f t="shared" si="11"/>
        <v>39956.58</v>
      </c>
      <c r="DE14">
        <f t="shared" si="5"/>
        <v>39956.58</v>
      </c>
      <c r="EE14">
        <f t="shared" si="12"/>
        <v>64573.847999999998</v>
      </c>
      <c r="FA14">
        <f t="shared" si="6"/>
        <v>64573.847999999998</v>
      </c>
    </row>
    <row r="15" spans="1:253" x14ac:dyDescent="0.3">
      <c r="A15" s="6">
        <v>43477</v>
      </c>
      <c r="B15">
        <f t="shared" si="13"/>
        <v>26052.984000000029</v>
      </c>
      <c r="O15">
        <v>1032.162</v>
      </c>
      <c r="Q15">
        <f t="shared" si="0"/>
        <v>25020.822000000029</v>
      </c>
      <c r="S15">
        <f t="shared" si="7"/>
        <v>0.11000000000024102</v>
      </c>
      <c r="AH15">
        <f t="shared" si="1"/>
        <v>0.11000000000024102</v>
      </c>
      <c r="AJ15">
        <f t="shared" si="8"/>
        <v>63345.790759999931</v>
      </c>
      <c r="AK15">
        <v>5281</v>
      </c>
      <c r="AL15" t="s">
        <v>194</v>
      </c>
      <c r="AM15" t="s">
        <v>195</v>
      </c>
      <c r="AR15">
        <v>0</v>
      </c>
      <c r="AV15">
        <v>891.09999999999991</v>
      </c>
      <c r="AX15" s="68">
        <v>1762.1</v>
      </c>
      <c r="AZ15" s="68">
        <f t="shared" si="2"/>
        <v>65973.590759999919</v>
      </c>
      <c r="BB15">
        <f t="shared" si="9"/>
        <v>53384.342399999994</v>
      </c>
      <c r="BC15">
        <v>0</v>
      </c>
      <c r="BM15">
        <v>0</v>
      </c>
      <c r="BO15">
        <v>1726.8</v>
      </c>
      <c r="BQ15">
        <f t="shared" si="3"/>
        <v>51657.542399999991</v>
      </c>
      <c r="BS15">
        <f t="shared" si="10"/>
        <v>14354.8</v>
      </c>
      <c r="BX15">
        <v>891.09999999999991</v>
      </c>
      <c r="CA15">
        <f t="shared" si="4"/>
        <v>15245.9</v>
      </c>
      <c r="CI15">
        <f t="shared" si="11"/>
        <v>39956.58</v>
      </c>
      <c r="DE15">
        <f t="shared" si="5"/>
        <v>39956.58</v>
      </c>
      <c r="EE15">
        <f t="shared" si="12"/>
        <v>64573.847999999998</v>
      </c>
      <c r="FA15">
        <f t="shared" si="6"/>
        <v>64573.847999999998</v>
      </c>
    </row>
    <row r="16" spans="1:253" x14ac:dyDescent="0.3">
      <c r="A16" s="6">
        <v>43478</v>
      </c>
      <c r="B16">
        <f t="shared" si="13"/>
        <v>25020.822000000029</v>
      </c>
      <c r="O16">
        <v>1014.078</v>
      </c>
      <c r="Q16">
        <f t="shared" si="0"/>
        <v>24006.744000000028</v>
      </c>
      <c r="S16">
        <f t="shared" si="7"/>
        <v>0.11000000000024102</v>
      </c>
      <c r="AH16">
        <f t="shared" si="1"/>
        <v>0.11000000000024102</v>
      </c>
      <c r="AJ16">
        <f t="shared" si="8"/>
        <v>65973.590759999919</v>
      </c>
      <c r="AK16">
        <v>2844.3050000000003</v>
      </c>
      <c r="AL16" t="s">
        <v>194</v>
      </c>
      <c r="AM16" t="s">
        <v>195</v>
      </c>
      <c r="AR16">
        <v>0</v>
      </c>
      <c r="AV16">
        <v>1698.9</v>
      </c>
      <c r="AX16" s="68">
        <f>1944.9-475</f>
        <v>1469.9</v>
      </c>
      <c r="AZ16" s="68">
        <f t="shared" si="2"/>
        <v>65649.095759999938</v>
      </c>
      <c r="BB16">
        <f t="shared" si="9"/>
        <v>51657.542399999991</v>
      </c>
      <c r="BC16">
        <v>437.19800000000032</v>
      </c>
      <c r="BD16" t="s">
        <v>194</v>
      </c>
      <c r="BE16" t="s">
        <v>195</v>
      </c>
      <c r="BM16">
        <v>0</v>
      </c>
      <c r="BO16">
        <v>2060.4</v>
      </c>
      <c r="BQ16">
        <f t="shared" si="3"/>
        <v>50034.340399999994</v>
      </c>
      <c r="BS16">
        <f t="shared" si="10"/>
        <v>15245.9</v>
      </c>
      <c r="BX16">
        <v>1698.9</v>
      </c>
      <c r="CA16">
        <f t="shared" si="4"/>
        <v>16944.8</v>
      </c>
      <c r="CI16">
        <f t="shared" si="11"/>
        <v>39956.58</v>
      </c>
      <c r="DE16">
        <f t="shared" si="5"/>
        <v>39956.58</v>
      </c>
      <c r="EE16">
        <f t="shared" si="12"/>
        <v>64573.847999999998</v>
      </c>
      <c r="FA16">
        <f t="shared" si="6"/>
        <v>64573.847999999998</v>
      </c>
    </row>
    <row r="17" spans="1:157" x14ac:dyDescent="0.3">
      <c r="A17" s="6">
        <v>43479</v>
      </c>
      <c r="B17">
        <f t="shared" si="13"/>
        <v>24006.744000000028</v>
      </c>
      <c r="O17">
        <v>900.29200000000003</v>
      </c>
      <c r="Q17">
        <f t="shared" si="0"/>
        <v>23106.452000000027</v>
      </c>
      <c r="S17">
        <f t="shared" si="7"/>
        <v>0.11000000000024102</v>
      </c>
      <c r="AH17">
        <f t="shared" si="1"/>
        <v>0.11000000000024102</v>
      </c>
      <c r="AJ17">
        <f t="shared" si="8"/>
        <v>65649.095759999938</v>
      </c>
      <c r="AK17">
        <v>0</v>
      </c>
      <c r="AR17">
        <v>0</v>
      </c>
      <c r="AV17">
        <v>1932.2599999999998</v>
      </c>
      <c r="AX17" s="68">
        <f>1977.8-500</f>
        <v>1477.8</v>
      </c>
      <c r="AZ17" s="68">
        <f t="shared" si="2"/>
        <v>62239.035759999933</v>
      </c>
      <c r="BB17">
        <f t="shared" si="9"/>
        <v>50034.340399999994</v>
      </c>
      <c r="BC17">
        <v>0</v>
      </c>
      <c r="BM17">
        <v>0</v>
      </c>
      <c r="BO17">
        <v>1871.7</v>
      </c>
      <c r="BQ17">
        <f t="shared" si="3"/>
        <v>48162.640399999997</v>
      </c>
      <c r="BS17">
        <f t="shared" si="10"/>
        <v>16944.8</v>
      </c>
      <c r="BX17">
        <v>1932.2599999999998</v>
      </c>
      <c r="CA17">
        <f t="shared" si="4"/>
        <v>18877.059999999998</v>
      </c>
      <c r="CI17">
        <f t="shared" si="11"/>
        <v>39956.58</v>
      </c>
      <c r="DE17">
        <f t="shared" si="5"/>
        <v>39956.58</v>
      </c>
      <c r="EE17">
        <f t="shared" si="12"/>
        <v>64573.847999999998</v>
      </c>
      <c r="FA17">
        <f t="shared" si="6"/>
        <v>64573.847999999998</v>
      </c>
    </row>
    <row r="18" spans="1:157" x14ac:dyDescent="0.3">
      <c r="A18" s="6">
        <v>43480</v>
      </c>
      <c r="B18">
        <f t="shared" si="13"/>
        <v>23106.452000000027</v>
      </c>
      <c r="O18">
        <v>692.48900000000003</v>
      </c>
      <c r="Q18">
        <f t="shared" si="0"/>
        <v>22413.963000000025</v>
      </c>
      <c r="S18">
        <f t="shared" si="7"/>
        <v>0.11000000000024102</v>
      </c>
      <c r="AH18">
        <f t="shared" si="1"/>
        <v>0.11000000000024102</v>
      </c>
      <c r="AJ18">
        <f t="shared" si="8"/>
        <v>62239.035759999933</v>
      </c>
      <c r="AK18">
        <v>0</v>
      </c>
      <c r="AR18">
        <v>0</v>
      </c>
      <c r="AV18">
        <v>1132.46</v>
      </c>
      <c r="AX18" s="68">
        <f>1920.7-500</f>
        <v>1420.7</v>
      </c>
      <c r="AZ18" s="68">
        <f t="shared" si="2"/>
        <v>59685.875759999937</v>
      </c>
      <c r="BB18">
        <f t="shared" si="9"/>
        <v>48162.640399999997</v>
      </c>
      <c r="BC18">
        <v>0</v>
      </c>
      <c r="BM18">
        <v>0</v>
      </c>
      <c r="BO18">
        <v>2053.4</v>
      </c>
      <c r="BQ18">
        <f t="shared" si="3"/>
        <v>46109.240399999995</v>
      </c>
      <c r="BS18">
        <f t="shared" si="10"/>
        <v>18877.059999999998</v>
      </c>
      <c r="BX18">
        <v>1132.46</v>
      </c>
      <c r="BZ18">
        <v>16824.5</v>
      </c>
      <c r="CA18">
        <f t="shared" si="4"/>
        <v>3185.0199999999968</v>
      </c>
      <c r="CI18">
        <f t="shared" si="11"/>
        <v>39956.58</v>
      </c>
      <c r="DE18">
        <f t="shared" si="5"/>
        <v>39956.58</v>
      </c>
      <c r="EE18">
        <f t="shared" si="12"/>
        <v>64573.847999999998</v>
      </c>
      <c r="FA18">
        <f t="shared" si="6"/>
        <v>64573.847999999998</v>
      </c>
    </row>
    <row r="19" spans="1:157" x14ac:dyDescent="0.3">
      <c r="A19" s="6">
        <v>43481</v>
      </c>
      <c r="B19">
        <f t="shared" si="13"/>
        <v>22413.963000000025</v>
      </c>
      <c r="O19">
        <v>706.529</v>
      </c>
      <c r="Q19">
        <f t="shared" si="0"/>
        <v>21707.434000000027</v>
      </c>
      <c r="S19">
        <f t="shared" si="7"/>
        <v>0.11000000000024102</v>
      </c>
      <c r="AH19">
        <f t="shared" si="1"/>
        <v>0.11000000000024102</v>
      </c>
      <c r="AJ19">
        <f t="shared" si="8"/>
        <v>59685.875759999937</v>
      </c>
      <c r="AK19">
        <v>0</v>
      </c>
      <c r="AR19">
        <v>0</v>
      </c>
      <c r="AV19">
        <v>0</v>
      </c>
      <c r="AX19" s="68">
        <f>1751.7-597.103</f>
        <v>1154.5970000000002</v>
      </c>
      <c r="AZ19" s="68">
        <f t="shared" si="2"/>
        <v>58531.278759999936</v>
      </c>
      <c r="BB19">
        <f t="shared" si="9"/>
        <v>46109.240399999995</v>
      </c>
      <c r="BC19">
        <v>0</v>
      </c>
      <c r="BM19">
        <v>0</v>
      </c>
      <c r="BO19">
        <v>914.5</v>
      </c>
      <c r="BQ19">
        <f t="shared" si="3"/>
        <v>45194.740399999995</v>
      </c>
      <c r="BS19">
        <f t="shared" si="10"/>
        <v>3185.0199999999968</v>
      </c>
      <c r="BX19">
        <v>0</v>
      </c>
      <c r="CA19">
        <f t="shared" si="4"/>
        <v>3185.0199999999968</v>
      </c>
      <c r="CI19">
        <f t="shared" si="11"/>
        <v>39956.58</v>
      </c>
      <c r="DE19">
        <f t="shared" si="5"/>
        <v>39956.58</v>
      </c>
      <c r="EE19">
        <f t="shared" si="12"/>
        <v>64573.847999999998</v>
      </c>
      <c r="FA19">
        <f t="shared" si="6"/>
        <v>64573.847999999998</v>
      </c>
    </row>
    <row r="20" spans="1:157" x14ac:dyDescent="0.3">
      <c r="A20" s="6">
        <v>43482</v>
      </c>
      <c r="B20">
        <f t="shared" si="13"/>
        <v>21707.434000000027</v>
      </c>
      <c r="O20">
        <v>984.31100000000004</v>
      </c>
      <c r="Q20">
        <f t="shared" si="0"/>
        <v>20723.123000000025</v>
      </c>
      <c r="S20">
        <f t="shared" si="7"/>
        <v>0.11000000000024102</v>
      </c>
      <c r="AH20">
        <f t="shared" si="1"/>
        <v>0.11000000000024102</v>
      </c>
      <c r="AJ20">
        <f t="shared" si="8"/>
        <v>58531.278759999936</v>
      </c>
      <c r="AK20">
        <v>0</v>
      </c>
      <c r="AR20">
        <v>0</v>
      </c>
      <c r="AV20">
        <v>0</v>
      </c>
      <c r="AX20" s="68">
        <v>941.7</v>
      </c>
      <c r="AZ20" s="68">
        <f t="shared" si="2"/>
        <v>57589.578759999938</v>
      </c>
      <c r="BB20">
        <f t="shared" si="9"/>
        <v>45194.740399999995</v>
      </c>
      <c r="BC20">
        <v>0</v>
      </c>
      <c r="BM20">
        <v>525</v>
      </c>
      <c r="BO20">
        <v>1407.9</v>
      </c>
      <c r="BQ20">
        <f t="shared" si="3"/>
        <v>43261.840399999994</v>
      </c>
      <c r="BS20">
        <f t="shared" si="10"/>
        <v>3185.0199999999968</v>
      </c>
      <c r="BX20">
        <v>0</v>
      </c>
      <c r="CA20">
        <f t="shared" si="4"/>
        <v>3185.0199999999968</v>
      </c>
      <c r="CI20">
        <f t="shared" si="11"/>
        <v>39956.58</v>
      </c>
      <c r="DE20">
        <f t="shared" si="5"/>
        <v>39956.58</v>
      </c>
      <c r="EE20">
        <f t="shared" si="12"/>
        <v>64573.847999999998</v>
      </c>
      <c r="FA20">
        <f t="shared" si="6"/>
        <v>64573.847999999998</v>
      </c>
    </row>
    <row r="21" spans="1:157" x14ac:dyDescent="0.3">
      <c r="A21" s="6">
        <v>43483</v>
      </c>
      <c r="B21">
        <f t="shared" si="13"/>
        <v>20723.123000000025</v>
      </c>
      <c r="O21">
        <v>933.428</v>
      </c>
      <c r="Q21">
        <f t="shared" si="0"/>
        <v>19789.695000000025</v>
      </c>
      <c r="S21">
        <f t="shared" si="7"/>
        <v>0.11000000000024102</v>
      </c>
      <c r="AH21">
        <f t="shared" si="1"/>
        <v>0.11000000000024102</v>
      </c>
      <c r="AJ21">
        <f t="shared" si="8"/>
        <v>57589.578759999938</v>
      </c>
      <c r="AK21">
        <v>0</v>
      </c>
      <c r="AR21">
        <v>0</v>
      </c>
      <c r="AV21">
        <v>0</v>
      </c>
      <c r="AX21" s="68">
        <v>1914</v>
      </c>
      <c r="AZ21" s="68">
        <f t="shared" si="2"/>
        <v>55675.578759999938</v>
      </c>
      <c r="BB21">
        <f t="shared" si="9"/>
        <v>43261.840399999994</v>
      </c>
      <c r="BC21">
        <v>0</v>
      </c>
      <c r="BM21">
        <v>0</v>
      </c>
      <c r="BO21">
        <v>1781</v>
      </c>
      <c r="BQ21">
        <f t="shared" si="3"/>
        <v>41480.840399999994</v>
      </c>
      <c r="BS21">
        <f t="shared" si="10"/>
        <v>3185.0199999999968</v>
      </c>
      <c r="BX21">
        <v>0</v>
      </c>
      <c r="CA21">
        <f t="shared" si="4"/>
        <v>3185.0199999999968</v>
      </c>
      <c r="CI21">
        <f t="shared" si="11"/>
        <v>39956.58</v>
      </c>
      <c r="DE21">
        <f t="shared" si="5"/>
        <v>39956.58</v>
      </c>
      <c r="EE21">
        <f t="shared" si="12"/>
        <v>64573.847999999998</v>
      </c>
      <c r="FA21">
        <f t="shared" si="6"/>
        <v>64573.847999999998</v>
      </c>
    </row>
    <row r="22" spans="1:157" x14ac:dyDescent="0.3">
      <c r="A22" s="6">
        <v>43484</v>
      </c>
      <c r="B22">
        <f t="shared" si="13"/>
        <v>19789.695000000025</v>
      </c>
      <c r="O22">
        <v>501.83800000000002</v>
      </c>
      <c r="Q22">
        <f t="shared" si="0"/>
        <v>19287.857000000025</v>
      </c>
      <c r="S22">
        <f t="shared" si="7"/>
        <v>0.11000000000024102</v>
      </c>
      <c r="AH22">
        <f t="shared" si="1"/>
        <v>0.11000000000024102</v>
      </c>
      <c r="AJ22">
        <f t="shared" si="8"/>
        <v>55675.578759999938</v>
      </c>
      <c r="AK22">
        <v>0</v>
      </c>
      <c r="AR22">
        <v>0</v>
      </c>
      <c r="AV22">
        <v>0</v>
      </c>
      <c r="AX22" s="68">
        <v>2047</v>
      </c>
      <c r="AZ22" s="68">
        <f t="shared" si="2"/>
        <v>53628.578759999938</v>
      </c>
      <c r="BB22">
        <f t="shared" si="9"/>
        <v>41480.840399999994</v>
      </c>
      <c r="BC22">
        <v>0</v>
      </c>
      <c r="BM22">
        <v>0</v>
      </c>
      <c r="BO22">
        <v>1873.8000000000002</v>
      </c>
      <c r="BQ22">
        <f t="shared" si="3"/>
        <v>39607.040399999991</v>
      </c>
      <c r="BS22">
        <f t="shared" si="10"/>
        <v>3185.0199999999968</v>
      </c>
      <c r="BX22">
        <v>0</v>
      </c>
      <c r="CA22">
        <f t="shared" si="4"/>
        <v>3185.0199999999968</v>
      </c>
      <c r="CI22">
        <f t="shared" si="11"/>
        <v>39956.58</v>
      </c>
      <c r="DE22">
        <f t="shared" si="5"/>
        <v>39956.58</v>
      </c>
      <c r="EE22">
        <f t="shared" si="12"/>
        <v>64573.847999999998</v>
      </c>
      <c r="FA22">
        <f t="shared" si="6"/>
        <v>64573.847999999998</v>
      </c>
    </row>
    <row r="23" spans="1:157" x14ac:dyDescent="0.3">
      <c r="A23" s="6">
        <v>43485</v>
      </c>
      <c r="B23">
        <f t="shared" si="13"/>
        <v>19287.857000000025</v>
      </c>
      <c r="O23">
        <v>979.55600000000004</v>
      </c>
      <c r="Q23">
        <f t="shared" si="0"/>
        <v>18308.301000000025</v>
      </c>
      <c r="S23">
        <f t="shared" si="7"/>
        <v>0.11000000000024102</v>
      </c>
      <c r="AH23">
        <f t="shared" si="1"/>
        <v>0.11000000000024102</v>
      </c>
      <c r="AJ23">
        <f t="shared" si="8"/>
        <v>53628.578759999938</v>
      </c>
      <c r="AK23">
        <v>0</v>
      </c>
      <c r="AR23">
        <v>0</v>
      </c>
      <c r="AV23">
        <v>0</v>
      </c>
      <c r="AX23" s="68">
        <v>2032.4</v>
      </c>
      <c r="AZ23" s="68">
        <f t="shared" si="2"/>
        <v>51596.178759999937</v>
      </c>
      <c r="BB23">
        <f t="shared" si="9"/>
        <v>39607.040399999991</v>
      </c>
      <c r="BC23">
        <v>0</v>
      </c>
      <c r="BM23">
        <v>0</v>
      </c>
      <c r="BO23">
        <v>1778.7</v>
      </c>
      <c r="BQ23">
        <f t="shared" si="3"/>
        <v>37828.340399999994</v>
      </c>
      <c r="BS23">
        <f t="shared" si="10"/>
        <v>3185.0199999999968</v>
      </c>
      <c r="BX23">
        <v>0</v>
      </c>
      <c r="CA23">
        <f t="shared" si="4"/>
        <v>3185.0199999999968</v>
      </c>
      <c r="CI23">
        <f t="shared" si="11"/>
        <v>39956.58</v>
      </c>
      <c r="DE23">
        <f t="shared" si="5"/>
        <v>39956.58</v>
      </c>
      <c r="EE23">
        <f t="shared" si="12"/>
        <v>64573.847999999998</v>
      </c>
      <c r="FA23">
        <f t="shared" si="6"/>
        <v>64573.847999999998</v>
      </c>
    </row>
    <row r="24" spans="1:157" x14ac:dyDescent="0.3">
      <c r="A24" s="6">
        <v>43486</v>
      </c>
      <c r="B24">
        <f t="shared" si="13"/>
        <v>18308.301000000025</v>
      </c>
      <c r="O24">
        <v>806.62099999999998</v>
      </c>
      <c r="Q24">
        <f t="shared" si="0"/>
        <v>17501.680000000026</v>
      </c>
      <c r="S24">
        <f t="shared" si="7"/>
        <v>0.11000000000024102</v>
      </c>
      <c r="AH24">
        <f t="shared" si="1"/>
        <v>0.11000000000024102</v>
      </c>
      <c r="AJ24">
        <f t="shared" si="8"/>
        <v>51596.178759999937</v>
      </c>
      <c r="AK24">
        <v>0</v>
      </c>
      <c r="AR24">
        <v>0</v>
      </c>
      <c r="AV24">
        <v>0</v>
      </c>
      <c r="AX24" s="68">
        <v>1143.7</v>
      </c>
      <c r="AZ24" s="68">
        <f t="shared" si="2"/>
        <v>50452.47875999994</v>
      </c>
      <c r="BB24">
        <f t="shared" si="9"/>
        <v>37828.340399999994</v>
      </c>
      <c r="BC24">
        <v>0</v>
      </c>
      <c r="BM24">
        <v>0</v>
      </c>
      <c r="BO24">
        <v>1792</v>
      </c>
      <c r="BQ24">
        <f t="shared" si="3"/>
        <v>36036.340399999994</v>
      </c>
      <c r="BS24">
        <f t="shared" si="10"/>
        <v>3185.0199999999968</v>
      </c>
      <c r="BX24">
        <v>0</v>
      </c>
      <c r="CA24">
        <f t="shared" si="4"/>
        <v>3185.0199999999968</v>
      </c>
      <c r="CI24">
        <f t="shared" si="11"/>
        <v>39956.58</v>
      </c>
      <c r="DE24">
        <f t="shared" si="5"/>
        <v>39956.58</v>
      </c>
      <c r="EE24">
        <f t="shared" si="12"/>
        <v>64573.847999999998</v>
      </c>
      <c r="FA24">
        <f t="shared" si="6"/>
        <v>64573.847999999998</v>
      </c>
    </row>
    <row r="25" spans="1:157" x14ac:dyDescent="0.3">
      <c r="A25" s="6">
        <v>43487</v>
      </c>
      <c r="B25">
        <f t="shared" si="13"/>
        <v>17501.680000000026</v>
      </c>
      <c r="O25">
        <v>780.45600000000002</v>
      </c>
      <c r="Q25">
        <f t="shared" si="0"/>
        <v>16721.224000000027</v>
      </c>
      <c r="S25">
        <f t="shared" si="7"/>
        <v>0.11000000000024102</v>
      </c>
      <c r="AH25">
        <f t="shared" si="1"/>
        <v>0.11000000000024102</v>
      </c>
      <c r="AJ25">
        <f t="shared" si="8"/>
        <v>50452.47875999994</v>
      </c>
      <c r="AK25">
        <v>0</v>
      </c>
      <c r="AR25">
        <v>0</v>
      </c>
      <c r="AV25">
        <v>0</v>
      </c>
      <c r="AX25" s="68">
        <v>1693.2</v>
      </c>
      <c r="AZ25" s="68">
        <f t="shared" si="2"/>
        <v>48759.278759999943</v>
      </c>
      <c r="BB25">
        <f t="shared" si="9"/>
        <v>36036.340399999994</v>
      </c>
      <c r="BC25">
        <v>0</v>
      </c>
      <c r="BM25">
        <v>0</v>
      </c>
      <c r="BO25">
        <v>1074.7</v>
      </c>
      <c r="BQ25">
        <f t="shared" si="3"/>
        <v>34961.640399999997</v>
      </c>
      <c r="BS25">
        <f t="shared" si="10"/>
        <v>3185.0199999999968</v>
      </c>
      <c r="BX25">
        <v>0</v>
      </c>
      <c r="CA25">
        <f t="shared" si="4"/>
        <v>3185.0199999999968</v>
      </c>
      <c r="CI25">
        <f t="shared" si="11"/>
        <v>39956.58</v>
      </c>
      <c r="DE25">
        <f t="shared" si="5"/>
        <v>39956.58</v>
      </c>
      <c r="EE25">
        <f t="shared" si="12"/>
        <v>64573.847999999998</v>
      </c>
      <c r="FA25">
        <f t="shared" si="6"/>
        <v>64573.847999999998</v>
      </c>
    </row>
    <row r="26" spans="1:157" x14ac:dyDescent="0.3">
      <c r="A26" s="6">
        <v>43488</v>
      </c>
      <c r="B26">
        <f t="shared" si="13"/>
        <v>16721.224000000027</v>
      </c>
      <c r="O26">
        <v>792.72</v>
      </c>
      <c r="Q26">
        <f t="shared" si="0"/>
        <v>15928.504000000028</v>
      </c>
      <c r="S26">
        <f t="shared" si="7"/>
        <v>0.11000000000024102</v>
      </c>
      <c r="AH26">
        <f t="shared" si="1"/>
        <v>0.11000000000024102</v>
      </c>
      <c r="AJ26">
        <f t="shared" si="8"/>
        <v>48759.278759999943</v>
      </c>
      <c r="AK26">
        <v>0</v>
      </c>
      <c r="AR26">
        <v>0</v>
      </c>
      <c r="AV26">
        <v>0</v>
      </c>
      <c r="AX26" s="68">
        <v>220</v>
      </c>
      <c r="AZ26" s="68">
        <f t="shared" si="2"/>
        <v>48539.278759999943</v>
      </c>
      <c r="BB26">
        <f t="shared" si="9"/>
        <v>34961.640399999997</v>
      </c>
      <c r="BC26">
        <v>0</v>
      </c>
      <c r="BM26">
        <v>0</v>
      </c>
      <c r="BO26">
        <v>1691.6</v>
      </c>
      <c r="BQ26">
        <f t="shared" si="3"/>
        <v>33270.040399999998</v>
      </c>
      <c r="BS26">
        <f t="shared" si="10"/>
        <v>3185.0199999999968</v>
      </c>
      <c r="BX26">
        <v>0</v>
      </c>
      <c r="CA26">
        <f t="shared" si="4"/>
        <v>3185.0199999999968</v>
      </c>
      <c r="CI26">
        <f t="shared" si="11"/>
        <v>39956.58</v>
      </c>
      <c r="DE26">
        <f t="shared" si="5"/>
        <v>39956.58</v>
      </c>
      <c r="EE26">
        <f t="shared" si="12"/>
        <v>64573.847999999998</v>
      </c>
      <c r="FA26">
        <f t="shared" si="6"/>
        <v>64573.847999999998</v>
      </c>
    </row>
    <row r="27" spans="1:157" x14ac:dyDescent="0.3">
      <c r="A27" s="6">
        <v>43489</v>
      </c>
      <c r="B27">
        <f t="shared" si="13"/>
        <v>15928.504000000028</v>
      </c>
      <c r="O27">
        <v>640.02300000000002</v>
      </c>
      <c r="Q27">
        <f t="shared" si="0"/>
        <v>15288.481000000029</v>
      </c>
      <c r="S27">
        <f t="shared" si="7"/>
        <v>0.11000000000024102</v>
      </c>
      <c r="AH27">
        <f t="shared" si="1"/>
        <v>0.11000000000024102</v>
      </c>
      <c r="AJ27">
        <f t="shared" si="8"/>
        <v>48539.278759999943</v>
      </c>
      <c r="AK27">
        <v>0</v>
      </c>
      <c r="AR27">
        <v>0</v>
      </c>
      <c r="AV27">
        <v>0</v>
      </c>
      <c r="AX27" s="68">
        <v>1715.2</v>
      </c>
      <c r="AZ27" s="68">
        <f t="shared" si="2"/>
        <v>46824.078759999946</v>
      </c>
      <c r="BB27">
        <f t="shared" si="9"/>
        <v>33270.040399999998</v>
      </c>
      <c r="BC27">
        <v>0</v>
      </c>
      <c r="BM27">
        <v>0</v>
      </c>
      <c r="BO27">
        <v>1743.9</v>
      </c>
      <c r="BQ27">
        <f t="shared" si="3"/>
        <v>31526.140399999997</v>
      </c>
      <c r="BS27">
        <f t="shared" si="10"/>
        <v>3185.0199999999968</v>
      </c>
      <c r="BX27">
        <v>0</v>
      </c>
      <c r="CA27">
        <f t="shared" si="4"/>
        <v>3185.0199999999968</v>
      </c>
      <c r="CI27">
        <f t="shared" si="11"/>
        <v>39956.58</v>
      </c>
      <c r="DE27">
        <f t="shared" si="5"/>
        <v>39956.58</v>
      </c>
      <c r="EE27">
        <f t="shared" si="12"/>
        <v>64573.847999999998</v>
      </c>
      <c r="FA27">
        <f t="shared" si="6"/>
        <v>64573.847999999998</v>
      </c>
    </row>
    <row r="28" spans="1:157" x14ac:dyDescent="0.3">
      <c r="A28" s="6">
        <v>43490</v>
      </c>
      <c r="B28">
        <f t="shared" si="13"/>
        <v>15288.481000000029</v>
      </c>
      <c r="O28">
        <v>825.83600000000001</v>
      </c>
      <c r="Q28">
        <f t="shared" si="0"/>
        <v>14462.64500000003</v>
      </c>
      <c r="S28">
        <f t="shared" si="7"/>
        <v>0.11000000000024102</v>
      </c>
      <c r="AH28">
        <f t="shared" si="1"/>
        <v>0.11000000000024102</v>
      </c>
      <c r="AJ28">
        <f t="shared" si="8"/>
        <v>46824.078759999946</v>
      </c>
      <c r="AK28">
        <v>0</v>
      </c>
      <c r="AR28">
        <v>0</v>
      </c>
      <c r="AV28">
        <v>0</v>
      </c>
      <c r="AX28" s="68">
        <v>1939</v>
      </c>
      <c r="AZ28" s="68">
        <f t="shared" si="2"/>
        <v>44885.078759999946</v>
      </c>
      <c r="BB28">
        <f t="shared" si="9"/>
        <v>31526.140399999997</v>
      </c>
      <c r="BC28">
        <v>0</v>
      </c>
      <c r="BM28">
        <v>0</v>
      </c>
      <c r="BO28">
        <v>1688</v>
      </c>
      <c r="BQ28">
        <f t="shared" si="3"/>
        <v>29838.140399999997</v>
      </c>
      <c r="BS28">
        <f t="shared" si="10"/>
        <v>3185.0199999999968</v>
      </c>
      <c r="BX28">
        <v>0</v>
      </c>
      <c r="CA28">
        <f t="shared" si="4"/>
        <v>3185.0199999999968</v>
      </c>
      <c r="CI28">
        <f t="shared" si="11"/>
        <v>39956.58</v>
      </c>
      <c r="DE28">
        <f t="shared" si="5"/>
        <v>39956.58</v>
      </c>
      <c r="EE28">
        <f t="shared" si="12"/>
        <v>64573.847999999998</v>
      </c>
      <c r="FA28">
        <f t="shared" si="6"/>
        <v>64573.847999999998</v>
      </c>
    </row>
    <row r="29" spans="1:157" x14ac:dyDescent="0.3">
      <c r="A29" s="6">
        <v>43491</v>
      </c>
      <c r="B29">
        <f t="shared" si="13"/>
        <v>14462.64500000003</v>
      </c>
      <c r="O29">
        <v>886.85299999999995</v>
      </c>
      <c r="Q29">
        <f t="shared" si="0"/>
        <v>13575.79200000003</v>
      </c>
      <c r="S29">
        <f t="shared" si="7"/>
        <v>0.11000000000024102</v>
      </c>
      <c r="AH29">
        <f t="shared" si="1"/>
        <v>0.11000000000024102</v>
      </c>
      <c r="AJ29">
        <f t="shared" si="8"/>
        <v>44885.078759999946</v>
      </c>
      <c r="AK29">
        <v>0</v>
      </c>
      <c r="AR29">
        <v>0</v>
      </c>
      <c r="AV29">
        <v>0</v>
      </c>
      <c r="AX29" s="68">
        <v>1946.5</v>
      </c>
      <c r="AZ29" s="68">
        <f t="shared" si="2"/>
        <v>42938.578759999946</v>
      </c>
      <c r="BB29">
        <f t="shared" si="9"/>
        <v>29838.140399999997</v>
      </c>
      <c r="BC29">
        <v>0</v>
      </c>
      <c r="BM29">
        <v>0</v>
      </c>
      <c r="BO29">
        <v>1775</v>
      </c>
      <c r="BQ29">
        <f t="shared" si="3"/>
        <v>28063.140399999997</v>
      </c>
      <c r="BS29">
        <f t="shared" si="10"/>
        <v>3185.0199999999968</v>
      </c>
      <c r="BX29">
        <v>0</v>
      </c>
      <c r="CA29">
        <f t="shared" si="4"/>
        <v>3185.0199999999968</v>
      </c>
      <c r="CI29">
        <f t="shared" si="11"/>
        <v>39956.58</v>
      </c>
      <c r="DE29">
        <f t="shared" si="5"/>
        <v>39956.58</v>
      </c>
      <c r="EE29">
        <f t="shared" si="12"/>
        <v>64573.847999999998</v>
      </c>
      <c r="FA29">
        <f t="shared" si="6"/>
        <v>64573.847999999998</v>
      </c>
    </row>
    <row r="30" spans="1:157" x14ac:dyDescent="0.3">
      <c r="A30" s="6">
        <v>43492</v>
      </c>
      <c r="B30">
        <f t="shared" si="13"/>
        <v>13575.79200000003</v>
      </c>
      <c r="O30">
        <v>631.64200000000005</v>
      </c>
      <c r="Q30">
        <f t="shared" si="0"/>
        <v>12944.150000000031</v>
      </c>
      <c r="S30">
        <f t="shared" si="7"/>
        <v>0.11000000000024102</v>
      </c>
      <c r="AH30">
        <f t="shared" si="1"/>
        <v>0.11000000000024102</v>
      </c>
      <c r="AJ30">
        <f t="shared" si="8"/>
        <v>42938.578759999946</v>
      </c>
      <c r="AK30">
        <v>0</v>
      </c>
      <c r="AR30">
        <v>0</v>
      </c>
      <c r="AV30">
        <v>0</v>
      </c>
      <c r="AX30" s="68">
        <v>1945.3</v>
      </c>
      <c r="AZ30" s="68">
        <f t="shared" si="2"/>
        <v>40993.278759999943</v>
      </c>
      <c r="BB30">
        <f t="shared" si="9"/>
        <v>28063.140399999997</v>
      </c>
      <c r="BC30">
        <v>0</v>
      </c>
      <c r="BM30">
        <v>0</v>
      </c>
      <c r="BO30">
        <v>1857.5</v>
      </c>
      <c r="BQ30">
        <f t="shared" si="3"/>
        <v>26205.640399999997</v>
      </c>
      <c r="BS30">
        <f t="shared" si="10"/>
        <v>3185.0199999999968</v>
      </c>
      <c r="BX30">
        <v>0</v>
      </c>
      <c r="CA30">
        <f t="shared" si="4"/>
        <v>3185.0199999999968</v>
      </c>
      <c r="CI30">
        <f t="shared" si="11"/>
        <v>39956.58</v>
      </c>
      <c r="DE30">
        <f t="shared" si="5"/>
        <v>39956.58</v>
      </c>
      <c r="EE30">
        <f t="shared" si="12"/>
        <v>64573.847999999998</v>
      </c>
      <c r="FA30">
        <f t="shared" si="6"/>
        <v>64573.847999999998</v>
      </c>
    </row>
    <row r="31" spans="1:157" x14ac:dyDescent="0.3">
      <c r="A31" s="6">
        <v>43493</v>
      </c>
      <c r="B31">
        <f t="shared" si="13"/>
        <v>12944.150000000031</v>
      </c>
      <c r="O31">
        <v>616.31100000000004</v>
      </c>
      <c r="Q31">
        <f t="shared" si="0"/>
        <v>12327.839000000031</v>
      </c>
      <c r="S31">
        <f t="shared" si="7"/>
        <v>0.11000000000024102</v>
      </c>
      <c r="AH31">
        <f t="shared" si="1"/>
        <v>0.11000000000024102</v>
      </c>
      <c r="AJ31">
        <f t="shared" si="8"/>
        <v>40993.278759999943</v>
      </c>
      <c r="AK31">
        <v>0</v>
      </c>
      <c r="AR31">
        <v>0</v>
      </c>
      <c r="AV31">
        <v>0</v>
      </c>
      <c r="AX31" s="68">
        <v>1906.6</v>
      </c>
      <c r="AZ31" s="68">
        <f t="shared" si="2"/>
        <v>39086.678759999944</v>
      </c>
      <c r="BB31">
        <f t="shared" si="9"/>
        <v>26205.640399999997</v>
      </c>
      <c r="BC31">
        <v>0</v>
      </c>
      <c r="BM31">
        <v>0</v>
      </c>
      <c r="BO31">
        <v>776.2</v>
      </c>
      <c r="BQ31">
        <f t="shared" si="3"/>
        <v>25429.440399999996</v>
      </c>
      <c r="BS31">
        <f t="shared" si="10"/>
        <v>3185.0199999999968</v>
      </c>
      <c r="BX31">
        <v>0</v>
      </c>
      <c r="CA31">
        <f t="shared" si="4"/>
        <v>3185.0199999999968</v>
      </c>
      <c r="CI31">
        <f t="shared" si="11"/>
        <v>39956.58</v>
      </c>
      <c r="DE31">
        <f t="shared" si="5"/>
        <v>39956.58</v>
      </c>
      <c r="EE31">
        <f t="shared" si="12"/>
        <v>64573.847999999998</v>
      </c>
      <c r="FA31">
        <f t="shared" si="6"/>
        <v>64573.847999999998</v>
      </c>
    </row>
    <row r="32" spans="1:157" x14ac:dyDescent="0.3">
      <c r="A32" s="6">
        <v>43494</v>
      </c>
      <c r="B32">
        <f t="shared" si="13"/>
        <v>12327.839000000031</v>
      </c>
      <c r="O32">
        <v>791.08500000000004</v>
      </c>
      <c r="Q32">
        <f t="shared" si="0"/>
        <v>11536.75400000003</v>
      </c>
      <c r="S32">
        <f t="shared" si="7"/>
        <v>0.11000000000024102</v>
      </c>
      <c r="AH32">
        <f t="shared" si="1"/>
        <v>0.11000000000024102</v>
      </c>
      <c r="AJ32">
        <f t="shared" si="8"/>
        <v>39086.678759999944</v>
      </c>
      <c r="AK32">
        <v>0</v>
      </c>
      <c r="AR32">
        <v>0</v>
      </c>
      <c r="AV32">
        <v>0</v>
      </c>
      <c r="AX32" s="68">
        <v>60.4</v>
      </c>
      <c r="AZ32" s="68">
        <f t="shared" si="2"/>
        <v>39026.278759999943</v>
      </c>
      <c r="BB32">
        <f t="shared" si="9"/>
        <v>25429.440399999996</v>
      </c>
      <c r="BC32">
        <v>0</v>
      </c>
      <c r="BM32">
        <v>0</v>
      </c>
      <c r="BO32">
        <v>1757.5</v>
      </c>
      <c r="BQ32">
        <f t="shared" si="3"/>
        <v>23671.940399999996</v>
      </c>
      <c r="BS32">
        <f t="shared" si="10"/>
        <v>3185.0199999999968</v>
      </c>
      <c r="BX32">
        <v>0</v>
      </c>
      <c r="CA32">
        <f t="shared" si="4"/>
        <v>3185.0199999999968</v>
      </c>
      <c r="CI32">
        <f t="shared" si="11"/>
        <v>39956.58</v>
      </c>
      <c r="DE32">
        <f t="shared" si="5"/>
        <v>39956.58</v>
      </c>
      <c r="EE32">
        <f t="shared" si="12"/>
        <v>64573.847999999998</v>
      </c>
      <c r="FA32">
        <f t="shared" si="6"/>
        <v>64573.847999999998</v>
      </c>
    </row>
    <row r="33" spans="1:157" x14ac:dyDescent="0.3">
      <c r="A33" s="6">
        <v>43495</v>
      </c>
      <c r="B33">
        <f t="shared" si="13"/>
        <v>11536.75400000003</v>
      </c>
      <c r="O33">
        <v>923.75</v>
      </c>
      <c r="Q33">
        <f t="shared" si="0"/>
        <v>10613.00400000003</v>
      </c>
      <c r="S33">
        <f t="shared" si="7"/>
        <v>0.11000000000024102</v>
      </c>
      <c r="AH33">
        <f t="shared" si="1"/>
        <v>0.11000000000024102</v>
      </c>
      <c r="AJ33">
        <f t="shared" si="8"/>
        <v>39026.278759999943</v>
      </c>
      <c r="AK33">
        <v>0</v>
      </c>
      <c r="AR33">
        <v>0</v>
      </c>
      <c r="AV33">
        <v>0</v>
      </c>
      <c r="AX33" s="68">
        <v>149.9</v>
      </c>
      <c r="AZ33" s="68">
        <f t="shared" si="2"/>
        <v>38876.378759999941</v>
      </c>
      <c r="BB33">
        <f t="shared" si="9"/>
        <v>23671.940399999996</v>
      </c>
      <c r="BC33">
        <v>0</v>
      </c>
      <c r="BM33">
        <v>0</v>
      </c>
      <c r="BO33">
        <v>1912.1</v>
      </c>
      <c r="BQ33">
        <f t="shared" si="3"/>
        <v>21759.840399999997</v>
      </c>
      <c r="BS33">
        <f t="shared" si="10"/>
        <v>3185.0199999999968</v>
      </c>
      <c r="BX33">
        <v>0</v>
      </c>
      <c r="CA33">
        <f t="shared" si="4"/>
        <v>3185.0199999999968</v>
      </c>
      <c r="CI33">
        <f t="shared" si="11"/>
        <v>39956.58</v>
      </c>
      <c r="DE33">
        <f t="shared" si="5"/>
        <v>39956.58</v>
      </c>
      <c r="EE33">
        <f t="shared" si="12"/>
        <v>64573.847999999998</v>
      </c>
      <c r="FA33">
        <f t="shared" si="6"/>
        <v>64573.847999999998</v>
      </c>
    </row>
    <row r="34" spans="1:157" x14ac:dyDescent="0.3">
      <c r="A34" s="6">
        <v>43496</v>
      </c>
      <c r="B34">
        <f t="shared" si="13"/>
        <v>10613.00400000003</v>
      </c>
      <c r="O34">
        <v>622.47900000000004</v>
      </c>
      <c r="Q34">
        <f t="shared" si="0"/>
        <v>9990.5250000000306</v>
      </c>
      <c r="S34">
        <f t="shared" si="7"/>
        <v>0.11000000000024102</v>
      </c>
      <c r="AH34">
        <f t="shared" si="1"/>
        <v>0.11000000000024102</v>
      </c>
      <c r="AJ34">
        <f t="shared" si="8"/>
        <v>38876.378759999941</v>
      </c>
      <c r="AK34">
        <v>0</v>
      </c>
      <c r="AR34">
        <v>0</v>
      </c>
      <c r="AV34">
        <v>0</v>
      </c>
      <c r="AX34" s="68">
        <v>1851.3</v>
      </c>
      <c r="AZ34" s="68">
        <f t="shared" si="2"/>
        <v>37025.078759999938</v>
      </c>
      <c r="BB34">
        <f t="shared" si="9"/>
        <v>21759.840399999997</v>
      </c>
      <c r="BC34">
        <v>0</v>
      </c>
      <c r="BM34">
        <v>0</v>
      </c>
      <c r="BO34">
        <v>1859.7</v>
      </c>
      <c r="BQ34">
        <f t="shared" si="3"/>
        <v>19900.140399999997</v>
      </c>
      <c r="BS34">
        <f t="shared" si="10"/>
        <v>3185.0199999999968</v>
      </c>
      <c r="BX34">
        <v>0</v>
      </c>
      <c r="CA34">
        <f t="shared" si="4"/>
        <v>3185.0199999999968</v>
      </c>
      <c r="CI34">
        <f t="shared" si="11"/>
        <v>39956.58</v>
      </c>
      <c r="DE34">
        <f t="shared" si="5"/>
        <v>39956.58</v>
      </c>
      <c r="EE34">
        <f t="shared" si="12"/>
        <v>64573.847999999998</v>
      </c>
      <c r="FA34">
        <f t="shared" si="6"/>
        <v>64573.847999999998</v>
      </c>
    </row>
    <row r="35" spans="1:157" x14ac:dyDescent="0.3">
      <c r="A35" s="6">
        <v>43497</v>
      </c>
    </row>
    <row r="36" spans="1:157" x14ac:dyDescent="0.3">
      <c r="A36" s="6">
        <v>43498</v>
      </c>
    </row>
    <row r="37" spans="1:157" x14ac:dyDescent="0.3">
      <c r="A37" s="6">
        <v>43499</v>
      </c>
    </row>
    <row r="38" spans="1:157" x14ac:dyDescent="0.3">
      <c r="A38" s="6">
        <v>43500</v>
      </c>
    </row>
    <row r="39" spans="1:157" x14ac:dyDescent="0.3">
      <c r="A39" s="6">
        <v>43501</v>
      </c>
    </row>
    <row r="40" spans="1:157" x14ac:dyDescent="0.3">
      <c r="A40" s="6">
        <v>43502</v>
      </c>
    </row>
    <row r="41" spans="1:157" x14ac:dyDescent="0.3">
      <c r="A41" s="6">
        <v>43503</v>
      </c>
    </row>
    <row r="42" spans="1:157" x14ac:dyDescent="0.3">
      <c r="A42" s="6">
        <v>43504</v>
      </c>
    </row>
    <row r="43" spans="1:157" x14ac:dyDescent="0.3">
      <c r="A43" s="6">
        <v>43505</v>
      </c>
    </row>
    <row r="44" spans="1:157" x14ac:dyDescent="0.3">
      <c r="A44" s="6">
        <v>43506</v>
      </c>
    </row>
    <row r="45" spans="1:157" x14ac:dyDescent="0.3">
      <c r="A45" s="6">
        <v>43507</v>
      </c>
    </row>
    <row r="46" spans="1:157" x14ac:dyDescent="0.3">
      <c r="A46" s="6">
        <v>43508</v>
      </c>
    </row>
    <row r="47" spans="1:157" x14ac:dyDescent="0.3">
      <c r="A47" s="6">
        <v>43509</v>
      </c>
    </row>
    <row r="48" spans="1:157" x14ac:dyDescent="0.3">
      <c r="A48" s="6">
        <v>43510</v>
      </c>
    </row>
    <row r="49" spans="1:5" x14ac:dyDescent="0.3">
      <c r="A49" s="6">
        <v>43511</v>
      </c>
    </row>
    <row r="50" spans="1:5" x14ac:dyDescent="0.3">
      <c r="A50" s="6">
        <v>43512</v>
      </c>
      <c r="C50">
        <v>4400</v>
      </c>
      <c r="D50" t="s">
        <v>190</v>
      </c>
      <c r="E50" t="s">
        <v>191</v>
      </c>
    </row>
    <row r="51" spans="1:5" x14ac:dyDescent="0.3">
      <c r="A51" s="6">
        <v>43513</v>
      </c>
      <c r="C51">
        <v>10108</v>
      </c>
      <c r="D51" t="s">
        <v>190</v>
      </c>
      <c r="E51" t="s">
        <v>191</v>
      </c>
    </row>
    <row r="52" spans="1:5" x14ac:dyDescent="0.3">
      <c r="A52" s="6">
        <v>43514</v>
      </c>
      <c r="C52">
        <v>10205</v>
      </c>
      <c r="D52" t="s">
        <v>190</v>
      </c>
      <c r="E52" t="s">
        <v>191</v>
      </c>
    </row>
    <row r="53" spans="1:5" x14ac:dyDescent="0.3">
      <c r="A53" s="6">
        <v>43515</v>
      </c>
      <c r="C53">
        <v>7994</v>
      </c>
      <c r="D53" t="s">
        <v>190</v>
      </c>
      <c r="E53" t="s">
        <v>191</v>
      </c>
    </row>
    <row r="54" spans="1:5" x14ac:dyDescent="0.3">
      <c r="A54" s="6">
        <v>43516</v>
      </c>
      <c r="C54">
        <v>5812</v>
      </c>
      <c r="D54" t="s">
        <v>190</v>
      </c>
      <c r="E54" t="s">
        <v>191</v>
      </c>
    </row>
    <row r="55" spans="1:5" x14ac:dyDescent="0.3">
      <c r="A55" s="6">
        <v>43517</v>
      </c>
      <c r="D55" t="s">
        <v>190</v>
      </c>
      <c r="E55" t="s">
        <v>191</v>
      </c>
    </row>
    <row r="56" spans="1:5" x14ac:dyDescent="0.3">
      <c r="A56" s="6">
        <v>43518</v>
      </c>
      <c r="C56">
        <v>3110.9</v>
      </c>
      <c r="D56" t="s">
        <v>190</v>
      </c>
      <c r="E56" t="s">
        <v>191</v>
      </c>
    </row>
    <row r="57" spans="1:5" x14ac:dyDescent="0.3">
      <c r="A57" s="6">
        <v>43519</v>
      </c>
    </row>
    <row r="58" spans="1:5" x14ac:dyDescent="0.3">
      <c r="A58" s="6">
        <v>43520</v>
      </c>
    </row>
    <row r="59" spans="1:5" x14ac:dyDescent="0.3">
      <c r="A59" s="6">
        <v>43521</v>
      </c>
    </row>
    <row r="60" spans="1:5" x14ac:dyDescent="0.3">
      <c r="A60" s="6">
        <v>43522</v>
      </c>
    </row>
    <row r="61" spans="1:5" x14ac:dyDescent="0.3">
      <c r="A61" s="6">
        <v>43523</v>
      </c>
    </row>
    <row r="62" spans="1:5" x14ac:dyDescent="0.3">
      <c r="A62" s="6">
        <v>43524</v>
      </c>
    </row>
    <row r="63" spans="1:5" x14ac:dyDescent="0.3">
      <c r="A63" s="6">
        <v>43525</v>
      </c>
    </row>
    <row r="64" spans="1:5" x14ac:dyDescent="0.3">
      <c r="A64" s="6">
        <v>43526</v>
      </c>
    </row>
    <row r="65" spans="1:5" x14ac:dyDescent="0.3">
      <c r="A65" s="6">
        <v>43527</v>
      </c>
    </row>
    <row r="66" spans="1:5" x14ac:dyDescent="0.3">
      <c r="A66" s="6">
        <v>43528</v>
      </c>
    </row>
    <row r="67" spans="1:5" x14ac:dyDescent="0.3">
      <c r="A67" s="6">
        <v>43529</v>
      </c>
    </row>
    <row r="68" spans="1:5" x14ac:dyDescent="0.3">
      <c r="A68" s="6">
        <v>43530</v>
      </c>
    </row>
    <row r="69" spans="1:5" x14ac:dyDescent="0.3">
      <c r="A69" s="6">
        <v>43531</v>
      </c>
    </row>
    <row r="70" spans="1:5" x14ac:dyDescent="0.3">
      <c r="A70" s="6">
        <v>43532</v>
      </c>
    </row>
    <row r="71" spans="1:5" x14ac:dyDescent="0.3">
      <c r="A71" s="6">
        <v>43533</v>
      </c>
    </row>
    <row r="72" spans="1:5" x14ac:dyDescent="0.3">
      <c r="A72" s="6">
        <v>43534</v>
      </c>
    </row>
    <row r="73" spans="1:5" x14ac:dyDescent="0.3">
      <c r="A73" s="6">
        <v>43535</v>
      </c>
    </row>
    <row r="74" spans="1:5" x14ac:dyDescent="0.3">
      <c r="A74" s="6">
        <v>43536</v>
      </c>
      <c r="C74">
        <v>1590</v>
      </c>
      <c r="D74" t="s">
        <v>192</v>
      </c>
      <c r="E74" t="s">
        <v>193</v>
      </c>
    </row>
    <row r="75" spans="1:5" x14ac:dyDescent="0.3">
      <c r="A75" s="6">
        <v>43537</v>
      </c>
      <c r="C75">
        <v>7500</v>
      </c>
      <c r="D75" t="s">
        <v>192</v>
      </c>
      <c r="E75" t="s">
        <v>193</v>
      </c>
    </row>
    <row r="76" spans="1:5" x14ac:dyDescent="0.3">
      <c r="A76" s="6">
        <v>43538</v>
      </c>
      <c r="C76">
        <v>7760</v>
      </c>
      <c r="D76" t="s">
        <v>192</v>
      </c>
      <c r="E76" t="s">
        <v>193</v>
      </c>
    </row>
    <row r="77" spans="1:5" x14ac:dyDescent="0.3">
      <c r="A77" s="6">
        <v>43539</v>
      </c>
      <c r="C77">
        <v>2140</v>
      </c>
      <c r="D77" t="s">
        <v>192</v>
      </c>
      <c r="E77" t="s">
        <v>193</v>
      </c>
    </row>
    <row r="78" spans="1:5" x14ac:dyDescent="0.3">
      <c r="A78" s="6">
        <v>43540</v>
      </c>
      <c r="D78" t="s">
        <v>192</v>
      </c>
      <c r="E78" t="s">
        <v>193</v>
      </c>
    </row>
    <row r="79" spans="1:5" x14ac:dyDescent="0.3">
      <c r="A79" s="6">
        <v>43541</v>
      </c>
      <c r="D79" t="s">
        <v>192</v>
      </c>
      <c r="E79" t="s">
        <v>193</v>
      </c>
    </row>
    <row r="80" spans="1:5" x14ac:dyDescent="0.3">
      <c r="A80" s="6">
        <v>43542</v>
      </c>
      <c r="C80">
        <v>2209</v>
      </c>
      <c r="D80" t="s">
        <v>192</v>
      </c>
      <c r="E80" t="s">
        <v>193</v>
      </c>
    </row>
    <row r="81" spans="1:5" x14ac:dyDescent="0.3">
      <c r="A81" s="6">
        <v>43543</v>
      </c>
      <c r="C81">
        <v>3454</v>
      </c>
      <c r="D81" t="s">
        <v>192</v>
      </c>
      <c r="E81" t="s">
        <v>193</v>
      </c>
    </row>
    <row r="82" spans="1:5" x14ac:dyDescent="0.3">
      <c r="A82" s="6">
        <v>43544</v>
      </c>
      <c r="C82">
        <v>1079.1569999999999</v>
      </c>
      <c r="D82" t="s">
        <v>192</v>
      </c>
      <c r="E82" t="s">
        <v>193</v>
      </c>
    </row>
    <row r="83" spans="1:5" x14ac:dyDescent="0.3">
      <c r="A83" s="6">
        <v>43545</v>
      </c>
    </row>
    <row r="84" spans="1:5" x14ac:dyDescent="0.3">
      <c r="A84" s="6">
        <v>43546</v>
      </c>
    </row>
    <row r="85" spans="1:5" x14ac:dyDescent="0.3">
      <c r="A85" s="6">
        <v>43547</v>
      </c>
    </row>
    <row r="86" spans="1:5" x14ac:dyDescent="0.3">
      <c r="A86" s="6">
        <v>43548</v>
      </c>
    </row>
    <row r="87" spans="1:5" x14ac:dyDescent="0.3">
      <c r="A87" s="6">
        <v>43549</v>
      </c>
    </row>
    <row r="88" spans="1:5" x14ac:dyDescent="0.3">
      <c r="A88" s="6">
        <v>43550</v>
      </c>
    </row>
    <row r="89" spans="1:5" x14ac:dyDescent="0.3">
      <c r="A89" s="6">
        <v>43551</v>
      </c>
    </row>
    <row r="90" spans="1:5" x14ac:dyDescent="0.3">
      <c r="A90" s="6">
        <v>43552</v>
      </c>
    </row>
    <row r="91" spans="1:5" x14ac:dyDescent="0.3">
      <c r="A91" s="6">
        <v>43553</v>
      </c>
    </row>
    <row r="92" spans="1:5" x14ac:dyDescent="0.3">
      <c r="A92" s="6">
        <v>43554</v>
      </c>
    </row>
    <row r="93" spans="1:5" x14ac:dyDescent="0.3">
      <c r="A93" s="6">
        <v>43555</v>
      </c>
    </row>
    <row r="94" spans="1:5" x14ac:dyDescent="0.3">
      <c r="A94" s="6">
        <v>43556</v>
      </c>
    </row>
    <row r="95" spans="1:5" x14ac:dyDescent="0.3">
      <c r="A95" s="6">
        <v>43557</v>
      </c>
    </row>
    <row r="96" spans="1:5" x14ac:dyDescent="0.3">
      <c r="A96" s="6">
        <v>43558</v>
      </c>
    </row>
    <row r="97" spans="1:1" x14ac:dyDescent="0.3">
      <c r="A97" s="6">
        <v>43559</v>
      </c>
    </row>
    <row r="98" spans="1:1" x14ac:dyDescent="0.3">
      <c r="A98" s="6">
        <v>43560</v>
      </c>
    </row>
    <row r="99" spans="1:1" x14ac:dyDescent="0.3">
      <c r="A99" s="6">
        <v>43561</v>
      </c>
    </row>
    <row r="100" spans="1:1" x14ac:dyDescent="0.3">
      <c r="A100" s="6">
        <v>43562</v>
      </c>
    </row>
    <row r="101" spans="1:1" x14ac:dyDescent="0.3">
      <c r="A101" s="6">
        <v>43563</v>
      </c>
    </row>
    <row r="102" spans="1:1" x14ac:dyDescent="0.3">
      <c r="A102" s="6">
        <v>43564</v>
      </c>
    </row>
    <row r="103" spans="1:1" x14ac:dyDescent="0.3">
      <c r="A103" s="6">
        <v>43565</v>
      </c>
    </row>
    <row r="104" spans="1:1" x14ac:dyDescent="0.3">
      <c r="A104" s="6">
        <v>43566</v>
      </c>
    </row>
    <row r="105" spans="1:1" x14ac:dyDescent="0.3">
      <c r="A105" s="6">
        <v>43567</v>
      </c>
    </row>
    <row r="106" spans="1:1" x14ac:dyDescent="0.3">
      <c r="A106" s="6">
        <v>43568</v>
      </c>
    </row>
    <row r="107" spans="1:1" x14ac:dyDescent="0.3">
      <c r="A107" s="6">
        <v>43569</v>
      </c>
    </row>
    <row r="108" spans="1:1" x14ac:dyDescent="0.3">
      <c r="A108" s="6">
        <v>43570</v>
      </c>
    </row>
    <row r="109" spans="1:1" x14ac:dyDescent="0.3">
      <c r="A109" s="6">
        <v>43571</v>
      </c>
    </row>
    <row r="110" spans="1:1" x14ac:dyDescent="0.3">
      <c r="A110" s="6">
        <v>43572</v>
      </c>
    </row>
    <row r="111" spans="1:1" x14ac:dyDescent="0.3">
      <c r="A111" s="6">
        <v>43573</v>
      </c>
    </row>
    <row r="112" spans="1:1" x14ac:dyDescent="0.3">
      <c r="A112" s="6">
        <v>43574</v>
      </c>
    </row>
    <row r="113" spans="1:1" x14ac:dyDescent="0.3">
      <c r="A113" s="6">
        <v>43575</v>
      </c>
    </row>
    <row r="114" spans="1:1" x14ac:dyDescent="0.3">
      <c r="A114" s="6">
        <v>43576</v>
      </c>
    </row>
    <row r="115" spans="1:1" x14ac:dyDescent="0.3">
      <c r="A115" s="6">
        <v>43577</v>
      </c>
    </row>
    <row r="116" spans="1:1" x14ac:dyDescent="0.3">
      <c r="A116" s="6">
        <v>43578</v>
      </c>
    </row>
    <row r="117" spans="1:1" x14ac:dyDescent="0.3">
      <c r="A117" s="6">
        <v>43579</v>
      </c>
    </row>
    <row r="118" spans="1:1" x14ac:dyDescent="0.3">
      <c r="A118" s="6">
        <v>43580</v>
      </c>
    </row>
    <row r="119" spans="1:1" x14ac:dyDescent="0.3">
      <c r="A119" s="6">
        <v>43581</v>
      </c>
    </row>
    <row r="120" spans="1:1" x14ac:dyDescent="0.3">
      <c r="A120" s="6">
        <v>43582</v>
      </c>
    </row>
    <row r="121" spans="1:1" x14ac:dyDescent="0.3">
      <c r="A121" s="6">
        <v>43583</v>
      </c>
    </row>
    <row r="122" spans="1:1" x14ac:dyDescent="0.3">
      <c r="A122" s="6">
        <v>43584</v>
      </c>
    </row>
    <row r="123" spans="1:1" x14ac:dyDescent="0.3">
      <c r="A123" s="6">
        <v>43585</v>
      </c>
    </row>
    <row r="124" spans="1:1" x14ac:dyDescent="0.3">
      <c r="A124" s="6">
        <v>43586</v>
      </c>
    </row>
    <row r="125" spans="1:1" x14ac:dyDescent="0.3">
      <c r="A125" s="6">
        <v>43587</v>
      </c>
    </row>
    <row r="126" spans="1:1" x14ac:dyDescent="0.3">
      <c r="A126" s="6">
        <v>43588</v>
      </c>
    </row>
    <row r="127" spans="1:1" x14ac:dyDescent="0.3">
      <c r="A127" s="6">
        <v>43589</v>
      </c>
    </row>
    <row r="128" spans="1:1" x14ac:dyDescent="0.3">
      <c r="A128" s="6">
        <v>43590</v>
      </c>
    </row>
    <row r="129" spans="1:1" x14ac:dyDescent="0.3">
      <c r="A129" s="6">
        <v>43591</v>
      </c>
    </row>
    <row r="130" spans="1:1" x14ac:dyDescent="0.3">
      <c r="A130" s="6">
        <v>43592</v>
      </c>
    </row>
    <row r="131" spans="1:1" x14ac:dyDescent="0.3">
      <c r="A131" s="6">
        <v>43593</v>
      </c>
    </row>
    <row r="132" spans="1:1" x14ac:dyDescent="0.3">
      <c r="A132" s="6">
        <v>43594</v>
      </c>
    </row>
    <row r="133" spans="1:1" x14ac:dyDescent="0.3">
      <c r="A133" s="6">
        <v>43595</v>
      </c>
    </row>
    <row r="134" spans="1:1" x14ac:dyDescent="0.3">
      <c r="A134" s="6">
        <v>43596</v>
      </c>
    </row>
    <row r="135" spans="1:1" x14ac:dyDescent="0.3">
      <c r="A135" s="6">
        <v>43597</v>
      </c>
    </row>
    <row r="136" spans="1:1" x14ac:dyDescent="0.3">
      <c r="A136" s="6">
        <v>43598</v>
      </c>
    </row>
    <row r="137" spans="1:1" x14ac:dyDescent="0.3">
      <c r="A137" s="6">
        <v>43599</v>
      </c>
    </row>
    <row r="138" spans="1:1" x14ac:dyDescent="0.3">
      <c r="A138" s="6">
        <v>43600</v>
      </c>
    </row>
    <row r="139" spans="1:1" x14ac:dyDescent="0.3">
      <c r="A139" s="6">
        <v>43601</v>
      </c>
    </row>
    <row r="140" spans="1:1" x14ac:dyDescent="0.3">
      <c r="A140" s="6">
        <v>43602</v>
      </c>
    </row>
    <row r="141" spans="1:1" x14ac:dyDescent="0.3">
      <c r="A141" s="6">
        <v>43603</v>
      </c>
    </row>
    <row r="142" spans="1:1" x14ac:dyDescent="0.3">
      <c r="A142" s="6">
        <v>43604</v>
      </c>
    </row>
    <row r="143" spans="1:1" x14ac:dyDescent="0.3">
      <c r="A143" s="6">
        <v>43605</v>
      </c>
    </row>
    <row r="144" spans="1:1" x14ac:dyDescent="0.3">
      <c r="A144" s="6">
        <v>43606</v>
      </c>
    </row>
    <row r="145" spans="1:1" x14ac:dyDescent="0.3">
      <c r="A145" s="6">
        <v>43607</v>
      </c>
    </row>
    <row r="146" spans="1:1" x14ac:dyDescent="0.3">
      <c r="A146" s="6">
        <v>43608</v>
      </c>
    </row>
    <row r="147" spans="1:1" x14ac:dyDescent="0.3">
      <c r="A147" s="6">
        <v>43609</v>
      </c>
    </row>
    <row r="148" spans="1:1" x14ac:dyDescent="0.3">
      <c r="A148" s="6">
        <v>43610</v>
      </c>
    </row>
    <row r="149" spans="1:1" x14ac:dyDescent="0.3">
      <c r="A149" s="6">
        <v>43611</v>
      </c>
    </row>
    <row r="150" spans="1:1" x14ac:dyDescent="0.3">
      <c r="A150" s="6">
        <v>43612</v>
      </c>
    </row>
    <row r="151" spans="1:1" x14ac:dyDescent="0.3">
      <c r="A151" s="6">
        <v>43613</v>
      </c>
    </row>
    <row r="152" spans="1:1" x14ac:dyDescent="0.3">
      <c r="A152" s="6">
        <v>43614</v>
      </c>
    </row>
    <row r="153" spans="1:1" x14ac:dyDescent="0.3">
      <c r="A153" s="6">
        <v>43615</v>
      </c>
    </row>
    <row r="154" spans="1:1" x14ac:dyDescent="0.3">
      <c r="A154" s="6">
        <v>43616</v>
      </c>
    </row>
    <row r="155" spans="1:1" x14ac:dyDescent="0.3">
      <c r="A155" s="6">
        <v>43617</v>
      </c>
    </row>
    <row r="156" spans="1:1" x14ac:dyDescent="0.3">
      <c r="A156" s="6">
        <v>43618</v>
      </c>
    </row>
    <row r="157" spans="1:1" x14ac:dyDescent="0.3">
      <c r="A157" s="6">
        <v>43619</v>
      </c>
    </row>
    <row r="158" spans="1:1" x14ac:dyDescent="0.3">
      <c r="A158" s="6">
        <v>43620</v>
      </c>
    </row>
    <row r="159" spans="1:1" x14ac:dyDescent="0.3">
      <c r="A159" s="6">
        <v>43621</v>
      </c>
    </row>
    <row r="160" spans="1:1" x14ac:dyDescent="0.3">
      <c r="A160" s="6">
        <v>43622</v>
      </c>
    </row>
    <row r="161" spans="1:1" x14ac:dyDescent="0.3">
      <c r="A161" s="6">
        <v>43623</v>
      </c>
    </row>
    <row r="162" spans="1:1" x14ac:dyDescent="0.3">
      <c r="A162" s="6">
        <v>43624</v>
      </c>
    </row>
    <row r="163" spans="1:1" x14ac:dyDescent="0.3">
      <c r="A163" s="6">
        <v>43625</v>
      </c>
    </row>
    <row r="164" spans="1:1" x14ac:dyDescent="0.3">
      <c r="A164" s="6">
        <v>43626</v>
      </c>
    </row>
    <row r="165" spans="1:1" x14ac:dyDescent="0.3">
      <c r="A165" s="6">
        <v>43627</v>
      </c>
    </row>
    <row r="166" spans="1:1" x14ac:dyDescent="0.3">
      <c r="A166" s="6">
        <v>43628</v>
      </c>
    </row>
    <row r="167" spans="1:1" x14ac:dyDescent="0.3">
      <c r="A167" s="6">
        <v>43629</v>
      </c>
    </row>
    <row r="168" spans="1:1" x14ac:dyDescent="0.3">
      <c r="A168" s="6">
        <v>43630</v>
      </c>
    </row>
    <row r="169" spans="1:1" x14ac:dyDescent="0.3">
      <c r="A169" s="6">
        <v>43631</v>
      </c>
    </row>
    <row r="170" spans="1:1" x14ac:dyDescent="0.3">
      <c r="A170" s="6">
        <v>43632</v>
      </c>
    </row>
    <row r="171" spans="1:1" x14ac:dyDescent="0.3">
      <c r="A171" s="6">
        <v>43633</v>
      </c>
    </row>
    <row r="172" spans="1:1" x14ac:dyDescent="0.3">
      <c r="A172" s="6">
        <v>43634</v>
      </c>
    </row>
    <row r="173" spans="1:1" x14ac:dyDescent="0.3">
      <c r="A173" s="6">
        <v>43635</v>
      </c>
    </row>
    <row r="174" spans="1:1" x14ac:dyDescent="0.3">
      <c r="A174" s="6">
        <v>43636</v>
      </c>
    </row>
    <row r="175" spans="1:1" x14ac:dyDescent="0.3">
      <c r="A175" s="6">
        <v>43637</v>
      </c>
    </row>
    <row r="176" spans="1:1" x14ac:dyDescent="0.3">
      <c r="A176" s="6">
        <v>43638</v>
      </c>
    </row>
    <row r="177" spans="1:5" x14ac:dyDescent="0.3">
      <c r="A177" s="6">
        <v>43639</v>
      </c>
    </row>
    <row r="178" spans="1:5" x14ac:dyDescent="0.3">
      <c r="A178" s="6">
        <v>43640</v>
      </c>
    </row>
    <row r="179" spans="1:5" x14ac:dyDescent="0.3">
      <c r="A179" s="6">
        <v>43641</v>
      </c>
    </row>
    <row r="180" spans="1:5" x14ac:dyDescent="0.3">
      <c r="A180" s="6">
        <v>43642</v>
      </c>
    </row>
    <row r="181" spans="1:5" x14ac:dyDescent="0.3">
      <c r="A181" s="6">
        <v>43643</v>
      </c>
    </row>
    <row r="182" spans="1:5" x14ac:dyDescent="0.3">
      <c r="A182" s="6">
        <v>43644</v>
      </c>
    </row>
    <row r="183" spans="1:5" x14ac:dyDescent="0.3">
      <c r="A183" s="6">
        <v>43645</v>
      </c>
    </row>
    <row r="184" spans="1:5" x14ac:dyDescent="0.3">
      <c r="A184" s="6">
        <v>43646</v>
      </c>
    </row>
    <row r="185" spans="1:5" x14ac:dyDescent="0.3">
      <c r="A185" s="6">
        <v>43647</v>
      </c>
    </row>
    <row r="186" spans="1:5" x14ac:dyDescent="0.3">
      <c r="A186" s="6">
        <v>43648</v>
      </c>
      <c r="C186">
        <v>3068</v>
      </c>
      <c r="D186" t="s">
        <v>188</v>
      </c>
      <c r="E186" t="s">
        <v>189</v>
      </c>
    </row>
    <row r="187" spans="1:5" x14ac:dyDescent="0.3">
      <c r="A187" s="6">
        <v>43649</v>
      </c>
      <c r="C187">
        <v>6132</v>
      </c>
      <c r="D187" t="s">
        <v>188</v>
      </c>
      <c r="E187" t="s">
        <v>189</v>
      </c>
    </row>
    <row r="188" spans="1:5" x14ac:dyDescent="0.3">
      <c r="A188" s="6">
        <v>43650</v>
      </c>
      <c r="C188">
        <v>3715</v>
      </c>
      <c r="D188" t="s">
        <v>188</v>
      </c>
      <c r="E188" t="s">
        <v>189</v>
      </c>
    </row>
    <row r="189" spans="1:5" x14ac:dyDescent="0.3">
      <c r="A189" s="6">
        <v>43651</v>
      </c>
      <c r="C189">
        <v>3485</v>
      </c>
      <c r="D189" t="s">
        <v>188</v>
      </c>
      <c r="E189" t="s">
        <v>189</v>
      </c>
    </row>
    <row r="190" spans="1:5" x14ac:dyDescent="0.3">
      <c r="A190" s="6">
        <v>43652</v>
      </c>
      <c r="C190">
        <v>3200</v>
      </c>
      <c r="D190" t="s">
        <v>188</v>
      </c>
      <c r="E190" t="s">
        <v>189</v>
      </c>
    </row>
    <row r="191" spans="1:5" x14ac:dyDescent="0.3">
      <c r="A191" s="6">
        <v>43653</v>
      </c>
      <c r="C191">
        <v>16865.300999999999</v>
      </c>
      <c r="D191" t="s">
        <v>188</v>
      </c>
      <c r="E191" t="s">
        <v>189</v>
      </c>
    </row>
    <row r="192" spans="1:5" x14ac:dyDescent="0.3">
      <c r="A192" s="6">
        <v>43654</v>
      </c>
    </row>
    <row r="193" spans="1:1" x14ac:dyDescent="0.3">
      <c r="A193" s="6">
        <v>43655</v>
      </c>
    </row>
    <row r="194" spans="1:1" x14ac:dyDescent="0.3">
      <c r="A194" s="6">
        <v>43656</v>
      </c>
    </row>
    <row r="195" spans="1:1" x14ac:dyDescent="0.3">
      <c r="A195" s="6">
        <v>43657</v>
      </c>
    </row>
    <row r="196" spans="1:1" x14ac:dyDescent="0.3">
      <c r="A196" s="6">
        <v>43658</v>
      </c>
    </row>
    <row r="197" spans="1:1" x14ac:dyDescent="0.3">
      <c r="A197" s="6">
        <v>43659</v>
      </c>
    </row>
    <row r="198" spans="1:1" x14ac:dyDescent="0.3">
      <c r="A198" s="6">
        <v>43660</v>
      </c>
    </row>
    <row r="199" spans="1:1" x14ac:dyDescent="0.3">
      <c r="A199" s="6">
        <v>43661</v>
      </c>
    </row>
    <row r="200" spans="1:1" x14ac:dyDescent="0.3">
      <c r="A200" s="6">
        <v>43662</v>
      </c>
    </row>
    <row r="201" spans="1:1" x14ac:dyDescent="0.3">
      <c r="A201" s="6">
        <v>43663</v>
      </c>
    </row>
    <row r="202" spans="1:1" x14ac:dyDescent="0.3">
      <c r="A202" s="6">
        <v>43664</v>
      </c>
    </row>
    <row r="203" spans="1:1" x14ac:dyDescent="0.3">
      <c r="A203" s="6">
        <v>43665</v>
      </c>
    </row>
    <row r="204" spans="1:1" x14ac:dyDescent="0.3">
      <c r="A204" s="6">
        <v>43666</v>
      </c>
    </row>
    <row r="205" spans="1:1" x14ac:dyDescent="0.3">
      <c r="A205" s="6">
        <v>43667</v>
      </c>
    </row>
    <row r="206" spans="1:1" x14ac:dyDescent="0.3">
      <c r="A206" s="6">
        <v>43668</v>
      </c>
    </row>
    <row r="207" spans="1:1" x14ac:dyDescent="0.3">
      <c r="A207" s="6">
        <v>43669</v>
      </c>
    </row>
    <row r="208" spans="1:1" x14ac:dyDescent="0.3">
      <c r="A208" s="6">
        <v>43670</v>
      </c>
    </row>
    <row r="209" spans="1:1" x14ac:dyDescent="0.3">
      <c r="A209" s="6">
        <v>43671</v>
      </c>
    </row>
    <row r="210" spans="1:1" x14ac:dyDescent="0.3">
      <c r="A210" s="6">
        <v>43672</v>
      </c>
    </row>
    <row r="211" spans="1:1" x14ac:dyDescent="0.3">
      <c r="A211" s="6">
        <v>43673</v>
      </c>
    </row>
    <row r="212" spans="1:1" x14ac:dyDescent="0.3">
      <c r="A212" s="6">
        <v>43674</v>
      </c>
    </row>
    <row r="213" spans="1:1" x14ac:dyDescent="0.3">
      <c r="A213" s="6">
        <v>43675</v>
      </c>
    </row>
    <row r="214" spans="1:1" x14ac:dyDescent="0.3">
      <c r="A214" s="6">
        <v>43676</v>
      </c>
    </row>
    <row r="215" spans="1:1" x14ac:dyDescent="0.3">
      <c r="A215" s="6">
        <v>43677</v>
      </c>
    </row>
    <row r="216" spans="1:1" x14ac:dyDescent="0.3">
      <c r="A216" s="6">
        <v>43678</v>
      </c>
    </row>
    <row r="217" spans="1:1" x14ac:dyDescent="0.3">
      <c r="A217" s="6">
        <v>43679</v>
      </c>
    </row>
    <row r="218" spans="1:1" x14ac:dyDescent="0.3">
      <c r="A218" s="6">
        <v>43680</v>
      </c>
    </row>
    <row r="219" spans="1:1" x14ac:dyDescent="0.3">
      <c r="A219" s="6">
        <v>43681</v>
      </c>
    </row>
    <row r="220" spans="1:1" x14ac:dyDescent="0.3">
      <c r="A220" s="6">
        <v>43682</v>
      </c>
    </row>
    <row r="221" spans="1:1" x14ac:dyDescent="0.3">
      <c r="A221" s="6">
        <v>43683</v>
      </c>
    </row>
    <row r="222" spans="1:1" x14ac:dyDescent="0.3">
      <c r="A222" s="6">
        <v>43684</v>
      </c>
    </row>
    <row r="223" spans="1:1" x14ac:dyDescent="0.3">
      <c r="A223" s="6">
        <v>43685</v>
      </c>
    </row>
    <row r="224" spans="1:1" x14ac:dyDescent="0.3">
      <c r="A224" s="6">
        <v>43686</v>
      </c>
    </row>
    <row r="225" spans="1:1" x14ac:dyDescent="0.3">
      <c r="A225" s="6">
        <v>43687</v>
      </c>
    </row>
    <row r="226" spans="1:1" x14ac:dyDescent="0.3">
      <c r="A226" s="6">
        <v>43688</v>
      </c>
    </row>
    <row r="227" spans="1:1" x14ac:dyDescent="0.3">
      <c r="A227" s="6">
        <v>43689</v>
      </c>
    </row>
    <row r="228" spans="1:1" x14ac:dyDescent="0.3">
      <c r="A228" s="6">
        <v>43690</v>
      </c>
    </row>
    <row r="229" spans="1:1" x14ac:dyDescent="0.3">
      <c r="A229" s="6">
        <v>43691</v>
      </c>
    </row>
    <row r="230" spans="1:1" x14ac:dyDescent="0.3">
      <c r="A230" s="6">
        <v>43692</v>
      </c>
    </row>
    <row r="231" spans="1:1" x14ac:dyDescent="0.3">
      <c r="A231" s="6">
        <v>43693</v>
      </c>
    </row>
    <row r="232" spans="1:1" x14ac:dyDescent="0.3">
      <c r="A232" s="6">
        <v>43694</v>
      </c>
    </row>
    <row r="233" spans="1:1" x14ac:dyDescent="0.3">
      <c r="A233" s="6">
        <v>43695</v>
      </c>
    </row>
    <row r="234" spans="1:1" x14ac:dyDescent="0.3">
      <c r="A234" s="6">
        <v>43696</v>
      </c>
    </row>
    <row r="235" spans="1:1" x14ac:dyDescent="0.3">
      <c r="A235" s="6">
        <v>43697</v>
      </c>
    </row>
    <row r="236" spans="1:1" x14ac:dyDescent="0.3">
      <c r="A236" s="6">
        <v>43698</v>
      </c>
    </row>
    <row r="237" spans="1:1" x14ac:dyDescent="0.3">
      <c r="A237" s="6">
        <v>43699</v>
      </c>
    </row>
    <row r="238" spans="1:1" x14ac:dyDescent="0.3">
      <c r="A238" s="6">
        <v>43700</v>
      </c>
    </row>
    <row r="239" spans="1:1" x14ac:dyDescent="0.3">
      <c r="A239" s="6">
        <v>43701</v>
      </c>
    </row>
    <row r="240" spans="1:1" x14ac:dyDescent="0.3">
      <c r="A240" s="6">
        <v>43702</v>
      </c>
    </row>
    <row r="241" spans="1:1" x14ac:dyDescent="0.3">
      <c r="A241" s="6">
        <v>43703</v>
      </c>
    </row>
    <row r="242" spans="1:1" x14ac:dyDescent="0.3">
      <c r="A242" s="6">
        <v>43704</v>
      </c>
    </row>
    <row r="243" spans="1:1" x14ac:dyDescent="0.3">
      <c r="A243" s="6">
        <v>43705</v>
      </c>
    </row>
    <row r="244" spans="1:1" x14ac:dyDescent="0.3">
      <c r="A244" s="6">
        <v>43706</v>
      </c>
    </row>
    <row r="245" spans="1:1" x14ac:dyDescent="0.3">
      <c r="A245" s="6">
        <v>43707</v>
      </c>
    </row>
    <row r="246" spans="1:1" x14ac:dyDescent="0.3">
      <c r="A246" s="6">
        <v>43708</v>
      </c>
    </row>
    <row r="247" spans="1:1" x14ac:dyDescent="0.3">
      <c r="A247" s="6">
        <v>43709</v>
      </c>
    </row>
    <row r="248" spans="1:1" x14ac:dyDescent="0.3">
      <c r="A248" s="6">
        <v>43710</v>
      </c>
    </row>
    <row r="249" spans="1:1" x14ac:dyDescent="0.3">
      <c r="A249" s="6">
        <v>43711</v>
      </c>
    </row>
    <row r="250" spans="1:1" x14ac:dyDescent="0.3">
      <c r="A250" s="6">
        <v>43712</v>
      </c>
    </row>
    <row r="251" spans="1:1" x14ac:dyDescent="0.3">
      <c r="A251" s="6">
        <v>43713</v>
      </c>
    </row>
    <row r="252" spans="1:1" x14ac:dyDescent="0.3">
      <c r="A252" s="6">
        <v>43714</v>
      </c>
    </row>
    <row r="253" spans="1:1" x14ac:dyDescent="0.3">
      <c r="A253" s="6">
        <v>43715</v>
      </c>
    </row>
    <row r="254" spans="1:1" x14ac:dyDescent="0.3">
      <c r="A254" s="6">
        <v>43716</v>
      </c>
    </row>
    <row r="255" spans="1:1" x14ac:dyDescent="0.3">
      <c r="A255" s="6">
        <v>43717</v>
      </c>
    </row>
    <row r="256" spans="1:1" x14ac:dyDescent="0.3">
      <c r="A256" s="6">
        <v>43718</v>
      </c>
    </row>
    <row r="257" spans="1:1" x14ac:dyDescent="0.3">
      <c r="A257" s="6">
        <v>43719</v>
      </c>
    </row>
    <row r="258" spans="1:1" x14ac:dyDescent="0.3">
      <c r="A258" s="6">
        <v>43720</v>
      </c>
    </row>
    <row r="259" spans="1:1" x14ac:dyDescent="0.3">
      <c r="A259" s="6">
        <v>43721</v>
      </c>
    </row>
    <row r="260" spans="1:1" x14ac:dyDescent="0.3">
      <c r="A260" s="6">
        <v>43722</v>
      </c>
    </row>
    <row r="261" spans="1:1" x14ac:dyDescent="0.3">
      <c r="A261" s="6">
        <v>43723</v>
      </c>
    </row>
    <row r="262" spans="1:1" x14ac:dyDescent="0.3">
      <c r="A262" s="6">
        <v>43724</v>
      </c>
    </row>
    <row r="263" spans="1:1" x14ac:dyDescent="0.3">
      <c r="A263" s="6">
        <v>43725</v>
      </c>
    </row>
    <row r="264" spans="1:1" x14ac:dyDescent="0.3">
      <c r="A264" s="6">
        <v>43726</v>
      </c>
    </row>
    <row r="265" spans="1:1" x14ac:dyDescent="0.3">
      <c r="A265" s="6">
        <v>43727</v>
      </c>
    </row>
    <row r="266" spans="1:1" x14ac:dyDescent="0.3">
      <c r="A266" s="6">
        <v>43728</v>
      </c>
    </row>
    <row r="267" spans="1:1" x14ac:dyDescent="0.3">
      <c r="A267" s="6">
        <v>43729</v>
      </c>
    </row>
    <row r="268" spans="1:1" x14ac:dyDescent="0.3">
      <c r="A268" s="6">
        <v>43730</v>
      </c>
    </row>
    <row r="269" spans="1:1" x14ac:dyDescent="0.3">
      <c r="A269" s="6">
        <v>43731</v>
      </c>
    </row>
    <row r="270" spans="1:1" x14ac:dyDescent="0.3">
      <c r="A270" s="6">
        <v>43732</v>
      </c>
    </row>
    <row r="271" spans="1:1" x14ac:dyDescent="0.3">
      <c r="A271" s="6">
        <v>43733</v>
      </c>
    </row>
    <row r="272" spans="1:1" x14ac:dyDescent="0.3">
      <c r="A272" s="6">
        <v>43734</v>
      </c>
    </row>
    <row r="273" spans="1:1" x14ac:dyDescent="0.3">
      <c r="A273" s="6">
        <v>43735</v>
      </c>
    </row>
    <row r="274" spans="1:1" x14ac:dyDescent="0.3">
      <c r="A274" s="6">
        <v>43736</v>
      </c>
    </row>
    <row r="275" spans="1:1" x14ac:dyDescent="0.3">
      <c r="A275" s="6">
        <v>43737</v>
      </c>
    </row>
    <row r="276" spans="1:1" x14ac:dyDescent="0.3">
      <c r="A276" s="6">
        <v>43738</v>
      </c>
    </row>
    <row r="277" spans="1:1" x14ac:dyDescent="0.3">
      <c r="A277" s="6">
        <v>43739</v>
      </c>
    </row>
    <row r="278" spans="1:1" x14ac:dyDescent="0.3">
      <c r="A278" s="6">
        <v>43740</v>
      </c>
    </row>
    <row r="279" spans="1:1" x14ac:dyDescent="0.3">
      <c r="A279" s="6">
        <v>43741</v>
      </c>
    </row>
    <row r="280" spans="1:1" x14ac:dyDescent="0.3">
      <c r="A280" s="6">
        <v>43742</v>
      </c>
    </row>
    <row r="281" spans="1:1" x14ac:dyDescent="0.3">
      <c r="A281" s="6">
        <v>43743</v>
      </c>
    </row>
    <row r="282" spans="1:1" x14ac:dyDescent="0.3">
      <c r="A282" s="6">
        <v>43744</v>
      </c>
    </row>
    <row r="283" spans="1:1" x14ac:dyDescent="0.3">
      <c r="A283" s="6">
        <v>43745</v>
      </c>
    </row>
    <row r="284" spans="1:1" x14ac:dyDescent="0.3">
      <c r="A284" s="6">
        <v>43746</v>
      </c>
    </row>
    <row r="285" spans="1:1" x14ac:dyDescent="0.3">
      <c r="A285" s="6">
        <v>43747</v>
      </c>
    </row>
    <row r="286" spans="1:1" x14ac:dyDescent="0.3">
      <c r="A286" s="6">
        <v>43748</v>
      </c>
    </row>
    <row r="287" spans="1:1" x14ac:dyDescent="0.3">
      <c r="A287" s="6">
        <v>43749</v>
      </c>
    </row>
    <row r="288" spans="1:1" x14ac:dyDescent="0.3">
      <c r="A288" s="6">
        <v>43750</v>
      </c>
    </row>
    <row r="289" spans="1:1" x14ac:dyDescent="0.3">
      <c r="A289" s="6">
        <v>43751</v>
      </c>
    </row>
    <row r="290" spans="1:1" x14ac:dyDescent="0.3">
      <c r="A290" s="6">
        <v>43752</v>
      </c>
    </row>
    <row r="291" spans="1:1" x14ac:dyDescent="0.3">
      <c r="A291" s="6">
        <v>43753</v>
      </c>
    </row>
    <row r="292" spans="1:1" x14ac:dyDescent="0.3">
      <c r="A292" s="6">
        <v>43754</v>
      </c>
    </row>
    <row r="293" spans="1:1" x14ac:dyDescent="0.3">
      <c r="A293" s="6">
        <v>43755</v>
      </c>
    </row>
    <row r="294" spans="1:1" x14ac:dyDescent="0.3">
      <c r="A294" s="6">
        <v>43756</v>
      </c>
    </row>
    <row r="295" spans="1:1" x14ac:dyDescent="0.3">
      <c r="A295" s="6">
        <v>43757</v>
      </c>
    </row>
    <row r="296" spans="1:1" x14ac:dyDescent="0.3">
      <c r="A296" s="6">
        <v>43758</v>
      </c>
    </row>
    <row r="297" spans="1:1" x14ac:dyDescent="0.3">
      <c r="A297" s="6">
        <v>43759</v>
      </c>
    </row>
    <row r="298" spans="1:1" x14ac:dyDescent="0.3">
      <c r="A298" s="6">
        <v>43760</v>
      </c>
    </row>
    <row r="299" spans="1:1" x14ac:dyDescent="0.3">
      <c r="A299" s="6">
        <v>43761</v>
      </c>
    </row>
    <row r="300" spans="1:1" x14ac:dyDescent="0.3">
      <c r="A300" s="6">
        <v>43762</v>
      </c>
    </row>
    <row r="301" spans="1:1" x14ac:dyDescent="0.3">
      <c r="A301" s="6">
        <v>43763</v>
      </c>
    </row>
    <row r="302" spans="1:1" x14ac:dyDescent="0.3">
      <c r="A302" s="6">
        <v>43764</v>
      </c>
    </row>
    <row r="303" spans="1:1" x14ac:dyDescent="0.3">
      <c r="A303" s="6">
        <v>43765</v>
      </c>
    </row>
    <row r="304" spans="1:1" x14ac:dyDescent="0.3">
      <c r="A304" s="6">
        <v>43766</v>
      </c>
    </row>
    <row r="305" spans="1:1" x14ac:dyDescent="0.3">
      <c r="A305" s="6">
        <v>43767</v>
      </c>
    </row>
    <row r="306" spans="1:1" x14ac:dyDescent="0.3">
      <c r="A306" s="6">
        <v>43768</v>
      </c>
    </row>
    <row r="307" spans="1:1" x14ac:dyDescent="0.3">
      <c r="A307" s="6">
        <v>43769</v>
      </c>
    </row>
    <row r="308" spans="1:1" x14ac:dyDescent="0.3">
      <c r="A308" s="6">
        <v>43770</v>
      </c>
    </row>
    <row r="309" spans="1:1" x14ac:dyDescent="0.3">
      <c r="A309" s="6">
        <v>43771</v>
      </c>
    </row>
    <row r="310" spans="1:1" x14ac:dyDescent="0.3">
      <c r="A310" s="6">
        <v>43772</v>
      </c>
    </row>
    <row r="311" spans="1:1" x14ac:dyDescent="0.3">
      <c r="A311" s="6">
        <v>43773</v>
      </c>
    </row>
    <row r="312" spans="1:1" x14ac:dyDescent="0.3">
      <c r="A312" s="6">
        <v>43774</v>
      </c>
    </row>
    <row r="313" spans="1:1" x14ac:dyDescent="0.3">
      <c r="A313" s="6">
        <v>43775</v>
      </c>
    </row>
    <row r="314" spans="1:1" x14ac:dyDescent="0.3">
      <c r="A314" s="6">
        <v>43776</v>
      </c>
    </row>
    <row r="315" spans="1:1" x14ac:dyDescent="0.3">
      <c r="A315" s="6">
        <v>43777</v>
      </c>
    </row>
    <row r="316" spans="1:1" x14ac:dyDescent="0.3">
      <c r="A316" s="6">
        <v>43778</v>
      </c>
    </row>
    <row r="317" spans="1:1" x14ac:dyDescent="0.3">
      <c r="A317" s="6">
        <v>43779</v>
      </c>
    </row>
    <row r="318" spans="1:1" x14ac:dyDescent="0.3">
      <c r="A318" s="6">
        <v>43780</v>
      </c>
    </row>
    <row r="319" spans="1:1" x14ac:dyDescent="0.3">
      <c r="A319" s="6">
        <v>43781</v>
      </c>
    </row>
    <row r="320" spans="1:1" x14ac:dyDescent="0.3">
      <c r="A320" s="6">
        <v>43782</v>
      </c>
    </row>
    <row r="321" spans="1:1" x14ac:dyDescent="0.3">
      <c r="A321" s="6">
        <v>43783</v>
      </c>
    </row>
    <row r="322" spans="1:1" x14ac:dyDescent="0.3">
      <c r="A322" s="6">
        <v>43784</v>
      </c>
    </row>
    <row r="323" spans="1:1" x14ac:dyDescent="0.3">
      <c r="A323" s="6">
        <v>43785</v>
      </c>
    </row>
    <row r="324" spans="1:1" x14ac:dyDescent="0.3">
      <c r="A324" s="6">
        <v>43786</v>
      </c>
    </row>
    <row r="325" spans="1:1" x14ac:dyDescent="0.3">
      <c r="A325" s="6">
        <v>43787</v>
      </c>
    </row>
    <row r="326" spans="1:1" x14ac:dyDescent="0.3">
      <c r="A326" s="6">
        <v>43788</v>
      </c>
    </row>
    <row r="327" spans="1:1" x14ac:dyDescent="0.3">
      <c r="A327" s="6">
        <v>43789</v>
      </c>
    </row>
    <row r="328" spans="1:1" x14ac:dyDescent="0.3">
      <c r="A328" s="6">
        <v>43790</v>
      </c>
    </row>
    <row r="329" spans="1:1" x14ac:dyDescent="0.3">
      <c r="A329" s="6">
        <v>43791</v>
      </c>
    </row>
    <row r="330" spans="1:1" x14ac:dyDescent="0.3">
      <c r="A330" s="6">
        <v>43792</v>
      </c>
    </row>
    <row r="331" spans="1:1" x14ac:dyDescent="0.3">
      <c r="A331" s="6">
        <v>43793</v>
      </c>
    </row>
    <row r="332" spans="1:1" x14ac:dyDescent="0.3">
      <c r="A332" s="6">
        <v>43794</v>
      </c>
    </row>
    <row r="333" spans="1:1" x14ac:dyDescent="0.3">
      <c r="A333" s="6">
        <v>43795</v>
      </c>
    </row>
    <row r="334" spans="1:1" x14ac:dyDescent="0.3">
      <c r="A334" s="6">
        <v>43796</v>
      </c>
    </row>
    <row r="335" spans="1:1" x14ac:dyDescent="0.3">
      <c r="A335" s="6">
        <v>43797</v>
      </c>
    </row>
    <row r="336" spans="1:1" x14ac:dyDescent="0.3">
      <c r="A336" s="6">
        <v>43798</v>
      </c>
    </row>
    <row r="337" spans="1:1" x14ac:dyDescent="0.3">
      <c r="A337" s="6">
        <v>43799</v>
      </c>
    </row>
    <row r="338" spans="1:1" x14ac:dyDescent="0.3">
      <c r="A338" s="6">
        <v>43800</v>
      </c>
    </row>
    <row r="339" spans="1:1" x14ac:dyDescent="0.3">
      <c r="A339" s="6">
        <v>43801</v>
      </c>
    </row>
    <row r="340" spans="1:1" x14ac:dyDescent="0.3">
      <c r="A340" s="6">
        <v>43802</v>
      </c>
    </row>
    <row r="341" spans="1:1" x14ac:dyDescent="0.3">
      <c r="A341" s="6">
        <v>43803</v>
      </c>
    </row>
    <row r="342" spans="1:1" x14ac:dyDescent="0.3">
      <c r="A342" s="6">
        <v>43804</v>
      </c>
    </row>
    <row r="343" spans="1:1" x14ac:dyDescent="0.3">
      <c r="A343" s="6">
        <v>43805</v>
      </c>
    </row>
    <row r="344" spans="1:1" x14ac:dyDescent="0.3">
      <c r="A344" s="6">
        <v>43806</v>
      </c>
    </row>
    <row r="345" spans="1:1" x14ac:dyDescent="0.3">
      <c r="A345" s="6">
        <v>43807</v>
      </c>
    </row>
    <row r="346" spans="1:1" x14ac:dyDescent="0.3">
      <c r="A346" s="6">
        <v>43808</v>
      </c>
    </row>
    <row r="347" spans="1:1" x14ac:dyDescent="0.3">
      <c r="A347" s="6">
        <v>43809</v>
      </c>
    </row>
    <row r="348" spans="1:1" x14ac:dyDescent="0.3">
      <c r="A348" s="6">
        <v>43810</v>
      </c>
    </row>
    <row r="349" spans="1:1" x14ac:dyDescent="0.3">
      <c r="A349" s="6">
        <v>43811</v>
      </c>
    </row>
    <row r="350" spans="1:1" x14ac:dyDescent="0.3">
      <c r="A350" s="6">
        <v>43812</v>
      </c>
    </row>
    <row r="351" spans="1:1" x14ac:dyDescent="0.3">
      <c r="A351" s="6">
        <v>43813</v>
      </c>
    </row>
    <row r="352" spans="1:1" x14ac:dyDescent="0.3">
      <c r="A352" s="6">
        <v>43814</v>
      </c>
    </row>
    <row r="353" spans="1:1" x14ac:dyDescent="0.3">
      <c r="A353" s="6">
        <v>43815</v>
      </c>
    </row>
    <row r="354" spans="1:1" x14ac:dyDescent="0.3">
      <c r="A354" s="6">
        <v>43816</v>
      </c>
    </row>
    <row r="355" spans="1:1" x14ac:dyDescent="0.3">
      <c r="A355" s="6">
        <v>43817</v>
      </c>
    </row>
    <row r="356" spans="1:1" x14ac:dyDescent="0.3">
      <c r="A356" s="6">
        <v>43818</v>
      </c>
    </row>
    <row r="357" spans="1:1" x14ac:dyDescent="0.3">
      <c r="A357" s="6">
        <v>43819</v>
      </c>
    </row>
    <row r="358" spans="1:1" x14ac:dyDescent="0.3">
      <c r="A358" s="6">
        <v>43820</v>
      </c>
    </row>
    <row r="359" spans="1:1" x14ac:dyDescent="0.3">
      <c r="A359" s="6">
        <v>43821</v>
      </c>
    </row>
    <row r="360" spans="1:1" x14ac:dyDescent="0.3">
      <c r="A360" s="6">
        <v>43822</v>
      </c>
    </row>
    <row r="361" spans="1:1" x14ac:dyDescent="0.3">
      <c r="A361" s="6">
        <v>43823</v>
      </c>
    </row>
    <row r="362" spans="1:1" x14ac:dyDescent="0.3">
      <c r="A362" s="6">
        <v>43824</v>
      </c>
    </row>
    <row r="363" spans="1:1" x14ac:dyDescent="0.3">
      <c r="A363" s="6">
        <v>43825</v>
      </c>
    </row>
    <row r="364" spans="1:1" x14ac:dyDescent="0.3">
      <c r="A364" s="6">
        <v>43826</v>
      </c>
    </row>
    <row r="365" spans="1:1" x14ac:dyDescent="0.3">
      <c r="A365" s="6">
        <v>43827</v>
      </c>
    </row>
    <row r="366" spans="1:1" x14ac:dyDescent="0.3">
      <c r="A366" s="6">
        <v>43828</v>
      </c>
    </row>
    <row r="367" spans="1:1" x14ac:dyDescent="0.3">
      <c r="A367" s="6">
        <v>43829</v>
      </c>
    </row>
    <row r="368" spans="1:1" x14ac:dyDescent="0.3">
      <c r="A368" s="6">
        <v>43830</v>
      </c>
    </row>
  </sheetData>
  <mergeCells count="69">
    <mergeCell ref="HW1:IS1"/>
    <mergeCell ref="HW2:HW3"/>
    <mergeCell ref="HX2:IE2"/>
    <mergeCell ref="IF2:IR2"/>
    <mergeCell ref="IS2:IS3"/>
    <mergeCell ref="GA1:GW1"/>
    <mergeCell ref="GA2:GA3"/>
    <mergeCell ref="GB2:GI2"/>
    <mergeCell ref="GJ2:GV2"/>
    <mergeCell ref="GW2:GW3"/>
    <mergeCell ref="GY1:HU1"/>
    <mergeCell ref="GY2:GY3"/>
    <mergeCell ref="GZ2:HG2"/>
    <mergeCell ref="HH2:HT2"/>
    <mergeCell ref="HU2:HU3"/>
    <mergeCell ref="FC1:FY1"/>
    <mergeCell ref="FC2:FC3"/>
    <mergeCell ref="FD2:FK2"/>
    <mergeCell ref="FL2:FX2"/>
    <mergeCell ref="FY2:FY3"/>
    <mergeCell ref="BM2:BN2"/>
    <mergeCell ref="B1:Q1"/>
    <mergeCell ref="B2:B3"/>
    <mergeCell ref="Q2:Q3"/>
    <mergeCell ref="C2:L2"/>
    <mergeCell ref="M2:N2"/>
    <mergeCell ref="O2:P2"/>
    <mergeCell ref="CA2:CA3"/>
    <mergeCell ref="BB1:BQ1"/>
    <mergeCell ref="BB2:BB3"/>
    <mergeCell ref="S1:AH1"/>
    <mergeCell ref="S2:S3"/>
    <mergeCell ref="T2:AC2"/>
    <mergeCell ref="AD2:AE2"/>
    <mergeCell ref="AF2:AG2"/>
    <mergeCell ref="AH2:AH3"/>
    <mergeCell ref="AJ1:AZ1"/>
    <mergeCell ref="AJ2:AJ3"/>
    <mergeCell ref="AK2:AT2"/>
    <mergeCell ref="AU2:AW2"/>
    <mergeCell ref="AX2:AY2"/>
    <mergeCell ref="AZ2:AZ3"/>
    <mergeCell ref="BC2:BL2"/>
    <mergeCell ref="DH2:DO2"/>
    <mergeCell ref="DP2:EB2"/>
    <mergeCell ref="EC2:EC3"/>
    <mergeCell ref="DG1:EC1"/>
    <mergeCell ref="EE1:FA1"/>
    <mergeCell ref="EE2:EE3"/>
    <mergeCell ref="EF2:EM2"/>
    <mergeCell ref="EN2:EZ2"/>
    <mergeCell ref="FA2:FA3"/>
    <mergeCell ref="DG2:DG3"/>
    <mergeCell ref="A1:A3"/>
    <mergeCell ref="BS1:CA1"/>
    <mergeCell ref="CR2:DD2"/>
    <mergeCell ref="DE2:DE3"/>
    <mergeCell ref="CI2:CI3"/>
    <mergeCell ref="CI1:DE1"/>
    <mergeCell ref="CC1:CG1"/>
    <mergeCell ref="CC2:CC3"/>
    <mergeCell ref="CD2:CE2"/>
    <mergeCell ref="CF2:CF3"/>
    <mergeCell ref="CG2:CG3"/>
    <mergeCell ref="BO2:BP2"/>
    <mergeCell ref="BQ2:BQ3"/>
    <mergeCell ref="CJ2:CQ2"/>
    <mergeCell ref="BS2:BS3"/>
    <mergeCell ref="BT2:BX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G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" sqref="C3:G3"/>
    </sheetView>
  </sheetViews>
  <sheetFormatPr defaultRowHeight="14.4" x14ac:dyDescent="0.3"/>
  <cols>
    <col min="3" max="3" width="8.44140625" bestFit="1" customWidth="1"/>
    <col min="4" max="4" width="11.44140625" bestFit="1" customWidth="1"/>
    <col min="5" max="5" width="8.21875" customWidth="1"/>
    <col min="6" max="6" width="8.77734375" bestFit="1" customWidth="1"/>
    <col min="7" max="7" width="11.44140625" bestFit="1" customWidth="1"/>
    <col min="8" max="8" width="8.21875" customWidth="1"/>
    <col min="9" max="9" width="5.5546875" bestFit="1" customWidth="1"/>
    <col min="10" max="10" width="14.5546875" bestFit="1" customWidth="1"/>
    <col min="11" max="11" width="6.44140625" bestFit="1" customWidth="1"/>
    <col min="12" max="12" width="5.21875" bestFit="1" customWidth="1"/>
    <col min="13" max="13" width="14.21875" bestFit="1" customWidth="1"/>
    <col min="14" max="14" width="6.44140625" bestFit="1" customWidth="1"/>
    <col min="15" max="15" width="10.21875" customWidth="1"/>
    <col min="16" max="16" width="13.77734375" bestFit="1" customWidth="1"/>
    <col min="20" max="20" width="8.44140625" bestFit="1" customWidth="1"/>
    <col min="21" max="21" width="11.44140625" bestFit="1" customWidth="1"/>
    <col min="22" max="22" width="8.21875" customWidth="1"/>
    <col min="23" max="23" width="8.77734375" bestFit="1" customWidth="1"/>
    <col min="24" max="24" width="11.44140625" bestFit="1" customWidth="1"/>
    <col min="25" max="25" width="8.21875" customWidth="1"/>
    <col min="26" max="26" width="5.5546875" bestFit="1" customWidth="1"/>
    <col min="27" max="27" width="14.5546875" bestFit="1" customWidth="1"/>
    <col min="28" max="28" width="6.44140625" bestFit="1" customWidth="1"/>
    <col min="29" max="29" width="5.21875" bestFit="1" customWidth="1"/>
    <col min="30" max="30" width="14.21875" bestFit="1" customWidth="1"/>
    <col min="31" max="31" width="6.44140625" bestFit="1" customWidth="1"/>
    <col min="32" max="33" width="10.21875" customWidth="1"/>
    <col min="34" max="34" width="13.77734375" bestFit="1" customWidth="1"/>
    <col min="39" max="39" width="11.44140625" bestFit="1" customWidth="1"/>
    <col min="42" max="42" width="14.21875" bestFit="1" customWidth="1"/>
    <col min="45" max="45" width="14.21875" bestFit="1" customWidth="1"/>
    <col min="47" max="47" width="10.77734375" bestFit="1" customWidth="1"/>
    <col min="51" max="51" width="11.77734375" customWidth="1"/>
    <col min="53" max="53" width="11.44140625" customWidth="1"/>
    <col min="58" max="58" width="11.77734375" bestFit="1" customWidth="1"/>
    <col min="61" max="61" width="11.77734375" bestFit="1" customWidth="1"/>
    <col min="64" max="64" width="11.77734375" bestFit="1" customWidth="1"/>
    <col min="74" max="74" width="14" bestFit="1" customWidth="1"/>
    <col min="75" max="75" width="11.44140625" bestFit="1" customWidth="1"/>
  </cols>
  <sheetData>
    <row r="1" spans="1:215" x14ac:dyDescent="0.3">
      <c r="A1" s="71" t="s">
        <v>0</v>
      </c>
      <c r="B1" s="82" t="s">
        <v>62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S1" s="73" t="s">
        <v>65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2"/>
      <c r="AX1" s="70" t="s">
        <v>94</v>
      </c>
      <c r="AY1" s="70"/>
      <c r="AZ1" s="70"/>
      <c r="BA1" s="70"/>
      <c r="BB1" s="70"/>
      <c r="BC1" s="7"/>
      <c r="BD1" s="70" t="s">
        <v>35</v>
      </c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CA1" s="70" t="s">
        <v>36</v>
      </c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X1" s="70" t="s">
        <v>37</v>
      </c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U1" s="70" t="s">
        <v>61</v>
      </c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R1" s="70" t="s">
        <v>59</v>
      </c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O1" s="70" t="s">
        <v>60</v>
      </c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L1" s="70" t="s">
        <v>68</v>
      </c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X1" s="70"/>
      <c r="GY1" s="70"/>
      <c r="GZ1" s="70"/>
      <c r="HA1" s="70"/>
      <c r="HB1" s="70"/>
      <c r="HC1" s="70"/>
      <c r="HD1" s="70"/>
      <c r="HE1" s="70"/>
      <c r="HF1" s="70"/>
      <c r="HG1" s="70"/>
    </row>
    <row r="2" spans="1:215" ht="15" customHeight="1" x14ac:dyDescent="0.3">
      <c r="A2" s="71"/>
      <c r="B2" s="86" t="s">
        <v>1</v>
      </c>
      <c r="C2" s="83" t="s">
        <v>19</v>
      </c>
      <c r="D2" s="83"/>
      <c r="E2" s="83"/>
      <c r="F2" s="83"/>
      <c r="G2" s="83"/>
      <c r="H2" s="83"/>
      <c r="I2" s="83"/>
      <c r="J2" s="83"/>
      <c r="K2" s="83"/>
      <c r="L2" s="83"/>
      <c r="M2" s="83" t="s">
        <v>5</v>
      </c>
      <c r="N2" s="83"/>
      <c r="O2" s="83" t="s">
        <v>11</v>
      </c>
      <c r="P2" s="83"/>
      <c r="Q2" s="86" t="s">
        <v>14</v>
      </c>
      <c r="S2" s="84" t="s">
        <v>1</v>
      </c>
      <c r="T2" s="85" t="s">
        <v>19</v>
      </c>
      <c r="U2" s="85"/>
      <c r="V2" s="85"/>
      <c r="W2" s="85"/>
      <c r="X2" s="85"/>
      <c r="Y2" s="85"/>
      <c r="Z2" s="85"/>
      <c r="AA2" s="85"/>
      <c r="AB2" s="85"/>
      <c r="AC2" s="85"/>
      <c r="AD2" s="85" t="s">
        <v>5</v>
      </c>
      <c r="AE2" s="85"/>
      <c r="AF2" s="85" t="s">
        <v>11</v>
      </c>
      <c r="AG2" s="85"/>
      <c r="AH2" s="85"/>
      <c r="AI2" s="84" t="s">
        <v>14</v>
      </c>
      <c r="AJ2" s="4"/>
      <c r="AK2" s="87" t="s">
        <v>1</v>
      </c>
      <c r="AL2" s="88" t="s">
        <v>19</v>
      </c>
      <c r="AM2" s="88"/>
      <c r="AN2" s="88"/>
      <c r="AO2" s="88"/>
      <c r="AP2" s="88"/>
      <c r="AQ2" s="88"/>
      <c r="AR2" s="88"/>
      <c r="AS2" s="87" t="s">
        <v>5</v>
      </c>
      <c r="AT2" s="87"/>
      <c r="AU2" s="11" t="s">
        <v>11</v>
      </c>
      <c r="AV2" s="87" t="s">
        <v>14</v>
      </c>
      <c r="AW2" s="4"/>
      <c r="AX2" s="71" t="s">
        <v>1</v>
      </c>
      <c r="AY2" s="71" t="s">
        <v>19</v>
      </c>
      <c r="AZ2" s="71"/>
      <c r="BA2" s="71" t="s">
        <v>11</v>
      </c>
      <c r="BB2" s="71" t="s">
        <v>14</v>
      </c>
      <c r="BC2" s="9"/>
      <c r="BD2" s="74" t="s">
        <v>1</v>
      </c>
      <c r="BE2" s="70" t="s">
        <v>4</v>
      </c>
      <c r="BF2" s="70"/>
      <c r="BG2" s="70"/>
      <c r="BH2" s="70"/>
      <c r="BI2" s="70"/>
      <c r="BJ2" s="70"/>
      <c r="BK2" s="70"/>
      <c r="BL2" s="70"/>
      <c r="BM2" s="70" t="s">
        <v>5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4" t="s">
        <v>14</v>
      </c>
      <c r="CA2" s="74" t="s">
        <v>1</v>
      </c>
      <c r="CB2" s="70" t="s">
        <v>4</v>
      </c>
      <c r="CC2" s="70"/>
      <c r="CD2" s="70"/>
      <c r="CE2" s="70"/>
      <c r="CF2" s="70"/>
      <c r="CG2" s="70"/>
      <c r="CH2" s="70"/>
      <c r="CI2" s="70"/>
      <c r="CJ2" s="70" t="s">
        <v>5</v>
      </c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4" t="s">
        <v>14</v>
      </c>
      <c r="CX2" s="74" t="s">
        <v>1</v>
      </c>
      <c r="CY2" s="70" t="s">
        <v>4</v>
      </c>
      <c r="CZ2" s="70"/>
      <c r="DA2" s="70"/>
      <c r="DB2" s="70"/>
      <c r="DC2" s="70"/>
      <c r="DD2" s="70"/>
      <c r="DE2" s="70"/>
      <c r="DF2" s="70"/>
      <c r="DG2" s="70" t="s">
        <v>5</v>
      </c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4" t="s">
        <v>14</v>
      </c>
      <c r="DU2" s="74" t="s">
        <v>1</v>
      </c>
      <c r="DV2" s="70" t="s">
        <v>4</v>
      </c>
      <c r="DW2" s="70"/>
      <c r="DX2" s="70"/>
      <c r="DY2" s="70"/>
      <c r="DZ2" s="70"/>
      <c r="EA2" s="70"/>
      <c r="EB2" s="70"/>
      <c r="EC2" s="70"/>
      <c r="ED2" s="70" t="s">
        <v>5</v>
      </c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4" t="s">
        <v>14</v>
      </c>
      <c r="ER2" s="74" t="s">
        <v>1</v>
      </c>
      <c r="ES2" s="70" t="s">
        <v>4</v>
      </c>
      <c r="ET2" s="70"/>
      <c r="EU2" s="70"/>
      <c r="EV2" s="70"/>
      <c r="EW2" s="70"/>
      <c r="EX2" s="70"/>
      <c r="EY2" s="70"/>
      <c r="EZ2" s="70"/>
      <c r="FA2" s="70" t="s">
        <v>5</v>
      </c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4" t="s">
        <v>14</v>
      </c>
      <c r="FO2" s="74" t="s">
        <v>1</v>
      </c>
      <c r="FP2" s="70" t="s">
        <v>4</v>
      </c>
      <c r="FQ2" s="70"/>
      <c r="FR2" s="70"/>
      <c r="FS2" s="70"/>
      <c r="FT2" s="70"/>
      <c r="FU2" s="70"/>
      <c r="FV2" s="70"/>
      <c r="FW2" s="70"/>
      <c r="FX2" s="70" t="s">
        <v>5</v>
      </c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4" t="s">
        <v>14</v>
      </c>
      <c r="GL2" s="74" t="s">
        <v>1</v>
      </c>
      <c r="GM2" s="70" t="s">
        <v>4</v>
      </c>
      <c r="GN2" s="70"/>
      <c r="GO2" s="70"/>
      <c r="GP2" s="70"/>
      <c r="GQ2" s="70"/>
      <c r="GR2" s="70"/>
      <c r="GS2" s="70"/>
      <c r="GT2" s="70"/>
      <c r="GU2" s="70" t="s">
        <v>5</v>
      </c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4" t="s">
        <v>14</v>
      </c>
    </row>
    <row r="3" spans="1:215" x14ac:dyDescent="0.3">
      <c r="A3" s="71"/>
      <c r="B3" s="86"/>
      <c r="C3" s="15" t="s">
        <v>31</v>
      </c>
      <c r="D3" s="15" t="s">
        <v>28</v>
      </c>
      <c r="E3" s="15" t="s">
        <v>29</v>
      </c>
      <c r="F3" s="15" t="s">
        <v>42</v>
      </c>
      <c r="G3" s="15" t="s">
        <v>28</v>
      </c>
      <c r="H3" s="15" t="s">
        <v>29</v>
      </c>
      <c r="I3" s="15" t="s">
        <v>6</v>
      </c>
      <c r="J3" s="15" t="s">
        <v>43</v>
      </c>
      <c r="K3" s="15" t="s">
        <v>21</v>
      </c>
      <c r="L3" s="15" t="s">
        <v>20</v>
      </c>
      <c r="M3" s="15" t="s">
        <v>22</v>
      </c>
      <c r="N3" s="15" t="s">
        <v>21</v>
      </c>
      <c r="O3" s="15" t="s">
        <v>23</v>
      </c>
      <c r="P3" s="15" t="s">
        <v>24</v>
      </c>
      <c r="Q3" s="86"/>
      <c r="S3" s="84"/>
      <c r="T3" s="13" t="s">
        <v>31</v>
      </c>
      <c r="U3" s="13" t="s">
        <v>28</v>
      </c>
      <c r="V3" s="13" t="s">
        <v>29</v>
      </c>
      <c r="W3" s="13" t="s">
        <v>42</v>
      </c>
      <c r="X3" s="13" t="s">
        <v>28</v>
      </c>
      <c r="Y3" s="13" t="s">
        <v>29</v>
      </c>
      <c r="Z3" s="13" t="s">
        <v>6</v>
      </c>
      <c r="AA3" s="13" t="s">
        <v>43</v>
      </c>
      <c r="AB3" s="13" t="s">
        <v>21</v>
      </c>
      <c r="AC3" s="13" t="s">
        <v>20</v>
      </c>
      <c r="AD3" s="13" t="s">
        <v>22</v>
      </c>
      <c r="AE3" s="13" t="s">
        <v>21</v>
      </c>
      <c r="AF3" s="14" t="s">
        <v>52</v>
      </c>
      <c r="AG3" s="13" t="s">
        <v>53</v>
      </c>
      <c r="AH3" s="13" t="s">
        <v>24</v>
      </c>
      <c r="AI3" s="84"/>
      <c r="AJ3" s="4"/>
      <c r="AK3" s="87"/>
      <c r="AL3" s="11" t="s">
        <v>38</v>
      </c>
      <c r="AM3" s="11" t="s">
        <v>28</v>
      </c>
      <c r="AN3" s="11" t="s">
        <v>29</v>
      </c>
      <c r="AO3" s="11" t="s">
        <v>6</v>
      </c>
      <c r="AP3" s="11" t="s">
        <v>22</v>
      </c>
      <c r="AQ3" s="11" t="s">
        <v>21</v>
      </c>
      <c r="AR3" s="11" t="s">
        <v>20</v>
      </c>
      <c r="AS3" s="11" t="s">
        <v>22</v>
      </c>
      <c r="AT3" s="11" t="s">
        <v>21</v>
      </c>
      <c r="AU3" s="12" t="s">
        <v>66</v>
      </c>
      <c r="AV3" s="87"/>
      <c r="AW3" s="4"/>
      <c r="AX3" s="71"/>
      <c r="AY3" s="9" t="s">
        <v>20</v>
      </c>
      <c r="AZ3" s="9" t="s">
        <v>23</v>
      </c>
      <c r="BA3" s="71"/>
      <c r="BB3" s="71"/>
      <c r="BC3" s="9"/>
      <c r="BD3" s="74"/>
      <c r="BE3" s="2" t="s">
        <v>31</v>
      </c>
      <c r="BF3" s="2" t="s">
        <v>30</v>
      </c>
      <c r="BG3" s="2" t="s">
        <v>29</v>
      </c>
      <c r="BH3" s="2" t="s">
        <v>32</v>
      </c>
      <c r="BI3" s="2" t="s">
        <v>30</v>
      </c>
      <c r="BJ3" s="2" t="s">
        <v>29</v>
      </c>
      <c r="BK3" s="2" t="s">
        <v>6</v>
      </c>
      <c r="BL3" s="2" t="s">
        <v>34</v>
      </c>
      <c r="BM3" s="10" t="s">
        <v>48</v>
      </c>
      <c r="BN3" s="2" t="s">
        <v>49</v>
      </c>
      <c r="BO3" s="2" t="s">
        <v>63</v>
      </c>
      <c r="BP3" s="2" t="s">
        <v>64</v>
      </c>
      <c r="BQ3" s="2" t="s">
        <v>52</v>
      </c>
      <c r="BR3" s="2" t="s">
        <v>53</v>
      </c>
      <c r="BS3" s="2" t="s">
        <v>54</v>
      </c>
      <c r="BT3" s="2" t="s">
        <v>67</v>
      </c>
      <c r="BU3" s="2" t="s">
        <v>57</v>
      </c>
      <c r="BV3" s="2" t="s">
        <v>58</v>
      </c>
      <c r="BW3" s="2" t="s">
        <v>39</v>
      </c>
      <c r="BX3" s="2" t="s">
        <v>24</v>
      </c>
      <c r="BY3" s="74"/>
      <c r="CA3" s="74"/>
      <c r="CB3" s="2" t="s">
        <v>31</v>
      </c>
      <c r="CC3" s="2" t="s">
        <v>30</v>
      </c>
      <c r="CD3" s="2" t="s">
        <v>29</v>
      </c>
      <c r="CE3" s="2" t="s">
        <v>32</v>
      </c>
      <c r="CF3" s="2" t="s">
        <v>30</v>
      </c>
      <c r="CG3" s="2" t="s">
        <v>29</v>
      </c>
      <c r="CH3" s="2" t="s">
        <v>6</v>
      </c>
      <c r="CI3" s="2" t="s">
        <v>34</v>
      </c>
      <c r="CJ3" s="10" t="s">
        <v>48</v>
      </c>
      <c r="CK3" s="2" t="s">
        <v>49</v>
      </c>
      <c r="CL3" s="2" t="s">
        <v>63</v>
      </c>
      <c r="CM3" s="2" t="s">
        <v>64</v>
      </c>
      <c r="CN3" s="2" t="s">
        <v>52</v>
      </c>
      <c r="CO3" s="2" t="s">
        <v>53</v>
      </c>
      <c r="CP3" s="2" t="s">
        <v>54</v>
      </c>
      <c r="CQ3" s="2" t="s">
        <v>67</v>
      </c>
      <c r="CR3" s="2" t="s">
        <v>57</v>
      </c>
      <c r="CS3" s="2" t="s">
        <v>58</v>
      </c>
      <c r="CT3" s="2" t="s">
        <v>39</v>
      </c>
      <c r="CU3" s="2" t="s">
        <v>24</v>
      </c>
      <c r="CV3" s="74"/>
      <c r="CX3" s="74"/>
      <c r="CY3" s="2" t="s">
        <v>31</v>
      </c>
      <c r="CZ3" s="2" t="s">
        <v>30</v>
      </c>
      <c r="DA3" s="2" t="s">
        <v>29</v>
      </c>
      <c r="DB3" s="2" t="s">
        <v>32</v>
      </c>
      <c r="DC3" s="2" t="s">
        <v>30</v>
      </c>
      <c r="DD3" s="2" t="s">
        <v>29</v>
      </c>
      <c r="DE3" s="2" t="s">
        <v>6</v>
      </c>
      <c r="DF3" s="2" t="s">
        <v>34</v>
      </c>
      <c r="DG3" s="10" t="s">
        <v>48</v>
      </c>
      <c r="DH3" s="2" t="s">
        <v>49</v>
      </c>
      <c r="DI3" s="2" t="s">
        <v>63</v>
      </c>
      <c r="DJ3" s="2" t="s">
        <v>64</v>
      </c>
      <c r="DK3" s="2" t="s">
        <v>52</v>
      </c>
      <c r="DL3" s="2" t="s">
        <v>53</v>
      </c>
      <c r="DM3" s="2" t="s">
        <v>54</v>
      </c>
      <c r="DN3" s="2" t="s">
        <v>67</v>
      </c>
      <c r="DO3" s="2" t="s">
        <v>57</v>
      </c>
      <c r="DP3" s="2" t="s">
        <v>58</v>
      </c>
      <c r="DQ3" s="2" t="s">
        <v>39</v>
      </c>
      <c r="DR3" s="2" t="s">
        <v>24</v>
      </c>
      <c r="DS3" s="74"/>
      <c r="DU3" s="74"/>
      <c r="DV3" s="2" t="s">
        <v>31</v>
      </c>
      <c r="DW3" s="2" t="s">
        <v>30</v>
      </c>
      <c r="DX3" s="2" t="s">
        <v>29</v>
      </c>
      <c r="DY3" s="2" t="s">
        <v>32</v>
      </c>
      <c r="DZ3" s="2" t="s">
        <v>30</v>
      </c>
      <c r="EA3" s="2" t="s">
        <v>29</v>
      </c>
      <c r="EB3" s="2" t="s">
        <v>6</v>
      </c>
      <c r="EC3" s="2" t="s">
        <v>34</v>
      </c>
      <c r="ED3" s="10" t="s">
        <v>48</v>
      </c>
      <c r="EE3" s="2" t="s">
        <v>49</v>
      </c>
      <c r="EF3" s="2" t="s">
        <v>63</v>
      </c>
      <c r="EG3" s="2" t="s">
        <v>64</v>
      </c>
      <c r="EH3" s="2" t="s">
        <v>52</v>
      </c>
      <c r="EI3" s="2" t="s">
        <v>53</v>
      </c>
      <c r="EJ3" s="2" t="s">
        <v>54</v>
      </c>
      <c r="EK3" s="2" t="s">
        <v>67</v>
      </c>
      <c r="EL3" s="2" t="s">
        <v>57</v>
      </c>
      <c r="EM3" s="2" t="s">
        <v>58</v>
      </c>
      <c r="EN3" s="2" t="s">
        <v>39</v>
      </c>
      <c r="EO3" s="2" t="s">
        <v>24</v>
      </c>
      <c r="EP3" s="74"/>
      <c r="ER3" s="74"/>
      <c r="ES3" s="2" t="s">
        <v>31</v>
      </c>
      <c r="ET3" s="2" t="s">
        <v>30</v>
      </c>
      <c r="EU3" s="2" t="s">
        <v>29</v>
      </c>
      <c r="EV3" s="2" t="s">
        <v>32</v>
      </c>
      <c r="EW3" s="2" t="s">
        <v>30</v>
      </c>
      <c r="EX3" s="2" t="s">
        <v>29</v>
      </c>
      <c r="EY3" s="2" t="s">
        <v>6</v>
      </c>
      <c r="EZ3" s="2" t="s">
        <v>34</v>
      </c>
      <c r="FA3" s="10" t="s">
        <v>48</v>
      </c>
      <c r="FB3" s="2" t="s">
        <v>49</v>
      </c>
      <c r="FC3" s="2" t="s">
        <v>63</v>
      </c>
      <c r="FD3" s="2" t="s">
        <v>64</v>
      </c>
      <c r="FE3" s="2" t="s">
        <v>52</v>
      </c>
      <c r="FF3" s="2" t="s">
        <v>53</v>
      </c>
      <c r="FG3" s="2" t="s">
        <v>54</v>
      </c>
      <c r="FH3" s="2" t="s">
        <v>67</v>
      </c>
      <c r="FI3" s="2" t="s">
        <v>57</v>
      </c>
      <c r="FJ3" s="2" t="s">
        <v>58</v>
      </c>
      <c r="FK3" s="2" t="s">
        <v>39</v>
      </c>
      <c r="FL3" s="2" t="s">
        <v>24</v>
      </c>
      <c r="FM3" s="74"/>
      <c r="FO3" s="74"/>
      <c r="FP3" s="2" t="s">
        <v>31</v>
      </c>
      <c r="FQ3" s="2" t="s">
        <v>30</v>
      </c>
      <c r="FR3" s="2" t="s">
        <v>29</v>
      </c>
      <c r="FS3" s="2" t="s">
        <v>32</v>
      </c>
      <c r="FT3" s="2" t="s">
        <v>30</v>
      </c>
      <c r="FU3" s="2" t="s">
        <v>29</v>
      </c>
      <c r="FV3" s="2" t="s">
        <v>6</v>
      </c>
      <c r="FW3" s="2" t="s">
        <v>34</v>
      </c>
      <c r="FX3" s="10" t="s">
        <v>48</v>
      </c>
      <c r="FY3" s="2" t="s">
        <v>49</v>
      </c>
      <c r="FZ3" s="2" t="s">
        <v>63</v>
      </c>
      <c r="GA3" s="2" t="s">
        <v>64</v>
      </c>
      <c r="GB3" s="2" t="s">
        <v>52</v>
      </c>
      <c r="GC3" s="2" t="s">
        <v>53</v>
      </c>
      <c r="GD3" s="2" t="s">
        <v>54</v>
      </c>
      <c r="GE3" s="2" t="s">
        <v>67</v>
      </c>
      <c r="GF3" s="2" t="s">
        <v>57</v>
      </c>
      <c r="GG3" s="2" t="s">
        <v>58</v>
      </c>
      <c r="GH3" s="2" t="s">
        <v>39</v>
      </c>
      <c r="GI3" s="2" t="s">
        <v>24</v>
      </c>
      <c r="GJ3" s="74"/>
      <c r="GL3" s="74"/>
      <c r="GM3" s="2" t="s">
        <v>31</v>
      </c>
      <c r="GN3" s="2" t="s">
        <v>30</v>
      </c>
      <c r="GO3" s="2" t="s">
        <v>29</v>
      </c>
      <c r="GP3" s="2" t="s">
        <v>32</v>
      </c>
      <c r="GQ3" s="2" t="s">
        <v>30</v>
      </c>
      <c r="GR3" s="2" t="s">
        <v>29</v>
      </c>
      <c r="GS3" s="2" t="s">
        <v>6</v>
      </c>
      <c r="GT3" s="2" t="s">
        <v>34</v>
      </c>
      <c r="GU3" s="10" t="s">
        <v>48</v>
      </c>
      <c r="GV3" s="2" t="s">
        <v>49</v>
      </c>
      <c r="GW3" s="2" t="s">
        <v>63</v>
      </c>
      <c r="GX3" s="2" t="s">
        <v>64</v>
      </c>
      <c r="GY3" s="2" t="s">
        <v>52</v>
      </c>
      <c r="GZ3" s="2" t="s">
        <v>53</v>
      </c>
      <c r="HA3" s="2" t="s">
        <v>54</v>
      </c>
      <c r="HB3" s="2" t="s">
        <v>67</v>
      </c>
      <c r="HC3" s="2" t="s">
        <v>57</v>
      </c>
      <c r="HD3" s="2" t="s">
        <v>58</v>
      </c>
      <c r="HE3" s="2" t="s">
        <v>39</v>
      </c>
      <c r="HF3" s="2" t="s">
        <v>24</v>
      </c>
      <c r="HG3" s="74"/>
    </row>
    <row r="4" spans="1:215" x14ac:dyDescent="0.3">
      <c r="Q4">
        <f>+C4+F4+I4+J4+K4+L4-M4-N4-O4-P4</f>
        <v>0</v>
      </c>
      <c r="AI4">
        <f>S4+T4+W4+AA4+AB4+AC4-AD4-AE4-AF4-AG4-AH4</f>
        <v>0</v>
      </c>
      <c r="AV4">
        <f>AK4+AL4+AO4+AP4+AQ4+AR4-AS4-AT4-AU4</f>
        <v>0</v>
      </c>
      <c r="BB4">
        <f>AX4+AY4+AZ4-BA4</f>
        <v>0</v>
      </c>
      <c r="BY4">
        <f>BD4+BE4+BH4+BK4+BL4-BM4-BN4--BO4-BP4-BQ4-BR4-BS4-BT4-BU4-BV4-BW4-BX4</f>
        <v>0</v>
      </c>
      <c r="CV4">
        <f>CA4+CB4+CE4+CH4+CI4-CJ4-CK4--CL4-CM4-CN4-CO4-CP4-CQ4-CR4-CS4-CT4-CU4</f>
        <v>0</v>
      </c>
      <c r="DS4">
        <f>CX4+CY4+DB4+DE4+DF4-DG4-DH4--DI4-DJ4-DK4-DL4-DM4-DN4-DO4-DP4-DQ4-DR4</f>
        <v>0</v>
      </c>
      <c r="EP4">
        <f>DU4+DV4+DY4+EB4+EC4-ED4-EE4--EF4-EG4-EH4-EI4-EJ4-EK4-EL4-EM4-EN4-EO4</f>
        <v>0</v>
      </c>
      <c r="FM4">
        <f>ER4+ES4+EV4+EY4+EZ4-FA4-FB4--FC4-FD4-FE4-FF4-FG4-FH4-FI4-FJ4-FK4-FL4</f>
        <v>0</v>
      </c>
      <c r="GJ4">
        <f>FO4+FP4+FS4+FV4+FW4-FX4-FY4--FZ4-GA4-GB4-GC4-GD4-GE4-GF4-GG4-GH4-GI4</f>
        <v>0</v>
      </c>
      <c r="HG4">
        <f>GL4+GM4+GP4+GS4+GT4-GU4-GV4--GW4-GX4-GY4-GZ4-HA4-HB4-HC4-HD4-HE4-HF4</f>
        <v>0</v>
      </c>
    </row>
    <row r="5" spans="1:215" x14ac:dyDescent="0.3">
      <c r="AX5">
        <f>BB4</f>
        <v>0</v>
      </c>
    </row>
  </sheetData>
  <mergeCells count="57">
    <mergeCell ref="GJ2:GJ3"/>
    <mergeCell ref="GL2:GL3"/>
    <mergeCell ref="GM2:GT2"/>
    <mergeCell ref="GU2:HF2"/>
    <mergeCell ref="HG2:HG3"/>
    <mergeCell ref="FA2:FL2"/>
    <mergeCell ref="FM2:FM3"/>
    <mergeCell ref="FO2:FO3"/>
    <mergeCell ref="FP2:FW2"/>
    <mergeCell ref="FX2:GI2"/>
    <mergeCell ref="DV2:EC2"/>
    <mergeCell ref="ED2:EO2"/>
    <mergeCell ref="EP2:EP3"/>
    <mergeCell ref="ER2:ER3"/>
    <mergeCell ref="ES2:EZ2"/>
    <mergeCell ref="DU1:EP1"/>
    <mergeCell ref="ER1:FM1"/>
    <mergeCell ref="FO1:GJ1"/>
    <mergeCell ref="GL1:HG1"/>
    <mergeCell ref="BE2:BL2"/>
    <mergeCell ref="BM2:BX2"/>
    <mergeCell ref="BY2:BY3"/>
    <mergeCell ref="CA2:CA3"/>
    <mergeCell ref="CB2:CI2"/>
    <mergeCell ref="CJ2:CU2"/>
    <mergeCell ref="CV2:CV3"/>
    <mergeCell ref="CX2:CX3"/>
    <mergeCell ref="CY2:DF2"/>
    <mergeCell ref="DG2:DR2"/>
    <mergeCell ref="DS2:DS3"/>
    <mergeCell ref="DU2:DU3"/>
    <mergeCell ref="BD1:BY1"/>
    <mergeCell ref="CA1:CV1"/>
    <mergeCell ref="CX1:DS1"/>
    <mergeCell ref="AD2:AE2"/>
    <mergeCell ref="AF2:AH2"/>
    <mergeCell ref="AI2:AI3"/>
    <mergeCell ref="BD2:BD3"/>
    <mergeCell ref="AK2:AK3"/>
    <mergeCell ref="AL2:AR2"/>
    <mergeCell ref="AS2:AT2"/>
    <mergeCell ref="AX1:BB1"/>
    <mergeCell ref="AX2:AX3"/>
    <mergeCell ref="AY2:AZ2"/>
    <mergeCell ref="BA2:BA3"/>
    <mergeCell ref="BB2:BB3"/>
    <mergeCell ref="AV2:AV3"/>
    <mergeCell ref="B1:Q1"/>
    <mergeCell ref="O2:P2"/>
    <mergeCell ref="A1:A3"/>
    <mergeCell ref="S2:S3"/>
    <mergeCell ref="T2:AC2"/>
    <mergeCell ref="M2:N2"/>
    <mergeCell ref="Q2:Q3"/>
    <mergeCell ref="C2:L2"/>
    <mergeCell ref="B2:B3"/>
    <mergeCell ref="S1:A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FE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W1"/>
    </sheetView>
  </sheetViews>
  <sheetFormatPr defaultRowHeight="14.4" x14ac:dyDescent="0.3"/>
  <cols>
    <col min="4" max="4" width="11.77734375" bestFit="1" customWidth="1"/>
    <col min="7" max="7" width="11.77734375" bestFit="1" customWidth="1"/>
    <col min="10" max="10" width="11.77734375" bestFit="1" customWidth="1"/>
    <col min="20" max="20" width="14" bestFit="1" customWidth="1"/>
    <col min="21" max="21" width="11.44140625" bestFit="1" customWidth="1"/>
  </cols>
  <sheetData>
    <row r="1" spans="1:161" x14ac:dyDescent="0.3">
      <c r="A1" s="71" t="s">
        <v>0</v>
      </c>
      <c r="B1" s="70" t="s">
        <v>35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Y1" s="70" t="s">
        <v>36</v>
      </c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V1" s="70" t="s">
        <v>37</v>
      </c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S1" s="70" t="s">
        <v>61</v>
      </c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P1" s="70" t="s">
        <v>59</v>
      </c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M1" s="70" t="s">
        <v>60</v>
      </c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J1" s="70" t="s">
        <v>68</v>
      </c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</row>
    <row r="2" spans="1:161" ht="15" customHeight="1" x14ac:dyDescent="0.3">
      <c r="A2" s="71"/>
      <c r="B2" s="74" t="s">
        <v>1</v>
      </c>
      <c r="C2" s="70" t="s">
        <v>4</v>
      </c>
      <c r="D2" s="70"/>
      <c r="E2" s="70"/>
      <c r="F2" s="70"/>
      <c r="G2" s="70"/>
      <c r="H2" s="70"/>
      <c r="I2" s="70"/>
      <c r="J2" s="70"/>
      <c r="K2" s="70" t="s">
        <v>5</v>
      </c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4" t="s">
        <v>14</v>
      </c>
      <c r="Y2" s="74" t="s">
        <v>1</v>
      </c>
      <c r="Z2" s="70" t="s">
        <v>4</v>
      </c>
      <c r="AA2" s="70"/>
      <c r="AB2" s="70"/>
      <c r="AC2" s="70"/>
      <c r="AD2" s="70"/>
      <c r="AE2" s="70"/>
      <c r="AF2" s="70"/>
      <c r="AG2" s="70"/>
      <c r="AH2" s="70" t="s">
        <v>5</v>
      </c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4" t="s">
        <v>14</v>
      </c>
      <c r="AV2" s="74" t="s">
        <v>1</v>
      </c>
      <c r="AW2" s="70" t="s">
        <v>4</v>
      </c>
      <c r="AX2" s="70"/>
      <c r="AY2" s="70"/>
      <c r="AZ2" s="70"/>
      <c r="BA2" s="70"/>
      <c r="BB2" s="70"/>
      <c r="BC2" s="70"/>
      <c r="BD2" s="70"/>
      <c r="BE2" s="70" t="s">
        <v>5</v>
      </c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4" t="s">
        <v>14</v>
      </c>
      <c r="BS2" s="74" t="s">
        <v>1</v>
      </c>
      <c r="BT2" s="70" t="s">
        <v>4</v>
      </c>
      <c r="BU2" s="70"/>
      <c r="BV2" s="70"/>
      <c r="BW2" s="70"/>
      <c r="BX2" s="70"/>
      <c r="BY2" s="70"/>
      <c r="BZ2" s="70"/>
      <c r="CA2" s="70"/>
      <c r="CB2" s="70" t="s">
        <v>5</v>
      </c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4" t="s">
        <v>14</v>
      </c>
      <c r="CP2" s="74" t="s">
        <v>1</v>
      </c>
      <c r="CQ2" s="70" t="s">
        <v>4</v>
      </c>
      <c r="CR2" s="70"/>
      <c r="CS2" s="70"/>
      <c r="CT2" s="70"/>
      <c r="CU2" s="70"/>
      <c r="CV2" s="70"/>
      <c r="CW2" s="70"/>
      <c r="CX2" s="70"/>
      <c r="CY2" s="70" t="s">
        <v>5</v>
      </c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4" t="s">
        <v>14</v>
      </c>
      <c r="DM2" s="74" t="s">
        <v>1</v>
      </c>
      <c r="DN2" s="70" t="s">
        <v>4</v>
      </c>
      <c r="DO2" s="70"/>
      <c r="DP2" s="70"/>
      <c r="DQ2" s="70"/>
      <c r="DR2" s="70"/>
      <c r="DS2" s="70"/>
      <c r="DT2" s="70"/>
      <c r="DU2" s="70"/>
      <c r="DV2" s="70" t="s">
        <v>5</v>
      </c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4" t="s">
        <v>14</v>
      </c>
      <c r="EJ2" s="74" t="s">
        <v>1</v>
      </c>
      <c r="EK2" s="70" t="s">
        <v>4</v>
      </c>
      <c r="EL2" s="70"/>
      <c r="EM2" s="70"/>
      <c r="EN2" s="70"/>
      <c r="EO2" s="70"/>
      <c r="EP2" s="70"/>
      <c r="EQ2" s="70"/>
      <c r="ER2" s="70"/>
      <c r="ES2" s="70" t="s">
        <v>5</v>
      </c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4" t="s">
        <v>14</v>
      </c>
    </row>
    <row r="3" spans="1:161" x14ac:dyDescent="0.3">
      <c r="A3" s="71"/>
      <c r="B3" s="74"/>
      <c r="C3" s="2" t="s">
        <v>31</v>
      </c>
      <c r="D3" s="2" t="s">
        <v>30</v>
      </c>
      <c r="E3" s="2" t="s">
        <v>29</v>
      </c>
      <c r="F3" s="2" t="s">
        <v>32</v>
      </c>
      <c r="G3" s="2" t="s">
        <v>30</v>
      </c>
      <c r="H3" s="2" t="s">
        <v>29</v>
      </c>
      <c r="I3" s="2" t="s">
        <v>6</v>
      </c>
      <c r="J3" s="2" t="s">
        <v>34</v>
      </c>
      <c r="K3" s="10" t="s">
        <v>48</v>
      </c>
      <c r="L3" s="2" t="s">
        <v>49</v>
      </c>
      <c r="M3" s="2" t="s">
        <v>63</v>
      </c>
      <c r="N3" s="2" t="s">
        <v>64</v>
      </c>
      <c r="O3" s="2" t="s">
        <v>52</v>
      </c>
      <c r="P3" s="2" t="s">
        <v>53</v>
      </c>
      <c r="Q3" s="2" t="s">
        <v>54</v>
      </c>
      <c r="R3" s="2" t="s">
        <v>67</v>
      </c>
      <c r="S3" s="2" t="s">
        <v>57</v>
      </c>
      <c r="T3" s="2" t="s">
        <v>58</v>
      </c>
      <c r="U3" s="2" t="s">
        <v>39</v>
      </c>
      <c r="V3" s="2" t="s">
        <v>24</v>
      </c>
      <c r="W3" s="74"/>
      <c r="Y3" s="74"/>
      <c r="Z3" s="2" t="s">
        <v>31</v>
      </c>
      <c r="AA3" s="2" t="s">
        <v>30</v>
      </c>
      <c r="AB3" s="2" t="s">
        <v>29</v>
      </c>
      <c r="AC3" s="2" t="s">
        <v>32</v>
      </c>
      <c r="AD3" s="2" t="s">
        <v>30</v>
      </c>
      <c r="AE3" s="2" t="s">
        <v>29</v>
      </c>
      <c r="AF3" s="2" t="s">
        <v>6</v>
      </c>
      <c r="AG3" s="2" t="s">
        <v>34</v>
      </c>
      <c r="AH3" s="10" t="s">
        <v>48</v>
      </c>
      <c r="AI3" s="2" t="s">
        <v>49</v>
      </c>
      <c r="AJ3" s="2" t="s">
        <v>63</v>
      </c>
      <c r="AK3" s="2" t="s">
        <v>64</v>
      </c>
      <c r="AL3" s="2" t="s">
        <v>52</v>
      </c>
      <c r="AM3" s="2" t="s">
        <v>53</v>
      </c>
      <c r="AN3" s="2" t="s">
        <v>54</v>
      </c>
      <c r="AO3" s="2" t="s">
        <v>67</v>
      </c>
      <c r="AP3" s="2" t="s">
        <v>57</v>
      </c>
      <c r="AQ3" s="2" t="s">
        <v>58</v>
      </c>
      <c r="AR3" s="2" t="s">
        <v>39</v>
      </c>
      <c r="AS3" s="2" t="s">
        <v>24</v>
      </c>
      <c r="AT3" s="74"/>
      <c r="AV3" s="74"/>
      <c r="AW3" s="2" t="s">
        <v>31</v>
      </c>
      <c r="AX3" s="2" t="s">
        <v>30</v>
      </c>
      <c r="AY3" s="2" t="s">
        <v>29</v>
      </c>
      <c r="AZ3" s="2" t="s">
        <v>32</v>
      </c>
      <c r="BA3" s="2" t="s">
        <v>30</v>
      </c>
      <c r="BB3" s="2" t="s">
        <v>29</v>
      </c>
      <c r="BC3" s="2" t="s">
        <v>6</v>
      </c>
      <c r="BD3" s="2" t="s">
        <v>34</v>
      </c>
      <c r="BE3" s="10" t="s">
        <v>48</v>
      </c>
      <c r="BF3" s="2" t="s">
        <v>49</v>
      </c>
      <c r="BG3" s="2" t="s">
        <v>63</v>
      </c>
      <c r="BH3" s="2" t="s">
        <v>64</v>
      </c>
      <c r="BI3" s="2" t="s">
        <v>52</v>
      </c>
      <c r="BJ3" s="2" t="s">
        <v>53</v>
      </c>
      <c r="BK3" s="2" t="s">
        <v>54</v>
      </c>
      <c r="BL3" s="2" t="s">
        <v>67</v>
      </c>
      <c r="BM3" s="2" t="s">
        <v>57</v>
      </c>
      <c r="BN3" s="2" t="s">
        <v>58</v>
      </c>
      <c r="BO3" s="2" t="s">
        <v>39</v>
      </c>
      <c r="BP3" s="2" t="s">
        <v>24</v>
      </c>
      <c r="BQ3" s="74"/>
      <c r="BS3" s="74"/>
      <c r="BT3" s="2" t="s">
        <v>31</v>
      </c>
      <c r="BU3" s="2" t="s">
        <v>30</v>
      </c>
      <c r="BV3" s="2" t="s">
        <v>29</v>
      </c>
      <c r="BW3" s="2" t="s">
        <v>32</v>
      </c>
      <c r="BX3" s="2" t="s">
        <v>30</v>
      </c>
      <c r="BY3" s="2" t="s">
        <v>29</v>
      </c>
      <c r="BZ3" s="2" t="s">
        <v>6</v>
      </c>
      <c r="CA3" s="2" t="s">
        <v>34</v>
      </c>
      <c r="CB3" s="10" t="s">
        <v>48</v>
      </c>
      <c r="CC3" s="2" t="s">
        <v>49</v>
      </c>
      <c r="CD3" s="2" t="s">
        <v>63</v>
      </c>
      <c r="CE3" s="2" t="s">
        <v>64</v>
      </c>
      <c r="CF3" s="2" t="s">
        <v>52</v>
      </c>
      <c r="CG3" s="2" t="s">
        <v>53</v>
      </c>
      <c r="CH3" s="2" t="s">
        <v>54</v>
      </c>
      <c r="CI3" s="2" t="s">
        <v>67</v>
      </c>
      <c r="CJ3" s="2" t="s">
        <v>57</v>
      </c>
      <c r="CK3" s="2" t="s">
        <v>58</v>
      </c>
      <c r="CL3" s="2" t="s">
        <v>39</v>
      </c>
      <c r="CM3" s="2" t="s">
        <v>24</v>
      </c>
      <c r="CN3" s="74"/>
      <c r="CP3" s="74"/>
      <c r="CQ3" s="2" t="s">
        <v>31</v>
      </c>
      <c r="CR3" s="2" t="s">
        <v>30</v>
      </c>
      <c r="CS3" s="2" t="s">
        <v>29</v>
      </c>
      <c r="CT3" s="2" t="s">
        <v>32</v>
      </c>
      <c r="CU3" s="2" t="s">
        <v>30</v>
      </c>
      <c r="CV3" s="2" t="s">
        <v>29</v>
      </c>
      <c r="CW3" s="2" t="s">
        <v>6</v>
      </c>
      <c r="CX3" s="2" t="s">
        <v>34</v>
      </c>
      <c r="CY3" s="10" t="s">
        <v>48</v>
      </c>
      <c r="CZ3" s="2" t="s">
        <v>49</v>
      </c>
      <c r="DA3" s="2" t="s">
        <v>63</v>
      </c>
      <c r="DB3" s="2" t="s">
        <v>64</v>
      </c>
      <c r="DC3" s="2" t="s">
        <v>52</v>
      </c>
      <c r="DD3" s="2" t="s">
        <v>53</v>
      </c>
      <c r="DE3" s="2" t="s">
        <v>54</v>
      </c>
      <c r="DF3" s="2" t="s">
        <v>67</v>
      </c>
      <c r="DG3" s="2" t="s">
        <v>57</v>
      </c>
      <c r="DH3" s="2" t="s">
        <v>58</v>
      </c>
      <c r="DI3" s="2" t="s">
        <v>39</v>
      </c>
      <c r="DJ3" s="2" t="s">
        <v>24</v>
      </c>
      <c r="DK3" s="74"/>
      <c r="DM3" s="74"/>
      <c r="DN3" s="2" t="s">
        <v>31</v>
      </c>
      <c r="DO3" s="2" t="s">
        <v>30</v>
      </c>
      <c r="DP3" s="2" t="s">
        <v>29</v>
      </c>
      <c r="DQ3" s="2" t="s">
        <v>32</v>
      </c>
      <c r="DR3" s="2" t="s">
        <v>30</v>
      </c>
      <c r="DS3" s="2" t="s">
        <v>29</v>
      </c>
      <c r="DT3" s="2" t="s">
        <v>6</v>
      </c>
      <c r="DU3" s="2" t="s">
        <v>34</v>
      </c>
      <c r="DV3" s="10" t="s">
        <v>48</v>
      </c>
      <c r="DW3" s="2" t="s">
        <v>49</v>
      </c>
      <c r="DX3" s="2" t="s">
        <v>63</v>
      </c>
      <c r="DY3" s="2" t="s">
        <v>64</v>
      </c>
      <c r="DZ3" s="2" t="s">
        <v>52</v>
      </c>
      <c r="EA3" s="2" t="s">
        <v>53</v>
      </c>
      <c r="EB3" s="2" t="s">
        <v>54</v>
      </c>
      <c r="EC3" s="2" t="s">
        <v>67</v>
      </c>
      <c r="ED3" s="2" t="s">
        <v>57</v>
      </c>
      <c r="EE3" s="2" t="s">
        <v>58</v>
      </c>
      <c r="EF3" s="2" t="s">
        <v>39</v>
      </c>
      <c r="EG3" s="2" t="s">
        <v>24</v>
      </c>
      <c r="EH3" s="74"/>
      <c r="EJ3" s="74"/>
      <c r="EK3" s="2" t="s">
        <v>31</v>
      </c>
      <c r="EL3" s="2" t="s">
        <v>30</v>
      </c>
      <c r="EM3" s="2" t="s">
        <v>29</v>
      </c>
      <c r="EN3" s="2" t="s">
        <v>32</v>
      </c>
      <c r="EO3" s="2" t="s">
        <v>30</v>
      </c>
      <c r="EP3" s="2" t="s">
        <v>29</v>
      </c>
      <c r="EQ3" s="2" t="s">
        <v>6</v>
      </c>
      <c r="ER3" s="2" t="s">
        <v>34</v>
      </c>
      <c r="ES3" s="10" t="s">
        <v>48</v>
      </c>
      <c r="ET3" s="2" t="s">
        <v>49</v>
      </c>
      <c r="EU3" s="2" t="s">
        <v>63</v>
      </c>
      <c r="EV3" s="2" t="s">
        <v>64</v>
      </c>
      <c r="EW3" s="2" t="s">
        <v>52</v>
      </c>
      <c r="EX3" s="2" t="s">
        <v>53</v>
      </c>
      <c r="EY3" s="2" t="s">
        <v>54</v>
      </c>
      <c r="EZ3" s="2" t="s">
        <v>67</v>
      </c>
      <c r="FA3" s="2" t="s">
        <v>57</v>
      </c>
      <c r="FB3" s="2" t="s">
        <v>58</v>
      </c>
      <c r="FC3" s="2" t="s">
        <v>39</v>
      </c>
      <c r="FD3" s="2" t="s">
        <v>24</v>
      </c>
      <c r="FE3" s="74"/>
    </row>
    <row r="4" spans="1:161" x14ac:dyDescent="0.3">
      <c r="W4">
        <f>B4+C4+F4+I4+J4-K4-L4--M4-N4-O4-P4-Q4-R4-S4-T4-U4-V4</f>
        <v>0</v>
      </c>
      <c r="AT4">
        <f>Y4+Z4+AC4+AF4+AG4-AH4-AI4--AJ4-AK4-AL4-AM4-AN4-AO4-AP4-AQ4-AR4-AS4</f>
        <v>0</v>
      </c>
      <c r="BQ4">
        <f>AV4+AW4+AZ4+BC4+BD4-BE4-BF4--BG4-BH4-BI4-BJ4-BK4-BL4-BM4-BN4-BO4-BP4</f>
        <v>0</v>
      </c>
      <c r="CN4">
        <f>BS4+BT4+BW4+BZ4+CA4-CB4-CC4--CD4-CE4-CF4-CG4-CH4-CI4-CJ4-CK4-CL4-CM4</f>
        <v>0</v>
      </c>
      <c r="DK4">
        <f>CP4+CQ4+CT4+CW4+CX4-CY4-CZ4--DA4-DB4-DC4-DD4-DE4-DF4-DG4-DH4-DI4-DJ4</f>
        <v>0</v>
      </c>
      <c r="EH4">
        <f>DM4+DN4+DQ4+DT4+DU4-DV4-DW4--DX4-DY4-DZ4-EA4-EB4-EC4-ED4-EE4-EF4-EG4</f>
        <v>0</v>
      </c>
      <c r="FE4">
        <f>EJ4+EK4+EN4+EQ4+ER4-ES4-ET4--EU4-EV4-EW4-EX4-EY4-EZ4-FA4-FB4-FC4-FD4</f>
        <v>0</v>
      </c>
    </row>
  </sheetData>
  <mergeCells count="36">
    <mergeCell ref="ES2:FD2"/>
    <mergeCell ref="FE2:FE3"/>
    <mergeCell ref="DM2:DM3"/>
    <mergeCell ref="DN2:DU2"/>
    <mergeCell ref="DV2:EG2"/>
    <mergeCell ref="EH2:EH3"/>
    <mergeCell ref="EJ2:EJ3"/>
    <mergeCell ref="EK2:ER2"/>
    <mergeCell ref="DK2:DK3"/>
    <mergeCell ref="AV2:AV3"/>
    <mergeCell ref="AW2:BD2"/>
    <mergeCell ref="BE2:BP2"/>
    <mergeCell ref="BQ2:BQ3"/>
    <mergeCell ref="BS2:BS3"/>
    <mergeCell ref="BT2:CA2"/>
    <mergeCell ref="CB2:CM2"/>
    <mergeCell ref="CN2:CN3"/>
    <mergeCell ref="CP2:CP3"/>
    <mergeCell ref="CQ2:CX2"/>
    <mergeCell ref="CY2:DJ2"/>
    <mergeCell ref="DM1:EH1"/>
    <mergeCell ref="EJ1:FE1"/>
    <mergeCell ref="A1:A3"/>
    <mergeCell ref="B1:W1"/>
    <mergeCell ref="Y1:AT1"/>
    <mergeCell ref="AV1:BQ1"/>
    <mergeCell ref="AT2:AT3"/>
    <mergeCell ref="B2:B3"/>
    <mergeCell ref="C2:J2"/>
    <mergeCell ref="BS1:CN1"/>
    <mergeCell ref="CP1:DK1"/>
    <mergeCell ref="K2:V2"/>
    <mergeCell ref="W2:W3"/>
    <mergeCell ref="Y2:Y3"/>
    <mergeCell ref="Z2:AG2"/>
    <mergeCell ref="AH2:A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GX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S15" sqref="AS15"/>
    </sheetView>
  </sheetViews>
  <sheetFormatPr defaultRowHeight="14.4" x14ac:dyDescent="0.3"/>
  <cols>
    <col min="3" max="3" width="8.44140625" bestFit="1" customWidth="1"/>
    <col min="4" max="4" width="11.44140625" bestFit="1" customWidth="1"/>
    <col min="5" max="5" width="8.21875" customWidth="1"/>
    <col min="6" max="6" width="8.77734375" bestFit="1" customWidth="1"/>
    <col min="7" max="7" width="11.44140625" bestFit="1" customWidth="1"/>
    <col min="8" max="8" width="8.21875" customWidth="1"/>
    <col min="9" max="9" width="5.5546875" bestFit="1" customWidth="1"/>
    <col min="10" max="11" width="9.77734375" customWidth="1"/>
    <col min="12" max="12" width="14.5546875" bestFit="1" customWidth="1"/>
    <col min="13" max="13" width="6.44140625" bestFit="1" customWidth="1"/>
    <col min="14" max="14" width="5.21875" bestFit="1" customWidth="1"/>
    <col min="15" max="15" width="14.21875" bestFit="1" customWidth="1"/>
    <col min="16" max="16" width="6.44140625" bestFit="1" customWidth="1"/>
    <col min="17" max="17" width="10.21875" customWidth="1"/>
    <col min="18" max="18" width="13.77734375" bestFit="1" customWidth="1"/>
    <col min="22" max="22" width="8.44140625" bestFit="1" customWidth="1"/>
    <col min="23" max="23" width="11.44140625" bestFit="1" customWidth="1"/>
    <col min="24" max="24" width="8.21875" customWidth="1"/>
    <col min="25" max="25" width="8.77734375" bestFit="1" customWidth="1"/>
    <col min="26" max="26" width="11.44140625" bestFit="1" customWidth="1"/>
    <col min="27" max="27" width="8.21875" customWidth="1"/>
    <col min="28" max="28" width="5.5546875" bestFit="1" customWidth="1"/>
    <col min="29" max="30" width="10" customWidth="1"/>
    <col min="31" max="31" width="14.5546875" bestFit="1" customWidth="1"/>
    <col min="32" max="32" width="6.44140625" bestFit="1" customWidth="1"/>
    <col min="33" max="33" width="5.21875" bestFit="1" customWidth="1"/>
    <col min="34" max="34" width="14.21875" bestFit="1" customWidth="1"/>
    <col min="35" max="35" width="6.44140625" bestFit="1" customWidth="1"/>
    <col min="36" max="37" width="10.21875" customWidth="1"/>
    <col min="38" max="38" width="13.77734375" bestFit="1" customWidth="1"/>
    <col min="42" max="42" width="11.77734375" customWidth="1"/>
    <col min="44" max="44" width="11.44140625" customWidth="1"/>
    <col min="49" max="49" width="11.77734375" bestFit="1" customWidth="1"/>
    <col min="52" max="52" width="11.77734375" bestFit="1" customWidth="1"/>
    <col min="55" max="55" width="11.77734375" bestFit="1" customWidth="1"/>
    <col min="65" max="65" width="14" bestFit="1" customWidth="1"/>
    <col min="66" max="66" width="11.44140625" bestFit="1" customWidth="1"/>
  </cols>
  <sheetData>
    <row r="1" spans="1:206" x14ac:dyDescent="0.3">
      <c r="A1" s="71" t="s">
        <v>0</v>
      </c>
      <c r="B1" s="82" t="s">
        <v>62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U1" s="73" t="s">
        <v>65</v>
      </c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2"/>
      <c r="AO1" s="70" t="s">
        <v>94</v>
      </c>
      <c r="AP1" s="70"/>
      <c r="AQ1" s="70"/>
      <c r="AR1" s="70"/>
      <c r="AS1" s="70"/>
      <c r="AT1" s="7"/>
      <c r="AU1" s="70" t="s">
        <v>35</v>
      </c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R1" s="70" t="s">
        <v>36</v>
      </c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O1" s="70" t="s">
        <v>37</v>
      </c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L1" s="70" t="s">
        <v>61</v>
      </c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I1" s="70" t="s">
        <v>59</v>
      </c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F1" s="70" t="s">
        <v>60</v>
      </c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C1" s="70" t="s">
        <v>68</v>
      </c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X1" s="70"/>
    </row>
    <row r="2" spans="1:206" ht="15" customHeight="1" x14ac:dyDescent="0.3">
      <c r="A2" s="71"/>
      <c r="B2" s="86" t="s">
        <v>1</v>
      </c>
      <c r="C2" s="83" t="s">
        <v>19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 t="s">
        <v>5</v>
      </c>
      <c r="P2" s="83"/>
      <c r="Q2" s="83" t="s">
        <v>11</v>
      </c>
      <c r="R2" s="83"/>
      <c r="S2" s="86" t="s">
        <v>14</v>
      </c>
      <c r="U2" s="84" t="s">
        <v>1</v>
      </c>
      <c r="V2" s="85" t="s">
        <v>19</v>
      </c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 t="s">
        <v>5</v>
      </c>
      <c r="AI2" s="85"/>
      <c r="AJ2" s="85" t="s">
        <v>11</v>
      </c>
      <c r="AK2" s="85"/>
      <c r="AL2" s="85"/>
      <c r="AM2" s="84" t="s">
        <v>14</v>
      </c>
      <c r="AN2" s="4"/>
      <c r="AO2" s="71" t="s">
        <v>1</v>
      </c>
      <c r="AP2" s="71" t="s">
        <v>19</v>
      </c>
      <c r="AQ2" s="71"/>
      <c r="AR2" s="71" t="s">
        <v>11</v>
      </c>
      <c r="AS2" s="71" t="s">
        <v>14</v>
      </c>
      <c r="AT2" s="9"/>
      <c r="AU2" s="74" t="s">
        <v>1</v>
      </c>
      <c r="AV2" s="70" t="s">
        <v>4</v>
      </c>
      <c r="AW2" s="70"/>
      <c r="AX2" s="70"/>
      <c r="AY2" s="70"/>
      <c r="AZ2" s="70"/>
      <c r="BA2" s="70"/>
      <c r="BB2" s="70"/>
      <c r="BC2" s="70"/>
      <c r="BD2" s="70" t="s">
        <v>5</v>
      </c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4" t="s">
        <v>14</v>
      </c>
      <c r="BR2" s="74" t="s">
        <v>1</v>
      </c>
      <c r="BS2" s="70" t="s">
        <v>4</v>
      </c>
      <c r="BT2" s="70"/>
      <c r="BU2" s="70"/>
      <c r="BV2" s="70"/>
      <c r="BW2" s="70"/>
      <c r="BX2" s="70"/>
      <c r="BY2" s="70"/>
      <c r="BZ2" s="70"/>
      <c r="CA2" s="70" t="s">
        <v>5</v>
      </c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4" t="s">
        <v>14</v>
      </c>
      <c r="CO2" s="74" t="s">
        <v>1</v>
      </c>
      <c r="CP2" s="70" t="s">
        <v>4</v>
      </c>
      <c r="CQ2" s="70"/>
      <c r="CR2" s="70"/>
      <c r="CS2" s="70"/>
      <c r="CT2" s="70"/>
      <c r="CU2" s="70"/>
      <c r="CV2" s="70"/>
      <c r="CW2" s="70"/>
      <c r="CX2" s="70" t="s">
        <v>5</v>
      </c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4" t="s">
        <v>14</v>
      </c>
      <c r="DL2" s="74" t="s">
        <v>1</v>
      </c>
      <c r="DM2" s="70" t="s">
        <v>4</v>
      </c>
      <c r="DN2" s="70"/>
      <c r="DO2" s="70"/>
      <c r="DP2" s="70"/>
      <c r="DQ2" s="70"/>
      <c r="DR2" s="70"/>
      <c r="DS2" s="70"/>
      <c r="DT2" s="70"/>
      <c r="DU2" s="70" t="s">
        <v>5</v>
      </c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4" t="s">
        <v>14</v>
      </c>
      <c r="EI2" s="74" t="s">
        <v>1</v>
      </c>
      <c r="EJ2" s="70" t="s">
        <v>4</v>
      </c>
      <c r="EK2" s="70"/>
      <c r="EL2" s="70"/>
      <c r="EM2" s="70"/>
      <c r="EN2" s="70"/>
      <c r="EO2" s="70"/>
      <c r="EP2" s="70"/>
      <c r="EQ2" s="70"/>
      <c r="ER2" s="70" t="s">
        <v>5</v>
      </c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4" t="s">
        <v>14</v>
      </c>
      <c r="FF2" s="74" t="s">
        <v>1</v>
      </c>
      <c r="FG2" s="70" t="s">
        <v>4</v>
      </c>
      <c r="FH2" s="70"/>
      <c r="FI2" s="70"/>
      <c r="FJ2" s="70"/>
      <c r="FK2" s="70"/>
      <c r="FL2" s="70"/>
      <c r="FM2" s="70"/>
      <c r="FN2" s="70"/>
      <c r="FO2" s="70" t="s">
        <v>5</v>
      </c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4" t="s">
        <v>14</v>
      </c>
      <c r="GC2" s="74" t="s">
        <v>1</v>
      </c>
      <c r="GD2" s="70" t="s">
        <v>4</v>
      </c>
      <c r="GE2" s="70"/>
      <c r="GF2" s="70"/>
      <c r="GG2" s="70"/>
      <c r="GH2" s="70"/>
      <c r="GI2" s="70"/>
      <c r="GJ2" s="70"/>
      <c r="GK2" s="70"/>
      <c r="GL2" s="70" t="s">
        <v>5</v>
      </c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4" t="s">
        <v>14</v>
      </c>
    </row>
    <row r="3" spans="1:206" x14ac:dyDescent="0.3">
      <c r="A3" s="71"/>
      <c r="B3" s="86"/>
      <c r="C3" s="15" t="s">
        <v>31</v>
      </c>
      <c r="D3" s="15" t="s">
        <v>28</v>
      </c>
      <c r="E3" s="15" t="s">
        <v>29</v>
      </c>
      <c r="F3" s="15" t="s">
        <v>42</v>
      </c>
      <c r="G3" s="15" t="s">
        <v>28</v>
      </c>
      <c r="H3" s="15" t="s">
        <v>29</v>
      </c>
      <c r="I3" s="15" t="s">
        <v>6</v>
      </c>
      <c r="J3" s="15" t="s">
        <v>70</v>
      </c>
      <c r="K3" s="15" t="s">
        <v>69</v>
      </c>
      <c r="L3" s="15" t="s">
        <v>43</v>
      </c>
      <c r="M3" s="15" t="s">
        <v>21</v>
      </c>
      <c r="N3" s="15" t="s">
        <v>20</v>
      </c>
      <c r="O3" s="15" t="s">
        <v>22</v>
      </c>
      <c r="P3" s="15" t="s">
        <v>21</v>
      </c>
      <c r="Q3" s="15" t="s">
        <v>23</v>
      </c>
      <c r="R3" s="15" t="s">
        <v>24</v>
      </c>
      <c r="S3" s="86"/>
      <c r="U3" s="84"/>
      <c r="V3" s="13" t="s">
        <v>31</v>
      </c>
      <c r="W3" s="13" t="s">
        <v>28</v>
      </c>
      <c r="X3" s="13" t="s">
        <v>29</v>
      </c>
      <c r="Y3" s="13" t="s">
        <v>42</v>
      </c>
      <c r="Z3" s="13" t="s">
        <v>28</v>
      </c>
      <c r="AA3" s="13" t="s">
        <v>29</v>
      </c>
      <c r="AB3" s="13" t="s">
        <v>6</v>
      </c>
      <c r="AC3" s="13" t="s">
        <v>70</v>
      </c>
      <c r="AD3" s="13" t="s">
        <v>69</v>
      </c>
      <c r="AE3" s="13" t="s">
        <v>43</v>
      </c>
      <c r="AF3" s="13" t="s">
        <v>21</v>
      </c>
      <c r="AG3" s="13" t="s">
        <v>20</v>
      </c>
      <c r="AH3" s="13" t="s">
        <v>22</v>
      </c>
      <c r="AI3" s="13" t="s">
        <v>21</v>
      </c>
      <c r="AJ3" s="14" t="s">
        <v>52</v>
      </c>
      <c r="AK3" s="13" t="s">
        <v>53</v>
      </c>
      <c r="AL3" s="13" t="s">
        <v>24</v>
      </c>
      <c r="AM3" s="84"/>
      <c r="AN3" s="4"/>
      <c r="AO3" s="71"/>
      <c r="AP3" s="9" t="s">
        <v>20</v>
      </c>
      <c r="AQ3" s="9" t="s">
        <v>23</v>
      </c>
      <c r="AR3" s="71"/>
      <c r="AS3" s="71"/>
      <c r="AT3" s="9"/>
      <c r="AU3" s="74"/>
      <c r="AV3" s="2" t="s">
        <v>31</v>
      </c>
      <c r="AW3" s="2" t="s">
        <v>30</v>
      </c>
      <c r="AX3" s="2" t="s">
        <v>29</v>
      </c>
      <c r="AY3" s="2" t="s">
        <v>32</v>
      </c>
      <c r="AZ3" s="2" t="s">
        <v>30</v>
      </c>
      <c r="BA3" s="2" t="s">
        <v>29</v>
      </c>
      <c r="BB3" s="2" t="s">
        <v>6</v>
      </c>
      <c r="BC3" s="2" t="s">
        <v>34</v>
      </c>
      <c r="BD3" s="10" t="s">
        <v>48</v>
      </c>
      <c r="BE3" s="2" t="s">
        <v>49</v>
      </c>
      <c r="BF3" s="2" t="s">
        <v>63</v>
      </c>
      <c r="BG3" s="2" t="s">
        <v>64</v>
      </c>
      <c r="BH3" s="2" t="s">
        <v>52</v>
      </c>
      <c r="BI3" s="2" t="s">
        <v>53</v>
      </c>
      <c r="BJ3" s="2" t="s">
        <v>54</v>
      </c>
      <c r="BK3" s="2" t="s">
        <v>67</v>
      </c>
      <c r="BL3" s="2" t="s">
        <v>57</v>
      </c>
      <c r="BM3" s="2" t="s">
        <v>58</v>
      </c>
      <c r="BN3" s="2" t="s">
        <v>39</v>
      </c>
      <c r="BO3" s="2" t="s">
        <v>24</v>
      </c>
      <c r="BP3" s="74"/>
      <c r="BR3" s="74"/>
      <c r="BS3" s="2" t="s">
        <v>31</v>
      </c>
      <c r="BT3" s="2" t="s">
        <v>30</v>
      </c>
      <c r="BU3" s="2" t="s">
        <v>29</v>
      </c>
      <c r="BV3" s="2" t="s">
        <v>32</v>
      </c>
      <c r="BW3" s="2" t="s">
        <v>30</v>
      </c>
      <c r="BX3" s="2" t="s">
        <v>29</v>
      </c>
      <c r="BY3" s="2" t="s">
        <v>6</v>
      </c>
      <c r="BZ3" s="2" t="s">
        <v>34</v>
      </c>
      <c r="CA3" s="10" t="s">
        <v>48</v>
      </c>
      <c r="CB3" s="2" t="s">
        <v>49</v>
      </c>
      <c r="CC3" s="2" t="s">
        <v>63</v>
      </c>
      <c r="CD3" s="2" t="s">
        <v>64</v>
      </c>
      <c r="CE3" s="2" t="s">
        <v>52</v>
      </c>
      <c r="CF3" s="2" t="s">
        <v>53</v>
      </c>
      <c r="CG3" s="2" t="s">
        <v>54</v>
      </c>
      <c r="CH3" s="2" t="s">
        <v>67</v>
      </c>
      <c r="CI3" s="2" t="s">
        <v>57</v>
      </c>
      <c r="CJ3" s="2" t="s">
        <v>58</v>
      </c>
      <c r="CK3" s="2" t="s">
        <v>39</v>
      </c>
      <c r="CL3" s="2" t="s">
        <v>24</v>
      </c>
      <c r="CM3" s="74"/>
      <c r="CO3" s="74"/>
      <c r="CP3" s="2" t="s">
        <v>31</v>
      </c>
      <c r="CQ3" s="2" t="s">
        <v>30</v>
      </c>
      <c r="CR3" s="2" t="s">
        <v>29</v>
      </c>
      <c r="CS3" s="2" t="s">
        <v>32</v>
      </c>
      <c r="CT3" s="2" t="s">
        <v>30</v>
      </c>
      <c r="CU3" s="2" t="s">
        <v>29</v>
      </c>
      <c r="CV3" s="2" t="s">
        <v>6</v>
      </c>
      <c r="CW3" s="2" t="s">
        <v>34</v>
      </c>
      <c r="CX3" s="10" t="s">
        <v>48</v>
      </c>
      <c r="CY3" s="2" t="s">
        <v>49</v>
      </c>
      <c r="CZ3" s="2" t="s">
        <v>63</v>
      </c>
      <c r="DA3" s="2" t="s">
        <v>64</v>
      </c>
      <c r="DB3" s="2" t="s">
        <v>52</v>
      </c>
      <c r="DC3" s="2" t="s">
        <v>53</v>
      </c>
      <c r="DD3" s="2" t="s">
        <v>54</v>
      </c>
      <c r="DE3" s="2" t="s">
        <v>67</v>
      </c>
      <c r="DF3" s="2" t="s">
        <v>57</v>
      </c>
      <c r="DG3" s="2" t="s">
        <v>58</v>
      </c>
      <c r="DH3" s="2" t="s">
        <v>39</v>
      </c>
      <c r="DI3" s="2" t="s">
        <v>24</v>
      </c>
      <c r="DJ3" s="74"/>
      <c r="DL3" s="74"/>
      <c r="DM3" s="2" t="s">
        <v>31</v>
      </c>
      <c r="DN3" s="2" t="s">
        <v>30</v>
      </c>
      <c r="DO3" s="2" t="s">
        <v>29</v>
      </c>
      <c r="DP3" s="2" t="s">
        <v>32</v>
      </c>
      <c r="DQ3" s="2" t="s">
        <v>30</v>
      </c>
      <c r="DR3" s="2" t="s">
        <v>29</v>
      </c>
      <c r="DS3" s="2" t="s">
        <v>6</v>
      </c>
      <c r="DT3" s="2" t="s">
        <v>34</v>
      </c>
      <c r="DU3" s="10" t="s">
        <v>48</v>
      </c>
      <c r="DV3" s="2" t="s">
        <v>49</v>
      </c>
      <c r="DW3" s="2" t="s">
        <v>63</v>
      </c>
      <c r="DX3" s="2" t="s">
        <v>64</v>
      </c>
      <c r="DY3" s="2" t="s">
        <v>52</v>
      </c>
      <c r="DZ3" s="2" t="s">
        <v>53</v>
      </c>
      <c r="EA3" s="2" t="s">
        <v>54</v>
      </c>
      <c r="EB3" s="2" t="s">
        <v>67</v>
      </c>
      <c r="EC3" s="2" t="s">
        <v>57</v>
      </c>
      <c r="ED3" s="2" t="s">
        <v>58</v>
      </c>
      <c r="EE3" s="2" t="s">
        <v>39</v>
      </c>
      <c r="EF3" s="2" t="s">
        <v>24</v>
      </c>
      <c r="EG3" s="74"/>
      <c r="EI3" s="74"/>
      <c r="EJ3" s="2" t="s">
        <v>31</v>
      </c>
      <c r="EK3" s="2" t="s">
        <v>30</v>
      </c>
      <c r="EL3" s="2" t="s">
        <v>29</v>
      </c>
      <c r="EM3" s="2" t="s">
        <v>32</v>
      </c>
      <c r="EN3" s="2" t="s">
        <v>30</v>
      </c>
      <c r="EO3" s="2" t="s">
        <v>29</v>
      </c>
      <c r="EP3" s="2" t="s">
        <v>6</v>
      </c>
      <c r="EQ3" s="2" t="s">
        <v>34</v>
      </c>
      <c r="ER3" s="10" t="s">
        <v>48</v>
      </c>
      <c r="ES3" s="2" t="s">
        <v>49</v>
      </c>
      <c r="ET3" s="2" t="s">
        <v>63</v>
      </c>
      <c r="EU3" s="2" t="s">
        <v>64</v>
      </c>
      <c r="EV3" s="2" t="s">
        <v>52</v>
      </c>
      <c r="EW3" s="2" t="s">
        <v>53</v>
      </c>
      <c r="EX3" s="2" t="s">
        <v>54</v>
      </c>
      <c r="EY3" s="2" t="s">
        <v>67</v>
      </c>
      <c r="EZ3" s="2" t="s">
        <v>57</v>
      </c>
      <c r="FA3" s="2" t="s">
        <v>58</v>
      </c>
      <c r="FB3" s="2" t="s">
        <v>39</v>
      </c>
      <c r="FC3" s="2" t="s">
        <v>24</v>
      </c>
      <c r="FD3" s="74"/>
      <c r="FF3" s="74"/>
      <c r="FG3" s="2" t="s">
        <v>31</v>
      </c>
      <c r="FH3" s="2" t="s">
        <v>30</v>
      </c>
      <c r="FI3" s="2" t="s">
        <v>29</v>
      </c>
      <c r="FJ3" s="2" t="s">
        <v>32</v>
      </c>
      <c r="FK3" s="2" t="s">
        <v>30</v>
      </c>
      <c r="FL3" s="2" t="s">
        <v>29</v>
      </c>
      <c r="FM3" s="2" t="s">
        <v>6</v>
      </c>
      <c r="FN3" s="2" t="s">
        <v>34</v>
      </c>
      <c r="FO3" s="10" t="s">
        <v>48</v>
      </c>
      <c r="FP3" s="2" t="s">
        <v>49</v>
      </c>
      <c r="FQ3" s="2" t="s">
        <v>63</v>
      </c>
      <c r="FR3" s="2" t="s">
        <v>64</v>
      </c>
      <c r="FS3" s="2" t="s">
        <v>52</v>
      </c>
      <c r="FT3" s="2" t="s">
        <v>53</v>
      </c>
      <c r="FU3" s="2" t="s">
        <v>54</v>
      </c>
      <c r="FV3" s="2" t="s">
        <v>67</v>
      </c>
      <c r="FW3" s="2" t="s">
        <v>57</v>
      </c>
      <c r="FX3" s="2" t="s">
        <v>58</v>
      </c>
      <c r="FY3" s="2" t="s">
        <v>39</v>
      </c>
      <c r="FZ3" s="2" t="s">
        <v>24</v>
      </c>
      <c r="GA3" s="74"/>
      <c r="GC3" s="74"/>
      <c r="GD3" s="2" t="s">
        <v>31</v>
      </c>
      <c r="GE3" s="2" t="s">
        <v>30</v>
      </c>
      <c r="GF3" s="2" t="s">
        <v>29</v>
      </c>
      <c r="GG3" s="2" t="s">
        <v>32</v>
      </c>
      <c r="GH3" s="2" t="s">
        <v>30</v>
      </c>
      <c r="GI3" s="2" t="s">
        <v>29</v>
      </c>
      <c r="GJ3" s="2" t="s">
        <v>6</v>
      </c>
      <c r="GK3" s="2" t="s">
        <v>34</v>
      </c>
      <c r="GL3" s="10" t="s">
        <v>48</v>
      </c>
      <c r="GM3" s="2" t="s">
        <v>49</v>
      </c>
      <c r="GN3" s="2" t="s">
        <v>63</v>
      </c>
      <c r="GO3" s="2" t="s">
        <v>64</v>
      </c>
      <c r="GP3" s="2" t="s">
        <v>52</v>
      </c>
      <c r="GQ3" s="2" t="s">
        <v>53</v>
      </c>
      <c r="GR3" s="2" t="s">
        <v>54</v>
      </c>
      <c r="GS3" s="2" t="s">
        <v>67</v>
      </c>
      <c r="GT3" s="2" t="s">
        <v>57</v>
      </c>
      <c r="GU3" s="2" t="s">
        <v>58</v>
      </c>
      <c r="GV3" s="2" t="s">
        <v>39</v>
      </c>
      <c r="GW3" s="2" t="s">
        <v>24</v>
      </c>
      <c r="GX3" s="74"/>
    </row>
    <row r="4" spans="1:206" x14ac:dyDescent="0.3">
      <c r="S4">
        <f>B4+C4+F4+I4+J4+K4+L4+M4+N4-O4-P4-Q4-R4</f>
        <v>0</v>
      </c>
      <c r="AM4">
        <f>U4+V4+Y4+AE4+AF4+AG4+AB4+AC4+AD4-AH4-AI4-AJ4-AK4-AL4</f>
        <v>0</v>
      </c>
      <c r="AS4">
        <f>AO4+AP4+AQ4-AR4</f>
        <v>0</v>
      </c>
      <c r="BP4">
        <f>AU4+AV4+AY4+BB4+BC4-BD4-BE4--BF4-BG4-BH4-BI4-BJ4-BK4-BL4-BM4-BN4-BO4</f>
        <v>0</v>
      </c>
      <c r="CM4">
        <f>BR4+BS4+BV4+BY4+BZ4-CA4-CB4--CC4-CD4-CE4-CF4-CG4-CH4-CI4-CJ4-CK4-CL4</f>
        <v>0</v>
      </c>
      <c r="DJ4">
        <f>CO4+CP4+CS4+CV4+CW4-CX4-CY4--CZ4-DA4-DB4-DC4-DD4-DE4-DF4-DG4-DH4-DI4</f>
        <v>0</v>
      </c>
      <c r="EG4">
        <f>DL4+DM4+DP4+DS4+DT4-DU4-DV4--DW4-DX4-DY4-DZ4-EA4-EB4-EC4-ED4-EE4-EF4</f>
        <v>0</v>
      </c>
      <c r="FD4">
        <f>EI4+EJ4+EM4+EP4+EQ4-ER4-ES4--ET4-EU4-EV4-EW4-EX4-EY4-EZ4-FA4-FB4-FC4</f>
        <v>0</v>
      </c>
      <c r="GA4">
        <f>FF4+FG4+FJ4+FM4+FN4-FO4-FP4--FQ4-FR4-FS4-FT4-FU4-FV4-FW4-FX4-FY4-FZ4</f>
        <v>0</v>
      </c>
      <c r="GX4">
        <f>GC4+GD4+GG4+GJ4+GK4-GL4-GM4--GN4-GO4-GP4-GQ4-GR4-GS4-GT4-GU4-GV4-GW4</f>
        <v>0</v>
      </c>
    </row>
    <row r="5" spans="1:206" x14ac:dyDescent="0.3">
      <c r="AO5">
        <f>AS4</f>
        <v>0</v>
      </c>
    </row>
  </sheetData>
  <mergeCells count="53">
    <mergeCell ref="GL2:GW2"/>
    <mergeCell ref="GX2:GX3"/>
    <mergeCell ref="FF2:FF3"/>
    <mergeCell ref="FG2:FN2"/>
    <mergeCell ref="FO2:FZ2"/>
    <mergeCell ref="GA2:GA3"/>
    <mergeCell ref="GC2:GC3"/>
    <mergeCell ref="GD2:GK2"/>
    <mergeCell ref="CA2:CL2"/>
    <mergeCell ref="FD2:FD3"/>
    <mergeCell ref="CO2:CO3"/>
    <mergeCell ref="CP2:CW2"/>
    <mergeCell ref="CX2:DI2"/>
    <mergeCell ref="DJ2:DJ3"/>
    <mergeCell ref="DL2:DL3"/>
    <mergeCell ref="DM2:DT2"/>
    <mergeCell ref="DU2:EF2"/>
    <mergeCell ref="EG2:EG3"/>
    <mergeCell ref="EI2:EI3"/>
    <mergeCell ref="EJ2:EQ2"/>
    <mergeCell ref="ER2:FC2"/>
    <mergeCell ref="FF1:GA1"/>
    <mergeCell ref="GC1:GX1"/>
    <mergeCell ref="B2:B3"/>
    <mergeCell ref="C2:N2"/>
    <mergeCell ref="O2:P2"/>
    <mergeCell ref="Q2:R2"/>
    <mergeCell ref="S2:S3"/>
    <mergeCell ref="U2:U3"/>
    <mergeCell ref="CO1:DJ1"/>
    <mergeCell ref="CM2:CM3"/>
    <mergeCell ref="AU2:AU3"/>
    <mergeCell ref="AV2:BC2"/>
    <mergeCell ref="DL1:EG1"/>
    <mergeCell ref="EI1:FD1"/>
    <mergeCell ref="BD2:BO2"/>
    <mergeCell ref="BP2:BP3"/>
    <mergeCell ref="A1:A3"/>
    <mergeCell ref="B1:S1"/>
    <mergeCell ref="U1:AM1"/>
    <mergeCell ref="AU1:BP1"/>
    <mergeCell ref="BR1:CM1"/>
    <mergeCell ref="V2:AG2"/>
    <mergeCell ref="AH2:AI2"/>
    <mergeCell ref="AJ2:AL2"/>
    <mergeCell ref="AM2:AM3"/>
    <mergeCell ref="AO2:AO3"/>
    <mergeCell ref="AP2:AQ2"/>
    <mergeCell ref="AR2:AR3"/>
    <mergeCell ref="AS2:AS3"/>
    <mergeCell ref="AO1:AS1"/>
    <mergeCell ref="BR2:BR3"/>
    <mergeCell ref="BS2:BZ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GT5"/>
  <sheetViews>
    <sheetView workbookViewId="0">
      <pane xSplit="1" ySplit="3" topLeftCell="AC4" activePane="bottomRight" state="frozen"/>
      <selection pane="topRight" activeCell="B1" sqref="B1"/>
      <selection pane="bottomLeft" activeCell="A4" sqref="A4"/>
      <selection pane="bottomRight" activeCell="AQ11" sqref="AQ11"/>
    </sheetView>
  </sheetViews>
  <sheetFormatPr defaultRowHeight="14.4" x14ac:dyDescent="0.3"/>
  <cols>
    <col min="3" max="3" width="8.44140625" bestFit="1" customWidth="1"/>
    <col min="4" max="4" width="11.44140625" bestFit="1" customWidth="1"/>
    <col min="5" max="5" width="8.21875" customWidth="1"/>
    <col min="6" max="6" width="8.77734375" bestFit="1" customWidth="1"/>
    <col min="7" max="7" width="11.44140625" bestFit="1" customWidth="1"/>
    <col min="8" max="8" width="8.21875" customWidth="1"/>
    <col min="9" max="9" width="5.5546875" bestFit="1" customWidth="1"/>
    <col min="10" max="10" width="14.5546875" bestFit="1" customWidth="1"/>
    <col min="11" max="11" width="6.44140625" bestFit="1" customWidth="1"/>
    <col min="12" max="12" width="5.21875" bestFit="1" customWidth="1"/>
    <col min="13" max="13" width="14.21875" bestFit="1" customWidth="1"/>
    <col min="14" max="14" width="6.44140625" bestFit="1" customWidth="1"/>
    <col min="15" max="15" width="10.21875" customWidth="1"/>
    <col min="16" max="16" width="13.77734375" bestFit="1" customWidth="1"/>
    <col min="20" max="20" width="8.44140625" bestFit="1" customWidth="1"/>
    <col min="21" max="21" width="11.44140625" bestFit="1" customWidth="1"/>
    <col min="22" max="22" width="8.21875" customWidth="1"/>
    <col min="23" max="23" width="8.77734375" bestFit="1" customWidth="1"/>
    <col min="24" max="24" width="11.44140625" bestFit="1" customWidth="1"/>
    <col min="25" max="25" width="8.21875" customWidth="1"/>
    <col min="26" max="26" width="5.5546875" bestFit="1" customWidth="1"/>
    <col min="27" max="27" width="14.5546875" bestFit="1" customWidth="1"/>
    <col min="28" max="28" width="6.44140625" bestFit="1" customWidth="1"/>
    <col min="29" max="29" width="5.21875" bestFit="1" customWidth="1"/>
    <col min="30" max="30" width="14.21875" bestFit="1" customWidth="1"/>
    <col min="31" max="31" width="6.44140625" bestFit="1" customWidth="1"/>
    <col min="32" max="33" width="10.21875" customWidth="1"/>
    <col min="34" max="34" width="13.77734375" bestFit="1" customWidth="1"/>
    <col min="38" max="38" width="11.77734375" customWidth="1"/>
    <col min="40" max="40" width="11.44140625" customWidth="1"/>
    <col min="45" max="45" width="11.77734375" bestFit="1" customWidth="1"/>
    <col min="48" max="48" width="11.77734375" bestFit="1" customWidth="1"/>
    <col min="51" max="51" width="11.77734375" bestFit="1" customWidth="1"/>
    <col min="61" max="61" width="14" bestFit="1" customWidth="1"/>
    <col min="62" max="62" width="11.44140625" bestFit="1" customWidth="1"/>
  </cols>
  <sheetData>
    <row r="1" spans="1:202" x14ac:dyDescent="0.3">
      <c r="A1" s="71" t="s">
        <v>0</v>
      </c>
      <c r="B1" s="82" t="s">
        <v>62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S1" s="73" t="s">
        <v>65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21"/>
      <c r="AK1" s="70" t="s">
        <v>94</v>
      </c>
      <c r="AL1" s="70"/>
      <c r="AM1" s="70"/>
      <c r="AN1" s="70"/>
      <c r="AO1" s="70"/>
      <c r="AP1" s="2"/>
      <c r="AQ1" s="70" t="s">
        <v>35</v>
      </c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N1" s="70" t="s">
        <v>36</v>
      </c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K1" s="70" t="s">
        <v>37</v>
      </c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H1" s="70" t="s">
        <v>61</v>
      </c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E1" s="70" t="s">
        <v>59</v>
      </c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B1" s="70" t="s">
        <v>60</v>
      </c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Y1" s="70" t="s">
        <v>68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</row>
    <row r="2" spans="1:202" ht="15" customHeight="1" x14ac:dyDescent="0.3">
      <c r="A2" s="71"/>
      <c r="B2" s="86" t="s">
        <v>1</v>
      </c>
      <c r="C2" s="83" t="s">
        <v>19</v>
      </c>
      <c r="D2" s="83"/>
      <c r="E2" s="83"/>
      <c r="F2" s="83"/>
      <c r="G2" s="83"/>
      <c r="H2" s="83"/>
      <c r="I2" s="83"/>
      <c r="J2" s="83"/>
      <c r="K2" s="83"/>
      <c r="L2" s="83"/>
      <c r="M2" s="83" t="s">
        <v>5</v>
      </c>
      <c r="N2" s="83"/>
      <c r="O2" s="83" t="s">
        <v>11</v>
      </c>
      <c r="P2" s="83"/>
      <c r="Q2" s="86" t="s">
        <v>14</v>
      </c>
      <c r="S2" s="84" t="s">
        <v>1</v>
      </c>
      <c r="T2" s="85" t="s">
        <v>19</v>
      </c>
      <c r="U2" s="85"/>
      <c r="V2" s="85"/>
      <c r="W2" s="85"/>
      <c r="X2" s="85"/>
      <c r="Y2" s="85"/>
      <c r="Z2" s="85"/>
      <c r="AA2" s="85"/>
      <c r="AB2" s="85"/>
      <c r="AC2" s="85"/>
      <c r="AD2" s="85" t="s">
        <v>5</v>
      </c>
      <c r="AE2" s="85"/>
      <c r="AF2" s="85" t="s">
        <v>11</v>
      </c>
      <c r="AG2" s="85"/>
      <c r="AH2" s="85"/>
      <c r="AI2" s="84" t="s">
        <v>14</v>
      </c>
      <c r="AJ2" s="22"/>
      <c r="AK2" s="71" t="s">
        <v>1</v>
      </c>
      <c r="AL2" s="71" t="s">
        <v>19</v>
      </c>
      <c r="AM2" s="71"/>
      <c r="AN2" s="71" t="s">
        <v>11</v>
      </c>
      <c r="AO2" s="71" t="s">
        <v>14</v>
      </c>
      <c r="AP2" s="4"/>
      <c r="AQ2" s="74" t="s">
        <v>1</v>
      </c>
      <c r="AR2" s="70" t="s">
        <v>4</v>
      </c>
      <c r="AS2" s="70"/>
      <c r="AT2" s="70"/>
      <c r="AU2" s="70"/>
      <c r="AV2" s="70"/>
      <c r="AW2" s="70"/>
      <c r="AX2" s="70"/>
      <c r="AY2" s="70"/>
      <c r="AZ2" s="70" t="s">
        <v>5</v>
      </c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4" t="s">
        <v>14</v>
      </c>
      <c r="BN2" s="74" t="s">
        <v>1</v>
      </c>
      <c r="BO2" s="70" t="s">
        <v>4</v>
      </c>
      <c r="BP2" s="70"/>
      <c r="BQ2" s="70"/>
      <c r="BR2" s="70"/>
      <c r="BS2" s="70"/>
      <c r="BT2" s="70"/>
      <c r="BU2" s="70"/>
      <c r="BV2" s="70"/>
      <c r="BW2" s="70" t="s">
        <v>5</v>
      </c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4" t="s">
        <v>14</v>
      </c>
      <c r="CK2" s="74" t="s">
        <v>1</v>
      </c>
      <c r="CL2" s="70" t="s">
        <v>4</v>
      </c>
      <c r="CM2" s="70"/>
      <c r="CN2" s="70"/>
      <c r="CO2" s="70"/>
      <c r="CP2" s="70"/>
      <c r="CQ2" s="70"/>
      <c r="CR2" s="70"/>
      <c r="CS2" s="70"/>
      <c r="CT2" s="70" t="s">
        <v>5</v>
      </c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4" t="s">
        <v>14</v>
      </c>
      <c r="DH2" s="74" t="s">
        <v>1</v>
      </c>
      <c r="DI2" s="70" t="s">
        <v>4</v>
      </c>
      <c r="DJ2" s="70"/>
      <c r="DK2" s="70"/>
      <c r="DL2" s="70"/>
      <c r="DM2" s="70"/>
      <c r="DN2" s="70"/>
      <c r="DO2" s="70"/>
      <c r="DP2" s="70"/>
      <c r="DQ2" s="70" t="s">
        <v>5</v>
      </c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4" t="s">
        <v>14</v>
      </c>
      <c r="EE2" s="74" t="s">
        <v>1</v>
      </c>
      <c r="EF2" s="70" t="s">
        <v>4</v>
      </c>
      <c r="EG2" s="70"/>
      <c r="EH2" s="70"/>
      <c r="EI2" s="70"/>
      <c r="EJ2" s="70"/>
      <c r="EK2" s="70"/>
      <c r="EL2" s="70"/>
      <c r="EM2" s="70"/>
      <c r="EN2" s="70" t="s">
        <v>5</v>
      </c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4" t="s">
        <v>14</v>
      </c>
      <c r="FB2" s="74" t="s">
        <v>1</v>
      </c>
      <c r="FC2" s="70" t="s">
        <v>4</v>
      </c>
      <c r="FD2" s="70"/>
      <c r="FE2" s="70"/>
      <c r="FF2" s="70"/>
      <c r="FG2" s="70"/>
      <c r="FH2" s="70"/>
      <c r="FI2" s="70"/>
      <c r="FJ2" s="70"/>
      <c r="FK2" s="70" t="s">
        <v>5</v>
      </c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4" t="s">
        <v>14</v>
      </c>
      <c r="FY2" s="74" t="s">
        <v>1</v>
      </c>
      <c r="FZ2" s="70" t="s">
        <v>4</v>
      </c>
      <c r="GA2" s="70"/>
      <c r="GB2" s="70"/>
      <c r="GC2" s="70"/>
      <c r="GD2" s="70"/>
      <c r="GE2" s="70"/>
      <c r="GF2" s="70"/>
      <c r="GG2" s="70"/>
      <c r="GH2" s="70" t="s">
        <v>5</v>
      </c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4" t="s">
        <v>14</v>
      </c>
    </row>
    <row r="3" spans="1:202" x14ac:dyDescent="0.3">
      <c r="A3" s="71"/>
      <c r="B3" s="86"/>
      <c r="C3" s="15" t="s">
        <v>31</v>
      </c>
      <c r="D3" s="15" t="s">
        <v>28</v>
      </c>
      <c r="E3" s="15" t="s">
        <v>29</v>
      </c>
      <c r="F3" s="15" t="s">
        <v>42</v>
      </c>
      <c r="G3" s="15" t="s">
        <v>28</v>
      </c>
      <c r="H3" s="15" t="s">
        <v>29</v>
      </c>
      <c r="I3" s="15" t="s">
        <v>6</v>
      </c>
      <c r="J3" s="15" t="s">
        <v>43</v>
      </c>
      <c r="K3" s="15" t="s">
        <v>21</v>
      </c>
      <c r="L3" s="15" t="s">
        <v>20</v>
      </c>
      <c r="M3" s="15" t="s">
        <v>22</v>
      </c>
      <c r="N3" s="15" t="s">
        <v>21</v>
      </c>
      <c r="O3" s="15" t="s">
        <v>23</v>
      </c>
      <c r="P3" s="15" t="s">
        <v>24</v>
      </c>
      <c r="Q3" s="86"/>
      <c r="S3" s="84"/>
      <c r="T3" s="13" t="s">
        <v>31</v>
      </c>
      <c r="U3" s="13" t="s">
        <v>28</v>
      </c>
      <c r="V3" s="13" t="s">
        <v>29</v>
      </c>
      <c r="W3" s="13" t="s">
        <v>42</v>
      </c>
      <c r="X3" s="13" t="s">
        <v>28</v>
      </c>
      <c r="Y3" s="13" t="s">
        <v>29</v>
      </c>
      <c r="Z3" s="13" t="s">
        <v>6</v>
      </c>
      <c r="AA3" s="13" t="s">
        <v>43</v>
      </c>
      <c r="AB3" s="13" t="s">
        <v>21</v>
      </c>
      <c r="AC3" s="13" t="s">
        <v>20</v>
      </c>
      <c r="AD3" s="13" t="s">
        <v>22</v>
      </c>
      <c r="AE3" s="13" t="s">
        <v>21</v>
      </c>
      <c r="AF3" s="14" t="s">
        <v>52</v>
      </c>
      <c r="AG3" s="13" t="s">
        <v>53</v>
      </c>
      <c r="AH3" s="13" t="s">
        <v>24</v>
      </c>
      <c r="AI3" s="84"/>
      <c r="AJ3" s="22"/>
      <c r="AK3" s="71"/>
      <c r="AL3" s="9" t="s">
        <v>20</v>
      </c>
      <c r="AM3" s="9" t="s">
        <v>23</v>
      </c>
      <c r="AN3" s="71"/>
      <c r="AO3" s="71"/>
      <c r="AP3" s="4"/>
      <c r="AQ3" s="74"/>
      <c r="AR3" s="2" t="s">
        <v>31</v>
      </c>
      <c r="AS3" s="2" t="s">
        <v>30</v>
      </c>
      <c r="AT3" s="2" t="s">
        <v>29</v>
      </c>
      <c r="AU3" s="2" t="s">
        <v>32</v>
      </c>
      <c r="AV3" s="2" t="s">
        <v>30</v>
      </c>
      <c r="AW3" s="2" t="s">
        <v>29</v>
      </c>
      <c r="AX3" s="2" t="s">
        <v>6</v>
      </c>
      <c r="AY3" s="2" t="s">
        <v>34</v>
      </c>
      <c r="AZ3" s="10" t="s">
        <v>48</v>
      </c>
      <c r="BA3" s="2" t="s">
        <v>49</v>
      </c>
      <c r="BB3" s="2" t="s">
        <v>63</v>
      </c>
      <c r="BC3" s="2" t="s">
        <v>64</v>
      </c>
      <c r="BD3" s="2" t="s">
        <v>52</v>
      </c>
      <c r="BE3" s="2" t="s">
        <v>53</v>
      </c>
      <c r="BF3" s="2" t="s">
        <v>54</v>
      </c>
      <c r="BG3" s="2" t="s">
        <v>67</v>
      </c>
      <c r="BH3" s="2" t="s">
        <v>57</v>
      </c>
      <c r="BI3" s="2" t="s">
        <v>58</v>
      </c>
      <c r="BJ3" s="2" t="s">
        <v>39</v>
      </c>
      <c r="BK3" s="2" t="s">
        <v>24</v>
      </c>
      <c r="BL3" s="74"/>
      <c r="BN3" s="74"/>
      <c r="BO3" s="2" t="s">
        <v>31</v>
      </c>
      <c r="BP3" s="2" t="s">
        <v>30</v>
      </c>
      <c r="BQ3" s="2" t="s">
        <v>29</v>
      </c>
      <c r="BR3" s="2" t="s">
        <v>32</v>
      </c>
      <c r="BS3" s="2" t="s">
        <v>30</v>
      </c>
      <c r="BT3" s="2" t="s">
        <v>29</v>
      </c>
      <c r="BU3" s="2" t="s">
        <v>6</v>
      </c>
      <c r="BV3" s="2" t="s">
        <v>34</v>
      </c>
      <c r="BW3" s="10" t="s">
        <v>48</v>
      </c>
      <c r="BX3" s="2" t="s">
        <v>49</v>
      </c>
      <c r="BY3" s="2" t="s">
        <v>63</v>
      </c>
      <c r="BZ3" s="2" t="s">
        <v>64</v>
      </c>
      <c r="CA3" s="2" t="s">
        <v>52</v>
      </c>
      <c r="CB3" s="2" t="s">
        <v>53</v>
      </c>
      <c r="CC3" s="2" t="s">
        <v>54</v>
      </c>
      <c r="CD3" s="2" t="s">
        <v>67</v>
      </c>
      <c r="CE3" s="2" t="s">
        <v>57</v>
      </c>
      <c r="CF3" s="2" t="s">
        <v>58</v>
      </c>
      <c r="CG3" s="2" t="s">
        <v>39</v>
      </c>
      <c r="CH3" s="2" t="s">
        <v>24</v>
      </c>
      <c r="CI3" s="74"/>
      <c r="CK3" s="74"/>
      <c r="CL3" s="2" t="s">
        <v>31</v>
      </c>
      <c r="CM3" s="2" t="s">
        <v>30</v>
      </c>
      <c r="CN3" s="2" t="s">
        <v>29</v>
      </c>
      <c r="CO3" s="2" t="s">
        <v>32</v>
      </c>
      <c r="CP3" s="2" t="s">
        <v>30</v>
      </c>
      <c r="CQ3" s="2" t="s">
        <v>29</v>
      </c>
      <c r="CR3" s="2" t="s">
        <v>6</v>
      </c>
      <c r="CS3" s="2" t="s">
        <v>34</v>
      </c>
      <c r="CT3" s="10" t="s">
        <v>48</v>
      </c>
      <c r="CU3" s="2" t="s">
        <v>49</v>
      </c>
      <c r="CV3" s="2" t="s">
        <v>63</v>
      </c>
      <c r="CW3" s="2" t="s">
        <v>64</v>
      </c>
      <c r="CX3" s="2" t="s">
        <v>52</v>
      </c>
      <c r="CY3" s="2" t="s">
        <v>53</v>
      </c>
      <c r="CZ3" s="2" t="s">
        <v>54</v>
      </c>
      <c r="DA3" s="2" t="s">
        <v>67</v>
      </c>
      <c r="DB3" s="2" t="s">
        <v>57</v>
      </c>
      <c r="DC3" s="2" t="s">
        <v>58</v>
      </c>
      <c r="DD3" s="2" t="s">
        <v>39</v>
      </c>
      <c r="DE3" s="2" t="s">
        <v>24</v>
      </c>
      <c r="DF3" s="74"/>
      <c r="DH3" s="74"/>
      <c r="DI3" s="2" t="s">
        <v>31</v>
      </c>
      <c r="DJ3" s="2" t="s">
        <v>30</v>
      </c>
      <c r="DK3" s="2" t="s">
        <v>29</v>
      </c>
      <c r="DL3" s="2" t="s">
        <v>32</v>
      </c>
      <c r="DM3" s="2" t="s">
        <v>30</v>
      </c>
      <c r="DN3" s="2" t="s">
        <v>29</v>
      </c>
      <c r="DO3" s="2" t="s">
        <v>6</v>
      </c>
      <c r="DP3" s="2" t="s">
        <v>34</v>
      </c>
      <c r="DQ3" s="10" t="s">
        <v>48</v>
      </c>
      <c r="DR3" s="2" t="s">
        <v>49</v>
      </c>
      <c r="DS3" s="2" t="s">
        <v>63</v>
      </c>
      <c r="DT3" s="2" t="s">
        <v>64</v>
      </c>
      <c r="DU3" s="2" t="s">
        <v>52</v>
      </c>
      <c r="DV3" s="2" t="s">
        <v>53</v>
      </c>
      <c r="DW3" s="2" t="s">
        <v>54</v>
      </c>
      <c r="DX3" s="2" t="s">
        <v>67</v>
      </c>
      <c r="DY3" s="2" t="s">
        <v>57</v>
      </c>
      <c r="DZ3" s="2" t="s">
        <v>58</v>
      </c>
      <c r="EA3" s="2" t="s">
        <v>39</v>
      </c>
      <c r="EB3" s="2" t="s">
        <v>24</v>
      </c>
      <c r="EC3" s="74"/>
      <c r="EE3" s="74"/>
      <c r="EF3" s="2" t="s">
        <v>31</v>
      </c>
      <c r="EG3" s="2" t="s">
        <v>30</v>
      </c>
      <c r="EH3" s="2" t="s">
        <v>29</v>
      </c>
      <c r="EI3" s="2" t="s">
        <v>32</v>
      </c>
      <c r="EJ3" s="2" t="s">
        <v>30</v>
      </c>
      <c r="EK3" s="2" t="s">
        <v>29</v>
      </c>
      <c r="EL3" s="2" t="s">
        <v>6</v>
      </c>
      <c r="EM3" s="2" t="s">
        <v>34</v>
      </c>
      <c r="EN3" s="10" t="s">
        <v>48</v>
      </c>
      <c r="EO3" s="2" t="s">
        <v>49</v>
      </c>
      <c r="EP3" s="2" t="s">
        <v>63</v>
      </c>
      <c r="EQ3" s="2" t="s">
        <v>64</v>
      </c>
      <c r="ER3" s="2" t="s">
        <v>52</v>
      </c>
      <c r="ES3" s="2" t="s">
        <v>53</v>
      </c>
      <c r="ET3" s="2" t="s">
        <v>54</v>
      </c>
      <c r="EU3" s="2" t="s">
        <v>67</v>
      </c>
      <c r="EV3" s="2" t="s">
        <v>57</v>
      </c>
      <c r="EW3" s="2" t="s">
        <v>58</v>
      </c>
      <c r="EX3" s="2" t="s">
        <v>39</v>
      </c>
      <c r="EY3" s="2" t="s">
        <v>24</v>
      </c>
      <c r="EZ3" s="74"/>
      <c r="FB3" s="74"/>
      <c r="FC3" s="2" t="s">
        <v>31</v>
      </c>
      <c r="FD3" s="2" t="s">
        <v>30</v>
      </c>
      <c r="FE3" s="2" t="s">
        <v>29</v>
      </c>
      <c r="FF3" s="2" t="s">
        <v>32</v>
      </c>
      <c r="FG3" s="2" t="s">
        <v>30</v>
      </c>
      <c r="FH3" s="2" t="s">
        <v>29</v>
      </c>
      <c r="FI3" s="2" t="s">
        <v>6</v>
      </c>
      <c r="FJ3" s="2" t="s">
        <v>34</v>
      </c>
      <c r="FK3" s="10" t="s">
        <v>48</v>
      </c>
      <c r="FL3" s="2" t="s">
        <v>49</v>
      </c>
      <c r="FM3" s="2" t="s">
        <v>63</v>
      </c>
      <c r="FN3" s="2" t="s">
        <v>64</v>
      </c>
      <c r="FO3" s="2" t="s">
        <v>52</v>
      </c>
      <c r="FP3" s="2" t="s">
        <v>53</v>
      </c>
      <c r="FQ3" s="2" t="s">
        <v>54</v>
      </c>
      <c r="FR3" s="2" t="s">
        <v>67</v>
      </c>
      <c r="FS3" s="2" t="s">
        <v>57</v>
      </c>
      <c r="FT3" s="2" t="s">
        <v>58</v>
      </c>
      <c r="FU3" s="2" t="s">
        <v>39</v>
      </c>
      <c r="FV3" s="2" t="s">
        <v>24</v>
      </c>
      <c r="FW3" s="74"/>
      <c r="FY3" s="74"/>
      <c r="FZ3" s="2" t="s">
        <v>31</v>
      </c>
      <c r="GA3" s="2" t="s">
        <v>30</v>
      </c>
      <c r="GB3" s="2" t="s">
        <v>29</v>
      </c>
      <c r="GC3" s="2" t="s">
        <v>32</v>
      </c>
      <c r="GD3" s="2" t="s">
        <v>30</v>
      </c>
      <c r="GE3" s="2" t="s">
        <v>29</v>
      </c>
      <c r="GF3" s="2" t="s">
        <v>6</v>
      </c>
      <c r="GG3" s="2" t="s">
        <v>34</v>
      </c>
      <c r="GH3" s="10" t="s">
        <v>48</v>
      </c>
      <c r="GI3" s="2" t="s">
        <v>49</v>
      </c>
      <c r="GJ3" s="2" t="s">
        <v>63</v>
      </c>
      <c r="GK3" s="2" t="s">
        <v>64</v>
      </c>
      <c r="GL3" s="2" t="s">
        <v>52</v>
      </c>
      <c r="GM3" s="2" t="s">
        <v>53</v>
      </c>
      <c r="GN3" s="2" t="s">
        <v>54</v>
      </c>
      <c r="GO3" s="2" t="s">
        <v>67</v>
      </c>
      <c r="GP3" s="2" t="s">
        <v>57</v>
      </c>
      <c r="GQ3" s="2" t="s">
        <v>58</v>
      </c>
      <c r="GR3" s="2" t="s">
        <v>39</v>
      </c>
      <c r="GS3" s="2" t="s">
        <v>24</v>
      </c>
      <c r="GT3" s="74"/>
    </row>
    <row r="4" spans="1:202" x14ac:dyDescent="0.3">
      <c r="Q4">
        <f>+C4+F4+I4+J4+K4+L4-M4-N4-O4-P4</f>
        <v>0</v>
      </c>
      <c r="AI4">
        <f>S4+T4+W4+AA4+AB4+AC4-AD4-AE4-AF4-AG4-AH4</f>
        <v>0</v>
      </c>
      <c r="AO4">
        <f>AK4+AL4+AM4-AN4</f>
        <v>0</v>
      </c>
      <c r="BL4">
        <f>AQ4+AR4+AU4+AX4+AY4-AZ4-BA4--BB4-BC4-BD4-BE4-BF4-BG4-BH4-BI4-BJ4-BK4</f>
        <v>0</v>
      </c>
      <c r="CI4">
        <f>BN4+BO4+BR4+BU4+BV4-BW4-BX4--BY4-BZ4-CA4-CB4-CC4-CD4-CE4-CF4-CG4-CH4</f>
        <v>0</v>
      </c>
      <c r="DF4">
        <f>CK4+CL4+CO4+CR4+CS4-CT4-CU4--CV4-CW4-CX4-CY4-CZ4-DA4-DB4-DC4-DD4-DE4</f>
        <v>0</v>
      </c>
      <c r="EC4">
        <f>DH4+DI4+DL4+DO4+DP4-DQ4-DR4--DS4-DT4-DU4-DV4-DW4-DX4-DY4-DZ4-EA4-EB4</f>
        <v>0</v>
      </c>
      <c r="EZ4">
        <f>EE4+EF4+EI4+EL4+EM4-EN4-EO4--EP4-EQ4-ER4-ES4-ET4-EU4-EV4-EW4-EX4-EY4</f>
        <v>0</v>
      </c>
      <c r="FW4">
        <f>FB4+FC4+FF4+FI4+FJ4-FK4-FL4--FM4-FN4-FO4-FP4-FQ4-FR4-FS4-FT4-FU4-FV4</f>
        <v>0</v>
      </c>
      <c r="GT4">
        <f>FY4+FZ4+GC4+GF4+GG4-GH4-GI4--GJ4-GK4-GL4-GM4-GN4-GO4-GP4-GQ4-GR4-GS4</f>
        <v>0</v>
      </c>
    </row>
    <row r="5" spans="1:202" x14ac:dyDescent="0.3">
      <c r="AK5">
        <f>AO4</f>
        <v>0</v>
      </c>
    </row>
  </sheetData>
  <mergeCells count="53">
    <mergeCell ref="GH2:GS2"/>
    <mergeCell ref="GT2:GT3"/>
    <mergeCell ref="FB2:FB3"/>
    <mergeCell ref="FC2:FJ2"/>
    <mergeCell ref="FK2:FV2"/>
    <mergeCell ref="FW2:FW3"/>
    <mergeCell ref="FY2:FY3"/>
    <mergeCell ref="FZ2:GG2"/>
    <mergeCell ref="BW2:CH2"/>
    <mergeCell ref="EZ2:EZ3"/>
    <mergeCell ref="CK2:CK3"/>
    <mergeCell ref="CL2:CS2"/>
    <mergeCell ref="CT2:DE2"/>
    <mergeCell ref="DF2:DF3"/>
    <mergeCell ref="DH2:DH3"/>
    <mergeCell ref="DI2:DP2"/>
    <mergeCell ref="DQ2:EB2"/>
    <mergeCell ref="EC2:EC3"/>
    <mergeCell ref="EE2:EE3"/>
    <mergeCell ref="EF2:EM2"/>
    <mergeCell ref="EN2:EY2"/>
    <mergeCell ref="FB1:FW1"/>
    <mergeCell ref="FY1:GT1"/>
    <mergeCell ref="B2:B3"/>
    <mergeCell ref="C2:L2"/>
    <mergeCell ref="M2:N2"/>
    <mergeCell ref="O2:P2"/>
    <mergeCell ref="Q2:Q3"/>
    <mergeCell ref="S2:S3"/>
    <mergeCell ref="CK1:DF1"/>
    <mergeCell ref="CI2:CI3"/>
    <mergeCell ref="AQ2:AQ3"/>
    <mergeCell ref="AR2:AY2"/>
    <mergeCell ref="DH1:EC1"/>
    <mergeCell ref="EE1:EZ1"/>
    <mergeCell ref="AZ2:BK2"/>
    <mergeCell ref="BL2:BL3"/>
    <mergeCell ref="A1:A3"/>
    <mergeCell ref="B1:Q1"/>
    <mergeCell ref="S1:AI1"/>
    <mergeCell ref="AQ1:BL1"/>
    <mergeCell ref="BN1:CI1"/>
    <mergeCell ref="T2:AC2"/>
    <mergeCell ref="AD2:AE2"/>
    <mergeCell ref="AF2:AH2"/>
    <mergeCell ref="AI2:AI3"/>
    <mergeCell ref="AK1:AO1"/>
    <mergeCell ref="AK2:AK3"/>
    <mergeCell ref="AL2:AM2"/>
    <mergeCell ref="AN2:AN3"/>
    <mergeCell ref="AO2:AO3"/>
    <mergeCell ref="BN2:BN3"/>
    <mergeCell ref="BO2:B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AP4"/>
  <sheetViews>
    <sheetView workbookViewId="0">
      <selection activeCell="F6" sqref="F6"/>
    </sheetView>
  </sheetViews>
  <sheetFormatPr defaultRowHeight="14.4" x14ac:dyDescent="0.3"/>
  <sheetData>
    <row r="1" spans="1:42" x14ac:dyDescent="0.3">
      <c r="A1" s="72" t="s">
        <v>0</v>
      </c>
      <c r="B1" s="70" t="s">
        <v>61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O1" s="70" t="s">
        <v>36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B1" s="70" t="s">
        <v>75</v>
      </c>
      <c r="AC1" s="70"/>
      <c r="AD1" s="70"/>
      <c r="AE1" s="70"/>
      <c r="AF1" s="70"/>
      <c r="AG1" s="70"/>
      <c r="AH1" s="70"/>
      <c r="AJ1" s="70" t="s">
        <v>76</v>
      </c>
      <c r="AK1" s="70"/>
      <c r="AL1" s="70"/>
      <c r="AM1" s="70"/>
      <c r="AN1" s="70"/>
      <c r="AO1" s="70"/>
      <c r="AP1" s="70"/>
    </row>
    <row r="2" spans="1:42" ht="15" customHeight="1" x14ac:dyDescent="0.3">
      <c r="A2" s="72"/>
      <c r="B2" s="71" t="s">
        <v>1</v>
      </c>
      <c r="C2" s="70" t="s">
        <v>19</v>
      </c>
      <c r="D2" s="70"/>
      <c r="E2" s="70"/>
      <c r="F2" s="70"/>
      <c r="G2" s="70"/>
      <c r="H2" s="70"/>
      <c r="I2" s="70"/>
      <c r="J2" s="70" t="s">
        <v>5</v>
      </c>
      <c r="K2" s="70"/>
      <c r="L2" s="70"/>
      <c r="M2" s="71" t="s">
        <v>14</v>
      </c>
      <c r="O2" s="71" t="s">
        <v>1</v>
      </c>
      <c r="P2" s="70" t="s">
        <v>19</v>
      </c>
      <c r="Q2" s="70"/>
      <c r="R2" s="70"/>
      <c r="S2" s="70"/>
      <c r="T2" s="70"/>
      <c r="U2" s="70"/>
      <c r="V2" s="70"/>
      <c r="W2" s="70" t="s">
        <v>5</v>
      </c>
      <c r="X2" s="70"/>
      <c r="Y2" s="70"/>
      <c r="Z2" s="71" t="s">
        <v>14</v>
      </c>
      <c r="AB2" s="71" t="s">
        <v>1</v>
      </c>
      <c r="AC2" s="70" t="s">
        <v>4</v>
      </c>
      <c r="AD2" s="70"/>
      <c r="AE2" s="70"/>
      <c r="AF2" s="70" t="s">
        <v>11</v>
      </c>
      <c r="AG2" s="70"/>
      <c r="AH2" s="74" t="s">
        <v>14</v>
      </c>
      <c r="AJ2" s="71" t="s">
        <v>1</v>
      </c>
      <c r="AK2" s="70" t="s">
        <v>4</v>
      </c>
      <c r="AL2" s="70"/>
      <c r="AM2" s="70"/>
      <c r="AN2" s="70" t="s">
        <v>11</v>
      </c>
      <c r="AO2" s="70"/>
      <c r="AP2" s="74" t="s">
        <v>14</v>
      </c>
    </row>
    <row r="3" spans="1:42" ht="15" customHeight="1" x14ac:dyDescent="0.3">
      <c r="A3" s="72"/>
      <c r="B3" s="71"/>
      <c r="C3" s="70" t="s">
        <v>72</v>
      </c>
      <c r="D3" s="70"/>
      <c r="E3" s="70"/>
      <c r="F3" s="70" t="s">
        <v>72</v>
      </c>
      <c r="G3" s="70"/>
      <c r="H3" s="70"/>
      <c r="I3" s="74" t="s">
        <v>34</v>
      </c>
      <c r="J3" s="72" t="s">
        <v>75</v>
      </c>
      <c r="K3" s="72" t="s">
        <v>76</v>
      </c>
      <c r="L3" s="74" t="s">
        <v>34</v>
      </c>
      <c r="M3" s="71"/>
      <c r="O3" s="71"/>
      <c r="P3" s="70" t="s">
        <v>72</v>
      </c>
      <c r="Q3" s="70"/>
      <c r="R3" s="70"/>
      <c r="S3" s="70" t="s">
        <v>72</v>
      </c>
      <c r="T3" s="70"/>
      <c r="U3" s="70"/>
      <c r="V3" s="74" t="s">
        <v>34</v>
      </c>
      <c r="W3" s="72" t="s">
        <v>75</v>
      </c>
      <c r="X3" s="72" t="s">
        <v>76</v>
      </c>
      <c r="Y3" s="74" t="s">
        <v>34</v>
      </c>
      <c r="Z3" s="71"/>
      <c r="AB3" s="71"/>
      <c r="AC3" s="70" t="s">
        <v>20</v>
      </c>
      <c r="AD3" s="70" t="s">
        <v>7</v>
      </c>
      <c r="AE3" s="70"/>
      <c r="AF3" s="72" t="s">
        <v>77</v>
      </c>
      <c r="AG3" s="72" t="s">
        <v>78</v>
      </c>
      <c r="AH3" s="74"/>
      <c r="AJ3" s="71"/>
      <c r="AK3" s="70" t="s">
        <v>20</v>
      </c>
      <c r="AL3" s="70" t="s">
        <v>7</v>
      </c>
      <c r="AM3" s="70"/>
      <c r="AN3" s="72" t="s">
        <v>77</v>
      </c>
      <c r="AO3" s="72" t="s">
        <v>78</v>
      </c>
      <c r="AP3" s="74"/>
    </row>
    <row r="4" spans="1:42" x14ac:dyDescent="0.3">
      <c r="A4" s="72"/>
      <c r="B4" s="71"/>
      <c r="C4" t="s">
        <v>71</v>
      </c>
      <c r="D4" t="s">
        <v>73</v>
      </c>
      <c r="E4" t="s">
        <v>74</v>
      </c>
      <c r="F4" t="s">
        <v>71</v>
      </c>
      <c r="G4" t="s">
        <v>73</v>
      </c>
      <c r="H4" t="s">
        <v>74</v>
      </c>
      <c r="I4" s="74"/>
      <c r="J4" s="72"/>
      <c r="K4" s="72"/>
      <c r="L4" s="74"/>
      <c r="M4" s="71"/>
      <c r="O4" s="71"/>
      <c r="P4" t="s">
        <v>71</v>
      </c>
      <c r="Q4" t="s">
        <v>73</v>
      </c>
      <c r="R4" t="s">
        <v>74</v>
      </c>
      <c r="S4" t="s">
        <v>71</v>
      </c>
      <c r="T4" t="s">
        <v>73</v>
      </c>
      <c r="U4" t="s">
        <v>74</v>
      </c>
      <c r="V4" s="74"/>
      <c r="W4" s="72"/>
      <c r="X4" s="72"/>
      <c r="Y4" s="74"/>
      <c r="Z4" s="71"/>
      <c r="AB4" s="71"/>
      <c r="AC4" s="70"/>
      <c r="AD4" s="2" t="s">
        <v>3</v>
      </c>
      <c r="AE4" s="2" t="s">
        <v>74</v>
      </c>
      <c r="AF4" s="72"/>
      <c r="AG4" s="72"/>
      <c r="AH4" s="74"/>
      <c r="AJ4" s="71"/>
      <c r="AK4" s="70"/>
      <c r="AL4" s="2" t="s">
        <v>3</v>
      </c>
      <c r="AM4" s="2" t="s">
        <v>74</v>
      </c>
      <c r="AN4" s="72"/>
      <c r="AO4" s="72"/>
      <c r="AP4" s="74"/>
    </row>
  </sheetData>
  <mergeCells count="41">
    <mergeCell ref="AJ1:AP1"/>
    <mergeCell ref="AJ2:AJ4"/>
    <mergeCell ref="AK2:AM2"/>
    <mergeCell ref="AN2:AO2"/>
    <mergeCell ref="AP2:AP4"/>
    <mergeCell ref="AL3:AM3"/>
    <mergeCell ref="AN3:AN4"/>
    <mergeCell ref="AO3:AO4"/>
    <mergeCell ref="AK3:AK4"/>
    <mergeCell ref="A1:A4"/>
    <mergeCell ref="AC3:AC4"/>
    <mergeCell ref="AD3:AE3"/>
    <mergeCell ref="AC2:AE2"/>
    <mergeCell ref="AF2:AG2"/>
    <mergeCell ref="AF3:AF4"/>
    <mergeCell ref="AG3:AG4"/>
    <mergeCell ref="AB1:AH1"/>
    <mergeCell ref="AB2:AB4"/>
    <mergeCell ref="AH2:AH4"/>
    <mergeCell ref="V3:V4"/>
    <mergeCell ref="W3:W4"/>
    <mergeCell ref="X3:X4"/>
    <mergeCell ref="Y3:Y4"/>
    <mergeCell ref="B2:B4"/>
    <mergeCell ref="M2:M4"/>
    <mergeCell ref="B1:M1"/>
    <mergeCell ref="O1:Z1"/>
    <mergeCell ref="O2:O4"/>
    <mergeCell ref="P2:V2"/>
    <mergeCell ref="W2:Y2"/>
    <mergeCell ref="Z2:Z4"/>
    <mergeCell ref="P3:R3"/>
    <mergeCell ref="S3:U3"/>
    <mergeCell ref="C3:E3"/>
    <mergeCell ref="F3:H3"/>
    <mergeCell ref="I3:I4"/>
    <mergeCell ref="C2:I2"/>
    <mergeCell ref="L3:L4"/>
    <mergeCell ref="J3:J4"/>
    <mergeCell ref="K3:K4"/>
    <mergeCell ref="J2:L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BZ5"/>
  <sheetViews>
    <sheetView workbookViewId="0">
      <selection activeCell="Q4" sqref="Q4"/>
    </sheetView>
  </sheetViews>
  <sheetFormatPr defaultRowHeight="14.4" x14ac:dyDescent="0.3"/>
  <cols>
    <col min="4" max="4" width="12.21875" customWidth="1"/>
    <col min="7" max="7" width="12.21875" customWidth="1"/>
    <col min="12" max="12" width="11.44140625" customWidth="1"/>
    <col min="17" max="17" width="13.77734375" bestFit="1" customWidth="1"/>
    <col min="22" max="22" width="11.44140625" customWidth="1"/>
    <col min="25" max="25" width="11.44140625" customWidth="1"/>
    <col min="31" max="31" width="10.77734375" bestFit="1" customWidth="1"/>
    <col min="32" max="32" width="13.77734375" bestFit="1" customWidth="1"/>
    <col min="37" max="37" width="11.44140625" bestFit="1" customWidth="1"/>
    <col min="40" max="40" width="11.44140625" bestFit="1" customWidth="1"/>
    <col min="46" max="47" width="13.44140625" customWidth="1"/>
  </cols>
  <sheetData>
    <row r="1" spans="1:78" x14ac:dyDescent="0.3">
      <c r="A1" s="71" t="s">
        <v>0</v>
      </c>
      <c r="B1" s="70" t="s">
        <v>88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T1" s="70" t="s">
        <v>90</v>
      </c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I1" s="70" t="s">
        <v>91</v>
      </c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X1" s="70" t="s">
        <v>92</v>
      </c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M1" s="70" t="s">
        <v>93</v>
      </c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</row>
    <row r="2" spans="1:78" x14ac:dyDescent="0.3">
      <c r="A2" s="71"/>
      <c r="B2" s="74" t="s">
        <v>1</v>
      </c>
      <c r="C2" s="70" t="s">
        <v>4</v>
      </c>
      <c r="D2" s="70"/>
      <c r="E2" s="70"/>
      <c r="F2" s="70"/>
      <c r="G2" s="70"/>
      <c r="H2" s="70"/>
      <c r="I2" s="70"/>
      <c r="J2" s="70"/>
      <c r="K2" s="70"/>
      <c r="L2" s="74" t="s">
        <v>82</v>
      </c>
      <c r="M2" s="70" t="s">
        <v>86</v>
      </c>
      <c r="N2" s="70"/>
      <c r="O2" s="70"/>
      <c r="P2" s="70"/>
      <c r="Q2" s="8" t="s">
        <v>87</v>
      </c>
      <c r="R2" s="74" t="s">
        <v>14</v>
      </c>
      <c r="T2" s="74" t="s">
        <v>1</v>
      </c>
      <c r="U2" s="70" t="s">
        <v>4</v>
      </c>
      <c r="V2" s="70"/>
      <c r="W2" s="70"/>
      <c r="X2" s="70"/>
      <c r="Y2" s="70"/>
      <c r="Z2" s="70"/>
      <c r="AA2" s="70"/>
      <c r="AB2" s="70"/>
      <c r="AC2" s="70"/>
      <c r="AD2" s="70"/>
      <c r="AE2" s="72" t="s">
        <v>11</v>
      </c>
      <c r="AF2" s="72" t="s">
        <v>85</v>
      </c>
      <c r="AG2" s="74" t="s">
        <v>14</v>
      </c>
      <c r="AI2" s="74" t="s">
        <v>1</v>
      </c>
      <c r="AJ2" s="70" t="s">
        <v>4</v>
      </c>
      <c r="AK2" s="70"/>
      <c r="AL2" s="70"/>
      <c r="AM2" s="70"/>
      <c r="AN2" s="70"/>
      <c r="AO2" s="70"/>
      <c r="AP2" s="70"/>
      <c r="AQ2" s="70"/>
      <c r="AR2" s="70"/>
      <c r="AS2" s="70"/>
      <c r="AT2" s="72" t="s">
        <v>11</v>
      </c>
      <c r="AU2" s="72" t="s">
        <v>85</v>
      </c>
      <c r="AV2" s="74" t="s">
        <v>14</v>
      </c>
      <c r="AX2" s="74" t="s">
        <v>1</v>
      </c>
      <c r="AY2" s="70" t="s">
        <v>4</v>
      </c>
      <c r="AZ2" s="70"/>
      <c r="BA2" s="70"/>
      <c r="BB2" s="70"/>
      <c r="BC2" s="70"/>
      <c r="BD2" s="70"/>
      <c r="BE2" s="70"/>
      <c r="BF2" s="70"/>
      <c r="BG2" s="70"/>
      <c r="BH2" s="70"/>
      <c r="BI2" s="72" t="s">
        <v>11</v>
      </c>
      <c r="BJ2" s="72" t="s">
        <v>85</v>
      </c>
      <c r="BK2" s="74" t="s">
        <v>14</v>
      </c>
      <c r="BM2" s="74" t="s">
        <v>1</v>
      </c>
      <c r="BN2" s="70" t="s">
        <v>4</v>
      </c>
      <c r="BO2" s="70"/>
      <c r="BP2" s="70"/>
      <c r="BQ2" s="70"/>
      <c r="BR2" s="70"/>
      <c r="BS2" s="70"/>
      <c r="BT2" s="70"/>
      <c r="BU2" s="70"/>
      <c r="BV2" s="70"/>
      <c r="BW2" s="70"/>
      <c r="BX2" s="72" t="s">
        <v>11</v>
      </c>
      <c r="BY2" s="72" t="s">
        <v>85</v>
      </c>
      <c r="BZ2" s="74" t="s">
        <v>14</v>
      </c>
    </row>
    <row r="3" spans="1:78" x14ac:dyDescent="0.3">
      <c r="A3" s="71"/>
      <c r="B3" s="74"/>
      <c r="C3" s="7" t="s">
        <v>79</v>
      </c>
      <c r="D3" s="7" t="s">
        <v>28</v>
      </c>
      <c r="E3" s="7" t="s">
        <v>29</v>
      </c>
      <c r="F3" s="7" t="s">
        <v>80</v>
      </c>
      <c r="G3" s="7" t="s">
        <v>28</v>
      </c>
      <c r="H3" s="7" t="s">
        <v>29</v>
      </c>
      <c r="I3" s="7" t="s">
        <v>6</v>
      </c>
      <c r="J3" s="7" t="s">
        <v>81</v>
      </c>
      <c r="K3" s="7" t="s">
        <v>29</v>
      </c>
      <c r="L3" s="74"/>
      <c r="M3" s="19" t="s">
        <v>50</v>
      </c>
      <c r="N3" s="19" t="s">
        <v>54</v>
      </c>
      <c r="O3" s="19" t="s">
        <v>83</v>
      </c>
      <c r="P3" s="19" t="s">
        <v>84</v>
      </c>
      <c r="Q3" s="20" t="s">
        <v>85</v>
      </c>
      <c r="R3" s="74"/>
      <c r="T3" s="74"/>
      <c r="U3" s="7" t="s">
        <v>79</v>
      </c>
      <c r="V3" s="7" t="s">
        <v>28</v>
      </c>
      <c r="W3" s="7" t="s">
        <v>29</v>
      </c>
      <c r="X3" s="7" t="s">
        <v>80</v>
      </c>
      <c r="Y3" s="7" t="s">
        <v>28</v>
      </c>
      <c r="Z3" s="7" t="s">
        <v>29</v>
      </c>
      <c r="AA3" s="7" t="s">
        <v>6</v>
      </c>
      <c r="AB3" s="7" t="s">
        <v>81</v>
      </c>
      <c r="AC3" s="7" t="s">
        <v>29</v>
      </c>
      <c r="AD3" s="7" t="s">
        <v>89</v>
      </c>
      <c r="AE3" s="72"/>
      <c r="AF3" s="72"/>
      <c r="AG3" s="74"/>
      <c r="AI3" s="74"/>
      <c r="AJ3" s="7" t="s">
        <v>79</v>
      </c>
      <c r="AK3" s="7" t="s">
        <v>28</v>
      </c>
      <c r="AL3" s="7" t="s">
        <v>29</v>
      </c>
      <c r="AM3" s="7" t="s">
        <v>80</v>
      </c>
      <c r="AN3" s="7" t="s">
        <v>28</v>
      </c>
      <c r="AO3" s="7" t="s">
        <v>29</v>
      </c>
      <c r="AP3" s="7" t="s">
        <v>6</v>
      </c>
      <c r="AQ3" s="7" t="s">
        <v>81</v>
      </c>
      <c r="AR3" s="7" t="s">
        <v>29</v>
      </c>
      <c r="AS3" s="7" t="s">
        <v>89</v>
      </c>
      <c r="AT3" s="72"/>
      <c r="AU3" s="72"/>
      <c r="AV3" s="74"/>
      <c r="AX3" s="74"/>
      <c r="AY3" s="7" t="s">
        <v>79</v>
      </c>
      <c r="AZ3" s="7" t="s">
        <v>28</v>
      </c>
      <c r="BA3" s="7" t="s">
        <v>29</v>
      </c>
      <c r="BB3" s="7" t="s">
        <v>80</v>
      </c>
      <c r="BC3" s="7" t="s">
        <v>28</v>
      </c>
      <c r="BD3" s="7" t="s">
        <v>29</v>
      </c>
      <c r="BE3" s="7" t="s">
        <v>6</v>
      </c>
      <c r="BF3" s="7" t="s">
        <v>81</v>
      </c>
      <c r="BG3" s="7" t="s">
        <v>29</v>
      </c>
      <c r="BH3" s="7" t="s">
        <v>89</v>
      </c>
      <c r="BI3" s="72"/>
      <c r="BJ3" s="72"/>
      <c r="BK3" s="74"/>
      <c r="BM3" s="74"/>
      <c r="BN3" s="7" t="s">
        <v>79</v>
      </c>
      <c r="BO3" s="7" t="s">
        <v>28</v>
      </c>
      <c r="BP3" s="7" t="s">
        <v>29</v>
      </c>
      <c r="BQ3" s="7" t="s">
        <v>80</v>
      </c>
      <c r="BR3" s="7" t="s">
        <v>28</v>
      </c>
      <c r="BS3" s="7" t="s">
        <v>29</v>
      </c>
      <c r="BT3" s="7" t="s">
        <v>6</v>
      </c>
      <c r="BU3" s="7" t="s">
        <v>81</v>
      </c>
      <c r="BV3" s="7" t="s">
        <v>29</v>
      </c>
      <c r="BW3" s="7" t="s">
        <v>89</v>
      </c>
      <c r="BX3" s="72"/>
      <c r="BY3" s="72"/>
      <c r="BZ3" s="74"/>
    </row>
    <row r="4" spans="1:78" x14ac:dyDescent="0.3">
      <c r="R4">
        <f>B4+C4+F4+I4+Q4-L4-M4-N4-O4-P4</f>
        <v>0</v>
      </c>
      <c r="AG4">
        <f>T4+U4+X4+AA4+AD4-AE4+AF4</f>
        <v>0</v>
      </c>
      <c r="AV4">
        <f>AI4+AJ4+AM4+AP4+AS4-AT4+AU4</f>
        <v>0</v>
      </c>
      <c r="BK4">
        <f>AX4+AY4+BB4+BE4+BH4-BI4+BJ4</f>
        <v>0</v>
      </c>
      <c r="BZ4">
        <f>BM4+BN4+BQ4+BT4+BW4-BX4+BY4</f>
        <v>0</v>
      </c>
    </row>
    <row r="5" spans="1:78" x14ac:dyDescent="0.3">
      <c r="B5">
        <f>R4</f>
        <v>0</v>
      </c>
    </row>
  </sheetData>
  <mergeCells count="31">
    <mergeCell ref="R2:R3"/>
    <mergeCell ref="A1:A3"/>
    <mergeCell ref="B1:R1"/>
    <mergeCell ref="T2:T3"/>
    <mergeCell ref="U2:AD2"/>
    <mergeCell ref="C2:K2"/>
    <mergeCell ref="B2:B3"/>
    <mergeCell ref="L2:L3"/>
    <mergeCell ref="M2:P2"/>
    <mergeCell ref="AE2:AE3"/>
    <mergeCell ref="AF2:AF3"/>
    <mergeCell ref="AG2:AG3"/>
    <mergeCell ref="T1:AG1"/>
    <mergeCell ref="AI1:AV1"/>
    <mergeCell ref="AI2:AI3"/>
    <mergeCell ref="AJ2:AS2"/>
    <mergeCell ref="AT2:AT3"/>
    <mergeCell ref="AU2:AU3"/>
    <mergeCell ref="AV2:AV3"/>
    <mergeCell ref="AX1:BK1"/>
    <mergeCell ref="AX2:AX3"/>
    <mergeCell ref="AY2:BH2"/>
    <mergeCell ref="BI2:BI3"/>
    <mergeCell ref="BJ2:BJ3"/>
    <mergeCell ref="BK2:BK3"/>
    <mergeCell ref="BM1:BZ1"/>
    <mergeCell ref="BM2:BM3"/>
    <mergeCell ref="BN2:BW2"/>
    <mergeCell ref="BX2:BX3"/>
    <mergeCell ref="BY2:BY3"/>
    <mergeCell ref="BZ2:BZ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79998168889431442"/>
  </sheetPr>
  <dimension ref="A1:AH369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sqref="A1:A4"/>
    </sheetView>
  </sheetViews>
  <sheetFormatPr defaultRowHeight="14.4" x14ac:dyDescent="0.3"/>
  <cols>
    <col min="1" max="3" width="14.21875" customWidth="1"/>
    <col min="4" max="7" width="11.21875" customWidth="1"/>
    <col min="8" max="13" width="14.21875" customWidth="1"/>
    <col min="15" max="15" width="17.44140625" bestFit="1" customWidth="1"/>
    <col min="16" max="18" width="9" customWidth="1"/>
    <col min="19" max="19" width="8.77734375" customWidth="1"/>
    <col min="20" max="20" width="17.44140625" bestFit="1" customWidth="1"/>
    <col min="21" max="23" width="9.21875" customWidth="1"/>
    <col min="24" max="24" width="8.21875" customWidth="1"/>
    <col min="25" max="25" width="17.44140625" bestFit="1" customWidth="1"/>
    <col min="26" max="28" width="9" customWidth="1"/>
    <col min="29" max="29" width="7.44140625" customWidth="1"/>
    <col min="30" max="30" width="17.44140625" bestFit="1" customWidth="1"/>
  </cols>
  <sheetData>
    <row r="1" spans="1:34" ht="16.2" thickBot="1" x14ac:dyDescent="0.35">
      <c r="A1" s="89" t="s">
        <v>0</v>
      </c>
      <c r="B1" s="99"/>
      <c r="C1" s="100"/>
      <c r="D1" s="100"/>
      <c r="E1" s="100"/>
      <c r="F1" s="100"/>
      <c r="G1" s="100"/>
      <c r="H1" s="106"/>
      <c r="I1" s="99"/>
      <c r="J1" s="100"/>
      <c r="K1" s="100"/>
      <c r="L1" s="100"/>
      <c r="M1" s="100"/>
      <c r="N1" s="103" t="s">
        <v>103</v>
      </c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5"/>
    </row>
    <row r="2" spans="1:34" ht="16.2" thickBot="1" x14ac:dyDescent="0.35">
      <c r="A2" s="90"/>
      <c r="B2" s="92" t="s">
        <v>4</v>
      </c>
      <c r="C2" s="92"/>
      <c r="D2" s="92"/>
      <c r="E2" s="92"/>
      <c r="F2" s="92"/>
      <c r="G2" s="92"/>
      <c r="H2" s="92"/>
      <c r="I2" s="92" t="s">
        <v>11</v>
      </c>
      <c r="J2" s="92"/>
      <c r="K2" s="92"/>
      <c r="L2" s="92"/>
      <c r="M2" s="92" t="s">
        <v>111</v>
      </c>
      <c r="N2" s="56"/>
      <c r="O2" s="45"/>
      <c r="P2" s="45"/>
      <c r="Q2" s="45"/>
      <c r="R2" s="46"/>
      <c r="S2" s="47"/>
      <c r="T2" s="48"/>
      <c r="U2" s="48"/>
      <c r="V2" s="48"/>
      <c r="W2" s="49"/>
      <c r="X2" s="47"/>
      <c r="Y2" s="48"/>
      <c r="Z2" s="48"/>
      <c r="AA2" s="48"/>
      <c r="AB2" s="49"/>
      <c r="AC2" s="47"/>
      <c r="AD2" s="48"/>
      <c r="AE2" s="48"/>
      <c r="AF2" s="48"/>
      <c r="AG2" s="49"/>
      <c r="AH2" s="50"/>
    </row>
    <row r="3" spans="1:34" ht="15.75" customHeight="1" thickBot="1" x14ac:dyDescent="0.35">
      <c r="A3" s="90"/>
      <c r="B3" s="92" t="s">
        <v>112</v>
      </c>
      <c r="C3" s="92"/>
      <c r="D3" s="92" t="s">
        <v>7</v>
      </c>
      <c r="E3" s="92"/>
      <c r="F3" s="92"/>
      <c r="G3" s="92" t="s">
        <v>104</v>
      </c>
      <c r="H3" s="92"/>
      <c r="I3" s="92" t="s">
        <v>105</v>
      </c>
      <c r="J3" s="92"/>
      <c r="K3" s="92"/>
      <c r="L3" s="51" t="s">
        <v>109</v>
      </c>
      <c r="M3" s="92"/>
      <c r="N3" s="93" t="s">
        <v>95</v>
      </c>
      <c r="O3" s="94"/>
      <c r="P3" s="94"/>
      <c r="Q3" s="94"/>
      <c r="R3" s="95"/>
      <c r="S3" s="96" t="s">
        <v>96</v>
      </c>
      <c r="T3" s="97"/>
      <c r="U3" s="97"/>
      <c r="V3" s="97"/>
      <c r="W3" s="98"/>
      <c r="X3" s="96" t="s">
        <v>97</v>
      </c>
      <c r="Y3" s="97"/>
      <c r="Z3" s="97"/>
      <c r="AA3" s="97"/>
      <c r="AB3" s="98"/>
      <c r="AC3" s="96" t="s">
        <v>98</v>
      </c>
      <c r="AD3" s="97"/>
      <c r="AE3" s="97"/>
      <c r="AF3" s="97"/>
      <c r="AG3" s="98"/>
      <c r="AH3" s="101" t="s">
        <v>102</v>
      </c>
    </row>
    <row r="4" spans="1:34" ht="16.2" thickBot="1" x14ac:dyDescent="0.35">
      <c r="A4" s="91"/>
      <c r="B4" s="51" t="s">
        <v>113</v>
      </c>
      <c r="C4" s="51" t="s">
        <v>114</v>
      </c>
      <c r="D4" s="52" t="s">
        <v>3</v>
      </c>
      <c r="E4" s="52" t="s">
        <v>28</v>
      </c>
      <c r="F4" s="52" t="s">
        <v>74</v>
      </c>
      <c r="G4" s="52" t="s">
        <v>3</v>
      </c>
      <c r="H4" s="52" t="s">
        <v>74</v>
      </c>
      <c r="I4" s="52" t="s">
        <v>106</v>
      </c>
      <c r="J4" s="52" t="s">
        <v>107</v>
      </c>
      <c r="K4" s="52" t="s">
        <v>108</v>
      </c>
      <c r="L4" s="52" t="s">
        <v>110</v>
      </c>
      <c r="M4" s="92"/>
      <c r="N4" s="57" t="s">
        <v>101</v>
      </c>
      <c r="O4" s="23" t="s">
        <v>99</v>
      </c>
      <c r="P4" s="23" t="s">
        <v>41</v>
      </c>
      <c r="Q4" s="23" t="s">
        <v>100</v>
      </c>
      <c r="R4" s="24" t="s">
        <v>3</v>
      </c>
      <c r="S4" s="25" t="s">
        <v>101</v>
      </c>
      <c r="T4" s="26" t="s">
        <v>99</v>
      </c>
      <c r="U4" s="26" t="s">
        <v>41</v>
      </c>
      <c r="V4" s="26" t="s">
        <v>100</v>
      </c>
      <c r="W4" s="27" t="s">
        <v>3</v>
      </c>
      <c r="X4" s="25" t="s">
        <v>101</v>
      </c>
      <c r="Y4" s="26" t="s">
        <v>99</v>
      </c>
      <c r="Z4" s="26" t="s">
        <v>41</v>
      </c>
      <c r="AA4" s="26" t="s">
        <v>100</v>
      </c>
      <c r="AB4" s="27" t="s">
        <v>3</v>
      </c>
      <c r="AC4" s="25" t="s">
        <v>101</v>
      </c>
      <c r="AD4" s="26" t="s">
        <v>99</v>
      </c>
      <c r="AE4" s="26" t="s">
        <v>41</v>
      </c>
      <c r="AF4" s="26" t="s">
        <v>100</v>
      </c>
      <c r="AG4" s="27" t="s">
        <v>3</v>
      </c>
      <c r="AH4" s="102"/>
    </row>
    <row r="5" spans="1:34" x14ac:dyDescent="0.3">
      <c r="A5" s="55">
        <v>43466</v>
      </c>
      <c r="B5" s="41"/>
      <c r="C5" s="41"/>
      <c r="D5" s="41"/>
      <c r="E5" s="41"/>
      <c r="F5" s="41"/>
      <c r="G5" s="41"/>
      <c r="H5" s="41"/>
      <c r="I5" s="58"/>
      <c r="J5" s="58"/>
      <c r="K5" s="58"/>
      <c r="L5" s="58"/>
      <c r="M5" s="59"/>
      <c r="N5" s="28">
        <v>1452.201</v>
      </c>
      <c r="O5" s="29"/>
      <c r="P5" s="29"/>
      <c r="Q5" s="29"/>
      <c r="R5" s="30">
        <f>+(N5*O5*P5*Q5)/54</f>
        <v>0</v>
      </c>
      <c r="S5" s="28">
        <v>1452.201</v>
      </c>
      <c r="T5" s="29"/>
      <c r="U5" s="29"/>
      <c r="V5" s="29"/>
      <c r="W5" s="30">
        <f>+(N5*O5*P5*Q5)/54</f>
        <v>0</v>
      </c>
      <c r="X5" s="31">
        <v>1452.201</v>
      </c>
      <c r="Y5" s="32"/>
      <c r="Z5" s="32"/>
      <c r="AA5" s="32"/>
      <c r="AB5" s="33">
        <f>+(S5*T5*U5*V5)/54</f>
        <v>0</v>
      </c>
      <c r="AC5" s="31">
        <v>1452.201</v>
      </c>
      <c r="AD5" s="34"/>
      <c r="AE5" s="32"/>
      <c r="AF5" s="32"/>
      <c r="AG5" s="33">
        <f>+(X5*Y5*Z5*AA5)/54</f>
        <v>0</v>
      </c>
      <c r="AH5" s="35">
        <f>AG5+AB5+W5+R5</f>
        <v>0</v>
      </c>
    </row>
    <row r="6" spans="1:34" x14ac:dyDescent="0.3">
      <c r="A6" s="54">
        <v>43467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  <c r="N6" s="28">
        <v>1452.201</v>
      </c>
      <c r="O6" s="37"/>
      <c r="P6" s="37"/>
      <c r="Q6" s="37"/>
      <c r="R6" s="30">
        <f t="shared" ref="R6:R69" si="0">+(N6*O6*P6*Q6)/54</f>
        <v>0</v>
      </c>
      <c r="S6" s="28">
        <v>1452.201</v>
      </c>
      <c r="T6" s="37"/>
      <c r="U6" s="37"/>
      <c r="V6" s="37"/>
      <c r="W6" s="30">
        <f t="shared" ref="W6:W69" si="1">+(N6*O6*P6*Q6)/54</f>
        <v>0</v>
      </c>
      <c r="X6" s="36">
        <v>1452.201</v>
      </c>
      <c r="Y6" s="37"/>
      <c r="Z6" s="37"/>
      <c r="AA6" s="37"/>
      <c r="AB6" s="38">
        <f t="shared" ref="AB6:AB69" si="2">+(S6*T6*U6*V6)/54</f>
        <v>0</v>
      </c>
      <c r="AC6" s="36">
        <v>1452.201</v>
      </c>
      <c r="AD6" s="39"/>
      <c r="AE6" s="37"/>
      <c r="AF6" s="37"/>
      <c r="AG6" s="38">
        <f t="shared" ref="AG6:AG69" si="3">+(X6*Y6*Z6*AA6)/54</f>
        <v>0</v>
      </c>
      <c r="AH6" s="35">
        <f t="shared" ref="AH6:AH69" si="4">AG6+AB6+W6+R6</f>
        <v>0</v>
      </c>
    </row>
    <row r="7" spans="1:34" x14ac:dyDescent="0.3">
      <c r="A7" s="54">
        <v>43468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2"/>
      <c r="N7" s="28">
        <v>1452.201</v>
      </c>
      <c r="O7" s="37"/>
      <c r="P7" s="37"/>
      <c r="Q7" s="37"/>
      <c r="R7" s="30">
        <f t="shared" si="0"/>
        <v>0</v>
      </c>
      <c r="S7" s="28">
        <v>1452.201</v>
      </c>
      <c r="T7" s="37"/>
      <c r="U7" s="37"/>
      <c r="V7" s="37"/>
      <c r="W7" s="30">
        <f t="shared" si="1"/>
        <v>0</v>
      </c>
      <c r="X7" s="36">
        <v>1452.201</v>
      </c>
      <c r="Y7" s="37"/>
      <c r="Z7" s="37"/>
      <c r="AA7" s="37"/>
      <c r="AB7" s="38">
        <f t="shared" si="2"/>
        <v>0</v>
      </c>
      <c r="AC7" s="36">
        <v>1452.201</v>
      </c>
      <c r="AD7" s="39"/>
      <c r="AE7" s="37"/>
      <c r="AF7" s="37"/>
      <c r="AG7" s="38">
        <f t="shared" si="3"/>
        <v>0</v>
      </c>
      <c r="AH7" s="35">
        <f t="shared" si="4"/>
        <v>0</v>
      </c>
    </row>
    <row r="8" spans="1:34" x14ac:dyDescent="0.3">
      <c r="A8" s="54">
        <v>43469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N8" s="28">
        <v>1452.201</v>
      </c>
      <c r="O8" s="37"/>
      <c r="P8" s="37"/>
      <c r="Q8" s="37"/>
      <c r="R8" s="30">
        <f t="shared" si="0"/>
        <v>0</v>
      </c>
      <c r="S8" s="28">
        <v>1452.201</v>
      </c>
      <c r="T8" s="37"/>
      <c r="U8" s="37"/>
      <c r="V8" s="37"/>
      <c r="W8" s="30">
        <f t="shared" si="1"/>
        <v>0</v>
      </c>
      <c r="X8" s="36">
        <v>1452.201</v>
      </c>
      <c r="Y8" s="37"/>
      <c r="Z8" s="37"/>
      <c r="AA8" s="37"/>
      <c r="AB8" s="38">
        <f t="shared" si="2"/>
        <v>0</v>
      </c>
      <c r="AC8" s="36">
        <v>1452.201</v>
      </c>
      <c r="AD8" s="39"/>
      <c r="AE8" s="37"/>
      <c r="AF8" s="37"/>
      <c r="AG8" s="38">
        <f t="shared" si="3"/>
        <v>0</v>
      </c>
      <c r="AH8" s="35">
        <f t="shared" si="4"/>
        <v>0</v>
      </c>
    </row>
    <row r="9" spans="1:34" x14ac:dyDescent="0.3">
      <c r="A9" s="54">
        <v>43470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28">
        <v>1452.201</v>
      </c>
      <c r="O9" s="37"/>
      <c r="P9" s="37"/>
      <c r="Q9" s="37"/>
      <c r="R9" s="30">
        <f t="shared" si="0"/>
        <v>0</v>
      </c>
      <c r="S9" s="28">
        <v>1452.201</v>
      </c>
      <c r="T9" s="37"/>
      <c r="U9" s="37"/>
      <c r="V9" s="37"/>
      <c r="W9" s="30">
        <f t="shared" si="1"/>
        <v>0</v>
      </c>
      <c r="X9" s="36">
        <v>1452.201</v>
      </c>
      <c r="Y9" s="37"/>
      <c r="Z9" s="37"/>
      <c r="AA9" s="37"/>
      <c r="AB9" s="38">
        <f t="shared" si="2"/>
        <v>0</v>
      </c>
      <c r="AC9" s="36">
        <v>1452.201</v>
      </c>
      <c r="AD9" s="39"/>
      <c r="AE9" s="37"/>
      <c r="AF9" s="37"/>
      <c r="AG9" s="38">
        <f t="shared" si="3"/>
        <v>0</v>
      </c>
      <c r="AH9" s="35">
        <f t="shared" si="4"/>
        <v>0</v>
      </c>
    </row>
    <row r="10" spans="1:34" x14ac:dyDescent="0.3">
      <c r="A10" s="54">
        <v>43471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28">
        <v>1452.201</v>
      </c>
      <c r="O10" s="37"/>
      <c r="P10" s="37"/>
      <c r="Q10" s="37"/>
      <c r="R10" s="30">
        <f t="shared" si="0"/>
        <v>0</v>
      </c>
      <c r="S10" s="28">
        <v>1452.201</v>
      </c>
      <c r="T10" s="37"/>
      <c r="U10" s="37"/>
      <c r="V10" s="37"/>
      <c r="W10" s="30">
        <f t="shared" si="1"/>
        <v>0</v>
      </c>
      <c r="X10" s="36">
        <v>1452.201</v>
      </c>
      <c r="Y10" s="37"/>
      <c r="Z10" s="37"/>
      <c r="AA10" s="37"/>
      <c r="AB10" s="38">
        <f t="shared" si="2"/>
        <v>0</v>
      </c>
      <c r="AC10" s="36">
        <v>1452.201</v>
      </c>
      <c r="AD10" s="39"/>
      <c r="AE10" s="37"/>
      <c r="AF10" s="37"/>
      <c r="AG10" s="38">
        <f t="shared" si="3"/>
        <v>0</v>
      </c>
      <c r="AH10" s="35">
        <f t="shared" si="4"/>
        <v>0</v>
      </c>
    </row>
    <row r="11" spans="1:34" x14ac:dyDescent="0.3">
      <c r="A11" s="54">
        <v>43472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28">
        <v>1452.201</v>
      </c>
      <c r="O11" s="37"/>
      <c r="P11" s="37"/>
      <c r="Q11" s="37"/>
      <c r="R11" s="30">
        <f t="shared" si="0"/>
        <v>0</v>
      </c>
      <c r="S11" s="28">
        <v>1452.201</v>
      </c>
      <c r="T11" s="37"/>
      <c r="U11" s="37"/>
      <c r="V11" s="37"/>
      <c r="W11" s="30">
        <f t="shared" si="1"/>
        <v>0</v>
      </c>
      <c r="X11" s="36">
        <v>1452.201</v>
      </c>
      <c r="Y11" s="37"/>
      <c r="Z11" s="37"/>
      <c r="AA11" s="37"/>
      <c r="AB11" s="38">
        <f t="shared" si="2"/>
        <v>0</v>
      </c>
      <c r="AC11" s="36">
        <v>1452.201</v>
      </c>
      <c r="AD11" s="39"/>
      <c r="AE11" s="37"/>
      <c r="AF11" s="37"/>
      <c r="AG11" s="38">
        <f t="shared" si="3"/>
        <v>0</v>
      </c>
      <c r="AH11" s="35">
        <f t="shared" si="4"/>
        <v>0</v>
      </c>
    </row>
    <row r="12" spans="1:34" x14ac:dyDescent="0.3">
      <c r="A12" s="54">
        <v>43473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2"/>
      <c r="N12" s="28">
        <v>1452.201</v>
      </c>
      <c r="O12" s="37"/>
      <c r="P12" s="37"/>
      <c r="Q12" s="37"/>
      <c r="R12" s="30">
        <f t="shared" si="0"/>
        <v>0</v>
      </c>
      <c r="S12" s="28">
        <v>1452.201</v>
      </c>
      <c r="T12" s="37"/>
      <c r="U12" s="37"/>
      <c r="V12" s="37"/>
      <c r="W12" s="30">
        <f t="shared" si="1"/>
        <v>0</v>
      </c>
      <c r="X12" s="36">
        <v>1452.201</v>
      </c>
      <c r="Y12" s="37"/>
      <c r="Z12" s="37"/>
      <c r="AA12" s="37"/>
      <c r="AB12" s="38">
        <f t="shared" si="2"/>
        <v>0</v>
      </c>
      <c r="AC12" s="36">
        <v>1452.201</v>
      </c>
      <c r="AD12" s="39"/>
      <c r="AE12" s="37"/>
      <c r="AF12" s="37"/>
      <c r="AG12" s="38">
        <f t="shared" si="3"/>
        <v>0</v>
      </c>
      <c r="AH12" s="35">
        <f t="shared" si="4"/>
        <v>0</v>
      </c>
    </row>
    <row r="13" spans="1:34" x14ac:dyDescent="0.3">
      <c r="A13" s="54">
        <v>43474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2"/>
      <c r="N13" s="28">
        <v>1452.201</v>
      </c>
      <c r="O13" s="37"/>
      <c r="P13" s="37"/>
      <c r="Q13" s="37"/>
      <c r="R13" s="30">
        <f t="shared" si="0"/>
        <v>0</v>
      </c>
      <c r="S13" s="28">
        <v>1452.201</v>
      </c>
      <c r="T13" s="37"/>
      <c r="U13" s="37"/>
      <c r="V13" s="37"/>
      <c r="W13" s="30">
        <f t="shared" si="1"/>
        <v>0</v>
      </c>
      <c r="X13" s="36">
        <v>1452.201</v>
      </c>
      <c r="Y13" s="37"/>
      <c r="Z13" s="37"/>
      <c r="AA13" s="37"/>
      <c r="AB13" s="38">
        <f t="shared" si="2"/>
        <v>0</v>
      </c>
      <c r="AC13" s="36">
        <v>1452.201</v>
      </c>
      <c r="AD13" s="39"/>
      <c r="AE13" s="37"/>
      <c r="AF13" s="37"/>
      <c r="AG13" s="38">
        <f t="shared" si="3"/>
        <v>0</v>
      </c>
      <c r="AH13" s="35">
        <f t="shared" si="4"/>
        <v>0</v>
      </c>
    </row>
    <row r="14" spans="1:34" x14ac:dyDescent="0.3">
      <c r="A14" s="54">
        <v>43475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2"/>
      <c r="N14" s="28">
        <v>1452.201</v>
      </c>
      <c r="O14" s="37"/>
      <c r="P14" s="37"/>
      <c r="Q14" s="37"/>
      <c r="R14" s="30">
        <f t="shared" si="0"/>
        <v>0</v>
      </c>
      <c r="S14" s="28">
        <v>1452.201</v>
      </c>
      <c r="T14" s="37"/>
      <c r="U14" s="37"/>
      <c r="V14" s="37"/>
      <c r="W14" s="30">
        <f t="shared" si="1"/>
        <v>0</v>
      </c>
      <c r="X14" s="36">
        <v>1452.201</v>
      </c>
      <c r="Y14" s="37"/>
      <c r="Z14" s="37"/>
      <c r="AA14" s="37"/>
      <c r="AB14" s="38">
        <f t="shared" si="2"/>
        <v>0</v>
      </c>
      <c r="AC14" s="36">
        <v>1452.201</v>
      </c>
      <c r="AD14" s="39"/>
      <c r="AE14" s="37"/>
      <c r="AF14" s="37"/>
      <c r="AG14" s="38">
        <f t="shared" si="3"/>
        <v>0</v>
      </c>
      <c r="AH14" s="35">
        <f t="shared" si="4"/>
        <v>0</v>
      </c>
    </row>
    <row r="15" spans="1:34" x14ac:dyDescent="0.3">
      <c r="A15" s="54">
        <v>43476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28">
        <v>1452.201</v>
      </c>
      <c r="O15" s="37"/>
      <c r="P15" s="37"/>
      <c r="Q15" s="37"/>
      <c r="R15" s="30">
        <f t="shared" si="0"/>
        <v>0</v>
      </c>
      <c r="S15" s="28">
        <v>1452.201</v>
      </c>
      <c r="T15" s="37"/>
      <c r="U15" s="37"/>
      <c r="V15" s="37"/>
      <c r="W15" s="30">
        <f t="shared" si="1"/>
        <v>0</v>
      </c>
      <c r="X15" s="36">
        <v>1452.201</v>
      </c>
      <c r="Y15" s="37"/>
      <c r="Z15" s="37"/>
      <c r="AA15" s="37"/>
      <c r="AB15" s="38">
        <f t="shared" si="2"/>
        <v>0</v>
      </c>
      <c r="AC15" s="36">
        <v>1452.201</v>
      </c>
      <c r="AD15" s="39"/>
      <c r="AE15" s="37"/>
      <c r="AF15" s="37"/>
      <c r="AG15" s="38">
        <f t="shared" si="3"/>
        <v>0</v>
      </c>
      <c r="AH15" s="35">
        <f t="shared" si="4"/>
        <v>0</v>
      </c>
    </row>
    <row r="16" spans="1:34" x14ac:dyDescent="0.3">
      <c r="A16" s="54">
        <v>43477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2"/>
      <c r="N16" s="28">
        <v>1452.201</v>
      </c>
      <c r="O16" s="37"/>
      <c r="P16" s="37"/>
      <c r="Q16" s="37"/>
      <c r="R16" s="30">
        <f t="shared" si="0"/>
        <v>0</v>
      </c>
      <c r="S16" s="28">
        <v>1452.201</v>
      </c>
      <c r="T16" s="37"/>
      <c r="U16" s="37"/>
      <c r="V16" s="37"/>
      <c r="W16" s="30">
        <f t="shared" si="1"/>
        <v>0</v>
      </c>
      <c r="X16" s="36">
        <v>1452.201</v>
      </c>
      <c r="Y16" s="37"/>
      <c r="Z16" s="37"/>
      <c r="AA16" s="37"/>
      <c r="AB16" s="38">
        <f t="shared" si="2"/>
        <v>0</v>
      </c>
      <c r="AC16" s="36">
        <v>1452.201</v>
      </c>
      <c r="AD16" s="39"/>
      <c r="AE16" s="37"/>
      <c r="AF16" s="37"/>
      <c r="AG16" s="38">
        <f t="shared" si="3"/>
        <v>0</v>
      </c>
      <c r="AH16" s="35">
        <f t="shared" si="4"/>
        <v>0</v>
      </c>
    </row>
    <row r="17" spans="1:34" x14ac:dyDescent="0.3">
      <c r="A17" s="54">
        <v>43478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28">
        <v>1452.201</v>
      </c>
      <c r="O17" s="37"/>
      <c r="P17" s="37"/>
      <c r="Q17" s="37"/>
      <c r="R17" s="30">
        <f t="shared" si="0"/>
        <v>0</v>
      </c>
      <c r="S17" s="28">
        <v>1452.201</v>
      </c>
      <c r="T17" s="37"/>
      <c r="U17" s="37"/>
      <c r="V17" s="37"/>
      <c r="W17" s="30">
        <f t="shared" si="1"/>
        <v>0</v>
      </c>
      <c r="X17" s="36">
        <v>1452.201</v>
      </c>
      <c r="Y17" s="37"/>
      <c r="Z17" s="37"/>
      <c r="AA17" s="37"/>
      <c r="AB17" s="38">
        <f t="shared" si="2"/>
        <v>0</v>
      </c>
      <c r="AC17" s="36">
        <v>1452.201</v>
      </c>
      <c r="AD17" s="39"/>
      <c r="AE17" s="37"/>
      <c r="AF17" s="37"/>
      <c r="AG17" s="38">
        <f t="shared" si="3"/>
        <v>0</v>
      </c>
      <c r="AH17" s="35">
        <f t="shared" si="4"/>
        <v>0</v>
      </c>
    </row>
    <row r="18" spans="1:34" x14ac:dyDescent="0.3">
      <c r="A18" s="54">
        <v>43479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28">
        <v>1452.201</v>
      </c>
      <c r="O18" s="37"/>
      <c r="P18" s="37"/>
      <c r="Q18" s="37"/>
      <c r="R18" s="30">
        <f t="shared" si="0"/>
        <v>0</v>
      </c>
      <c r="S18" s="28">
        <v>1452.201</v>
      </c>
      <c r="T18" s="37"/>
      <c r="U18" s="37"/>
      <c r="V18" s="37"/>
      <c r="W18" s="30">
        <f t="shared" si="1"/>
        <v>0</v>
      </c>
      <c r="X18" s="36">
        <v>1452.201</v>
      </c>
      <c r="Y18" s="37"/>
      <c r="Z18" s="37"/>
      <c r="AA18" s="37"/>
      <c r="AB18" s="38">
        <f t="shared" si="2"/>
        <v>0</v>
      </c>
      <c r="AC18" s="36">
        <v>1452.201</v>
      </c>
      <c r="AD18" s="39"/>
      <c r="AE18" s="37"/>
      <c r="AF18" s="37"/>
      <c r="AG18" s="38">
        <f t="shared" si="3"/>
        <v>0</v>
      </c>
      <c r="AH18" s="35">
        <f t="shared" si="4"/>
        <v>0</v>
      </c>
    </row>
    <row r="19" spans="1:34" x14ac:dyDescent="0.3">
      <c r="A19" s="54">
        <v>43480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28">
        <v>1452.201</v>
      </c>
      <c r="O19" s="37"/>
      <c r="P19" s="37"/>
      <c r="Q19" s="37"/>
      <c r="R19" s="30">
        <f t="shared" si="0"/>
        <v>0</v>
      </c>
      <c r="S19" s="28">
        <v>1452.201</v>
      </c>
      <c r="T19" s="37"/>
      <c r="U19" s="37"/>
      <c r="V19" s="37"/>
      <c r="W19" s="30">
        <f t="shared" si="1"/>
        <v>0</v>
      </c>
      <c r="X19" s="36">
        <v>1452.201</v>
      </c>
      <c r="Y19" s="37"/>
      <c r="Z19" s="37"/>
      <c r="AA19" s="37"/>
      <c r="AB19" s="38">
        <f t="shared" si="2"/>
        <v>0</v>
      </c>
      <c r="AC19" s="36">
        <v>1452.201</v>
      </c>
      <c r="AD19" s="39"/>
      <c r="AE19" s="37"/>
      <c r="AF19" s="37"/>
      <c r="AG19" s="38">
        <f t="shared" si="3"/>
        <v>0</v>
      </c>
      <c r="AH19" s="35">
        <f t="shared" si="4"/>
        <v>0</v>
      </c>
    </row>
    <row r="20" spans="1:34" x14ac:dyDescent="0.3">
      <c r="A20" s="54">
        <v>43481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2"/>
      <c r="N20" s="28">
        <v>1452.201</v>
      </c>
      <c r="O20" s="37"/>
      <c r="P20" s="37"/>
      <c r="Q20" s="37"/>
      <c r="R20" s="30">
        <f t="shared" si="0"/>
        <v>0</v>
      </c>
      <c r="S20" s="28">
        <v>1452.201</v>
      </c>
      <c r="T20" s="37"/>
      <c r="U20" s="37"/>
      <c r="V20" s="37"/>
      <c r="W20" s="30">
        <f t="shared" si="1"/>
        <v>0</v>
      </c>
      <c r="X20" s="36">
        <v>1452.201</v>
      </c>
      <c r="Y20" s="37"/>
      <c r="Z20" s="37"/>
      <c r="AA20" s="37"/>
      <c r="AB20" s="38">
        <f t="shared" si="2"/>
        <v>0</v>
      </c>
      <c r="AC20" s="36">
        <v>1452.201</v>
      </c>
      <c r="AD20" s="39"/>
      <c r="AE20" s="37"/>
      <c r="AF20" s="37"/>
      <c r="AG20" s="38">
        <f t="shared" si="3"/>
        <v>0</v>
      </c>
      <c r="AH20" s="35">
        <f t="shared" si="4"/>
        <v>0</v>
      </c>
    </row>
    <row r="21" spans="1:34" x14ac:dyDescent="0.3">
      <c r="A21" s="54">
        <v>43482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28">
        <v>1452.201</v>
      </c>
      <c r="O21" s="37"/>
      <c r="P21" s="37"/>
      <c r="Q21" s="37"/>
      <c r="R21" s="30">
        <f t="shared" si="0"/>
        <v>0</v>
      </c>
      <c r="S21" s="28">
        <v>1452.201</v>
      </c>
      <c r="T21" s="37"/>
      <c r="U21" s="37"/>
      <c r="V21" s="37"/>
      <c r="W21" s="30">
        <f t="shared" si="1"/>
        <v>0</v>
      </c>
      <c r="X21" s="36">
        <v>1452.201</v>
      </c>
      <c r="Y21" s="37"/>
      <c r="Z21" s="37"/>
      <c r="AA21" s="37"/>
      <c r="AB21" s="38">
        <f t="shared" si="2"/>
        <v>0</v>
      </c>
      <c r="AC21" s="36">
        <v>1452.201</v>
      </c>
      <c r="AD21" s="39"/>
      <c r="AE21" s="37"/>
      <c r="AF21" s="37"/>
      <c r="AG21" s="38">
        <f t="shared" si="3"/>
        <v>0</v>
      </c>
      <c r="AH21" s="35">
        <f t="shared" si="4"/>
        <v>0</v>
      </c>
    </row>
    <row r="22" spans="1:34" x14ac:dyDescent="0.3">
      <c r="A22" s="54">
        <v>43483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  <c r="N22" s="28">
        <v>1452.201</v>
      </c>
      <c r="O22" s="37"/>
      <c r="P22" s="37"/>
      <c r="Q22" s="37"/>
      <c r="R22" s="30">
        <f t="shared" si="0"/>
        <v>0</v>
      </c>
      <c r="S22" s="28">
        <v>1452.201</v>
      </c>
      <c r="T22" s="37"/>
      <c r="U22" s="37"/>
      <c r="V22" s="37"/>
      <c r="W22" s="30">
        <f t="shared" si="1"/>
        <v>0</v>
      </c>
      <c r="X22" s="36">
        <v>1452.201</v>
      </c>
      <c r="Y22" s="37"/>
      <c r="Z22" s="37"/>
      <c r="AA22" s="37"/>
      <c r="AB22" s="38">
        <f t="shared" si="2"/>
        <v>0</v>
      </c>
      <c r="AC22" s="36">
        <v>1452.201</v>
      </c>
      <c r="AD22" s="39"/>
      <c r="AE22" s="37"/>
      <c r="AF22" s="37"/>
      <c r="AG22" s="38">
        <f t="shared" si="3"/>
        <v>0</v>
      </c>
      <c r="AH22" s="35">
        <f t="shared" si="4"/>
        <v>0</v>
      </c>
    </row>
    <row r="23" spans="1:34" x14ac:dyDescent="0.3">
      <c r="A23" s="54">
        <v>43484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2"/>
      <c r="N23" s="28">
        <v>1452.201</v>
      </c>
      <c r="O23" s="37"/>
      <c r="P23" s="37"/>
      <c r="Q23" s="37"/>
      <c r="R23" s="30">
        <f t="shared" si="0"/>
        <v>0</v>
      </c>
      <c r="S23" s="28">
        <v>1452.201</v>
      </c>
      <c r="T23" s="37"/>
      <c r="U23" s="37"/>
      <c r="V23" s="37"/>
      <c r="W23" s="30">
        <f t="shared" si="1"/>
        <v>0</v>
      </c>
      <c r="X23" s="36">
        <v>1452.201</v>
      </c>
      <c r="Y23" s="37"/>
      <c r="Z23" s="37"/>
      <c r="AA23" s="37"/>
      <c r="AB23" s="38">
        <f t="shared" si="2"/>
        <v>0</v>
      </c>
      <c r="AC23" s="36">
        <v>1452.201</v>
      </c>
      <c r="AD23" s="39"/>
      <c r="AE23" s="37"/>
      <c r="AF23" s="37"/>
      <c r="AG23" s="38">
        <f t="shared" si="3"/>
        <v>0</v>
      </c>
      <c r="AH23" s="35">
        <f t="shared" si="4"/>
        <v>0</v>
      </c>
    </row>
    <row r="24" spans="1:34" x14ac:dyDescent="0.3">
      <c r="A24" s="54">
        <v>43485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28">
        <v>1452.201</v>
      </c>
      <c r="O24" s="37"/>
      <c r="P24" s="37"/>
      <c r="Q24" s="37"/>
      <c r="R24" s="30">
        <f t="shared" si="0"/>
        <v>0</v>
      </c>
      <c r="S24" s="28">
        <v>1452.201</v>
      </c>
      <c r="T24" s="37"/>
      <c r="U24" s="37"/>
      <c r="V24" s="37"/>
      <c r="W24" s="30">
        <f t="shared" si="1"/>
        <v>0</v>
      </c>
      <c r="X24" s="36">
        <v>1452.201</v>
      </c>
      <c r="Y24" s="37"/>
      <c r="Z24" s="37"/>
      <c r="AA24" s="37"/>
      <c r="AB24" s="38">
        <f t="shared" si="2"/>
        <v>0</v>
      </c>
      <c r="AC24" s="36">
        <v>1452.201</v>
      </c>
      <c r="AD24" s="39"/>
      <c r="AE24" s="37"/>
      <c r="AF24" s="37"/>
      <c r="AG24" s="38">
        <f t="shared" si="3"/>
        <v>0</v>
      </c>
      <c r="AH24" s="35">
        <f t="shared" si="4"/>
        <v>0</v>
      </c>
    </row>
    <row r="25" spans="1:34" x14ac:dyDescent="0.3">
      <c r="A25" s="54">
        <v>43486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2"/>
      <c r="N25" s="28">
        <v>1452.201</v>
      </c>
      <c r="O25" s="37"/>
      <c r="P25" s="37"/>
      <c r="Q25" s="37"/>
      <c r="R25" s="30">
        <f t="shared" si="0"/>
        <v>0</v>
      </c>
      <c r="S25" s="28">
        <v>1452.201</v>
      </c>
      <c r="T25" s="37"/>
      <c r="U25" s="37"/>
      <c r="V25" s="37"/>
      <c r="W25" s="30">
        <f t="shared" si="1"/>
        <v>0</v>
      </c>
      <c r="X25" s="36">
        <v>1452.201</v>
      </c>
      <c r="Y25" s="37"/>
      <c r="Z25" s="37"/>
      <c r="AA25" s="37"/>
      <c r="AB25" s="38">
        <f t="shared" si="2"/>
        <v>0</v>
      </c>
      <c r="AC25" s="36">
        <v>1452.201</v>
      </c>
      <c r="AD25" s="39"/>
      <c r="AE25" s="37"/>
      <c r="AF25" s="37"/>
      <c r="AG25" s="38">
        <f t="shared" si="3"/>
        <v>0</v>
      </c>
      <c r="AH25" s="35">
        <f t="shared" si="4"/>
        <v>0</v>
      </c>
    </row>
    <row r="26" spans="1:34" x14ac:dyDescent="0.3">
      <c r="A26" s="54">
        <v>43487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28">
        <v>1452.201</v>
      </c>
      <c r="O26" s="37"/>
      <c r="P26" s="37"/>
      <c r="Q26" s="37"/>
      <c r="R26" s="30">
        <f t="shared" si="0"/>
        <v>0</v>
      </c>
      <c r="S26" s="28">
        <v>1452.201</v>
      </c>
      <c r="T26" s="37"/>
      <c r="U26" s="37"/>
      <c r="V26" s="37"/>
      <c r="W26" s="30">
        <f t="shared" si="1"/>
        <v>0</v>
      </c>
      <c r="X26" s="36">
        <v>1452.201</v>
      </c>
      <c r="Y26" s="37"/>
      <c r="Z26" s="37"/>
      <c r="AA26" s="37"/>
      <c r="AB26" s="38">
        <f t="shared" si="2"/>
        <v>0</v>
      </c>
      <c r="AC26" s="36">
        <v>1452.201</v>
      </c>
      <c r="AD26" s="39"/>
      <c r="AE26" s="37"/>
      <c r="AF26" s="37"/>
      <c r="AG26" s="38">
        <f t="shared" si="3"/>
        <v>0</v>
      </c>
      <c r="AH26" s="35">
        <f t="shared" si="4"/>
        <v>0</v>
      </c>
    </row>
    <row r="27" spans="1:34" x14ac:dyDescent="0.3">
      <c r="A27" s="54">
        <v>43488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28">
        <v>1452.201</v>
      </c>
      <c r="O27" s="37"/>
      <c r="P27" s="37"/>
      <c r="Q27" s="37"/>
      <c r="R27" s="30">
        <f t="shared" si="0"/>
        <v>0</v>
      </c>
      <c r="S27" s="28">
        <v>1452.201</v>
      </c>
      <c r="T27" s="37"/>
      <c r="U27" s="37"/>
      <c r="V27" s="37"/>
      <c r="W27" s="30">
        <f t="shared" si="1"/>
        <v>0</v>
      </c>
      <c r="X27" s="36">
        <v>1452.201</v>
      </c>
      <c r="Y27" s="37"/>
      <c r="Z27" s="37"/>
      <c r="AA27" s="37"/>
      <c r="AB27" s="38">
        <f t="shared" si="2"/>
        <v>0</v>
      </c>
      <c r="AC27" s="36">
        <v>1452.201</v>
      </c>
      <c r="AD27" s="39"/>
      <c r="AE27" s="37"/>
      <c r="AF27" s="37"/>
      <c r="AG27" s="38">
        <f t="shared" si="3"/>
        <v>0</v>
      </c>
      <c r="AH27" s="35">
        <f t="shared" si="4"/>
        <v>0</v>
      </c>
    </row>
    <row r="28" spans="1:34" x14ac:dyDescent="0.3">
      <c r="A28" s="54">
        <v>43489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2"/>
      <c r="N28" s="28">
        <v>1452.201</v>
      </c>
      <c r="O28" s="37"/>
      <c r="P28" s="37"/>
      <c r="Q28" s="37"/>
      <c r="R28" s="30">
        <f t="shared" si="0"/>
        <v>0</v>
      </c>
      <c r="S28" s="28">
        <v>1452.201</v>
      </c>
      <c r="T28" s="37"/>
      <c r="U28" s="37"/>
      <c r="V28" s="37"/>
      <c r="W28" s="30">
        <f t="shared" si="1"/>
        <v>0</v>
      </c>
      <c r="X28" s="36">
        <v>1452.201</v>
      </c>
      <c r="Y28" s="37"/>
      <c r="Z28" s="37"/>
      <c r="AA28" s="37"/>
      <c r="AB28" s="38">
        <f t="shared" si="2"/>
        <v>0</v>
      </c>
      <c r="AC28" s="36">
        <v>1452.201</v>
      </c>
      <c r="AD28" s="39"/>
      <c r="AE28" s="37"/>
      <c r="AF28" s="37"/>
      <c r="AG28" s="38">
        <f t="shared" si="3"/>
        <v>0</v>
      </c>
      <c r="AH28" s="35">
        <f t="shared" si="4"/>
        <v>0</v>
      </c>
    </row>
    <row r="29" spans="1:34" x14ac:dyDescent="0.3">
      <c r="A29" s="54">
        <v>43490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2"/>
      <c r="N29" s="28">
        <v>1452.201</v>
      </c>
      <c r="O29" s="37"/>
      <c r="P29" s="37"/>
      <c r="Q29" s="37"/>
      <c r="R29" s="30">
        <f t="shared" si="0"/>
        <v>0</v>
      </c>
      <c r="S29" s="28">
        <v>1452.201</v>
      </c>
      <c r="T29" s="37"/>
      <c r="U29" s="37"/>
      <c r="V29" s="37"/>
      <c r="W29" s="30">
        <f t="shared" si="1"/>
        <v>0</v>
      </c>
      <c r="X29" s="36">
        <v>1452.201</v>
      </c>
      <c r="Y29" s="37"/>
      <c r="Z29" s="37"/>
      <c r="AA29" s="37"/>
      <c r="AB29" s="38">
        <f t="shared" si="2"/>
        <v>0</v>
      </c>
      <c r="AC29" s="36">
        <v>1452.201</v>
      </c>
      <c r="AD29" s="39"/>
      <c r="AE29" s="37"/>
      <c r="AF29" s="37"/>
      <c r="AG29" s="38">
        <f t="shared" si="3"/>
        <v>0</v>
      </c>
      <c r="AH29" s="35">
        <f t="shared" si="4"/>
        <v>0</v>
      </c>
    </row>
    <row r="30" spans="1:34" x14ac:dyDescent="0.3">
      <c r="A30" s="54">
        <v>43491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2"/>
      <c r="N30" s="28">
        <v>1452.201</v>
      </c>
      <c r="O30" s="37"/>
      <c r="P30" s="37"/>
      <c r="Q30" s="37"/>
      <c r="R30" s="30">
        <f t="shared" si="0"/>
        <v>0</v>
      </c>
      <c r="S30" s="28">
        <v>1452.201</v>
      </c>
      <c r="T30" s="37"/>
      <c r="U30" s="37"/>
      <c r="V30" s="37"/>
      <c r="W30" s="30">
        <f t="shared" si="1"/>
        <v>0</v>
      </c>
      <c r="X30" s="36">
        <v>1452.201</v>
      </c>
      <c r="Y30" s="37"/>
      <c r="Z30" s="37"/>
      <c r="AA30" s="37"/>
      <c r="AB30" s="38">
        <f t="shared" si="2"/>
        <v>0</v>
      </c>
      <c r="AC30" s="36">
        <v>1452.201</v>
      </c>
      <c r="AD30" s="39"/>
      <c r="AE30" s="37"/>
      <c r="AF30" s="37"/>
      <c r="AG30" s="38">
        <f t="shared" si="3"/>
        <v>0</v>
      </c>
      <c r="AH30" s="35">
        <f t="shared" si="4"/>
        <v>0</v>
      </c>
    </row>
    <row r="31" spans="1:34" x14ac:dyDescent="0.3">
      <c r="A31" s="54">
        <v>43492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2"/>
      <c r="N31" s="28">
        <v>1452.201</v>
      </c>
      <c r="O31" s="37"/>
      <c r="P31" s="37"/>
      <c r="Q31" s="37"/>
      <c r="R31" s="30">
        <f t="shared" si="0"/>
        <v>0</v>
      </c>
      <c r="S31" s="28">
        <v>1452.201</v>
      </c>
      <c r="T31" s="37"/>
      <c r="U31" s="37"/>
      <c r="V31" s="37"/>
      <c r="W31" s="30">
        <f t="shared" si="1"/>
        <v>0</v>
      </c>
      <c r="X31" s="36">
        <v>1452.201</v>
      </c>
      <c r="Y31" s="37"/>
      <c r="Z31" s="37"/>
      <c r="AA31" s="37"/>
      <c r="AB31" s="38">
        <f t="shared" si="2"/>
        <v>0</v>
      </c>
      <c r="AC31" s="36">
        <v>1452.201</v>
      </c>
      <c r="AD31" s="39"/>
      <c r="AE31" s="37"/>
      <c r="AF31" s="37"/>
      <c r="AG31" s="38">
        <f t="shared" si="3"/>
        <v>0</v>
      </c>
      <c r="AH31" s="35">
        <f t="shared" si="4"/>
        <v>0</v>
      </c>
    </row>
    <row r="32" spans="1:34" x14ac:dyDescent="0.3">
      <c r="A32" s="54">
        <v>43493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2"/>
      <c r="N32" s="28">
        <v>1452.201</v>
      </c>
      <c r="O32" s="37"/>
      <c r="P32" s="37"/>
      <c r="Q32" s="37"/>
      <c r="R32" s="30">
        <f t="shared" si="0"/>
        <v>0</v>
      </c>
      <c r="S32" s="28">
        <v>1452.201</v>
      </c>
      <c r="T32" s="37"/>
      <c r="U32" s="37"/>
      <c r="V32" s="37"/>
      <c r="W32" s="30">
        <f t="shared" si="1"/>
        <v>0</v>
      </c>
      <c r="X32" s="36">
        <v>1452.201</v>
      </c>
      <c r="Y32" s="37"/>
      <c r="Z32" s="37"/>
      <c r="AA32" s="37"/>
      <c r="AB32" s="38">
        <f t="shared" si="2"/>
        <v>0</v>
      </c>
      <c r="AC32" s="36">
        <v>1452.201</v>
      </c>
      <c r="AD32" s="39"/>
      <c r="AE32" s="37"/>
      <c r="AF32" s="37"/>
      <c r="AG32" s="38">
        <f t="shared" si="3"/>
        <v>0</v>
      </c>
      <c r="AH32" s="35">
        <f t="shared" si="4"/>
        <v>0</v>
      </c>
    </row>
    <row r="33" spans="1:34" x14ac:dyDescent="0.3">
      <c r="A33" s="54">
        <v>43494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2"/>
      <c r="N33" s="28">
        <v>1452.201</v>
      </c>
      <c r="O33" s="37"/>
      <c r="P33" s="37"/>
      <c r="Q33" s="37"/>
      <c r="R33" s="30">
        <f t="shared" si="0"/>
        <v>0</v>
      </c>
      <c r="S33" s="28">
        <v>1452.201</v>
      </c>
      <c r="T33" s="37"/>
      <c r="U33" s="37"/>
      <c r="V33" s="37"/>
      <c r="W33" s="30">
        <f t="shared" si="1"/>
        <v>0</v>
      </c>
      <c r="X33" s="36">
        <v>1452.201</v>
      </c>
      <c r="Y33" s="37"/>
      <c r="Z33" s="37"/>
      <c r="AA33" s="37"/>
      <c r="AB33" s="38">
        <f t="shared" si="2"/>
        <v>0</v>
      </c>
      <c r="AC33" s="36">
        <v>1452.201</v>
      </c>
      <c r="AD33" s="39"/>
      <c r="AE33" s="37"/>
      <c r="AF33" s="37"/>
      <c r="AG33" s="38">
        <f t="shared" si="3"/>
        <v>0</v>
      </c>
      <c r="AH33" s="35">
        <f t="shared" si="4"/>
        <v>0</v>
      </c>
    </row>
    <row r="34" spans="1:34" x14ac:dyDescent="0.3">
      <c r="A34" s="54">
        <v>43495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2"/>
      <c r="N34" s="28">
        <v>1452.201</v>
      </c>
      <c r="O34" s="37"/>
      <c r="P34" s="37"/>
      <c r="Q34" s="37"/>
      <c r="R34" s="30">
        <f t="shared" si="0"/>
        <v>0</v>
      </c>
      <c r="S34" s="28">
        <v>1452.201</v>
      </c>
      <c r="T34" s="37"/>
      <c r="U34" s="37"/>
      <c r="V34" s="37"/>
      <c r="W34" s="30">
        <f t="shared" si="1"/>
        <v>0</v>
      </c>
      <c r="X34" s="36">
        <v>1452.201</v>
      </c>
      <c r="Y34" s="37"/>
      <c r="Z34" s="37"/>
      <c r="AA34" s="37"/>
      <c r="AB34" s="38">
        <f t="shared" si="2"/>
        <v>0</v>
      </c>
      <c r="AC34" s="36">
        <v>1452.201</v>
      </c>
      <c r="AD34" s="39"/>
      <c r="AE34" s="37"/>
      <c r="AF34" s="37"/>
      <c r="AG34" s="38">
        <f t="shared" si="3"/>
        <v>0</v>
      </c>
      <c r="AH34" s="35">
        <f t="shared" si="4"/>
        <v>0</v>
      </c>
    </row>
    <row r="35" spans="1:34" x14ac:dyDescent="0.3">
      <c r="A35" s="54">
        <v>43496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2"/>
      <c r="N35" s="28">
        <v>1452.201</v>
      </c>
      <c r="O35" s="37"/>
      <c r="P35" s="37"/>
      <c r="Q35" s="37"/>
      <c r="R35" s="30">
        <f t="shared" si="0"/>
        <v>0</v>
      </c>
      <c r="S35" s="28">
        <v>1452.201</v>
      </c>
      <c r="T35" s="37"/>
      <c r="U35" s="37"/>
      <c r="V35" s="37"/>
      <c r="W35" s="30">
        <f t="shared" si="1"/>
        <v>0</v>
      </c>
      <c r="X35" s="36">
        <v>1452.201</v>
      </c>
      <c r="Y35" s="37"/>
      <c r="Z35" s="37"/>
      <c r="AA35" s="37"/>
      <c r="AB35" s="38">
        <f t="shared" si="2"/>
        <v>0</v>
      </c>
      <c r="AC35" s="36">
        <v>1452.201</v>
      </c>
      <c r="AD35" s="39"/>
      <c r="AE35" s="37"/>
      <c r="AF35" s="37"/>
      <c r="AG35" s="38">
        <f t="shared" si="3"/>
        <v>0</v>
      </c>
      <c r="AH35" s="35">
        <f t="shared" si="4"/>
        <v>0</v>
      </c>
    </row>
    <row r="36" spans="1:34" x14ac:dyDescent="0.3">
      <c r="A36" s="54">
        <v>43497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28">
        <v>1452.201</v>
      </c>
      <c r="O36" s="37"/>
      <c r="P36" s="37"/>
      <c r="Q36" s="37"/>
      <c r="R36" s="30">
        <f t="shared" si="0"/>
        <v>0</v>
      </c>
      <c r="S36" s="28">
        <v>1452.201</v>
      </c>
      <c r="T36" s="37"/>
      <c r="U36" s="37"/>
      <c r="V36" s="37"/>
      <c r="W36" s="30">
        <f t="shared" si="1"/>
        <v>0</v>
      </c>
      <c r="X36" s="36">
        <v>1452.201</v>
      </c>
      <c r="Y36" s="37"/>
      <c r="Z36" s="37"/>
      <c r="AA36" s="37"/>
      <c r="AB36" s="38">
        <f t="shared" si="2"/>
        <v>0</v>
      </c>
      <c r="AC36" s="36">
        <v>1452.201</v>
      </c>
      <c r="AD36" s="39"/>
      <c r="AE36" s="37"/>
      <c r="AF36" s="37"/>
      <c r="AG36" s="38">
        <f t="shared" si="3"/>
        <v>0</v>
      </c>
      <c r="AH36" s="35">
        <f t="shared" si="4"/>
        <v>0</v>
      </c>
    </row>
    <row r="37" spans="1:34" x14ac:dyDescent="0.3">
      <c r="A37" s="54">
        <v>43498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2"/>
      <c r="N37" s="28">
        <v>1452.201</v>
      </c>
      <c r="O37" s="37"/>
      <c r="P37" s="37"/>
      <c r="Q37" s="37"/>
      <c r="R37" s="30">
        <f t="shared" si="0"/>
        <v>0</v>
      </c>
      <c r="S37" s="28">
        <v>1452.201</v>
      </c>
      <c r="T37" s="37"/>
      <c r="U37" s="37"/>
      <c r="V37" s="37"/>
      <c r="W37" s="30">
        <f t="shared" si="1"/>
        <v>0</v>
      </c>
      <c r="X37" s="36">
        <v>1452.201</v>
      </c>
      <c r="Y37" s="37"/>
      <c r="Z37" s="37"/>
      <c r="AA37" s="37"/>
      <c r="AB37" s="38">
        <f t="shared" si="2"/>
        <v>0</v>
      </c>
      <c r="AC37" s="36">
        <v>1452.201</v>
      </c>
      <c r="AD37" s="39"/>
      <c r="AE37" s="37"/>
      <c r="AF37" s="37"/>
      <c r="AG37" s="38">
        <f t="shared" si="3"/>
        <v>0</v>
      </c>
      <c r="AH37" s="35">
        <f t="shared" si="4"/>
        <v>0</v>
      </c>
    </row>
    <row r="38" spans="1:34" x14ac:dyDescent="0.3">
      <c r="A38" s="54">
        <v>43499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28">
        <v>1452.201</v>
      </c>
      <c r="O38" s="37"/>
      <c r="P38" s="37"/>
      <c r="Q38" s="37"/>
      <c r="R38" s="30">
        <f t="shared" si="0"/>
        <v>0</v>
      </c>
      <c r="S38" s="28">
        <v>1452.201</v>
      </c>
      <c r="T38" s="37"/>
      <c r="U38" s="37"/>
      <c r="V38" s="37"/>
      <c r="W38" s="30">
        <f t="shared" si="1"/>
        <v>0</v>
      </c>
      <c r="X38" s="36">
        <v>1452.201</v>
      </c>
      <c r="Y38" s="37"/>
      <c r="Z38" s="37"/>
      <c r="AA38" s="37"/>
      <c r="AB38" s="38">
        <f t="shared" si="2"/>
        <v>0</v>
      </c>
      <c r="AC38" s="36">
        <v>1452.201</v>
      </c>
      <c r="AD38" s="39"/>
      <c r="AE38" s="37"/>
      <c r="AF38" s="37"/>
      <c r="AG38" s="38">
        <f t="shared" si="3"/>
        <v>0</v>
      </c>
      <c r="AH38" s="35">
        <f t="shared" si="4"/>
        <v>0</v>
      </c>
    </row>
    <row r="39" spans="1:34" x14ac:dyDescent="0.3">
      <c r="A39" s="54">
        <v>43500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28">
        <v>1452.201</v>
      </c>
      <c r="O39" s="37"/>
      <c r="P39" s="37"/>
      <c r="Q39" s="37"/>
      <c r="R39" s="30">
        <f t="shared" si="0"/>
        <v>0</v>
      </c>
      <c r="S39" s="28">
        <v>1452.201</v>
      </c>
      <c r="T39" s="37"/>
      <c r="U39" s="37"/>
      <c r="V39" s="37"/>
      <c r="W39" s="30">
        <f t="shared" si="1"/>
        <v>0</v>
      </c>
      <c r="X39" s="36">
        <v>1452.201</v>
      </c>
      <c r="Y39" s="37"/>
      <c r="Z39" s="37"/>
      <c r="AA39" s="37"/>
      <c r="AB39" s="38">
        <f t="shared" si="2"/>
        <v>0</v>
      </c>
      <c r="AC39" s="36">
        <v>1452.201</v>
      </c>
      <c r="AD39" s="39"/>
      <c r="AE39" s="37"/>
      <c r="AF39" s="37"/>
      <c r="AG39" s="38">
        <f t="shared" si="3"/>
        <v>0</v>
      </c>
      <c r="AH39" s="35">
        <f t="shared" si="4"/>
        <v>0</v>
      </c>
    </row>
    <row r="40" spans="1:34" x14ac:dyDescent="0.3">
      <c r="A40" s="54">
        <v>43501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28">
        <v>1452.201</v>
      </c>
      <c r="O40" s="37"/>
      <c r="P40" s="37"/>
      <c r="Q40" s="37"/>
      <c r="R40" s="30">
        <f t="shared" si="0"/>
        <v>0</v>
      </c>
      <c r="S40" s="28">
        <v>1452.201</v>
      </c>
      <c r="T40" s="37"/>
      <c r="U40" s="37"/>
      <c r="V40" s="37"/>
      <c r="W40" s="30">
        <f t="shared" si="1"/>
        <v>0</v>
      </c>
      <c r="X40" s="36">
        <v>1452.201</v>
      </c>
      <c r="Y40" s="37"/>
      <c r="Z40" s="37"/>
      <c r="AA40" s="37"/>
      <c r="AB40" s="38">
        <f t="shared" si="2"/>
        <v>0</v>
      </c>
      <c r="AC40" s="36">
        <v>1452.201</v>
      </c>
      <c r="AD40" s="39"/>
      <c r="AE40" s="37"/>
      <c r="AF40" s="37"/>
      <c r="AG40" s="38">
        <f t="shared" si="3"/>
        <v>0</v>
      </c>
      <c r="AH40" s="35">
        <f t="shared" si="4"/>
        <v>0</v>
      </c>
    </row>
    <row r="41" spans="1:34" x14ac:dyDescent="0.3">
      <c r="A41" s="54">
        <v>43502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2"/>
      <c r="N41" s="28">
        <v>1452.201</v>
      </c>
      <c r="O41" s="37"/>
      <c r="P41" s="37"/>
      <c r="Q41" s="37"/>
      <c r="R41" s="30">
        <f t="shared" si="0"/>
        <v>0</v>
      </c>
      <c r="S41" s="28">
        <v>1452.201</v>
      </c>
      <c r="T41" s="37"/>
      <c r="U41" s="37"/>
      <c r="V41" s="37"/>
      <c r="W41" s="30">
        <f t="shared" si="1"/>
        <v>0</v>
      </c>
      <c r="X41" s="36">
        <v>1452.201</v>
      </c>
      <c r="Y41" s="37"/>
      <c r="Z41" s="37"/>
      <c r="AA41" s="37"/>
      <c r="AB41" s="38">
        <f t="shared" si="2"/>
        <v>0</v>
      </c>
      <c r="AC41" s="36">
        <v>1452.201</v>
      </c>
      <c r="AD41" s="39"/>
      <c r="AE41" s="37"/>
      <c r="AF41" s="37"/>
      <c r="AG41" s="38">
        <f t="shared" si="3"/>
        <v>0</v>
      </c>
      <c r="AH41" s="35">
        <f t="shared" si="4"/>
        <v>0</v>
      </c>
    </row>
    <row r="42" spans="1:34" x14ac:dyDescent="0.3">
      <c r="A42" s="54">
        <v>43503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2"/>
      <c r="N42" s="28">
        <v>1452.201</v>
      </c>
      <c r="O42" s="37"/>
      <c r="P42" s="37"/>
      <c r="Q42" s="37"/>
      <c r="R42" s="30">
        <f t="shared" si="0"/>
        <v>0</v>
      </c>
      <c r="S42" s="28">
        <v>1452.201</v>
      </c>
      <c r="T42" s="37"/>
      <c r="U42" s="37"/>
      <c r="V42" s="37"/>
      <c r="W42" s="30">
        <f t="shared" si="1"/>
        <v>0</v>
      </c>
      <c r="X42" s="36">
        <v>1452.201</v>
      </c>
      <c r="Y42" s="37"/>
      <c r="Z42" s="37"/>
      <c r="AA42" s="37"/>
      <c r="AB42" s="38">
        <f t="shared" si="2"/>
        <v>0</v>
      </c>
      <c r="AC42" s="36">
        <v>1452.201</v>
      </c>
      <c r="AD42" s="39"/>
      <c r="AE42" s="37"/>
      <c r="AF42" s="37"/>
      <c r="AG42" s="38">
        <f t="shared" si="3"/>
        <v>0</v>
      </c>
      <c r="AH42" s="35">
        <f t="shared" si="4"/>
        <v>0</v>
      </c>
    </row>
    <row r="43" spans="1:34" x14ac:dyDescent="0.3">
      <c r="A43" s="54">
        <v>43504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28">
        <v>1452.201</v>
      </c>
      <c r="O43" s="37"/>
      <c r="P43" s="37"/>
      <c r="Q43" s="37"/>
      <c r="R43" s="30">
        <f t="shared" si="0"/>
        <v>0</v>
      </c>
      <c r="S43" s="28">
        <v>1452.201</v>
      </c>
      <c r="T43" s="37"/>
      <c r="U43" s="37"/>
      <c r="V43" s="37"/>
      <c r="W43" s="30">
        <f t="shared" si="1"/>
        <v>0</v>
      </c>
      <c r="X43" s="36">
        <v>1452.201</v>
      </c>
      <c r="Y43" s="37"/>
      <c r="Z43" s="37"/>
      <c r="AA43" s="37"/>
      <c r="AB43" s="38">
        <f t="shared" si="2"/>
        <v>0</v>
      </c>
      <c r="AC43" s="36">
        <v>1452.201</v>
      </c>
      <c r="AD43" s="39"/>
      <c r="AE43" s="37"/>
      <c r="AF43" s="37"/>
      <c r="AG43" s="38">
        <f t="shared" si="3"/>
        <v>0</v>
      </c>
      <c r="AH43" s="35">
        <f t="shared" si="4"/>
        <v>0</v>
      </c>
    </row>
    <row r="44" spans="1:34" x14ac:dyDescent="0.3">
      <c r="A44" s="54">
        <v>43505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28">
        <v>1452.201</v>
      </c>
      <c r="O44" s="37"/>
      <c r="P44" s="37"/>
      <c r="Q44" s="37"/>
      <c r="R44" s="30">
        <f t="shared" si="0"/>
        <v>0</v>
      </c>
      <c r="S44" s="28">
        <v>1452.201</v>
      </c>
      <c r="T44" s="37"/>
      <c r="U44" s="37"/>
      <c r="V44" s="37"/>
      <c r="W44" s="30">
        <f t="shared" si="1"/>
        <v>0</v>
      </c>
      <c r="X44" s="36">
        <v>1452.201</v>
      </c>
      <c r="Y44" s="37"/>
      <c r="Z44" s="37"/>
      <c r="AA44" s="37"/>
      <c r="AB44" s="38">
        <f t="shared" si="2"/>
        <v>0</v>
      </c>
      <c r="AC44" s="36">
        <v>1452.201</v>
      </c>
      <c r="AD44" s="39"/>
      <c r="AE44" s="37"/>
      <c r="AF44" s="37"/>
      <c r="AG44" s="38">
        <f t="shared" si="3"/>
        <v>0</v>
      </c>
      <c r="AH44" s="35">
        <f t="shared" si="4"/>
        <v>0</v>
      </c>
    </row>
    <row r="45" spans="1:34" x14ac:dyDescent="0.3">
      <c r="A45" s="54">
        <v>43506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28">
        <v>1452.201</v>
      </c>
      <c r="O45" s="37"/>
      <c r="P45" s="37"/>
      <c r="Q45" s="37"/>
      <c r="R45" s="30">
        <f t="shared" si="0"/>
        <v>0</v>
      </c>
      <c r="S45" s="28">
        <v>1452.201</v>
      </c>
      <c r="T45" s="37"/>
      <c r="U45" s="37"/>
      <c r="V45" s="37"/>
      <c r="W45" s="30">
        <f t="shared" si="1"/>
        <v>0</v>
      </c>
      <c r="X45" s="36">
        <v>1452.201</v>
      </c>
      <c r="Y45" s="37"/>
      <c r="Z45" s="37"/>
      <c r="AA45" s="37"/>
      <c r="AB45" s="38">
        <f t="shared" si="2"/>
        <v>0</v>
      </c>
      <c r="AC45" s="36">
        <v>1452.201</v>
      </c>
      <c r="AD45" s="39"/>
      <c r="AE45" s="37"/>
      <c r="AF45" s="37"/>
      <c r="AG45" s="38">
        <f t="shared" si="3"/>
        <v>0</v>
      </c>
      <c r="AH45" s="35">
        <f t="shared" si="4"/>
        <v>0</v>
      </c>
    </row>
    <row r="46" spans="1:34" x14ac:dyDescent="0.3">
      <c r="A46" s="54">
        <v>43507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28">
        <v>1452.201</v>
      </c>
      <c r="O46" s="37"/>
      <c r="P46" s="37"/>
      <c r="Q46" s="37"/>
      <c r="R46" s="30">
        <f t="shared" si="0"/>
        <v>0</v>
      </c>
      <c r="S46" s="28">
        <v>1452.201</v>
      </c>
      <c r="T46" s="37"/>
      <c r="U46" s="37"/>
      <c r="V46" s="37"/>
      <c r="W46" s="30">
        <f t="shared" si="1"/>
        <v>0</v>
      </c>
      <c r="X46" s="36">
        <v>1452.201</v>
      </c>
      <c r="Y46" s="37"/>
      <c r="Z46" s="37"/>
      <c r="AA46" s="37"/>
      <c r="AB46" s="38">
        <f t="shared" si="2"/>
        <v>0</v>
      </c>
      <c r="AC46" s="36">
        <v>1452.201</v>
      </c>
      <c r="AD46" s="39"/>
      <c r="AE46" s="37"/>
      <c r="AF46" s="37"/>
      <c r="AG46" s="38">
        <f t="shared" si="3"/>
        <v>0</v>
      </c>
      <c r="AH46" s="35">
        <f t="shared" si="4"/>
        <v>0</v>
      </c>
    </row>
    <row r="47" spans="1:34" x14ac:dyDescent="0.3">
      <c r="A47" s="54">
        <v>43508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2"/>
      <c r="N47" s="28">
        <v>1452.201</v>
      </c>
      <c r="O47" s="37"/>
      <c r="P47" s="37"/>
      <c r="Q47" s="37"/>
      <c r="R47" s="30">
        <f t="shared" si="0"/>
        <v>0</v>
      </c>
      <c r="S47" s="28">
        <v>1452.201</v>
      </c>
      <c r="T47" s="37"/>
      <c r="U47" s="37"/>
      <c r="V47" s="37"/>
      <c r="W47" s="30">
        <f t="shared" si="1"/>
        <v>0</v>
      </c>
      <c r="X47" s="36">
        <v>1452.201</v>
      </c>
      <c r="Y47" s="37"/>
      <c r="Z47" s="37"/>
      <c r="AA47" s="37"/>
      <c r="AB47" s="38">
        <f t="shared" si="2"/>
        <v>0</v>
      </c>
      <c r="AC47" s="36">
        <v>1452.201</v>
      </c>
      <c r="AD47" s="39"/>
      <c r="AE47" s="37"/>
      <c r="AF47" s="37"/>
      <c r="AG47" s="38">
        <f t="shared" si="3"/>
        <v>0</v>
      </c>
      <c r="AH47" s="35">
        <f t="shared" si="4"/>
        <v>0</v>
      </c>
    </row>
    <row r="48" spans="1:34" x14ac:dyDescent="0.3">
      <c r="A48" s="54">
        <v>43509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28">
        <v>1452.201</v>
      </c>
      <c r="O48" s="37"/>
      <c r="P48" s="37"/>
      <c r="Q48" s="37"/>
      <c r="R48" s="30">
        <f t="shared" si="0"/>
        <v>0</v>
      </c>
      <c r="S48" s="28">
        <v>1452.201</v>
      </c>
      <c r="T48" s="37"/>
      <c r="U48" s="37"/>
      <c r="V48" s="37"/>
      <c r="W48" s="30">
        <f t="shared" si="1"/>
        <v>0</v>
      </c>
      <c r="X48" s="36">
        <v>1452.201</v>
      </c>
      <c r="Y48" s="37"/>
      <c r="Z48" s="37"/>
      <c r="AA48" s="37"/>
      <c r="AB48" s="38">
        <f t="shared" si="2"/>
        <v>0</v>
      </c>
      <c r="AC48" s="36">
        <v>1452.201</v>
      </c>
      <c r="AD48" s="39"/>
      <c r="AE48" s="37"/>
      <c r="AF48" s="37"/>
      <c r="AG48" s="38">
        <f t="shared" si="3"/>
        <v>0</v>
      </c>
      <c r="AH48" s="35">
        <f t="shared" si="4"/>
        <v>0</v>
      </c>
    </row>
    <row r="49" spans="1:34" x14ac:dyDescent="0.3">
      <c r="A49" s="54">
        <v>43510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28">
        <v>1452.201</v>
      </c>
      <c r="O49" s="37"/>
      <c r="P49" s="37"/>
      <c r="Q49" s="37"/>
      <c r="R49" s="30">
        <f t="shared" si="0"/>
        <v>0</v>
      </c>
      <c r="S49" s="28">
        <v>1452.201</v>
      </c>
      <c r="T49" s="37"/>
      <c r="U49" s="37"/>
      <c r="V49" s="37"/>
      <c r="W49" s="30">
        <f t="shared" si="1"/>
        <v>0</v>
      </c>
      <c r="X49" s="36">
        <v>1452.201</v>
      </c>
      <c r="Y49" s="37"/>
      <c r="Z49" s="37"/>
      <c r="AA49" s="37"/>
      <c r="AB49" s="38">
        <f t="shared" si="2"/>
        <v>0</v>
      </c>
      <c r="AC49" s="36">
        <v>1452.201</v>
      </c>
      <c r="AD49" s="39"/>
      <c r="AE49" s="37"/>
      <c r="AF49" s="37"/>
      <c r="AG49" s="38">
        <f t="shared" si="3"/>
        <v>0</v>
      </c>
      <c r="AH49" s="35">
        <f t="shared" si="4"/>
        <v>0</v>
      </c>
    </row>
    <row r="50" spans="1:34" x14ac:dyDescent="0.3">
      <c r="A50" s="54">
        <v>43511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28">
        <v>1452.201</v>
      </c>
      <c r="O50" s="37"/>
      <c r="P50" s="37"/>
      <c r="Q50" s="37"/>
      <c r="R50" s="30">
        <f t="shared" si="0"/>
        <v>0</v>
      </c>
      <c r="S50" s="28">
        <v>1452.201</v>
      </c>
      <c r="T50" s="37"/>
      <c r="U50" s="37"/>
      <c r="V50" s="37"/>
      <c r="W50" s="30">
        <f t="shared" si="1"/>
        <v>0</v>
      </c>
      <c r="X50" s="36">
        <v>1452.201</v>
      </c>
      <c r="Y50" s="37"/>
      <c r="Z50" s="37"/>
      <c r="AA50" s="37"/>
      <c r="AB50" s="38">
        <f t="shared" si="2"/>
        <v>0</v>
      </c>
      <c r="AC50" s="36">
        <v>1452.201</v>
      </c>
      <c r="AD50" s="39"/>
      <c r="AE50" s="37"/>
      <c r="AF50" s="37"/>
      <c r="AG50" s="38">
        <f t="shared" si="3"/>
        <v>0</v>
      </c>
      <c r="AH50" s="35">
        <f t="shared" si="4"/>
        <v>0</v>
      </c>
    </row>
    <row r="51" spans="1:34" x14ac:dyDescent="0.3">
      <c r="A51" s="54">
        <v>43512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2"/>
      <c r="N51" s="28">
        <v>1452.201</v>
      </c>
      <c r="O51" s="37"/>
      <c r="P51" s="37"/>
      <c r="Q51" s="37"/>
      <c r="R51" s="30">
        <f t="shared" si="0"/>
        <v>0</v>
      </c>
      <c r="S51" s="28">
        <v>1452.201</v>
      </c>
      <c r="T51" s="37"/>
      <c r="U51" s="37"/>
      <c r="V51" s="37"/>
      <c r="W51" s="30">
        <f t="shared" si="1"/>
        <v>0</v>
      </c>
      <c r="X51" s="36">
        <v>1452.201</v>
      </c>
      <c r="Y51" s="37"/>
      <c r="Z51" s="37"/>
      <c r="AA51" s="37"/>
      <c r="AB51" s="38">
        <f t="shared" si="2"/>
        <v>0</v>
      </c>
      <c r="AC51" s="36">
        <v>1452.201</v>
      </c>
      <c r="AD51" s="39"/>
      <c r="AE51" s="37"/>
      <c r="AF51" s="37"/>
      <c r="AG51" s="38">
        <f t="shared" si="3"/>
        <v>0</v>
      </c>
      <c r="AH51" s="35">
        <f t="shared" si="4"/>
        <v>0</v>
      </c>
    </row>
    <row r="52" spans="1:34" x14ac:dyDescent="0.3">
      <c r="A52" s="54">
        <v>43513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28">
        <v>1452.201</v>
      </c>
      <c r="O52" s="37"/>
      <c r="P52" s="37"/>
      <c r="Q52" s="37"/>
      <c r="R52" s="30">
        <f t="shared" si="0"/>
        <v>0</v>
      </c>
      <c r="S52" s="28">
        <v>1452.201</v>
      </c>
      <c r="T52" s="37"/>
      <c r="U52" s="37"/>
      <c r="V52" s="37"/>
      <c r="W52" s="30">
        <f t="shared" si="1"/>
        <v>0</v>
      </c>
      <c r="X52" s="36">
        <v>1452.201</v>
      </c>
      <c r="Y52" s="37"/>
      <c r="Z52" s="37"/>
      <c r="AA52" s="37"/>
      <c r="AB52" s="38">
        <f t="shared" si="2"/>
        <v>0</v>
      </c>
      <c r="AC52" s="36">
        <v>1452.201</v>
      </c>
      <c r="AD52" s="39"/>
      <c r="AE52" s="37"/>
      <c r="AF52" s="37"/>
      <c r="AG52" s="38">
        <f t="shared" si="3"/>
        <v>0</v>
      </c>
      <c r="AH52" s="35">
        <f t="shared" si="4"/>
        <v>0</v>
      </c>
    </row>
    <row r="53" spans="1:34" x14ac:dyDescent="0.3">
      <c r="A53" s="54">
        <v>43514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28">
        <v>1452.201</v>
      </c>
      <c r="O53" s="37"/>
      <c r="P53" s="37"/>
      <c r="Q53" s="37"/>
      <c r="R53" s="30">
        <f t="shared" si="0"/>
        <v>0</v>
      </c>
      <c r="S53" s="28">
        <v>1452.201</v>
      </c>
      <c r="T53" s="37"/>
      <c r="U53" s="37"/>
      <c r="V53" s="37"/>
      <c r="W53" s="30">
        <f t="shared" si="1"/>
        <v>0</v>
      </c>
      <c r="X53" s="36">
        <v>1452.201</v>
      </c>
      <c r="Y53" s="37"/>
      <c r="Z53" s="37"/>
      <c r="AA53" s="37"/>
      <c r="AB53" s="38">
        <f t="shared" si="2"/>
        <v>0</v>
      </c>
      <c r="AC53" s="36">
        <v>1452.201</v>
      </c>
      <c r="AD53" s="39"/>
      <c r="AE53" s="37"/>
      <c r="AF53" s="37"/>
      <c r="AG53" s="38">
        <f t="shared" si="3"/>
        <v>0</v>
      </c>
      <c r="AH53" s="35">
        <f t="shared" si="4"/>
        <v>0</v>
      </c>
    </row>
    <row r="54" spans="1:34" x14ac:dyDescent="0.3">
      <c r="A54" s="54">
        <v>43515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28">
        <v>1452.201</v>
      </c>
      <c r="O54" s="37"/>
      <c r="P54" s="37"/>
      <c r="Q54" s="37"/>
      <c r="R54" s="30">
        <f t="shared" si="0"/>
        <v>0</v>
      </c>
      <c r="S54" s="28">
        <v>1452.201</v>
      </c>
      <c r="T54" s="37"/>
      <c r="U54" s="37"/>
      <c r="V54" s="37"/>
      <c r="W54" s="30">
        <f t="shared" si="1"/>
        <v>0</v>
      </c>
      <c r="X54" s="36">
        <v>1452.201</v>
      </c>
      <c r="Y54" s="37"/>
      <c r="Z54" s="37"/>
      <c r="AA54" s="37"/>
      <c r="AB54" s="38">
        <f t="shared" si="2"/>
        <v>0</v>
      </c>
      <c r="AC54" s="36">
        <v>1452.201</v>
      </c>
      <c r="AD54" s="39"/>
      <c r="AE54" s="37"/>
      <c r="AF54" s="37"/>
      <c r="AG54" s="38">
        <f t="shared" si="3"/>
        <v>0</v>
      </c>
      <c r="AH54" s="35">
        <f t="shared" si="4"/>
        <v>0</v>
      </c>
    </row>
    <row r="55" spans="1:34" x14ac:dyDescent="0.3">
      <c r="A55" s="54">
        <v>43516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28">
        <v>1452.201</v>
      </c>
      <c r="O55" s="37"/>
      <c r="P55" s="37"/>
      <c r="Q55" s="37"/>
      <c r="R55" s="30">
        <f t="shared" si="0"/>
        <v>0</v>
      </c>
      <c r="S55" s="28">
        <v>1452.201</v>
      </c>
      <c r="T55" s="37"/>
      <c r="U55" s="37"/>
      <c r="V55" s="37"/>
      <c r="W55" s="30">
        <f t="shared" si="1"/>
        <v>0</v>
      </c>
      <c r="X55" s="36">
        <v>1452.201</v>
      </c>
      <c r="Y55" s="37"/>
      <c r="Z55" s="37"/>
      <c r="AA55" s="37"/>
      <c r="AB55" s="38">
        <f t="shared" si="2"/>
        <v>0</v>
      </c>
      <c r="AC55" s="36">
        <v>1452.201</v>
      </c>
      <c r="AD55" s="39"/>
      <c r="AE55" s="37"/>
      <c r="AF55" s="37"/>
      <c r="AG55" s="38">
        <f t="shared" si="3"/>
        <v>0</v>
      </c>
      <c r="AH55" s="35">
        <f t="shared" si="4"/>
        <v>0</v>
      </c>
    </row>
    <row r="56" spans="1:34" x14ac:dyDescent="0.3">
      <c r="A56" s="54">
        <v>43517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2"/>
      <c r="N56" s="28">
        <v>1452.201</v>
      </c>
      <c r="O56" s="37"/>
      <c r="P56" s="37"/>
      <c r="Q56" s="37"/>
      <c r="R56" s="30">
        <f t="shared" si="0"/>
        <v>0</v>
      </c>
      <c r="S56" s="28">
        <v>1452.201</v>
      </c>
      <c r="T56" s="37"/>
      <c r="U56" s="37"/>
      <c r="V56" s="37"/>
      <c r="W56" s="30">
        <f t="shared" si="1"/>
        <v>0</v>
      </c>
      <c r="X56" s="36">
        <v>1452.201</v>
      </c>
      <c r="Y56" s="37"/>
      <c r="Z56" s="37"/>
      <c r="AA56" s="37"/>
      <c r="AB56" s="38">
        <f t="shared" si="2"/>
        <v>0</v>
      </c>
      <c r="AC56" s="36">
        <v>1452.201</v>
      </c>
      <c r="AD56" s="39"/>
      <c r="AE56" s="37"/>
      <c r="AF56" s="37"/>
      <c r="AG56" s="38">
        <f t="shared" si="3"/>
        <v>0</v>
      </c>
      <c r="AH56" s="35">
        <f t="shared" si="4"/>
        <v>0</v>
      </c>
    </row>
    <row r="57" spans="1:34" x14ac:dyDescent="0.3">
      <c r="A57" s="54">
        <v>43518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28">
        <v>1452.201</v>
      </c>
      <c r="O57" s="37"/>
      <c r="P57" s="37"/>
      <c r="Q57" s="37"/>
      <c r="R57" s="30">
        <f t="shared" si="0"/>
        <v>0</v>
      </c>
      <c r="S57" s="28">
        <v>1452.201</v>
      </c>
      <c r="T57" s="37"/>
      <c r="U57" s="37"/>
      <c r="V57" s="37"/>
      <c r="W57" s="30">
        <f t="shared" si="1"/>
        <v>0</v>
      </c>
      <c r="X57" s="36">
        <v>1452.201</v>
      </c>
      <c r="Y57" s="37"/>
      <c r="Z57" s="37"/>
      <c r="AA57" s="37"/>
      <c r="AB57" s="38">
        <f t="shared" si="2"/>
        <v>0</v>
      </c>
      <c r="AC57" s="36">
        <v>1452.201</v>
      </c>
      <c r="AD57" s="39"/>
      <c r="AE57" s="37"/>
      <c r="AF57" s="37"/>
      <c r="AG57" s="38">
        <f t="shared" si="3"/>
        <v>0</v>
      </c>
      <c r="AH57" s="35">
        <f t="shared" si="4"/>
        <v>0</v>
      </c>
    </row>
    <row r="58" spans="1:34" x14ac:dyDescent="0.3">
      <c r="A58" s="54">
        <v>43519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2"/>
      <c r="N58" s="28">
        <v>1452.201</v>
      </c>
      <c r="O58" s="37"/>
      <c r="P58" s="37"/>
      <c r="Q58" s="37"/>
      <c r="R58" s="30">
        <f t="shared" si="0"/>
        <v>0</v>
      </c>
      <c r="S58" s="28">
        <v>1452.201</v>
      </c>
      <c r="T58" s="37"/>
      <c r="U58" s="37"/>
      <c r="V58" s="37"/>
      <c r="W58" s="30">
        <f t="shared" si="1"/>
        <v>0</v>
      </c>
      <c r="X58" s="36">
        <v>1452.201</v>
      </c>
      <c r="Y58" s="37"/>
      <c r="Z58" s="37"/>
      <c r="AA58" s="37"/>
      <c r="AB58" s="38">
        <f t="shared" si="2"/>
        <v>0</v>
      </c>
      <c r="AC58" s="36">
        <v>1452.201</v>
      </c>
      <c r="AD58" s="39"/>
      <c r="AE58" s="37"/>
      <c r="AF58" s="37"/>
      <c r="AG58" s="38">
        <f t="shared" si="3"/>
        <v>0</v>
      </c>
      <c r="AH58" s="35">
        <f t="shared" si="4"/>
        <v>0</v>
      </c>
    </row>
    <row r="59" spans="1:34" x14ac:dyDescent="0.3">
      <c r="A59" s="54">
        <v>43520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2"/>
      <c r="N59" s="28">
        <v>1452.201</v>
      </c>
      <c r="O59" s="37"/>
      <c r="P59" s="37"/>
      <c r="Q59" s="37"/>
      <c r="R59" s="30">
        <f t="shared" si="0"/>
        <v>0</v>
      </c>
      <c r="S59" s="28">
        <v>1452.201</v>
      </c>
      <c r="T59" s="37"/>
      <c r="U59" s="37"/>
      <c r="V59" s="37"/>
      <c r="W59" s="30">
        <f t="shared" si="1"/>
        <v>0</v>
      </c>
      <c r="X59" s="36">
        <v>1452.201</v>
      </c>
      <c r="Y59" s="37"/>
      <c r="Z59" s="37"/>
      <c r="AA59" s="37"/>
      <c r="AB59" s="38">
        <f t="shared" si="2"/>
        <v>0</v>
      </c>
      <c r="AC59" s="36">
        <v>1452.201</v>
      </c>
      <c r="AD59" s="39"/>
      <c r="AE59" s="37"/>
      <c r="AF59" s="37"/>
      <c r="AG59" s="38">
        <f t="shared" si="3"/>
        <v>0</v>
      </c>
      <c r="AH59" s="35">
        <f t="shared" si="4"/>
        <v>0</v>
      </c>
    </row>
    <row r="60" spans="1:34" x14ac:dyDescent="0.3">
      <c r="A60" s="54">
        <v>43521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2"/>
      <c r="N60" s="28">
        <v>1452.201</v>
      </c>
      <c r="O60" s="37"/>
      <c r="P60" s="37"/>
      <c r="Q60" s="37"/>
      <c r="R60" s="30">
        <f t="shared" si="0"/>
        <v>0</v>
      </c>
      <c r="S60" s="28">
        <v>1452.201</v>
      </c>
      <c r="T60" s="37"/>
      <c r="U60" s="37"/>
      <c r="V60" s="37"/>
      <c r="W60" s="30">
        <f t="shared" si="1"/>
        <v>0</v>
      </c>
      <c r="X60" s="36">
        <v>1452.201</v>
      </c>
      <c r="Y60" s="37"/>
      <c r="Z60" s="37"/>
      <c r="AA60" s="37"/>
      <c r="AB60" s="38">
        <f t="shared" si="2"/>
        <v>0</v>
      </c>
      <c r="AC60" s="36">
        <v>1452.201</v>
      </c>
      <c r="AD60" s="39"/>
      <c r="AE60" s="37"/>
      <c r="AF60" s="37"/>
      <c r="AG60" s="38">
        <f t="shared" si="3"/>
        <v>0</v>
      </c>
      <c r="AH60" s="35">
        <f t="shared" si="4"/>
        <v>0</v>
      </c>
    </row>
    <row r="61" spans="1:34" x14ac:dyDescent="0.3">
      <c r="A61" s="54">
        <v>43522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2"/>
      <c r="N61" s="28">
        <v>1452.201</v>
      </c>
      <c r="O61" s="37"/>
      <c r="P61" s="37"/>
      <c r="Q61" s="37"/>
      <c r="R61" s="30">
        <f t="shared" si="0"/>
        <v>0</v>
      </c>
      <c r="S61" s="28">
        <v>1452.201</v>
      </c>
      <c r="T61" s="37"/>
      <c r="U61" s="37"/>
      <c r="V61" s="37"/>
      <c r="W61" s="30">
        <f t="shared" si="1"/>
        <v>0</v>
      </c>
      <c r="X61" s="36">
        <v>1452.201</v>
      </c>
      <c r="Y61" s="37"/>
      <c r="Z61" s="37"/>
      <c r="AA61" s="37"/>
      <c r="AB61" s="38">
        <f t="shared" si="2"/>
        <v>0</v>
      </c>
      <c r="AC61" s="36">
        <v>1452.201</v>
      </c>
      <c r="AD61" s="39"/>
      <c r="AE61" s="37"/>
      <c r="AF61" s="37"/>
      <c r="AG61" s="38">
        <f t="shared" si="3"/>
        <v>0</v>
      </c>
      <c r="AH61" s="35">
        <f t="shared" si="4"/>
        <v>0</v>
      </c>
    </row>
    <row r="62" spans="1:34" x14ac:dyDescent="0.3">
      <c r="A62" s="54">
        <v>43523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2"/>
      <c r="N62" s="28">
        <v>1452.201</v>
      </c>
      <c r="O62" s="37"/>
      <c r="P62" s="37"/>
      <c r="Q62" s="37"/>
      <c r="R62" s="30">
        <f t="shared" si="0"/>
        <v>0</v>
      </c>
      <c r="S62" s="28">
        <v>1452.201</v>
      </c>
      <c r="T62" s="37"/>
      <c r="U62" s="37"/>
      <c r="V62" s="37"/>
      <c r="W62" s="30">
        <f t="shared" si="1"/>
        <v>0</v>
      </c>
      <c r="X62" s="36">
        <v>1452.201</v>
      </c>
      <c r="Y62" s="37"/>
      <c r="Z62" s="37"/>
      <c r="AA62" s="37"/>
      <c r="AB62" s="38">
        <f t="shared" si="2"/>
        <v>0</v>
      </c>
      <c r="AC62" s="36">
        <v>1452.201</v>
      </c>
      <c r="AD62" s="39"/>
      <c r="AE62" s="37"/>
      <c r="AF62" s="37"/>
      <c r="AG62" s="38">
        <f t="shared" si="3"/>
        <v>0</v>
      </c>
      <c r="AH62" s="35">
        <f t="shared" si="4"/>
        <v>0</v>
      </c>
    </row>
    <row r="63" spans="1:34" x14ac:dyDescent="0.3">
      <c r="A63" s="54">
        <v>43524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2"/>
      <c r="N63" s="28">
        <v>1452.201</v>
      </c>
      <c r="O63" s="37"/>
      <c r="P63" s="37"/>
      <c r="Q63" s="37"/>
      <c r="R63" s="30">
        <f t="shared" si="0"/>
        <v>0</v>
      </c>
      <c r="S63" s="28">
        <v>1452.201</v>
      </c>
      <c r="T63" s="37"/>
      <c r="U63" s="37"/>
      <c r="V63" s="37"/>
      <c r="W63" s="30">
        <f t="shared" si="1"/>
        <v>0</v>
      </c>
      <c r="X63" s="36">
        <v>1452.201</v>
      </c>
      <c r="Y63" s="37"/>
      <c r="Z63" s="37"/>
      <c r="AA63" s="37"/>
      <c r="AB63" s="38">
        <f t="shared" si="2"/>
        <v>0</v>
      </c>
      <c r="AC63" s="36">
        <v>1452.201</v>
      </c>
      <c r="AD63" s="39"/>
      <c r="AE63" s="37"/>
      <c r="AF63" s="37"/>
      <c r="AG63" s="38">
        <f t="shared" si="3"/>
        <v>0</v>
      </c>
      <c r="AH63" s="35">
        <f t="shared" si="4"/>
        <v>0</v>
      </c>
    </row>
    <row r="64" spans="1:34" x14ac:dyDescent="0.3">
      <c r="A64" s="54">
        <v>43525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2"/>
      <c r="N64" s="28">
        <v>1452.201</v>
      </c>
      <c r="O64" s="37"/>
      <c r="P64" s="37"/>
      <c r="Q64" s="37"/>
      <c r="R64" s="30">
        <f t="shared" si="0"/>
        <v>0</v>
      </c>
      <c r="S64" s="28">
        <v>1452.201</v>
      </c>
      <c r="T64" s="37"/>
      <c r="U64" s="37"/>
      <c r="V64" s="37"/>
      <c r="W64" s="30">
        <f t="shared" si="1"/>
        <v>0</v>
      </c>
      <c r="X64" s="36">
        <v>1452.201</v>
      </c>
      <c r="Y64" s="37"/>
      <c r="Z64" s="37"/>
      <c r="AA64" s="37"/>
      <c r="AB64" s="38">
        <f t="shared" si="2"/>
        <v>0</v>
      </c>
      <c r="AC64" s="36">
        <v>1452.201</v>
      </c>
      <c r="AD64" s="39"/>
      <c r="AE64" s="37"/>
      <c r="AF64" s="37"/>
      <c r="AG64" s="38">
        <f t="shared" si="3"/>
        <v>0</v>
      </c>
      <c r="AH64" s="35">
        <f t="shared" si="4"/>
        <v>0</v>
      </c>
    </row>
    <row r="65" spans="1:34" x14ac:dyDescent="0.3">
      <c r="A65" s="54">
        <v>43526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2"/>
      <c r="N65" s="28">
        <v>1452.201</v>
      </c>
      <c r="O65" s="37"/>
      <c r="P65" s="37"/>
      <c r="Q65" s="37"/>
      <c r="R65" s="30">
        <f t="shared" si="0"/>
        <v>0</v>
      </c>
      <c r="S65" s="28">
        <v>1452.201</v>
      </c>
      <c r="T65" s="37"/>
      <c r="U65" s="37"/>
      <c r="V65" s="37"/>
      <c r="W65" s="30">
        <f t="shared" si="1"/>
        <v>0</v>
      </c>
      <c r="X65" s="36">
        <v>1452.201</v>
      </c>
      <c r="Y65" s="37"/>
      <c r="Z65" s="37"/>
      <c r="AA65" s="37"/>
      <c r="AB65" s="38">
        <f t="shared" si="2"/>
        <v>0</v>
      </c>
      <c r="AC65" s="36">
        <v>1452.201</v>
      </c>
      <c r="AD65" s="39"/>
      <c r="AE65" s="37"/>
      <c r="AF65" s="37"/>
      <c r="AG65" s="38">
        <f t="shared" si="3"/>
        <v>0</v>
      </c>
      <c r="AH65" s="35">
        <f t="shared" si="4"/>
        <v>0</v>
      </c>
    </row>
    <row r="66" spans="1:34" x14ac:dyDescent="0.3">
      <c r="A66" s="54">
        <v>43527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2"/>
      <c r="N66" s="28">
        <v>1452.201</v>
      </c>
      <c r="O66" s="37"/>
      <c r="P66" s="37"/>
      <c r="Q66" s="37"/>
      <c r="R66" s="30">
        <f t="shared" si="0"/>
        <v>0</v>
      </c>
      <c r="S66" s="28">
        <v>1452.201</v>
      </c>
      <c r="T66" s="37"/>
      <c r="U66" s="37"/>
      <c r="V66" s="37"/>
      <c r="W66" s="30">
        <f t="shared" si="1"/>
        <v>0</v>
      </c>
      <c r="X66" s="36">
        <v>1452.201</v>
      </c>
      <c r="Y66" s="37"/>
      <c r="Z66" s="37"/>
      <c r="AA66" s="37"/>
      <c r="AB66" s="38">
        <f t="shared" si="2"/>
        <v>0</v>
      </c>
      <c r="AC66" s="36">
        <v>1452.201</v>
      </c>
      <c r="AD66" s="39"/>
      <c r="AE66" s="37"/>
      <c r="AF66" s="37"/>
      <c r="AG66" s="38">
        <f t="shared" si="3"/>
        <v>0</v>
      </c>
      <c r="AH66" s="35">
        <f t="shared" si="4"/>
        <v>0</v>
      </c>
    </row>
    <row r="67" spans="1:34" x14ac:dyDescent="0.3">
      <c r="A67" s="54">
        <v>43528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2"/>
      <c r="N67" s="28">
        <v>1452.201</v>
      </c>
      <c r="O67" s="37"/>
      <c r="P67" s="37"/>
      <c r="Q67" s="37"/>
      <c r="R67" s="30">
        <f t="shared" si="0"/>
        <v>0</v>
      </c>
      <c r="S67" s="28">
        <v>1452.201</v>
      </c>
      <c r="T67" s="37"/>
      <c r="U67" s="37"/>
      <c r="V67" s="37"/>
      <c r="W67" s="30">
        <f t="shared" si="1"/>
        <v>0</v>
      </c>
      <c r="X67" s="36">
        <v>1452.201</v>
      </c>
      <c r="Y67" s="37"/>
      <c r="Z67" s="37"/>
      <c r="AA67" s="37"/>
      <c r="AB67" s="38">
        <f t="shared" si="2"/>
        <v>0</v>
      </c>
      <c r="AC67" s="36">
        <v>1452.201</v>
      </c>
      <c r="AD67" s="39"/>
      <c r="AE67" s="37"/>
      <c r="AF67" s="37"/>
      <c r="AG67" s="38">
        <f t="shared" si="3"/>
        <v>0</v>
      </c>
      <c r="AH67" s="35">
        <f t="shared" si="4"/>
        <v>0</v>
      </c>
    </row>
    <row r="68" spans="1:34" x14ac:dyDescent="0.3">
      <c r="A68" s="54">
        <v>43529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2"/>
      <c r="N68" s="28">
        <v>1452.201</v>
      </c>
      <c r="O68" s="37"/>
      <c r="P68" s="37"/>
      <c r="Q68" s="37"/>
      <c r="R68" s="30">
        <f t="shared" si="0"/>
        <v>0</v>
      </c>
      <c r="S68" s="28">
        <v>1452.201</v>
      </c>
      <c r="T68" s="37"/>
      <c r="U68" s="37"/>
      <c r="V68" s="37"/>
      <c r="W68" s="30">
        <f t="shared" si="1"/>
        <v>0</v>
      </c>
      <c r="X68" s="36">
        <v>1452.201</v>
      </c>
      <c r="Y68" s="37"/>
      <c r="Z68" s="37"/>
      <c r="AA68" s="37"/>
      <c r="AB68" s="38">
        <f t="shared" si="2"/>
        <v>0</v>
      </c>
      <c r="AC68" s="36">
        <v>1452.201</v>
      </c>
      <c r="AD68" s="39"/>
      <c r="AE68" s="37"/>
      <c r="AF68" s="37"/>
      <c r="AG68" s="38">
        <f t="shared" si="3"/>
        <v>0</v>
      </c>
      <c r="AH68" s="35">
        <f t="shared" si="4"/>
        <v>0</v>
      </c>
    </row>
    <row r="69" spans="1:34" x14ac:dyDescent="0.3">
      <c r="A69" s="54">
        <v>43530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2"/>
      <c r="N69" s="28">
        <v>1452.201</v>
      </c>
      <c r="O69" s="37"/>
      <c r="P69" s="37"/>
      <c r="Q69" s="37"/>
      <c r="R69" s="30">
        <f t="shared" si="0"/>
        <v>0</v>
      </c>
      <c r="S69" s="28">
        <v>1452.201</v>
      </c>
      <c r="T69" s="37"/>
      <c r="U69" s="37"/>
      <c r="V69" s="37"/>
      <c r="W69" s="30">
        <f t="shared" si="1"/>
        <v>0</v>
      </c>
      <c r="X69" s="36">
        <v>1452.201</v>
      </c>
      <c r="Y69" s="37"/>
      <c r="Z69" s="37"/>
      <c r="AA69" s="37"/>
      <c r="AB69" s="38">
        <f t="shared" si="2"/>
        <v>0</v>
      </c>
      <c r="AC69" s="36">
        <v>1452.201</v>
      </c>
      <c r="AD69" s="39"/>
      <c r="AE69" s="37"/>
      <c r="AF69" s="37"/>
      <c r="AG69" s="38">
        <f t="shared" si="3"/>
        <v>0</v>
      </c>
      <c r="AH69" s="35">
        <f t="shared" si="4"/>
        <v>0</v>
      </c>
    </row>
    <row r="70" spans="1:34" x14ac:dyDescent="0.3">
      <c r="A70" s="54">
        <v>43531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2"/>
      <c r="N70" s="28">
        <v>1452.201</v>
      </c>
      <c r="O70" s="37"/>
      <c r="P70" s="37"/>
      <c r="Q70" s="37"/>
      <c r="R70" s="30">
        <f t="shared" ref="R70:R133" si="5">+(N70*O70*P70*Q70)/54</f>
        <v>0</v>
      </c>
      <c r="S70" s="28">
        <v>1452.201</v>
      </c>
      <c r="T70" s="37"/>
      <c r="U70" s="37"/>
      <c r="V70" s="37"/>
      <c r="W70" s="30">
        <f t="shared" ref="W70:W133" si="6">+(N70*O70*P70*Q70)/54</f>
        <v>0</v>
      </c>
      <c r="X70" s="36">
        <v>1452.201</v>
      </c>
      <c r="Y70" s="37"/>
      <c r="Z70" s="37"/>
      <c r="AA70" s="37"/>
      <c r="AB70" s="38">
        <f t="shared" ref="AB70:AB133" si="7">+(S70*T70*U70*V70)/54</f>
        <v>0</v>
      </c>
      <c r="AC70" s="36">
        <v>1452.201</v>
      </c>
      <c r="AD70" s="39"/>
      <c r="AE70" s="37"/>
      <c r="AF70" s="37"/>
      <c r="AG70" s="38">
        <f t="shared" ref="AG70:AG133" si="8">+(X70*Y70*Z70*AA70)/54</f>
        <v>0</v>
      </c>
      <c r="AH70" s="35">
        <f t="shared" ref="AH70:AH133" si="9">AG70+AB70+W70+R70</f>
        <v>0</v>
      </c>
    </row>
    <row r="71" spans="1:34" x14ac:dyDescent="0.3">
      <c r="A71" s="54">
        <v>43532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2"/>
      <c r="N71" s="28">
        <v>1452.201</v>
      </c>
      <c r="O71" s="37"/>
      <c r="P71" s="37"/>
      <c r="Q71" s="37"/>
      <c r="R71" s="30">
        <f t="shared" si="5"/>
        <v>0</v>
      </c>
      <c r="S71" s="28">
        <v>1452.201</v>
      </c>
      <c r="T71" s="37"/>
      <c r="U71" s="37"/>
      <c r="V71" s="37"/>
      <c r="W71" s="30">
        <f t="shared" si="6"/>
        <v>0</v>
      </c>
      <c r="X71" s="36">
        <v>1452.201</v>
      </c>
      <c r="Y71" s="37"/>
      <c r="Z71" s="37"/>
      <c r="AA71" s="37"/>
      <c r="AB71" s="38">
        <f t="shared" si="7"/>
        <v>0</v>
      </c>
      <c r="AC71" s="36">
        <v>1452.201</v>
      </c>
      <c r="AD71" s="39"/>
      <c r="AE71" s="37"/>
      <c r="AF71" s="37"/>
      <c r="AG71" s="38">
        <f t="shared" si="8"/>
        <v>0</v>
      </c>
      <c r="AH71" s="35">
        <f t="shared" si="9"/>
        <v>0</v>
      </c>
    </row>
    <row r="72" spans="1:34" x14ac:dyDescent="0.3">
      <c r="A72" s="54">
        <v>43533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2"/>
      <c r="N72" s="28">
        <v>1452.201</v>
      </c>
      <c r="O72" s="37"/>
      <c r="P72" s="37"/>
      <c r="Q72" s="37"/>
      <c r="R72" s="30">
        <f t="shared" si="5"/>
        <v>0</v>
      </c>
      <c r="S72" s="28">
        <v>1452.201</v>
      </c>
      <c r="T72" s="37"/>
      <c r="U72" s="37"/>
      <c r="V72" s="37"/>
      <c r="W72" s="30">
        <f t="shared" si="6"/>
        <v>0</v>
      </c>
      <c r="X72" s="36">
        <v>1452.201</v>
      </c>
      <c r="Y72" s="37"/>
      <c r="Z72" s="37"/>
      <c r="AA72" s="37"/>
      <c r="AB72" s="38">
        <f t="shared" si="7"/>
        <v>0</v>
      </c>
      <c r="AC72" s="36">
        <v>1452.201</v>
      </c>
      <c r="AD72" s="39"/>
      <c r="AE72" s="37"/>
      <c r="AF72" s="37"/>
      <c r="AG72" s="38">
        <f t="shared" si="8"/>
        <v>0</v>
      </c>
      <c r="AH72" s="35">
        <f t="shared" si="9"/>
        <v>0</v>
      </c>
    </row>
    <row r="73" spans="1:34" x14ac:dyDescent="0.3">
      <c r="A73" s="54">
        <v>43534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2"/>
      <c r="N73" s="28">
        <v>1452.201</v>
      </c>
      <c r="O73" s="37"/>
      <c r="P73" s="37"/>
      <c r="Q73" s="37"/>
      <c r="R73" s="30">
        <f t="shared" si="5"/>
        <v>0</v>
      </c>
      <c r="S73" s="28">
        <v>1452.201</v>
      </c>
      <c r="T73" s="37"/>
      <c r="U73" s="37"/>
      <c r="V73" s="37"/>
      <c r="W73" s="30">
        <f t="shared" si="6"/>
        <v>0</v>
      </c>
      <c r="X73" s="36">
        <v>1452.201</v>
      </c>
      <c r="Y73" s="37"/>
      <c r="Z73" s="37"/>
      <c r="AA73" s="37"/>
      <c r="AB73" s="38">
        <f t="shared" si="7"/>
        <v>0</v>
      </c>
      <c r="AC73" s="36">
        <v>1452.201</v>
      </c>
      <c r="AD73" s="39"/>
      <c r="AE73" s="37"/>
      <c r="AF73" s="37"/>
      <c r="AG73" s="38">
        <f t="shared" si="8"/>
        <v>0</v>
      </c>
      <c r="AH73" s="35">
        <f t="shared" si="9"/>
        <v>0</v>
      </c>
    </row>
    <row r="74" spans="1:34" x14ac:dyDescent="0.3">
      <c r="A74" s="54">
        <v>43535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2"/>
      <c r="N74" s="28">
        <v>1452.201</v>
      </c>
      <c r="O74" s="37"/>
      <c r="P74" s="37"/>
      <c r="Q74" s="37"/>
      <c r="R74" s="30">
        <f t="shared" si="5"/>
        <v>0</v>
      </c>
      <c r="S74" s="28">
        <v>1452.201</v>
      </c>
      <c r="T74" s="37"/>
      <c r="U74" s="37"/>
      <c r="V74" s="37"/>
      <c r="W74" s="30">
        <f t="shared" si="6"/>
        <v>0</v>
      </c>
      <c r="X74" s="36">
        <v>1452.201</v>
      </c>
      <c r="Y74" s="37"/>
      <c r="Z74" s="37"/>
      <c r="AA74" s="37"/>
      <c r="AB74" s="38">
        <f t="shared" si="7"/>
        <v>0</v>
      </c>
      <c r="AC74" s="36">
        <v>1452.201</v>
      </c>
      <c r="AD74" s="39"/>
      <c r="AE74" s="37"/>
      <c r="AF74" s="37"/>
      <c r="AG74" s="38">
        <f t="shared" si="8"/>
        <v>0</v>
      </c>
      <c r="AH74" s="35">
        <f t="shared" si="9"/>
        <v>0</v>
      </c>
    </row>
    <row r="75" spans="1:34" x14ac:dyDescent="0.3">
      <c r="A75" s="54">
        <v>43536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2"/>
      <c r="N75" s="28">
        <v>1452.201</v>
      </c>
      <c r="O75" s="37"/>
      <c r="P75" s="37"/>
      <c r="Q75" s="37"/>
      <c r="R75" s="30">
        <f t="shared" si="5"/>
        <v>0</v>
      </c>
      <c r="S75" s="28">
        <v>1452.201</v>
      </c>
      <c r="T75" s="37"/>
      <c r="U75" s="37"/>
      <c r="V75" s="37"/>
      <c r="W75" s="30">
        <f t="shared" si="6"/>
        <v>0</v>
      </c>
      <c r="X75" s="36">
        <v>1452.201</v>
      </c>
      <c r="Y75" s="37"/>
      <c r="Z75" s="37"/>
      <c r="AA75" s="37"/>
      <c r="AB75" s="38">
        <f t="shared" si="7"/>
        <v>0</v>
      </c>
      <c r="AC75" s="36">
        <v>1452.201</v>
      </c>
      <c r="AD75" s="39"/>
      <c r="AE75" s="37"/>
      <c r="AF75" s="37"/>
      <c r="AG75" s="38">
        <f t="shared" si="8"/>
        <v>0</v>
      </c>
      <c r="AH75" s="35">
        <f t="shared" si="9"/>
        <v>0</v>
      </c>
    </row>
    <row r="76" spans="1:34" x14ac:dyDescent="0.3">
      <c r="A76" s="54">
        <v>43537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2"/>
      <c r="N76" s="28">
        <v>1452.201</v>
      </c>
      <c r="O76" s="37"/>
      <c r="P76" s="37"/>
      <c r="Q76" s="37"/>
      <c r="R76" s="30">
        <f t="shared" si="5"/>
        <v>0</v>
      </c>
      <c r="S76" s="28">
        <v>1452.201</v>
      </c>
      <c r="T76" s="37"/>
      <c r="U76" s="37"/>
      <c r="V76" s="37"/>
      <c r="W76" s="30">
        <f t="shared" si="6"/>
        <v>0</v>
      </c>
      <c r="X76" s="36">
        <v>1452.201</v>
      </c>
      <c r="Y76" s="37"/>
      <c r="Z76" s="37"/>
      <c r="AA76" s="37"/>
      <c r="AB76" s="38">
        <f t="shared" si="7"/>
        <v>0</v>
      </c>
      <c r="AC76" s="36">
        <v>1452.201</v>
      </c>
      <c r="AD76" s="39"/>
      <c r="AE76" s="37"/>
      <c r="AF76" s="37"/>
      <c r="AG76" s="38">
        <f t="shared" si="8"/>
        <v>0</v>
      </c>
      <c r="AH76" s="35">
        <f t="shared" si="9"/>
        <v>0</v>
      </c>
    </row>
    <row r="77" spans="1:34" x14ac:dyDescent="0.3">
      <c r="A77" s="54">
        <v>43538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2"/>
      <c r="N77" s="28">
        <v>1452.201</v>
      </c>
      <c r="O77" s="37"/>
      <c r="P77" s="37"/>
      <c r="Q77" s="37"/>
      <c r="R77" s="30">
        <f t="shared" si="5"/>
        <v>0</v>
      </c>
      <c r="S77" s="28">
        <v>1452.201</v>
      </c>
      <c r="T77" s="37"/>
      <c r="U77" s="37"/>
      <c r="V77" s="37"/>
      <c r="W77" s="30">
        <f t="shared" si="6"/>
        <v>0</v>
      </c>
      <c r="X77" s="36">
        <v>1452.201</v>
      </c>
      <c r="Y77" s="37"/>
      <c r="Z77" s="37"/>
      <c r="AA77" s="37"/>
      <c r="AB77" s="38">
        <f t="shared" si="7"/>
        <v>0</v>
      </c>
      <c r="AC77" s="36">
        <v>1452.201</v>
      </c>
      <c r="AD77" s="39"/>
      <c r="AE77" s="37"/>
      <c r="AF77" s="37"/>
      <c r="AG77" s="38">
        <f t="shared" si="8"/>
        <v>0</v>
      </c>
      <c r="AH77" s="35">
        <f t="shared" si="9"/>
        <v>0</v>
      </c>
    </row>
    <row r="78" spans="1:34" x14ac:dyDescent="0.3">
      <c r="A78" s="54">
        <v>43539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2"/>
      <c r="N78" s="28">
        <v>1452.201</v>
      </c>
      <c r="O78" s="37"/>
      <c r="P78" s="37"/>
      <c r="Q78" s="37"/>
      <c r="R78" s="30">
        <f t="shared" si="5"/>
        <v>0</v>
      </c>
      <c r="S78" s="28">
        <v>1452.201</v>
      </c>
      <c r="T78" s="37"/>
      <c r="U78" s="37"/>
      <c r="V78" s="37"/>
      <c r="W78" s="30">
        <f t="shared" si="6"/>
        <v>0</v>
      </c>
      <c r="X78" s="36">
        <v>1452.201</v>
      </c>
      <c r="Y78" s="37"/>
      <c r="Z78" s="37"/>
      <c r="AA78" s="37"/>
      <c r="AB78" s="38">
        <f t="shared" si="7"/>
        <v>0</v>
      </c>
      <c r="AC78" s="36">
        <v>1452.201</v>
      </c>
      <c r="AD78" s="39"/>
      <c r="AE78" s="37"/>
      <c r="AF78" s="37"/>
      <c r="AG78" s="38">
        <f t="shared" si="8"/>
        <v>0</v>
      </c>
      <c r="AH78" s="35">
        <f t="shared" si="9"/>
        <v>0</v>
      </c>
    </row>
    <row r="79" spans="1:34" x14ac:dyDescent="0.3">
      <c r="A79" s="54">
        <v>43540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2"/>
      <c r="N79" s="28">
        <v>1452.201</v>
      </c>
      <c r="O79" s="37"/>
      <c r="P79" s="37"/>
      <c r="Q79" s="37"/>
      <c r="R79" s="30">
        <f t="shared" si="5"/>
        <v>0</v>
      </c>
      <c r="S79" s="28">
        <v>1452.201</v>
      </c>
      <c r="T79" s="37"/>
      <c r="U79" s="37"/>
      <c r="V79" s="37"/>
      <c r="W79" s="30">
        <f t="shared" si="6"/>
        <v>0</v>
      </c>
      <c r="X79" s="36">
        <v>1452.201</v>
      </c>
      <c r="Y79" s="37"/>
      <c r="Z79" s="37"/>
      <c r="AA79" s="37"/>
      <c r="AB79" s="38">
        <f t="shared" si="7"/>
        <v>0</v>
      </c>
      <c r="AC79" s="36">
        <v>1452.201</v>
      </c>
      <c r="AD79" s="39"/>
      <c r="AE79" s="37"/>
      <c r="AF79" s="37"/>
      <c r="AG79" s="38">
        <f t="shared" si="8"/>
        <v>0</v>
      </c>
      <c r="AH79" s="35">
        <f t="shared" si="9"/>
        <v>0</v>
      </c>
    </row>
    <row r="80" spans="1:34" x14ac:dyDescent="0.3">
      <c r="A80" s="54">
        <v>43541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2"/>
      <c r="N80" s="28">
        <v>1452.201</v>
      </c>
      <c r="O80" s="37"/>
      <c r="P80" s="37"/>
      <c r="Q80" s="37"/>
      <c r="R80" s="30">
        <f t="shared" si="5"/>
        <v>0</v>
      </c>
      <c r="S80" s="28">
        <v>1452.201</v>
      </c>
      <c r="T80" s="37"/>
      <c r="U80" s="37"/>
      <c r="V80" s="37"/>
      <c r="W80" s="30">
        <f t="shared" si="6"/>
        <v>0</v>
      </c>
      <c r="X80" s="36">
        <v>1452.201</v>
      </c>
      <c r="Y80" s="37"/>
      <c r="Z80" s="37"/>
      <c r="AA80" s="37"/>
      <c r="AB80" s="38">
        <f t="shared" si="7"/>
        <v>0</v>
      </c>
      <c r="AC80" s="36">
        <v>1452.201</v>
      </c>
      <c r="AD80" s="39"/>
      <c r="AE80" s="37"/>
      <c r="AF80" s="37"/>
      <c r="AG80" s="38">
        <f t="shared" si="8"/>
        <v>0</v>
      </c>
      <c r="AH80" s="35">
        <f t="shared" si="9"/>
        <v>0</v>
      </c>
    </row>
    <row r="81" spans="1:34" x14ac:dyDescent="0.3">
      <c r="A81" s="54">
        <v>43542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2"/>
      <c r="N81" s="28">
        <v>1452.201</v>
      </c>
      <c r="O81" s="37"/>
      <c r="P81" s="37"/>
      <c r="Q81" s="37"/>
      <c r="R81" s="30">
        <f t="shared" si="5"/>
        <v>0</v>
      </c>
      <c r="S81" s="28">
        <v>1452.201</v>
      </c>
      <c r="T81" s="37"/>
      <c r="U81" s="37"/>
      <c r="V81" s="37"/>
      <c r="W81" s="30">
        <f t="shared" si="6"/>
        <v>0</v>
      </c>
      <c r="X81" s="36">
        <v>1452.201</v>
      </c>
      <c r="Y81" s="37"/>
      <c r="Z81" s="37"/>
      <c r="AA81" s="37"/>
      <c r="AB81" s="38">
        <f t="shared" si="7"/>
        <v>0</v>
      </c>
      <c r="AC81" s="36">
        <v>1452.201</v>
      </c>
      <c r="AD81" s="39"/>
      <c r="AE81" s="37"/>
      <c r="AF81" s="37"/>
      <c r="AG81" s="38">
        <f t="shared" si="8"/>
        <v>0</v>
      </c>
      <c r="AH81" s="35">
        <f t="shared" si="9"/>
        <v>0</v>
      </c>
    </row>
    <row r="82" spans="1:34" x14ac:dyDescent="0.3">
      <c r="A82" s="54">
        <v>43543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2"/>
      <c r="N82" s="28">
        <v>1452.201</v>
      </c>
      <c r="O82" s="37"/>
      <c r="P82" s="37"/>
      <c r="Q82" s="37"/>
      <c r="R82" s="30">
        <f t="shared" si="5"/>
        <v>0</v>
      </c>
      <c r="S82" s="28">
        <v>1452.201</v>
      </c>
      <c r="T82" s="37"/>
      <c r="U82" s="37"/>
      <c r="V82" s="37"/>
      <c r="W82" s="30">
        <f t="shared" si="6"/>
        <v>0</v>
      </c>
      <c r="X82" s="36">
        <v>1452.201</v>
      </c>
      <c r="Y82" s="37"/>
      <c r="Z82" s="37"/>
      <c r="AA82" s="37"/>
      <c r="AB82" s="38">
        <f t="shared" si="7"/>
        <v>0</v>
      </c>
      <c r="AC82" s="36">
        <v>1452.201</v>
      </c>
      <c r="AD82" s="39"/>
      <c r="AE82" s="37"/>
      <c r="AF82" s="37"/>
      <c r="AG82" s="38">
        <f t="shared" si="8"/>
        <v>0</v>
      </c>
      <c r="AH82" s="35">
        <f t="shared" si="9"/>
        <v>0</v>
      </c>
    </row>
    <row r="83" spans="1:34" x14ac:dyDescent="0.3">
      <c r="A83" s="54">
        <v>43544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2"/>
      <c r="N83" s="28">
        <v>1452.201</v>
      </c>
      <c r="O83" s="37"/>
      <c r="P83" s="37"/>
      <c r="Q83" s="37"/>
      <c r="R83" s="30">
        <f t="shared" si="5"/>
        <v>0</v>
      </c>
      <c r="S83" s="28">
        <v>1452.201</v>
      </c>
      <c r="T83" s="37"/>
      <c r="U83" s="37"/>
      <c r="V83" s="37"/>
      <c r="W83" s="30">
        <f t="shared" si="6"/>
        <v>0</v>
      </c>
      <c r="X83" s="36">
        <v>1452.201</v>
      </c>
      <c r="Y83" s="37"/>
      <c r="Z83" s="37"/>
      <c r="AA83" s="37"/>
      <c r="AB83" s="38">
        <f t="shared" si="7"/>
        <v>0</v>
      </c>
      <c r="AC83" s="36">
        <v>1452.201</v>
      </c>
      <c r="AD83" s="39"/>
      <c r="AE83" s="37"/>
      <c r="AF83" s="37"/>
      <c r="AG83" s="38">
        <f t="shared" si="8"/>
        <v>0</v>
      </c>
      <c r="AH83" s="35">
        <f t="shared" si="9"/>
        <v>0</v>
      </c>
    </row>
    <row r="84" spans="1:34" x14ac:dyDescent="0.3">
      <c r="A84" s="54">
        <v>43545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2"/>
      <c r="N84" s="28">
        <v>1452.201</v>
      </c>
      <c r="O84" s="37"/>
      <c r="P84" s="37"/>
      <c r="Q84" s="37"/>
      <c r="R84" s="30">
        <f t="shared" si="5"/>
        <v>0</v>
      </c>
      <c r="S84" s="28">
        <v>1452.201</v>
      </c>
      <c r="T84" s="37"/>
      <c r="U84" s="37"/>
      <c r="V84" s="37"/>
      <c r="W84" s="30">
        <f t="shared" si="6"/>
        <v>0</v>
      </c>
      <c r="X84" s="36">
        <v>1452.201</v>
      </c>
      <c r="Y84" s="37"/>
      <c r="Z84" s="37"/>
      <c r="AA84" s="37"/>
      <c r="AB84" s="38">
        <f t="shared" si="7"/>
        <v>0</v>
      </c>
      <c r="AC84" s="36">
        <v>1452.201</v>
      </c>
      <c r="AD84" s="39"/>
      <c r="AE84" s="37"/>
      <c r="AF84" s="37"/>
      <c r="AG84" s="38">
        <f t="shared" si="8"/>
        <v>0</v>
      </c>
      <c r="AH84" s="35">
        <f t="shared" si="9"/>
        <v>0</v>
      </c>
    </row>
    <row r="85" spans="1:34" x14ac:dyDescent="0.3">
      <c r="A85" s="54">
        <v>43546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2"/>
      <c r="N85" s="28">
        <v>1452.201</v>
      </c>
      <c r="O85" s="37"/>
      <c r="P85" s="37"/>
      <c r="Q85" s="37"/>
      <c r="R85" s="30">
        <f t="shared" si="5"/>
        <v>0</v>
      </c>
      <c r="S85" s="28">
        <v>1452.201</v>
      </c>
      <c r="T85" s="37"/>
      <c r="U85" s="37"/>
      <c r="V85" s="37"/>
      <c r="W85" s="30">
        <f t="shared" si="6"/>
        <v>0</v>
      </c>
      <c r="X85" s="36">
        <v>1452.201</v>
      </c>
      <c r="Y85" s="37"/>
      <c r="Z85" s="37"/>
      <c r="AA85" s="37"/>
      <c r="AB85" s="38">
        <f t="shared" si="7"/>
        <v>0</v>
      </c>
      <c r="AC85" s="36">
        <v>1452.201</v>
      </c>
      <c r="AD85" s="39"/>
      <c r="AE85" s="37"/>
      <c r="AF85" s="37"/>
      <c r="AG85" s="38">
        <f t="shared" si="8"/>
        <v>0</v>
      </c>
      <c r="AH85" s="35">
        <f t="shared" si="9"/>
        <v>0</v>
      </c>
    </row>
    <row r="86" spans="1:34" x14ac:dyDescent="0.3">
      <c r="A86" s="54">
        <v>43547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2"/>
      <c r="N86" s="28">
        <v>1452.201</v>
      </c>
      <c r="O86" s="37"/>
      <c r="P86" s="37"/>
      <c r="Q86" s="37"/>
      <c r="R86" s="30">
        <f t="shared" si="5"/>
        <v>0</v>
      </c>
      <c r="S86" s="28">
        <v>1452.201</v>
      </c>
      <c r="T86" s="37"/>
      <c r="U86" s="37"/>
      <c r="V86" s="37"/>
      <c r="W86" s="30">
        <f t="shared" si="6"/>
        <v>0</v>
      </c>
      <c r="X86" s="36">
        <v>1452.201</v>
      </c>
      <c r="Y86" s="37"/>
      <c r="Z86" s="37"/>
      <c r="AA86" s="37"/>
      <c r="AB86" s="38">
        <f t="shared" si="7"/>
        <v>0</v>
      </c>
      <c r="AC86" s="36">
        <v>1452.201</v>
      </c>
      <c r="AD86" s="39"/>
      <c r="AE86" s="37"/>
      <c r="AF86" s="37"/>
      <c r="AG86" s="38">
        <f t="shared" si="8"/>
        <v>0</v>
      </c>
      <c r="AH86" s="35">
        <f t="shared" si="9"/>
        <v>0</v>
      </c>
    </row>
    <row r="87" spans="1:34" x14ac:dyDescent="0.3">
      <c r="A87" s="54">
        <v>43548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2"/>
      <c r="N87" s="28">
        <v>1452.201</v>
      </c>
      <c r="O87" s="37"/>
      <c r="P87" s="37"/>
      <c r="Q87" s="37"/>
      <c r="R87" s="30">
        <f t="shared" si="5"/>
        <v>0</v>
      </c>
      <c r="S87" s="28">
        <v>1452.201</v>
      </c>
      <c r="T87" s="37"/>
      <c r="U87" s="37"/>
      <c r="V87" s="37"/>
      <c r="W87" s="30">
        <f t="shared" si="6"/>
        <v>0</v>
      </c>
      <c r="X87" s="36">
        <v>1452.201</v>
      </c>
      <c r="Y87" s="37"/>
      <c r="Z87" s="37"/>
      <c r="AA87" s="37"/>
      <c r="AB87" s="38">
        <f t="shared" si="7"/>
        <v>0</v>
      </c>
      <c r="AC87" s="36">
        <v>1452.201</v>
      </c>
      <c r="AD87" s="39"/>
      <c r="AE87" s="37"/>
      <c r="AF87" s="37"/>
      <c r="AG87" s="38">
        <f t="shared" si="8"/>
        <v>0</v>
      </c>
      <c r="AH87" s="35">
        <f t="shared" si="9"/>
        <v>0</v>
      </c>
    </row>
    <row r="88" spans="1:34" x14ac:dyDescent="0.3">
      <c r="A88" s="54">
        <v>43549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2"/>
      <c r="N88" s="28">
        <v>1452.201</v>
      </c>
      <c r="O88" s="37"/>
      <c r="P88" s="37"/>
      <c r="Q88" s="37"/>
      <c r="R88" s="30">
        <f t="shared" si="5"/>
        <v>0</v>
      </c>
      <c r="S88" s="28">
        <v>1452.201</v>
      </c>
      <c r="T88" s="37"/>
      <c r="U88" s="37"/>
      <c r="V88" s="37"/>
      <c r="W88" s="30">
        <f t="shared" si="6"/>
        <v>0</v>
      </c>
      <c r="X88" s="36">
        <v>1452.201</v>
      </c>
      <c r="Y88" s="37"/>
      <c r="Z88" s="37"/>
      <c r="AA88" s="37"/>
      <c r="AB88" s="38">
        <f t="shared" si="7"/>
        <v>0</v>
      </c>
      <c r="AC88" s="36">
        <v>1452.201</v>
      </c>
      <c r="AD88" s="39"/>
      <c r="AE88" s="37"/>
      <c r="AF88" s="37"/>
      <c r="AG88" s="38">
        <f t="shared" si="8"/>
        <v>0</v>
      </c>
      <c r="AH88" s="35">
        <f t="shared" si="9"/>
        <v>0</v>
      </c>
    </row>
    <row r="89" spans="1:34" x14ac:dyDescent="0.3">
      <c r="A89" s="54">
        <v>43550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2"/>
      <c r="N89" s="28">
        <v>1452.201</v>
      </c>
      <c r="O89" s="37"/>
      <c r="P89" s="37"/>
      <c r="Q89" s="37"/>
      <c r="R89" s="30">
        <f t="shared" si="5"/>
        <v>0</v>
      </c>
      <c r="S89" s="28">
        <v>1452.201</v>
      </c>
      <c r="T89" s="37"/>
      <c r="U89" s="37"/>
      <c r="V89" s="37"/>
      <c r="W89" s="30">
        <f t="shared" si="6"/>
        <v>0</v>
      </c>
      <c r="X89" s="36">
        <v>1452.201</v>
      </c>
      <c r="Y89" s="37"/>
      <c r="Z89" s="37"/>
      <c r="AA89" s="37"/>
      <c r="AB89" s="38">
        <f t="shared" si="7"/>
        <v>0</v>
      </c>
      <c r="AC89" s="36">
        <v>1452.201</v>
      </c>
      <c r="AD89" s="39"/>
      <c r="AE89" s="37"/>
      <c r="AF89" s="37"/>
      <c r="AG89" s="38">
        <f t="shared" si="8"/>
        <v>0</v>
      </c>
      <c r="AH89" s="35">
        <f t="shared" si="9"/>
        <v>0</v>
      </c>
    </row>
    <row r="90" spans="1:34" x14ac:dyDescent="0.3">
      <c r="A90" s="54">
        <v>43551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2"/>
      <c r="N90" s="28">
        <v>1452.201</v>
      </c>
      <c r="O90" s="37"/>
      <c r="P90" s="37"/>
      <c r="Q90" s="37"/>
      <c r="R90" s="30">
        <f t="shared" si="5"/>
        <v>0</v>
      </c>
      <c r="S90" s="28">
        <v>1452.201</v>
      </c>
      <c r="T90" s="37"/>
      <c r="U90" s="37"/>
      <c r="V90" s="37"/>
      <c r="W90" s="30">
        <f t="shared" si="6"/>
        <v>0</v>
      </c>
      <c r="X90" s="36">
        <v>1452.201</v>
      </c>
      <c r="Y90" s="37"/>
      <c r="Z90" s="37"/>
      <c r="AA90" s="37"/>
      <c r="AB90" s="38">
        <f t="shared" si="7"/>
        <v>0</v>
      </c>
      <c r="AC90" s="36">
        <v>1452.201</v>
      </c>
      <c r="AD90" s="39"/>
      <c r="AE90" s="37"/>
      <c r="AF90" s="37"/>
      <c r="AG90" s="38">
        <f t="shared" si="8"/>
        <v>0</v>
      </c>
      <c r="AH90" s="35">
        <f t="shared" si="9"/>
        <v>0</v>
      </c>
    </row>
    <row r="91" spans="1:34" x14ac:dyDescent="0.3">
      <c r="A91" s="54">
        <v>43552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2"/>
      <c r="N91" s="28">
        <v>1452.201</v>
      </c>
      <c r="O91" s="37"/>
      <c r="P91" s="37"/>
      <c r="Q91" s="37"/>
      <c r="R91" s="30">
        <f t="shared" si="5"/>
        <v>0</v>
      </c>
      <c r="S91" s="28">
        <v>1452.201</v>
      </c>
      <c r="T91" s="37"/>
      <c r="U91" s="37"/>
      <c r="V91" s="37"/>
      <c r="W91" s="30">
        <f t="shared" si="6"/>
        <v>0</v>
      </c>
      <c r="X91" s="36">
        <v>1452.201</v>
      </c>
      <c r="Y91" s="37"/>
      <c r="Z91" s="37"/>
      <c r="AA91" s="37"/>
      <c r="AB91" s="38">
        <f t="shared" si="7"/>
        <v>0</v>
      </c>
      <c r="AC91" s="36">
        <v>1452.201</v>
      </c>
      <c r="AD91" s="39"/>
      <c r="AE91" s="37"/>
      <c r="AF91" s="37"/>
      <c r="AG91" s="38">
        <f t="shared" si="8"/>
        <v>0</v>
      </c>
      <c r="AH91" s="35">
        <f t="shared" si="9"/>
        <v>0</v>
      </c>
    </row>
    <row r="92" spans="1:34" x14ac:dyDescent="0.3">
      <c r="A92" s="54">
        <v>43553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2"/>
      <c r="N92" s="28">
        <v>1452.201</v>
      </c>
      <c r="O92" s="37"/>
      <c r="P92" s="37"/>
      <c r="Q92" s="37"/>
      <c r="R92" s="30">
        <f t="shared" si="5"/>
        <v>0</v>
      </c>
      <c r="S92" s="28">
        <v>1452.201</v>
      </c>
      <c r="T92" s="37"/>
      <c r="U92" s="37"/>
      <c r="V92" s="37"/>
      <c r="W92" s="30">
        <f t="shared" si="6"/>
        <v>0</v>
      </c>
      <c r="X92" s="36">
        <v>1452.201</v>
      </c>
      <c r="Y92" s="37"/>
      <c r="Z92" s="37"/>
      <c r="AA92" s="37"/>
      <c r="AB92" s="38">
        <f t="shared" si="7"/>
        <v>0</v>
      </c>
      <c r="AC92" s="36">
        <v>1452.201</v>
      </c>
      <c r="AD92" s="39"/>
      <c r="AE92" s="37"/>
      <c r="AF92" s="37"/>
      <c r="AG92" s="38">
        <f t="shared" si="8"/>
        <v>0</v>
      </c>
      <c r="AH92" s="35">
        <f t="shared" si="9"/>
        <v>0</v>
      </c>
    </row>
    <row r="93" spans="1:34" x14ac:dyDescent="0.3">
      <c r="A93" s="54">
        <v>43554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2"/>
      <c r="N93" s="28">
        <v>1452.201</v>
      </c>
      <c r="O93" s="37"/>
      <c r="P93" s="37"/>
      <c r="Q93" s="37"/>
      <c r="R93" s="30">
        <f t="shared" si="5"/>
        <v>0</v>
      </c>
      <c r="S93" s="28">
        <v>1452.201</v>
      </c>
      <c r="T93" s="37"/>
      <c r="U93" s="37"/>
      <c r="V93" s="37"/>
      <c r="W93" s="30">
        <f t="shared" si="6"/>
        <v>0</v>
      </c>
      <c r="X93" s="36">
        <v>1452.201</v>
      </c>
      <c r="Y93" s="37"/>
      <c r="Z93" s="37"/>
      <c r="AA93" s="37"/>
      <c r="AB93" s="38">
        <f t="shared" si="7"/>
        <v>0</v>
      </c>
      <c r="AC93" s="36">
        <v>1452.201</v>
      </c>
      <c r="AD93" s="39"/>
      <c r="AE93" s="37"/>
      <c r="AF93" s="37"/>
      <c r="AG93" s="38">
        <f t="shared" si="8"/>
        <v>0</v>
      </c>
      <c r="AH93" s="35">
        <f t="shared" si="9"/>
        <v>0</v>
      </c>
    </row>
    <row r="94" spans="1:34" x14ac:dyDescent="0.3">
      <c r="A94" s="54">
        <v>43555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2"/>
      <c r="N94" s="28">
        <v>1452.201</v>
      </c>
      <c r="O94" s="37"/>
      <c r="P94" s="37"/>
      <c r="Q94" s="37"/>
      <c r="R94" s="30">
        <f t="shared" si="5"/>
        <v>0</v>
      </c>
      <c r="S94" s="28">
        <v>1452.201</v>
      </c>
      <c r="T94" s="37"/>
      <c r="U94" s="37"/>
      <c r="V94" s="37"/>
      <c r="W94" s="30">
        <f t="shared" si="6"/>
        <v>0</v>
      </c>
      <c r="X94" s="36">
        <v>1452.201</v>
      </c>
      <c r="Y94" s="37"/>
      <c r="Z94" s="37"/>
      <c r="AA94" s="37"/>
      <c r="AB94" s="38">
        <f t="shared" si="7"/>
        <v>0</v>
      </c>
      <c r="AC94" s="36">
        <v>1452.201</v>
      </c>
      <c r="AD94" s="39"/>
      <c r="AE94" s="37"/>
      <c r="AF94" s="37"/>
      <c r="AG94" s="38">
        <f t="shared" si="8"/>
        <v>0</v>
      </c>
      <c r="AH94" s="35">
        <f t="shared" si="9"/>
        <v>0</v>
      </c>
    </row>
    <row r="95" spans="1:34" x14ac:dyDescent="0.3">
      <c r="A95" s="54">
        <v>43556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2"/>
      <c r="N95" s="28">
        <v>1452.201</v>
      </c>
      <c r="O95" s="37"/>
      <c r="P95" s="37"/>
      <c r="Q95" s="37"/>
      <c r="R95" s="30">
        <f t="shared" si="5"/>
        <v>0</v>
      </c>
      <c r="S95" s="28">
        <v>1452.201</v>
      </c>
      <c r="T95" s="37"/>
      <c r="U95" s="37"/>
      <c r="V95" s="37"/>
      <c r="W95" s="30">
        <f t="shared" si="6"/>
        <v>0</v>
      </c>
      <c r="X95" s="36">
        <v>1452.201</v>
      </c>
      <c r="Y95" s="37"/>
      <c r="Z95" s="37"/>
      <c r="AA95" s="37"/>
      <c r="AB95" s="38">
        <f t="shared" si="7"/>
        <v>0</v>
      </c>
      <c r="AC95" s="36">
        <v>1452.201</v>
      </c>
      <c r="AD95" s="39"/>
      <c r="AE95" s="37"/>
      <c r="AF95" s="37"/>
      <c r="AG95" s="38">
        <f t="shared" si="8"/>
        <v>0</v>
      </c>
      <c r="AH95" s="35">
        <f t="shared" si="9"/>
        <v>0</v>
      </c>
    </row>
    <row r="96" spans="1:34" x14ac:dyDescent="0.3">
      <c r="A96" s="54">
        <v>43557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2"/>
      <c r="N96" s="28">
        <v>1452.201</v>
      </c>
      <c r="O96" s="37"/>
      <c r="P96" s="37"/>
      <c r="Q96" s="37"/>
      <c r="R96" s="30">
        <f t="shared" si="5"/>
        <v>0</v>
      </c>
      <c r="S96" s="28">
        <v>1452.201</v>
      </c>
      <c r="T96" s="37"/>
      <c r="U96" s="37"/>
      <c r="V96" s="37"/>
      <c r="W96" s="30">
        <f t="shared" si="6"/>
        <v>0</v>
      </c>
      <c r="X96" s="36">
        <v>1452.201</v>
      </c>
      <c r="Y96" s="37"/>
      <c r="Z96" s="37"/>
      <c r="AA96" s="37"/>
      <c r="AB96" s="38">
        <f t="shared" si="7"/>
        <v>0</v>
      </c>
      <c r="AC96" s="36">
        <v>1452.201</v>
      </c>
      <c r="AD96" s="39"/>
      <c r="AE96" s="37"/>
      <c r="AF96" s="37"/>
      <c r="AG96" s="38">
        <f t="shared" si="8"/>
        <v>0</v>
      </c>
      <c r="AH96" s="35">
        <f t="shared" si="9"/>
        <v>0</v>
      </c>
    </row>
    <row r="97" spans="1:34" x14ac:dyDescent="0.3">
      <c r="A97" s="54">
        <v>43558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2"/>
      <c r="N97" s="28">
        <v>1452.201</v>
      </c>
      <c r="O97" s="37"/>
      <c r="P97" s="37"/>
      <c r="Q97" s="37"/>
      <c r="R97" s="30">
        <f t="shared" si="5"/>
        <v>0</v>
      </c>
      <c r="S97" s="28">
        <v>1452.201</v>
      </c>
      <c r="T97" s="37"/>
      <c r="U97" s="37"/>
      <c r="V97" s="37"/>
      <c r="W97" s="30">
        <f t="shared" si="6"/>
        <v>0</v>
      </c>
      <c r="X97" s="36">
        <v>1452.201</v>
      </c>
      <c r="Y97" s="37"/>
      <c r="Z97" s="37"/>
      <c r="AA97" s="37"/>
      <c r="AB97" s="38">
        <f t="shared" si="7"/>
        <v>0</v>
      </c>
      <c r="AC97" s="36">
        <v>1452.201</v>
      </c>
      <c r="AD97" s="39"/>
      <c r="AE97" s="37"/>
      <c r="AF97" s="37"/>
      <c r="AG97" s="38">
        <f t="shared" si="8"/>
        <v>0</v>
      </c>
      <c r="AH97" s="35">
        <f t="shared" si="9"/>
        <v>0</v>
      </c>
    </row>
    <row r="98" spans="1:34" x14ac:dyDescent="0.3">
      <c r="A98" s="54">
        <v>43559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2"/>
      <c r="N98" s="28">
        <v>1452.201</v>
      </c>
      <c r="O98" s="37"/>
      <c r="P98" s="37"/>
      <c r="Q98" s="37"/>
      <c r="R98" s="30">
        <f t="shared" si="5"/>
        <v>0</v>
      </c>
      <c r="S98" s="28">
        <v>1452.201</v>
      </c>
      <c r="T98" s="37"/>
      <c r="U98" s="37"/>
      <c r="V98" s="37"/>
      <c r="W98" s="30">
        <f t="shared" si="6"/>
        <v>0</v>
      </c>
      <c r="X98" s="36">
        <v>1452.201</v>
      </c>
      <c r="Y98" s="37"/>
      <c r="Z98" s="37"/>
      <c r="AA98" s="37"/>
      <c r="AB98" s="38">
        <f t="shared" si="7"/>
        <v>0</v>
      </c>
      <c r="AC98" s="36">
        <v>1452.201</v>
      </c>
      <c r="AD98" s="39"/>
      <c r="AE98" s="37"/>
      <c r="AF98" s="37"/>
      <c r="AG98" s="38">
        <f t="shared" si="8"/>
        <v>0</v>
      </c>
      <c r="AH98" s="35">
        <f t="shared" si="9"/>
        <v>0</v>
      </c>
    </row>
    <row r="99" spans="1:34" x14ac:dyDescent="0.3">
      <c r="A99" s="54">
        <v>43560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2"/>
      <c r="N99" s="28">
        <v>1452.201</v>
      </c>
      <c r="O99" s="37"/>
      <c r="P99" s="37"/>
      <c r="Q99" s="37"/>
      <c r="R99" s="30">
        <f t="shared" si="5"/>
        <v>0</v>
      </c>
      <c r="S99" s="28">
        <v>1452.201</v>
      </c>
      <c r="T99" s="37"/>
      <c r="U99" s="37"/>
      <c r="V99" s="37"/>
      <c r="W99" s="30">
        <f t="shared" si="6"/>
        <v>0</v>
      </c>
      <c r="X99" s="36">
        <v>1452.201</v>
      </c>
      <c r="Y99" s="37"/>
      <c r="Z99" s="37"/>
      <c r="AA99" s="37"/>
      <c r="AB99" s="38">
        <f t="shared" si="7"/>
        <v>0</v>
      </c>
      <c r="AC99" s="36">
        <v>1452.201</v>
      </c>
      <c r="AD99" s="39"/>
      <c r="AE99" s="37"/>
      <c r="AF99" s="37"/>
      <c r="AG99" s="38">
        <f t="shared" si="8"/>
        <v>0</v>
      </c>
      <c r="AH99" s="35">
        <f t="shared" si="9"/>
        <v>0</v>
      </c>
    </row>
    <row r="100" spans="1:34" x14ac:dyDescent="0.3">
      <c r="A100" s="54">
        <v>43561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2"/>
      <c r="N100" s="28">
        <v>1452.201</v>
      </c>
      <c r="O100" s="37"/>
      <c r="P100" s="37"/>
      <c r="Q100" s="37"/>
      <c r="R100" s="30">
        <f t="shared" si="5"/>
        <v>0</v>
      </c>
      <c r="S100" s="28">
        <v>1452.201</v>
      </c>
      <c r="T100" s="37"/>
      <c r="U100" s="37"/>
      <c r="V100" s="37"/>
      <c r="W100" s="30">
        <f t="shared" si="6"/>
        <v>0</v>
      </c>
      <c r="X100" s="36">
        <v>1452.201</v>
      </c>
      <c r="Y100" s="37"/>
      <c r="Z100" s="37"/>
      <c r="AA100" s="37"/>
      <c r="AB100" s="38">
        <f t="shared" si="7"/>
        <v>0</v>
      </c>
      <c r="AC100" s="36">
        <v>1452.201</v>
      </c>
      <c r="AD100" s="39"/>
      <c r="AE100" s="37"/>
      <c r="AF100" s="37"/>
      <c r="AG100" s="38">
        <f t="shared" si="8"/>
        <v>0</v>
      </c>
      <c r="AH100" s="35">
        <f t="shared" si="9"/>
        <v>0</v>
      </c>
    </row>
    <row r="101" spans="1:34" x14ac:dyDescent="0.3">
      <c r="A101" s="54">
        <v>43562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2"/>
      <c r="N101" s="28">
        <v>1452.201</v>
      </c>
      <c r="O101" s="37"/>
      <c r="P101" s="37"/>
      <c r="Q101" s="37"/>
      <c r="R101" s="30">
        <f t="shared" si="5"/>
        <v>0</v>
      </c>
      <c r="S101" s="28">
        <v>1452.201</v>
      </c>
      <c r="T101" s="37"/>
      <c r="U101" s="37"/>
      <c r="V101" s="37"/>
      <c r="W101" s="30">
        <f t="shared" si="6"/>
        <v>0</v>
      </c>
      <c r="X101" s="36">
        <v>1452.201</v>
      </c>
      <c r="Y101" s="37"/>
      <c r="Z101" s="37"/>
      <c r="AA101" s="37"/>
      <c r="AB101" s="38">
        <f t="shared" si="7"/>
        <v>0</v>
      </c>
      <c r="AC101" s="36">
        <v>1452.201</v>
      </c>
      <c r="AD101" s="39"/>
      <c r="AE101" s="37"/>
      <c r="AF101" s="37"/>
      <c r="AG101" s="38">
        <f t="shared" si="8"/>
        <v>0</v>
      </c>
      <c r="AH101" s="35">
        <f t="shared" si="9"/>
        <v>0</v>
      </c>
    </row>
    <row r="102" spans="1:34" x14ac:dyDescent="0.3">
      <c r="A102" s="54">
        <v>43563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2"/>
      <c r="N102" s="28">
        <v>1452.201</v>
      </c>
      <c r="O102" s="37"/>
      <c r="P102" s="37"/>
      <c r="Q102" s="37"/>
      <c r="R102" s="30">
        <f t="shared" si="5"/>
        <v>0</v>
      </c>
      <c r="S102" s="28">
        <v>1452.201</v>
      </c>
      <c r="T102" s="37"/>
      <c r="U102" s="37"/>
      <c r="V102" s="37"/>
      <c r="W102" s="30">
        <f t="shared" si="6"/>
        <v>0</v>
      </c>
      <c r="X102" s="36">
        <v>1452.201</v>
      </c>
      <c r="Y102" s="37"/>
      <c r="Z102" s="37"/>
      <c r="AA102" s="37"/>
      <c r="AB102" s="38">
        <f t="shared" si="7"/>
        <v>0</v>
      </c>
      <c r="AC102" s="36">
        <v>1452.201</v>
      </c>
      <c r="AD102" s="39"/>
      <c r="AE102" s="37"/>
      <c r="AF102" s="37"/>
      <c r="AG102" s="38">
        <f t="shared" si="8"/>
        <v>0</v>
      </c>
      <c r="AH102" s="35">
        <f t="shared" si="9"/>
        <v>0</v>
      </c>
    </row>
    <row r="103" spans="1:34" x14ac:dyDescent="0.3">
      <c r="A103" s="54">
        <v>43564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2"/>
      <c r="N103" s="28">
        <v>1452.201</v>
      </c>
      <c r="O103" s="37"/>
      <c r="P103" s="37"/>
      <c r="Q103" s="37"/>
      <c r="R103" s="30">
        <f t="shared" si="5"/>
        <v>0</v>
      </c>
      <c r="S103" s="28">
        <v>1452.201</v>
      </c>
      <c r="T103" s="37"/>
      <c r="U103" s="37"/>
      <c r="V103" s="37"/>
      <c r="W103" s="30">
        <f t="shared" si="6"/>
        <v>0</v>
      </c>
      <c r="X103" s="36">
        <v>1452.201</v>
      </c>
      <c r="Y103" s="37"/>
      <c r="Z103" s="37"/>
      <c r="AA103" s="37"/>
      <c r="AB103" s="38">
        <f t="shared" si="7"/>
        <v>0</v>
      </c>
      <c r="AC103" s="36">
        <v>1452.201</v>
      </c>
      <c r="AD103" s="39"/>
      <c r="AE103" s="37"/>
      <c r="AF103" s="37"/>
      <c r="AG103" s="38">
        <f t="shared" si="8"/>
        <v>0</v>
      </c>
      <c r="AH103" s="35">
        <f t="shared" si="9"/>
        <v>0</v>
      </c>
    </row>
    <row r="104" spans="1:34" x14ac:dyDescent="0.3">
      <c r="A104" s="54">
        <v>43565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2"/>
      <c r="N104" s="28">
        <v>1452.201</v>
      </c>
      <c r="O104" s="37"/>
      <c r="P104" s="37"/>
      <c r="Q104" s="37"/>
      <c r="R104" s="30">
        <f t="shared" si="5"/>
        <v>0</v>
      </c>
      <c r="S104" s="28">
        <v>1452.201</v>
      </c>
      <c r="T104" s="37"/>
      <c r="U104" s="37"/>
      <c r="V104" s="37"/>
      <c r="W104" s="30">
        <f t="shared" si="6"/>
        <v>0</v>
      </c>
      <c r="X104" s="36">
        <v>1452.201</v>
      </c>
      <c r="Y104" s="37"/>
      <c r="Z104" s="37"/>
      <c r="AA104" s="37"/>
      <c r="AB104" s="38">
        <f t="shared" si="7"/>
        <v>0</v>
      </c>
      <c r="AC104" s="36">
        <v>1452.201</v>
      </c>
      <c r="AD104" s="39"/>
      <c r="AE104" s="37"/>
      <c r="AF104" s="37"/>
      <c r="AG104" s="38">
        <f t="shared" si="8"/>
        <v>0</v>
      </c>
      <c r="AH104" s="35">
        <f t="shared" si="9"/>
        <v>0</v>
      </c>
    </row>
    <row r="105" spans="1:34" x14ac:dyDescent="0.3">
      <c r="A105" s="54">
        <v>43566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2"/>
      <c r="N105" s="28">
        <v>1452.201</v>
      </c>
      <c r="O105" s="37"/>
      <c r="P105" s="37"/>
      <c r="Q105" s="37"/>
      <c r="R105" s="30">
        <f t="shared" si="5"/>
        <v>0</v>
      </c>
      <c r="S105" s="28">
        <v>1452.201</v>
      </c>
      <c r="T105" s="37"/>
      <c r="U105" s="37"/>
      <c r="V105" s="37"/>
      <c r="W105" s="30">
        <f t="shared" si="6"/>
        <v>0</v>
      </c>
      <c r="X105" s="36">
        <v>1452.201</v>
      </c>
      <c r="Y105" s="37"/>
      <c r="Z105" s="37"/>
      <c r="AA105" s="37"/>
      <c r="AB105" s="38">
        <f t="shared" si="7"/>
        <v>0</v>
      </c>
      <c r="AC105" s="36">
        <v>1452.201</v>
      </c>
      <c r="AD105" s="39"/>
      <c r="AE105" s="37"/>
      <c r="AF105" s="37"/>
      <c r="AG105" s="38">
        <f t="shared" si="8"/>
        <v>0</v>
      </c>
      <c r="AH105" s="35">
        <f t="shared" si="9"/>
        <v>0</v>
      </c>
    </row>
    <row r="106" spans="1:34" x14ac:dyDescent="0.3">
      <c r="A106" s="54">
        <v>43567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2"/>
      <c r="N106" s="28">
        <v>1452.201</v>
      </c>
      <c r="O106" s="37"/>
      <c r="P106" s="37"/>
      <c r="Q106" s="37"/>
      <c r="R106" s="30">
        <f t="shared" si="5"/>
        <v>0</v>
      </c>
      <c r="S106" s="28">
        <v>1452.201</v>
      </c>
      <c r="T106" s="37"/>
      <c r="U106" s="37"/>
      <c r="V106" s="37"/>
      <c r="W106" s="30">
        <f t="shared" si="6"/>
        <v>0</v>
      </c>
      <c r="X106" s="36">
        <v>1452.201</v>
      </c>
      <c r="Y106" s="37"/>
      <c r="Z106" s="37"/>
      <c r="AA106" s="37"/>
      <c r="AB106" s="38">
        <f t="shared" si="7"/>
        <v>0</v>
      </c>
      <c r="AC106" s="36">
        <v>1452.201</v>
      </c>
      <c r="AD106" s="39"/>
      <c r="AE106" s="37"/>
      <c r="AF106" s="37"/>
      <c r="AG106" s="38">
        <f t="shared" si="8"/>
        <v>0</v>
      </c>
      <c r="AH106" s="35">
        <f t="shared" si="9"/>
        <v>0</v>
      </c>
    </row>
    <row r="107" spans="1:34" x14ac:dyDescent="0.3">
      <c r="A107" s="54">
        <v>43568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2"/>
      <c r="N107" s="28">
        <v>1452.201</v>
      </c>
      <c r="O107" s="37"/>
      <c r="P107" s="37"/>
      <c r="Q107" s="37"/>
      <c r="R107" s="30">
        <f t="shared" si="5"/>
        <v>0</v>
      </c>
      <c r="S107" s="28">
        <v>1452.201</v>
      </c>
      <c r="T107" s="37"/>
      <c r="U107" s="37"/>
      <c r="V107" s="37"/>
      <c r="W107" s="30">
        <f t="shared" si="6"/>
        <v>0</v>
      </c>
      <c r="X107" s="36">
        <v>1452.201</v>
      </c>
      <c r="Y107" s="37"/>
      <c r="Z107" s="37"/>
      <c r="AA107" s="37"/>
      <c r="AB107" s="38">
        <f t="shared" si="7"/>
        <v>0</v>
      </c>
      <c r="AC107" s="36">
        <v>1452.201</v>
      </c>
      <c r="AD107" s="39"/>
      <c r="AE107" s="37"/>
      <c r="AF107" s="37"/>
      <c r="AG107" s="38">
        <f t="shared" si="8"/>
        <v>0</v>
      </c>
      <c r="AH107" s="35">
        <f t="shared" si="9"/>
        <v>0</v>
      </c>
    </row>
    <row r="108" spans="1:34" x14ac:dyDescent="0.3">
      <c r="A108" s="54">
        <v>43569</v>
      </c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2"/>
      <c r="N108" s="28">
        <v>1452.201</v>
      </c>
      <c r="O108" s="37"/>
      <c r="P108" s="37"/>
      <c r="Q108" s="37"/>
      <c r="R108" s="30">
        <f t="shared" si="5"/>
        <v>0</v>
      </c>
      <c r="S108" s="28">
        <v>1452.201</v>
      </c>
      <c r="T108" s="37"/>
      <c r="U108" s="37"/>
      <c r="V108" s="37"/>
      <c r="W108" s="30">
        <f t="shared" si="6"/>
        <v>0</v>
      </c>
      <c r="X108" s="36">
        <v>1452.201</v>
      </c>
      <c r="Y108" s="37"/>
      <c r="Z108" s="37"/>
      <c r="AA108" s="37"/>
      <c r="AB108" s="38">
        <f t="shared" si="7"/>
        <v>0</v>
      </c>
      <c r="AC108" s="36">
        <v>1452.201</v>
      </c>
      <c r="AD108" s="39"/>
      <c r="AE108" s="37"/>
      <c r="AF108" s="37"/>
      <c r="AG108" s="38">
        <f t="shared" si="8"/>
        <v>0</v>
      </c>
      <c r="AH108" s="35">
        <f t="shared" si="9"/>
        <v>0</v>
      </c>
    </row>
    <row r="109" spans="1:34" x14ac:dyDescent="0.3">
      <c r="A109" s="54">
        <v>43570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2"/>
      <c r="N109" s="28">
        <v>1452.201</v>
      </c>
      <c r="O109" s="37"/>
      <c r="P109" s="37"/>
      <c r="Q109" s="37"/>
      <c r="R109" s="30">
        <f t="shared" si="5"/>
        <v>0</v>
      </c>
      <c r="S109" s="28">
        <v>1452.201</v>
      </c>
      <c r="T109" s="37"/>
      <c r="U109" s="37"/>
      <c r="V109" s="37"/>
      <c r="W109" s="30">
        <f t="shared" si="6"/>
        <v>0</v>
      </c>
      <c r="X109" s="36">
        <v>1452.201</v>
      </c>
      <c r="Y109" s="37"/>
      <c r="Z109" s="37"/>
      <c r="AA109" s="37"/>
      <c r="AB109" s="38">
        <f t="shared" si="7"/>
        <v>0</v>
      </c>
      <c r="AC109" s="36">
        <v>1452.201</v>
      </c>
      <c r="AD109" s="39"/>
      <c r="AE109" s="37"/>
      <c r="AF109" s="37"/>
      <c r="AG109" s="38">
        <f t="shared" si="8"/>
        <v>0</v>
      </c>
      <c r="AH109" s="35">
        <f t="shared" si="9"/>
        <v>0</v>
      </c>
    </row>
    <row r="110" spans="1:34" x14ac:dyDescent="0.3">
      <c r="A110" s="54">
        <v>43571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2"/>
      <c r="N110" s="28">
        <v>1452.201</v>
      </c>
      <c r="O110" s="37"/>
      <c r="P110" s="37"/>
      <c r="Q110" s="37"/>
      <c r="R110" s="30">
        <f t="shared" si="5"/>
        <v>0</v>
      </c>
      <c r="S110" s="28">
        <v>1452.201</v>
      </c>
      <c r="T110" s="37"/>
      <c r="U110" s="37"/>
      <c r="V110" s="37"/>
      <c r="W110" s="30">
        <f t="shared" si="6"/>
        <v>0</v>
      </c>
      <c r="X110" s="36">
        <v>1452.201</v>
      </c>
      <c r="Y110" s="37"/>
      <c r="Z110" s="37"/>
      <c r="AA110" s="37"/>
      <c r="AB110" s="38">
        <f t="shared" si="7"/>
        <v>0</v>
      </c>
      <c r="AC110" s="36">
        <v>1452.201</v>
      </c>
      <c r="AD110" s="39"/>
      <c r="AE110" s="37"/>
      <c r="AF110" s="37"/>
      <c r="AG110" s="38">
        <f t="shared" si="8"/>
        <v>0</v>
      </c>
      <c r="AH110" s="35">
        <f t="shared" si="9"/>
        <v>0</v>
      </c>
    </row>
    <row r="111" spans="1:34" x14ac:dyDescent="0.3">
      <c r="A111" s="54">
        <v>43572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2"/>
      <c r="N111" s="28">
        <v>1452.201</v>
      </c>
      <c r="O111" s="37"/>
      <c r="P111" s="37"/>
      <c r="Q111" s="37"/>
      <c r="R111" s="30">
        <f t="shared" si="5"/>
        <v>0</v>
      </c>
      <c r="S111" s="28">
        <v>1452.201</v>
      </c>
      <c r="T111" s="37"/>
      <c r="U111" s="37"/>
      <c r="V111" s="37"/>
      <c r="W111" s="30">
        <f t="shared" si="6"/>
        <v>0</v>
      </c>
      <c r="X111" s="36">
        <v>1452.201</v>
      </c>
      <c r="Y111" s="37"/>
      <c r="Z111" s="37"/>
      <c r="AA111" s="37"/>
      <c r="AB111" s="38">
        <f t="shared" si="7"/>
        <v>0</v>
      </c>
      <c r="AC111" s="36">
        <v>1452.201</v>
      </c>
      <c r="AD111" s="39"/>
      <c r="AE111" s="37"/>
      <c r="AF111" s="37"/>
      <c r="AG111" s="38">
        <f t="shared" si="8"/>
        <v>0</v>
      </c>
      <c r="AH111" s="35">
        <f t="shared" si="9"/>
        <v>0</v>
      </c>
    </row>
    <row r="112" spans="1:34" x14ac:dyDescent="0.3">
      <c r="A112" s="54">
        <v>43573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2"/>
      <c r="N112" s="28">
        <v>1452.201</v>
      </c>
      <c r="O112" s="37"/>
      <c r="P112" s="37"/>
      <c r="Q112" s="37"/>
      <c r="R112" s="30">
        <f t="shared" si="5"/>
        <v>0</v>
      </c>
      <c r="S112" s="28">
        <v>1452.201</v>
      </c>
      <c r="T112" s="37"/>
      <c r="U112" s="37"/>
      <c r="V112" s="37"/>
      <c r="W112" s="30">
        <f t="shared" si="6"/>
        <v>0</v>
      </c>
      <c r="X112" s="36">
        <v>1452.201</v>
      </c>
      <c r="Y112" s="37"/>
      <c r="Z112" s="37"/>
      <c r="AA112" s="37"/>
      <c r="AB112" s="38">
        <f t="shared" si="7"/>
        <v>0</v>
      </c>
      <c r="AC112" s="36">
        <v>1452.201</v>
      </c>
      <c r="AD112" s="39"/>
      <c r="AE112" s="37"/>
      <c r="AF112" s="37"/>
      <c r="AG112" s="38">
        <f t="shared" si="8"/>
        <v>0</v>
      </c>
      <c r="AH112" s="35">
        <f t="shared" si="9"/>
        <v>0</v>
      </c>
    </row>
    <row r="113" spans="1:34" x14ac:dyDescent="0.3">
      <c r="A113" s="54">
        <v>43574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2"/>
      <c r="N113" s="28">
        <v>1452.201</v>
      </c>
      <c r="O113" s="37"/>
      <c r="P113" s="37"/>
      <c r="Q113" s="37"/>
      <c r="R113" s="30">
        <f t="shared" si="5"/>
        <v>0</v>
      </c>
      <c r="S113" s="28">
        <v>1452.201</v>
      </c>
      <c r="T113" s="37"/>
      <c r="U113" s="37"/>
      <c r="V113" s="37"/>
      <c r="W113" s="30">
        <f t="shared" si="6"/>
        <v>0</v>
      </c>
      <c r="X113" s="36">
        <v>1452.201</v>
      </c>
      <c r="Y113" s="37"/>
      <c r="Z113" s="37"/>
      <c r="AA113" s="37"/>
      <c r="AB113" s="38">
        <f t="shared" si="7"/>
        <v>0</v>
      </c>
      <c r="AC113" s="36">
        <v>1452.201</v>
      </c>
      <c r="AD113" s="39"/>
      <c r="AE113" s="37"/>
      <c r="AF113" s="37"/>
      <c r="AG113" s="38">
        <f t="shared" si="8"/>
        <v>0</v>
      </c>
      <c r="AH113" s="35">
        <f t="shared" si="9"/>
        <v>0</v>
      </c>
    </row>
    <row r="114" spans="1:34" x14ac:dyDescent="0.3">
      <c r="A114" s="54">
        <v>43575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2"/>
      <c r="N114" s="28">
        <v>1452.201</v>
      </c>
      <c r="O114" s="37"/>
      <c r="P114" s="37"/>
      <c r="Q114" s="37"/>
      <c r="R114" s="30">
        <f t="shared" si="5"/>
        <v>0</v>
      </c>
      <c r="S114" s="28">
        <v>1452.201</v>
      </c>
      <c r="T114" s="37"/>
      <c r="U114" s="37"/>
      <c r="V114" s="37"/>
      <c r="W114" s="30">
        <f t="shared" si="6"/>
        <v>0</v>
      </c>
      <c r="X114" s="36">
        <v>1452.201</v>
      </c>
      <c r="Y114" s="37"/>
      <c r="Z114" s="37"/>
      <c r="AA114" s="37"/>
      <c r="AB114" s="38">
        <f t="shared" si="7"/>
        <v>0</v>
      </c>
      <c r="AC114" s="36">
        <v>1452.201</v>
      </c>
      <c r="AD114" s="39"/>
      <c r="AE114" s="37"/>
      <c r="AF114" s="37"/>
      <c r="AG114" s="38">
        <f t="shared" si="8"/>
        <v>0</v>
      </c>
      <c r="AH114" s="35">
        <f t="shared" si="9"/>
        <v>0</v>
      </c>
    </row>
    <row r="115" spans="1:34" x14ac:dyDescent="0.3">
      <c r="A115" s="54">
        <v>43576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2"/>
      <c r="N115" s="28">
        <v>1452.201</v>
      </c>
      <c r="O115" s="37"/>
      <c r="P115" s="37"/>
      <c r="Q115" s="37"/>
      <c r="R115" s="30">
        <f t="shared" si="5"/>
        <v>0</v>
      </c>
      <c r="S115" s="28">
        <v>1452.201</v>
      </c>
      <c r="T115" s="37"/>
      <c r="U115" s="37"/>
      <c r="V115" s="37"/>
      <c r="W115" s="30">
        <f t="shared" si="6"/>
        <v>0</v>
      </c>
      <c r="X115" s="36">
        <v>1452.201</v>
      </c>
      <c r="Y115" s="37"/>
      <c r="Z115" s="37"/>
      <c r="AA115" s="37"/>
      <c r="AB115" s="38">
        <f t="shared" si="7"/>
        <v>0</v>
      </c>
      <c r="AC115" s="36">
        <v>1452.201</v>
      </c>
      <c r="AD115" s="39"/>
      <c r="AE115" s="37"/>
      <c r="AF115" s="37"/>
      <c r="AG115" s="38">
        <f t="shared" si="8"/>
        <v>0</v>
      </c>
      <c r="AH115" s="35">
        <f t="shared" si="9"/>
        <v>0</v>
      </c>
    </row>
    <row r="116" spans="1:34" x14ac:dyDescent="0.3">
      <c r="A116" s="54">
        <v>43577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2"/>
      <c r="N116" s="28">
        <v>1452.201</v>
      </c>
      <c r="O116" s="37"/>
      <c r="P116" s="37"/>
      <c r="Q116" s="37"/>
      <c r="R116" s="30">
        <f t="shared" si="5"/>
        <v>0</v>
      </c>
      <c r="S116" s="28">
        <v>1452.201</v>
      </c>
      <c r="T116" s="37"/>
      <c r="U116" s="37"/>
      <c r="V116" s="37"/>
      <c r="W116" s="30">
        <f t="shared" si="6"/>
        <v>0</v>
      </c>
      <c r="X116" s="36">
        <v>1452.201</v>
      </c>
      <c r="Y116" s="37"/>
      <c r="Z116" s="37"/>
      <c r="AA116" s="37"/>
      <c r="AB116" s="38">
        <f t="shared" si="7"/>
        <v>0</v>
      </c>
      <c r="AC116" s="36">
        <v>1452.201</v>
      </c>
      <c r="AD116" s="39"/>
      <c r="AE116" s="37"/>
      <c r="AF116" s="37"/>
      <c r="AG116" s="38">
        <f t="shared" si="8"/>
        <v>0</v>
      </c>
      <c r="AH116" s="35">
        <f t="shared" si="9"/>
        <v>0</v>
      </c>
    </row>
    <row r="117" spans="1:34" x14ac:dyDescent="0.3">
      <c r="A117" s="54">
        <v>43578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2"/>
      <c r="N117" s="28">
        <v>1452.201</v>
      </c>
      <c r="O117" s="37"/>
      <c r="P117" s="37"/>
      <c r="Q117" s="37"/>
      <c r="R117" s="30">
        <f t="shared" si="5"/>
        <v>0</v>
      </c>
      <c r="S117" s="28">
        <v>1452.201</v>
      </c>
      <c r="T117" s="37"/>
      <c r="U117" s="37"/>
      <c r="V117" s="37"/>
      <c r="W117" s="30">
        <f t="shared" si="6"/>
        <v>0</v>
      </c>
      <c r="X117" s="36">
        <v>1452.201</v>
      </c>
      <c r="Y117" s="37"/>
      <c r="Z117" s="37"/>
      <c r="AA117" s="37"/>
      <c r="AB117" s="38">
        <f t="shared" si="7"/>
        <v>0</v>
      </c>
      <c r="AC117" s="36">
        <v>1452.201</v>
      </c>
      <c r="AD117" s="39"/>
      <c r="AE117" s="37"/>
      <c r="AF117" s="37"/>
      <c r="AG117" s="38">
        <f t="shared" si="8"/>
        <v>0</v>
      </c>
      <c r="AH117" s="35">
        <f t="shared" si="9"/>
        <v>0</v>
      </c>
    </row>
    <row r="118" spans="1:34" x14ac:dyDescent="0.3">
      <c r="A118" s="54">
        <v>43579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2"/>
      <c r="N118" s="28">
        <v>1452.201</v>
      </c>
      <c r="O118" s="37"/>
      <c r="P118" s="37"/>
      <c r="Q118" s="37"/>
      <c r="R118" s="30">
        <f t="shared" si="5"/>
        <v>0</v>
      </c>
      <c r="S118" s="28">
        <v>1452.201</v>
      </c>
      <c r="T118" s="37"/>
      <c r="U118" s="37"/>
      <c r="V118" s="37"/>
      <c r="W118" s="30">
        <f t="shared" si="6"/>
        <v>0</v>
      </c>
      <c r="X118" s="36">
        <v>1452.201</v>
      </c>
      <c r="Y118" s="37"/>
      <c r="Z118" s="37"/>
      <c r="AA118" s="37"/>
      <c r="AB118" s="38">
        <f t="shared" si="7"/>
        <v>0</v>
      </c>
      <c r="AC118" s="36">
        <v>1452.201</v>
      </c>
      <c r="AD118" s="39"/>
      <c r="AE118" s="37"/>
      <c r="AF118" s="37"/>
      <c r="AG118" s="38">
        <f t="shared" si="8"/>
        <v>0</v>
      </c>
      <c r="AH118" s="35">
        <f t="shared" si="9"/>
        <v>0</v>
      </c>
    </row>
    <row r="119" spans="1:34" x14ac:dyDescent="0.3">
      <c r="A119" s="54">
        <v>43580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2"/>
      <c r="N119" s="28">
        <v>1452.201</v>
      </c>
      <c r="O119" s="37"/>
      <c r="P119" s="37"/>
      <c r="Q119" s="37"/>
      <c r="R119" s="30">
        <f t="shared" si="5"/>
        <v>0</v>
      </c>
      <c r="S119" s="28">
        <v>1452.201</v>
      </c>
      <c r="T119" s="37"/>
      <c r="U119" s="37"/>
      <c r="V119" s="37"/>
      <c r="W119" s="30">
        <f t="shared" si="6"/>
        <v>0</v>
      </c>
      <c r="X119" s="36">
        <v>1452.201</v>
      </c>
      <c r="Y119" s="37"/>
      <c r="Z119" s="37"/>
      <c r="AA119" s="37"/>
      <c r="AB119" s="38">
        <f t="shared" si="7"/>
        <v>0</v>
      </c>
      <c r="AC119" s="36">
        <v>1452.201</v>
      </c>
      <c r="AD119" s="39"/>
      <c r="AE119" s="37"/>
      <c r="AF119" s="37"/>
      <c r="AG119" s="38">
        <f t="shared" si="8"/>
        <v>0</v>
      </c>
      <c r="AH119" s="35">
        <f t="shared" si="9"/>
        <v>0</v>
      </c>
    </row>
    <row r="120" spans="1:34" x14ac:dyDescent="0.3">
      <c r="A120" s="54">
        <v>43581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2"/>
      <c r="N120" s="28">
        <v>1452.201</v>
      </c>
      <c r="O120" s="37"/>
      <c r="P120" s="37"/>
      <c r="Q120" s="37"/>
      <c r="R120" s="30">
        <f t="shared" si="5"/>
        <v>0</v>
      </c>
      <c r="S120" s="28">
        <v>1452.201</v>
      </c>
      <c r="T120" s="37"/>
      <c r="U120" s="37"/>
      <c r="V120" s="37"/>
      <c r="W120" s="30">
        <f t="shared" si="6"/>
        <v>0</v>
      </c>
      <c r="X120" s="36">
        <v>1452.201</v>
      </c>
      <c r="Y120" s="37"/>
      <c r="Z120" s="37"/>
      <c r="AA120" s="37"/>
      <c r="AB120" s="38">
        <f t="shared" si="7"/>
        <v>0</v>
      </c>
      <c r="AC120" s="36">
        <v>1452.201</v>
      </c>
      <c r="AD120" s="39"/>
      <c r="AE120" s="37"/>
      <c r="AF120" s="37"/>
      <c r="AG120" s="38">
        <f t="shared" si="8"/>
        <v>0</v>
      </c>
      <c r="AH120" s="35">
        <f t="shared" si="9"/>
        <v>0</v>
      </c>
    </row>
    <row r="121" spans="1:34" x14ac:dyDescent="0.3">
      <c r="A121" s="54">
        <v>43582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2"/>
      <c r="N121" s="28">
        <v>1452.201</v>
      </c>
      <c r="O121" s="37"/>
      <c r="P121" s="37"/>
      <c r="Q121" s="37"/>
      <c r="R121" s="30">
        <f t="shared" si="5"/>
        <v>0</v>
      </c>
      <c r="S121" s="28">
        <v>1452.201</v>
      </c>
      <c r="T121" s="37"/>
      <c r="U121" s="37"/>
      <c r="V121" s="37"/>
      <c r="W121" s="30">
        <f t="shared" si="6"/>
        <v>0</v>
      </c>
      <c r="X121" s="36">
        <v>1452.201</v>
      </c>
      <c r="Y121" s="37"/>
      <c r="Z121" s="37"/>
      <c r="AA121" s="37"/>
      <c r="AB121" s="38">
        <f t="shared" si="7"/>
        <v>0</v>
      </c>
      <c r="AC121" s="36">
        <v>1452.201</v>
      </c>
      <c r="AD121" s="39"/>
      <c r="AE121" s="37"/>
      <c r="AF121" s="37"/>
      <c r="AG121" s="38">
        <f t="shared" si="8"/>
        <v>0</v>
      </c>
      <c r="AH121" s="35">
        <f t="shared" si="9"/>
        <v>0</v>
      </c>
    </row>
    <row r="122" spans="1:34" x14ac:dyDescent="0.3">
      <c r="A122" s="54">
        <v>43583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2"/>
      <c r="N122" s="28">
        <v>1452.201</v>
      </c>
      <c r="O122" s="37"/>
      <c r="P122" s="37"/>
      <c r="Q122" s="37"/>
      <c r="R122" s="30">
        <f t="shared" si="5"/>
        <v>0</v>
      </c>
      <c r="S122" s="28">
        <v>1452.201</v>
      </c>
      <c r="T122" s="37"/>
      <c r="U122" s="37"/>
      <c r="V122" s="37"/>
      <c r="W122" s="30">
        <f t="shared" si="6"/>
        <v>0</v>
      </c>
      <c r="X122" s="36">
        <v>1452.201</v>
      </c>
      <c r="Y122" s="37"/>
      <c r="Z122" s="37"/>
      <c r="AA122" s="37"/>
      <c r="AB122" s="38">
        <f t="shared" si="7"/>
        <v>0</v>
      </c>
      <c r="AC122" s="36">
        <v>1452.201</v>
      </c>
      <c r="AD122" s="39"/>
      <c r="AE122" s="37"/>
      <c r="AF122" s="37"/>
      <c r="AG122" s="38">
        <f t="shared" si="8"/>
        <v>0</v>
      </c>
      <c r="AH122" s="35">
        <f t="shared" si="9"/>
        <v>0</v>
      </c>
    </row>
    <row r="123" spans="1:34" x14ac:dyDescent="0.3">
      <c r="A123" s="54">
        <v>43584</v>
      </c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2"/>
      <c r="N123" s="28">
        <v>1452.201</v>
      </c>
      <c r="O123" s="37"/>
      <c r="P123" s="37"/>
      <c r="Q123" s="37"/>
      <c r="R123" s="30">
        <f t="shared" si="5"/>
        <v>0</v>
      </c>
      <c r="S123" s="28">
        <v>1452.201</v>
      </c>
      <c r="T123" s="37"/>
      <c r="U123" s="37"/>
      <c r="V123" s="37"/>
      <c r="W123" s="30">
        <f t="shared" si="6"/>
        <v>0</v>
      </c>
      <c r="X123" s="36">
        <v>1452.201</v>
      </c>
      <c r="Y123" s="37"/>
      <c r="Z123" s="37"/>
      <c r="AA123" s="37"/>
      <c r="AB123" s="38">
        <f t="shared" si="7"/>
        <v>0</v>
      </c>
      <c r="AC123" s="36">
        <v>1452.201</v>
      </c>
      <c r="AD123" s="39"/>
      <c r="AE123" s="37"/>
      <c r="AF123" s="37"/>
      <c r="AG123" s="38">
        <f t="shared" si="8"/>
        <v>0</v>
      </c>
      <c r="AH123" s="35">
        <f t="shared" si="9"/>
        <v>0</v>
      </c>
    </row>
    <row r="124" spans="1:34" x14ac:dyDescent="0.3">
      <c r="A124" s="54">
        <v>43585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2"/>
      <c r="N124" s="28">
        <v>1452.201</v>
      </c>
      <c r="O124" s="37"/>
      <c r="P124" s="37"/>
      <c r="Q124" s="37"/>
      <c r="R124" s="30">
        <f t="shared" si="5"/>
        <v>0</v>
      </c>
      <c r="S124" s="28">
        <v>1452.201</v>
      </c>
      <c r="T124" s="37"/>
      <c r="U124" s="37"/>
      <c r="V124" s="37"/>
      <c r="W124" s="30">
        <f t="shared" si="6"/>
        <v>0</v>
      </c>
      <c r="X124" s="36">
        <v>1452.201</v>
      </c>
      <c r="Y124" s="37"/>
      <c r="Z124" s="37"/>
      <c r="AA124" s="37"/>
      <c r="AB124" s="38">
        <f t="shared" si="7"/>
        <v>0</v>
      </c>
      <c r="AC124" s="36">
        <v>1452.201</v>
      </c>
      <c r="AD124" s="39"/>
      <c r="AE124" s="37"/>
      <c r="AF124" s="37"/>
      <c r="AG124" s="38">
        <f t="shared" si="8"/>
        <v>0</v>
      </c>
      <c r="AH124" s="35">
        <f t="shared" si="9"/>
        <v>0</v>
      </c>
    </row>
    <row r="125" spans="1:34" x14ac:dyDescent="0.3">
      <c r="A125" s="54">
        <v>43586</v>
      </c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2"/>
      <c r="N125" s="28">
        <v>1452.201</v>
      </c>
      <c r="O125" s="37"/>
      <c r="P125" s="37"/>
      <c r="Q125" s="37"/>
      <c r="R125" s="30">
        <f t="shared" si="5"/>
        <v>0</v>
      </c>
      <c r="S125" s="28">
        <v>1452.201</v>
      </c>
      <c r="T125" s="37"/>
      <c r="U125" s="37"/>
      <c r="V125" s="37"/>
      <c r="W125" s="30">
        <f t="shared" si="6"/>
        <v>0</v>
      </c>
      <c r="X125" s="36">
        <v>1452.201</v>
      </c>
      <c r="Y125" s="37"/>
      <c r="Z125" s="37"/>
      <c r="AA125" s="37"/>
      <c r="AB125" s="38">
        <f t="shared" si="7"/>
        <v>0</v>
      </c>
      <c r="AC125" s="36">
        <v>1452.201</v>
      </c>
      <c r="AD125" s="39"/>
      <c r="AE125" s="37"/>
      <c r="AF125" s="37"/>
      <c r="AG125" s="38">
        <f t="shared" si="8"/>
        <v>0</v>
      </c>
      <c r="AH125" s="35">
        <f t="shared" si="9"/>
        <v>0</v>
      </c>
    </row>
    <row r="126" spans="1:34" x14ac:dyDescent="0.3">
      <c r="A126" s="54">
        <v>43587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2"/>
      <c r="N126" s="28">
        <v>1452.201</v>
      </c>
      <c r="O126" s="37"/>
      <c r="P126" s="37"/>
      <c r="Q126" s="37"/>
      <c r="R126" s="30">
        <f t="shared" si="5"/>
        <v>0</v>
      </c>
      <c r="S126" s="28">
        <v>1452.201</v>
      </c>
      <c r="T126" s="37"/>
      <c r="U126" s="37"/>
      <c r="V126" s="37"/>
      <c r="W126" s="30">
        <f t="shared" si="6"/>
        <v>0</v>
      </c>
      <c r="X126" s="36">
        <v>1452.201</v>
      </c>
      <c r="Y126" s="37"/>
      <c r="Z126" s="37"/>
      <c r="AA126" s="37"/>
      <c r="AB126" s="38">
        <f t="shared" si="7"/>
        <v>0</v>
      </c>
      <c r="AC126" s="36">
        <v>1452.201</v>
      </c>
      <c r="AD126" s="39"/>
      <c r="AE126" s="37"/>
      <c r="AF126" s="37"/>
      <c r="AG126" s="38">
        <f t="shared" si="8"/>
        <v>0</v>
      </c>
      <c r="AH126" s="35">
        <f t="shared" si="9"/>
        <v>0</v>
      </c>
    </row>
    <row r="127" spans="1:34" x14ac:dyDescent="0.3">
      <c r="A127" s="54">
        <v>43588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2"/>
      <c r="N127" s="28">
        <v>1452.201</v>
      </c>
      <c r="O127" s="37"/>
      <c r="P127" s="37"/>
      <c r="Q127" s="37"/>
      <c r="R127" s="30">
        <f t="shared" si="5"/>
        <v>0</v>
      </c>
      <c r="S127" s="28">
        <v>1452.201</v>
      </c>
      <c r="T127" s="37"/>
      <c r="U127" s="37"/>
      <c r="V127" s="37"/>
      <c r="W127" s="30">
        <f t="shared" si="6"/>
        <v>0</v>
      </c>
      <c r="X127" s="36">
        <v>1452.201</v>
      </c>
      <c r="Y127" s="37"/>
      <c r="Z127" s="37"/>
      <c r="AA127" s="37"/>
      <c r="AB127" s="38">
        <f t="shared" si="7"/>
        <v>0</v>
      </c>
      <c r="AC127" s="36">
        <v>1452.201</v>
      </c>
      <c r="AD127" s="39"/>
      <c r="AE127" s="37"/>
      <c r="AF127" s="37"/>
      <c r="AG127" s="38">
        <f t="shared" si="8"/>
        <v>0</v>
      </c>
      <c r="AH127" s="35">
        <f t="shared" si="9"/>
        <v>0</v>
      </c>
    </row>
    <row r="128" spans="1:34" x14ac:dyDescent="0.3">
      <c r="A128" s="54">
        <v>43589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2"/>
      <c r="N128" s="28">
        <v>1452.201</v>
      </c>
      <c r="O128" s="37"/>
      <c r="P128" s="37"/>
      <c r="Q128" s="37"/>
      <c r="R128" s="30">
        <f t="shared" si="5"/>
        <v>0</v>
      </c>
      <c r="S128" s="28">
        <v>1452.201</v>
      </c>
      <c r="T128" s="37"/>
      <c r="U128" s="37"/>
      <c r="V128" s="37"/>
      <c r="W128" s="30">
        <f t="shared" si="6"/>
        <v>0</v>
      </c>
      <c r="X128" s="36">
        <v>1452.201</v>
      </c>
      <c r="Y128" s="37"/>
      <c r="Z128" s="37"/>
      <c r="AA128" s="37"/>
      <c r="AB128" s="38">
        <f t="shared" si="7"/>
        <v>0</v>
      </c>
      <c r="AC128" s="36">
        <v>1452.201</v>
      </c>
      <c r="AD128" s="39"/>
      <c r="AE128" s="37"/>
      <c r="AF128" s="37"/>
      <c r="AG128" s="38">
        <f t="shared" si="8"/>
        <v>0</v>
      </c>
      <c r="AH128" s="35">
        <f t="shared" si="9"/>
        <v>0</v>
      </c>
    </row>
    <row r="129" spans="1:34" x14ac:dyDescent="0.3">
      <c r="A129" s="54">
        <v>43590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2"/>
      <c r="N129" s="28">
        <v>1452.201</v>
      </c>
      <c r="O129" s="37"/>
      <c r="P129" s="37"/>
      <c r="Q129" s="37"/>
      <c r="R129" s="30">
        <f t="shared" si="5"/>
        <v>0</v>
      </c>
      <c r="S129" s="28">
        <v>1452.201</v>
      </c>
      <c r="T129" s="37"/>
      <c r="U129" s="37"/>
      <c r="V129" s="37"/>
      <c r="W129" s="30">
        <f t="shared" si="6"/>
        <v>0</v>
      </c>
      <c r="X129" s="36">
        <v>1452.201</v>
      </c>
      <c r="Y129" s="37"/>
      <c r="Z129" s="37"/>
      <c r="AA129" s="37"/>
      <c r="AB129" s="38">
        <f t="shared" si="7"/>
        <v>0</v>
      </c>
      <c r="AC129" s="36">
        <v>1452.201</v>
      </c>
      <c r="AD129" s="39"/>
      <c r="AE129" s="37"/>
      <c r="AF129" s="37"/>
      <c r="AG129" s="38">
        <f t="shared" si="8"/>
        <v>0</v>
      </c>
      <c r="AH129" s="35">
        <f t="shared" si="9"/>
        <v>0</v>
      </c>
    </row>
    <row r="130" spans="1:34" x14ac:dyDescent="0.3">
      <c r="A130" s="54">
        <v>43591</v>
      </c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2"/>
      <c r="N130" s="28">
        <v>1452.201</v>
      </c>
      <c r="O130" s="37"/>
      <c r="P130" s="37"/>
      <c r="Q130" s="37"/>
      <c r="R130" s="30">
        <f t="shared" si="5"/>
        <v>0</v>
      </c>
      <c r="S130" s="28">
        <v>1452.201</v>
      </c>
      <c r="T130" s="37"/>
      <c r="U130" s="37"/>
      <c r="V130" s="37"/>
      <c r="W130" s="30">
        <f t="shared" si="6"/>
        <v>0</v>
      </c>
      <c r="X130" s="36">
        <v>1452.201</v>
      </c>
      <c r="Y130" s="37"/>
      <c r="Z130" s="37"/>
      <c r="AA130" s="37"/>
      <c r="AB130" s="38">
        <f t="shared" si="7"/>
        <v>0</v>
      </c>
      <c r="AC130" s="36">
        <v>1452.201</v>
      </c>
      <c r="AD130" s="39"/>
      <c r="AE130" s="37"/>
      <c r="AF130" s="37"/>
      <c r="AG130" s="38">
        <f t="shared" si="8"/>
        <v>0</v>
      </c>
      <c r="AH130" s="35">
        <f t="shared" si="9"/>
        <v>0</v>
      </c>
    </row>
    <row r="131" spans="1:34" x14ac:dyDescent="0.3">
      <c r="A131" s="54">
        <v>43592</v>
      </c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2"/>
      <c r="N131" s="28">
        <v>1452.201</v>
      </c>
      <c r="O131" s="37"/>
      <c r="P131" s="37"/>
      <c r="Q131" s="37"/>
      <c r="R131" s="30">
        <f t="shared" si="5"/>
        <v>0</v>
      </c>
      <c r="S131" s="28">
        <v>1452.201</v>
      </c>
      <c r="T131" s="37"/>
      <c r="U131" s="37"/>
      <c r="V131" s="37"/>
      <c r="W131" s="30">
        <f t="shared" si="6"/>
        <v>0</v>
      </c>
      <c r="X131" s="36">
        <v>1452.201</v>
      </c>
      <c r="Y131" s="37"/>
      <c r="Z131" s="37"/>
      <c r="AA131" s="37"/>
      <c r="AB131" s="38">
        <f t="shared" si="7"/>
        <v>0</v>
      </c>
      <c r="AC131" s="36">
        <v>1452.201</v>
      </c>
      <c r="AD131" s="39"/>
      <c r="AE131" s="37"/>
      <c r="AF131" s="37"/>
      <c r="AG131" s="38">
        <f t="shared" si="8"/>
        <v>0</v>
      </c>
      <c r="AH131" s="35">
        <f t="shared" si="9"/>
        <v>0</v>
      </c>
    </row>
    <row r="132" spans="1:34" x14ac:dyDescent="0.3">
      <c r="A132" s="54">
        <v>43593</v>
      </c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2"/>
      <c r="N132" s="28">
        <v>1452.201</v>
      </c>
      <c r="O132" s="37"/>
      <c r="P132" s="37"/>
      <c r="Q132" s="37"/>
      <c r="R132" s="30">
        <f t="shared" si="5"/>
        <v>0</v>
      </c>
      <c r="S132" s="28">
        <v>1452.201</v>
      </c>
      <c r="T132" s="37"/>
      <c r="U132" s="37"/>
      <c r="V132" s="37"/>
      <c r="W132" s="30">
        <f t="shared" si="6"/>
        <v>0</v>
      </c>
      <c r="X132" s="36">
        <v>1452.201</v>
      </c>
      <c r="Y132" s="37"/>
      <c r="Z132" s="37"/>
      <c r="AA132" s="37"/>
      <c r="AB132" s="38">
        <f t="shared" si="7"/>
        <v>0</v>
      </c>
      <c r="AC132" s="36">
        <v>1452.201</v>
      </c>
      <c r="AD132" s="39"/>
      <c r="AE132" s="37"/>
      <c r="AF132" s="37"/>
      <c r="AG132" s="38">
        <f t="shared" si="8"/>
        <v>0</v>
      </c>
      <c r="AH132" s="35">
        <f t="shared" si="9"/>
        <v>0</v>
      </c>
    </row>
    <row r="133" spans="1:34" x14ac:dyDescent="0.3">
      <c r="A133" s="54">
        <v>43594</v>
      </c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2"/>
      <c r="N133" s="28">
        <v>1452.201</v>
      </c>
      <c r="O133" s="37"/>
      <c r="P133" s="37"/>
      <c r="Q133" s="37"/>
      <c r="R133" s="30">
        <f t="shared" si="5"/>
        <v>0</v>
      </c>
      <c r="S133" s="28">
        <v>1452.201</v>
      </c>
      <c r="T133" s="37"/>
      <c r="U133" s="37"/>
      <c r="V133" s="37"/>
      <c r="W133" s="30">
        <f t="shared" si="6"/>
        <v>0</v>
      </c>
      <c r="X133" s="36">
        <v>1452.201</v>
      </c>
      <c r="Y133" s="37"/>
      <c r="Z133" s="37"/>
      <c r="AA133" s="37"/>
      <c r="AB133" s="38">
        <f t="shared" si="7"/>
        <v>0</v>
      </c>
      <c r="AC133" s="36">
        <v>1452.201</v>
      </c>
      <c r="AD133" s="39"/>
      <c r="AE133" s="37"/>
      <c r="AF133" s="37"/>
      <c r="AG133" s="38">
        <f t="shared" si="8"/>
        <v>0</v>
      </c>
      <c r="AH133" s="35">
        <f t="shared" si="9"/>
        <v>0</v>
      </c>
    </row>
    <row r="134" spans="1:34" x14ac:dyDescent="0.3">
      <c r="A134" s="54">
        <v>43595</v>
      </c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2"/>
      <c r="N134" s="28">
        <v>1452.201</v>
      </c>
      <c r="O134" s="37"/>
      <c r="P134" s="37"/>
      <c r="Q134" s="37"/>
      <c r="R134" s="30">
        <f t="shared" ref="R134:R197" si="10">+(N134*O134*P134*Q134)/54</f>
        <v>0</v>
      </c>
      <c r="S134" s="28">
        <v>1452.201</v>
      </c>
      <c r="T134" s="37"/>
      <c r="U134" s="37"/>
      <c r="V134" s="37"/>
      <c r="W134" s="30">
        <f t="shared" ref="W134:W197" si="11">+(N134*O134*P134*Q134)/54</f>
        <v>0</v>
      </c>
      <c r="X134" s="36">
        <v>1452.201</v>
      </c>
      <c r="Y134" s="37"/>
      <c r="Z134" s="37"/>
      <c r="AA134" s="37"/>
      <c r="AB134" s="38">
        <f t="shared" ref="AB134:AB197" si="12">+(S134*T134*U134*V134)/54</f>
        <v>0</v>
      </c>
      <c r="AC134" s="36">
        <v>1452.201</v>
      </c>
      <c r="AD134" s="39"/>
      <c r="AE134" s="37"/>
      <c r="AF134" s="37"/>
      <c r="AG134" s="38">
        <f t="shared" ref="AG134:AG197" si="13">+(X134*Y134*Z134*AA134)/54</f>
        <v>0</v>
      </c>
      <c r="AH134" s="35">
        <f t="shared" ref="AH134:AH197" si="14">AG134+AB134+W134+R134</f>
        <v>0</v>
      </c>
    </row>
    <row r="135" spans="1:34" x14ac:dyDescent="0.3">
      <c r="A135" s="54">
        <v>43596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2"/>
      <c r="N135" s="28">
        <v>1452.201</v>
      </c>
      <c r="O135" s="37"/>
      <c r="P135" s="37"/>
      <c r="Q135" s="37"/>
      <c r="R135" s="30">
        <f t="shared" si="10"/>
        <v>0</v>
      </c>
      <c r="S135" s="28">
        <v>1452.201</v>
      </c>
      <c r="T135" s="37"/>
      <c r="U135" s="37"/>
      <c r="V135" s="37"/>
      <c r="W135" s="30">
        <f t="shared" si="11"/>
        <v>0</v>
      </c>
      <c r="X135" s="36">
        <v>1452.201</v>
      </c>
      <c r="Y135" s="37"/>
      <c r="Z135" s="37"/>
      <c r="AA135" s="37"/>
      <c r="AB135" s="38">
        <f t="shared" si="12"/>
        <v>0</v>
      </c>
      <c r="AC135" s="36">
        <v>1452.201</v>
      </c>
      <c r="AD135" s="39"/>
      <c r="AE135" s="37"/>
      <c r="AF135" s="37"/>
      <c r="AG135" s="38">
        <f t="shared" si="13"/>
        <v>0</v>
      </c>
      <c r="AH135" s="35">
        <f t="shared" si="14"/>
        <v>0</v>
      </c>
    </row>
    <row r="136" spans="1:34" x14ac:dyDescent="0.3">
      <c r="A136" s="54">
        <v>43597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2"/>
      <c r="N136" s="28">
        <v>1452.201</v>
      </c>
      <c r="O136" s="37"/>
      <c r="P136" s="37"/>
      <c r="Q136" s="37"/>
      <c r="R136" s="30">
        <f t="shared" si="10"/>
        <v>0</v>
      </c>
      <c r="S136" s="28">
        <v>1452.201</v>
      </c>
      <c r="T136" s="37"/>
      <c r="U136" s="37"/>
      <c r="V136" s="37"/>
      <c r="W136" s="30">
        <f t="shared" si="11"/>
        <v>0</v>
      </c>
      <c r="X136" s="36">
        <v>1452.201</v>
      </c>
      <c r="Y136" s="37"/>
      <c r="Z136" s="37"/>
      <c r="AA136" s="37"/>
      <c r="AB136" s="38">
        <f t="shared" si="12"/>
        <v>0</v>
      </c>
      <c r="AC136" s="36">
        <v>1452.201</v>
      </c>
      <c r="AD136" s="39"/>
      <c r="AE136" s="37"/>
      <c r="AF136" s="37"/>
      <c r="AG136" s="38">
        <f t="shared" si="13"/>
        <v>0</v>
      </c>
      <c r="AH136" s="35">
        <f t="shared" si="14"/>
        <v>0</v>
      </c>
    </row>
    <row r="137" spans="1:34" x14ac:dyDescent="0.3">
      <c r="A137" s="54">
        <v>43598</v>
      </c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2"/>
      <c r="N137" s="28">
        <v>1452.201</v>
      </c>
      <c r="O137" s="37"/>
      <c r="P137" s="37"/>
      <c r="Q137" s="37"/>
      <c r="R137" s="30">
        <f t="shared" si="10"/>
        <v>0</v>
      </c>
      <c r="S137" s="28">
        <v>1452.201</v>
      </c>
      <c r="T137" s="37"/>
      <c r="U137" s="37"/>
      <c r="V137" s="37"/>
      <c r="W137" s="30">
        <f t="shared" si="11"/>
        <v>0</v>
      </c>
      <c r="X137" s="36">
        <v>1452.201</v>
      </c>
      <c r="Y137" s="37"/>
      <c r="Z137" s="37"/>
      <c r="AA137" s="37"/>
      <c r="AB137" s="38">
        <f t="shared" si="12"/>
        <v>0</v>
      </c>
      <c r="AC137" s="36">
        <v>1452.201</v>
      </c>
      <c r="AD137" s="39"/>
      <c r="AE137" s="37"/>
      <c r="AF137" s="37"/>
      <c r="AG137" s="38">
        <f t="shared" si="13"/>
        <v>0</v>
      </c>
      <c r="AH137" s="35">
        <f t="shared" si="14"/>
        <v>0</v>
      </c>
    </row>
    <row r="138" spans="1:34" x14ac:dyDescent="0.3">
      <c r="A138" s="54">
        <v>43599</v>
      </c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2"/>
      <c r="N138" s="28">
        <v>1452.201</v>
      </c>
      <c r="O138" s="37"/>
      <c r="P138" s="37"/>
      <c r="Q138" s="37"/>
      <c r="R138" s="30">
        <f t="shared" si="10"/>
        <v>0</v>
      </c>
      <c r="S138" s="28">
        <v>1452.201</v>
      </c>
      <c r="T138" s="37"/>
      <c r="U138" s="37"/>
      <c r="V138" s="37"/>
      <c r="W138" s="30">
        <f t="shared" si="11"/>
        <v>0</v>
      </c>
      <c r="X138" s="36">
        <v>1452.201</v>
      </c>
      <c r="Y138" s="37"/>
      <c r="Z138" s="37"/>
      <c r="AA138" s="37"/>
      <c r="AB138" s="38">
        <f t="shared" si="12"/>
        <v>0</v>
      </c>
      <c r="AC138" s="36">
        <v>1452.201</v>
      </c>
      <c r="AD138" s="39"/>
      <c r="AE138" s="37"/>
      <c r="AF138" s="37"/>
      <c r="AG138" s="38">
        <f t="shared" si="13"/>
        <v>0</v>
      </c>
      <c r="AH138" s="35">
        <f t="shared" si="14"/>
        <v>0</v>
      </c>
    </row>
    <row r="139" spans="1:34" x14ac:dyDescent="0.3">
      <c r="A139" s="54">
        <v>43600</v>
      </c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2"/>
      <c r="N139" s="28">
        <v>1452.201</v>
      </c>
      <c r="O139" s="37"/>
      <c r="P139" s="37"/>
      <c r="Q139" s="37"/>
      <c r="R139" s="30">
        <f t="shared" si="10"/>
        <v>0</v>
      </c>
      <c r="S139" s="28">
        <v>1452.201</v>
      </c>
      <c r="T139" s="37"/>
      <c r="U139" s="37"/>
      <c r="V139" s="37"/>
      <c r="W139" s="30">
        <f t="shared" si="11"/>
        <v>0</v>
      </c>
      <c r="X139" s="36">
        <v>1452.201</v>
      </c>
      <c r="Y139" s="37"/>
      <c r="Z139" s="37"/>
      <c r="AA139" s="37"/>
      <c r="AB139" s="38">
        <f t="shared" si="12"/>
        <v>0</v>
      </c>
      <c r="AC139" s="36">
        <v>1452.201</v>
      </c>
      <c r="AD139" s="39"/>
      <c r="AE139" s="37"/>
      <c r="AF139" s="37"/>
      <c r="AG139" s="38">
        <f t="shared" si="13"/>
        <v>0</v>
      </c>
      <c r="AH139" s="35">
        <f t="shared" si="14"/>
        <v>0</v>
      </c>
    </row>
    <row r="140" spans="1:34" x14ac:dyDescent="0.3">
      <c r="A140" s="54">
        <v>43601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2"/>
      <c r="N140" s="28">
        <v>1452.201</v>
      </c>
      <c r="O140" s="37"/>
      <c r="P140" s="37"/>
      <c r="Q140" s="37"/>
      <c r="R140" s="30">
        <f t="shared" si="10"/>
        <v>0</v>
      </c>
      <c r="S140" s="28">
        <v>1452.201</v>
      </c>
      <c r="T140" s="37"/>
      <c r="U140" s="37"/>
      <c r="V140" s="37"/>
      <c r="W140" s="30">
        <f t="shared" si="11"/>
        <v>0</v>
      </c>
      <c r="X140" s="36">
        <v>1452.201</v>
      </c>
      <c r="Y140" s="37"/>
      <c r="Z140" s="37"/>
      <c r="AA140" s="37"/>
      <c r="AB140" s="38">
        <f t="shared" si="12"/>
        <v>0</v>
      </c>
      <c r="AC140" s="36">
        <v>1452.201</v>
      </c>
      <c r="AD140" s="39"/>
      <c r="AE140" s="37"/>
      <c r="AF140" s="37"/>
      <c r="AG140" s="38">
        <f t="shared" si="13"/>
        <v>0</v>
      </c>
      <c r="AH140" s="35">
        <f t="shared" si="14"/>
        <v>0</v>
      </c>
    </row>
    <row r="141" spans="1:34" x14ac:dyDescent="0.3">
      <c r="A141" s="54">
        <v>43602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2"/>
      <c r="N141" s="28">
        <v>1452.201</v>
      </c>
      <c r="O141" s="37"/>
      <c r="P141" s="37"/>
      <c r="Q141" s="37"/>
      <c r="R141" s="30">
        <f t="shared" si="10"/>
        <v>0</v>
      </c>
      <c r="S141" s="28">
        <v>1452.201</v>
      </c>
      <c r="T141" s="37"/>
      <c r="U141" s="37"/>
      <c r="V141" s="37"/>
      <c r="W141" s="30">
        <f t="shared" si="11"/>
        <v>0</v>
      </c>
      <c r="X141" s="36">
        <v>1452.201</v>
      </c>
      <c r="Y141" s="37"/>
      <c r="Z141" s="37"/>
      <c r="AA141" s="37"/>
      <c r="AB141" s="38">
        <f t="shared" si="12"/>
        <v>0</v>
      </c>
      <c r="AC141" s="36">
        <v>1452.201</v>
      </c>
      <c r="AD141" s="39"/>
      <c r="AE141" s="37"/>
      <c r="AF141" s="37"/>
      <c r="AG141" s="38">
        <f t="shared" si="13"/>
        <v>0</v>
      </c>
      <c r="AH141" s="35">
        <f t="shared" si="14"/>
        <v>0</v>
      </c>
    </row>
    <row r="142" spans="1:34" x14ac:dyDescent="0.3">
      <c r="A142" s="54">
        <v>43603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2"/>
      <c r="N142" s="28">
        <v>1452.201</v>
      </c>
      <c r="O142" s="37"/>
      <c r="P142" s="37"/>
      <c r="Q142" s="37"/>
      <c r="R142" s="30">
        <f t="shared" si="10"/>
        <v>0</v>
      </c>
      <c r="S142" s="28">
        <v>1452.201</v>
      </c>
      <c r="T142" s="37"/>
      <c r="U142" s="37"/>
      <c r="V142" s="37"/>
      <c r="W142" s="30">
        <f t="shared" si="11"/>
        <v>0</v>
      </c>
      <c r="X142" s="36">
        <v>1452.201</v>
      </c>
      <c r="Y142" s="37"/>
      <c r="Z142" s="37"/>
      <c r="AA142" s="37"/>
      <c r="AB142" s="38">
        <f t="shared" si="12"/>
        <v>0</v>
      </c>
      <c r="AC142" s="36">
        <v>1452.201</v>
      </c>
      <c r="AD142" s="39"/>
      <c r="AE142" s="37"/>
      <c r="AF142" s="37"/>
      <c r="AG142" s="38">
        <f t="shared" si="13"/>
        <v>0</v>
      </c>
      <c r="AH142" s="35">
        <f t="shared" si="14"/>
        <v>0</v>
      </c>
    </row>
    <row r="143" spans="1:34" x14ac:dyDescent="0.3">
      <c r="A143" s="54">
        <v>43604</v>
      </c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2"/>
      <c r="N143" s="28">
        <v>1452.201</v>
      </c>
      <c r="O143" s="37"/>
      <c r="P143" s="37"/>
      <c r="Q143" s="37"/>
      <c r="R143" s="30">
        <f t="shared" si="10"/>
        <v>0</v>
      </c>
      <c r="S143" s="28">
        <v>1452.201</v>
      </c>
      <c r="T143" s="37"/>
      <c r="U143" s="37"/>
      <c r="V143" s="37"/>
      <c r="W143" s="30">
        <f t="shared" si="11"/>
        <v>0</v>
      </c>
      <c r="X143" s="36">
        <v>1452.201</v>
      </c>
      <c r="Y143" s="37"/>
      <c r="Z143" s="37"/>
      <c r="AA143" s="37"/>
      <c r="AB143" s="38">
        <f t="shared" si="12"/>
        <v>0</v>
      </c>
      <c r="AC143" s="36">
        <v>1452.201</v>
      </c>
      <c r="AD143" s="39"/>
      <c r="AE143" s="37"/>
      <c r="AF143" s="37"/>
      <c r="AG143" s="38">
        <f t="shared" si="13"/>
        <v>0</v>
      </c>
      <c r="AH143" s="35">
        <f t="shared" si="14"/>
        <v>0</v>
      </c>
    </row>
    <row r="144" spans="1:34" x14ac:dyDescent="0.3">
      <c r="A144" s="54">
        <v>43605</v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2"/>
      <c r="N144" s="28">
        <v>1452.201</v>
      </c>
      <c r="O144" s="37"/>
      <c r="P144" s="37"/>
      <c r="Q144" s="37"/>
      <c r="R144" s="30">
        <f t="shared" si="10"/>
        <v>0</v>
      </c>
      <c r="S144" s="28">
        <v>1452.201</v>
      </c>
      <c r="T144" s="37"/>
      <c r="U144" s="37"/>
      <c r="V144" s="37"/>
      <c r="W144" s="30">
        <f t="shared" si="11"/>
        <v>0</v>
      </c>
      <c r="X144" s="36">
        <v>1452.201</v>
      </c>
      <c r="Y144" s="37"/>
      <c r="Z144" s="37"/>
      <c r="AA144" s="37"/>
      <c r="AB144" s="38">
        <f t="shared" si="12"/>
        <v>0</v>
      </c>
      <c r="AC144" s="36">
        <v>1452.201</v>
      </c>
      <c r="AD144" s="39"/>
      <c r="AE144" s="37"/>
      <c r="AF144" s="37"/>
      <c r="AG144" s="38">
        <f t="shared" si="13"/>
        <v>0</v>
      </c>
      <c r="AH144" s="35">
        <f t="shared" si="14"/>
        <v>0</v>
      </c>
    </row>
    <row r="145" spans="1:34" x14ac:dyDescent="0.3">
      <c r="A145" s="54">
        <v>43606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2"/>
      <c r="N145" s="28">
        <v>1452.201</v>
      </c>
      <c r="O145" s="37"/>
      <c r="P145" s="37"/>
      <c r="Q145" s="37"/>
      <c r="R145" s="30">
        <f t="shared" si="10"/>
        <v>0</v>
      </c>
      <c r="S145" s="28">
        <v>1452.201</v>
      </c>
      <c r="T145" s="37"/>
      <c r="U145" s="37"/>
      <c r="V145" s="37"/>
      <c r="W145" s="30">
        <f t="shared" si="11"/>
        <v>0</v>
      </c>
      <c r="X145" s="36">
        <v>1452.201</v>
      </c>
      <c r="Y145" s="37"/>
      <c r="Z145" s="37"/>
      <c r="AA145" s="37"/>
      <c r="AB145" s="38">
        <f t="shared" si="12"/>
        <v>0</v>
      </c>
      <c r="AC145" s="36">
        <v>1452.201</v>
      </c>
      <c r="AD145" s="39"/>
      <c r="AE145" s="37"/>
      <c r="AF145" s="37"/>
      <c r="AG145" s="38">
        <f t="shared" si="13"/>
        <v>0</v>
      </c>
      <c r="AH145" s="35">
        <f t="shared" si="14"/>
        <v>0</v>
      </c>
    </row>
    <row r="146" spans="1:34" x14ac:dyDescent="0.3">
      <c r="A146" s="54">
        <v>43607</v>
      </c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2"/>
      <c r="N146" s="28">
        <v>1452.201</v>
      </c>
      <c r="O146" s="37"/>
      <c r="P146" s="37"/>
      <c r="Q146" s="37"/>
      <c r="R146" s="30">
        <f t="shared" si="10"/>
        <v>0</v>
      </c>
      <c r="S146" s="28">
        <v>1452.201</v>
      </c>
      <c r="T146" s="37"/>
      <c r="U146" s="37"/>
      <c r="V146" s="37"/>
      <c r="W146" s="30">
        <f t="shared" si="11"/>
        <v>0</v>
      </c>
      <c r="X146" s="36">
        <v>1452.201</v>
      </c>
      <c r="Y146" s="37"/>
      <c r="Z146" s="37"/>
      <c r="AA146" s="37"/>
      <c r="AB146" s="38">
        <f t="shared" si="12"/>
        <v>0</v>
      </c>
      <c r="AC146" s="36">
        <v>1452.201</v>
      </c>
      <c r="AD146" s="39"/>
      <c r="AE146" s="37"/>
      <c r="AF146" s="37"/>
      <c r="AG146" s="38">
        <f t="shared" si="13"/>
        <v>0</v>
      </c>
      <c r="AH146" s="35">
        <f t="shared" si="14"/>
        <v>0</v>
      </c>
    </row>
    <row r="147" spans="1:34" x14ac:dyDescent="0.3">
      <c r="A147" s="54">
        <v>43608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2"/>
      <c r="N147" s="28">
        <v>1452.201</v>
      </c>
      <c r="O147" s="37"/>
      <c r="P147" s="37"/>
      <c r="Q147" s="37"/>
      <c r="R147" s="30">
        <f t="shared" si="10"/>
        <v>0</v>
      </c>
      <c r="S147" s="28">
        <v>1452.201</v>
      </c>
      <c r="T147" s="37"/>
      <c r="U147" s="37"/>
      <c r="V147" s="37"/>
      <c r="W147" s="30">
        <f t="shared" si="11"/>
        <v>0</v>
      </c>
      <c r="X147" s="36">
        <v>1452.201</v>
      </c>
      <c r="Y147" s="37"/>
      <c r="Z147" s="37"/>
      <c r="AA147" s="37"/>
      <c r="AB147" s="38">
        <f t="shared" si="12"/>
        <v>0</v>
      </c>
      <c r="AC147" s="36">
        <v>1452.201</v>
      </c>
      <c r="AD147" s="39"/>
      <c r="AE147" s="37"/>
      <c r="AF147" s="37"/>
      <c r="AG147" s="38">
        <f t="shared" si="13"/>
        <v>0</v>
      </c>
      <c r="AH147" s="35">
        <f t="shared" si="14"/>
        <v>0</v>
      </c>
    </row>
    <row r="148" spans="1:34" x14ac:dyDescent="0.3">
      <c r="A148" s="54">
        <v>43609</v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2"/>
      <c r="N148" s="28">
        <v>1452.201</v>
      </c>
      <c r="O148" s="37"/>
      <c r="P148" s="37"/>
      <c r="Q148" s="37"/>
      <c r="R148" s="30">
        <f t="shared" si="10"/>
        <v>0</v>
      </c>
      <c r="S148" s="28">
        <v>1452.201</v>
      </c>
      <c r="T148" s="37"/>
      <c r="U148" s="37"/>
      <c r="V148" s="37"/>
      <c r="W148" s="30">
        <f t="shared" si="11"/>
        <v>0</v>
      </c>
      <c r="X148" s="36">
        <v>1452.201</v>
      </c>
      <c r="Y148" s="37"/>
      <c r="Z148" s="37"/>
      <c r="AA148" s="37"/>
      <c r="AB148" s="38">
        <f t="shared" si="12"/>
        <v>0</v>
      </c>
      <c r="AC148" s="36">
        <v>1452.201</v>
      </c>
      <c r="AD148" s="39"/>
      <c r="AE148" s="37"/>
      <c r="AF148" s="37"/>
      <c r="AG148" s="38">
        <f t="shared" si="13"/>
        <v>0</v>
      </c>
      <c r="AH148" s="35">
        <f t="shared" si="14"/>
        <v>0</v>
      </c>
    </row>
    <row r="149" spans="1:34" x14ac:dyDescent="0.3">
      <c r="A149" s="54">
        <v>43610</v>
      </c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2"/>
      <c r="N149" s="28">
        <v>1452.201</v>
      </c>
      <c r="O149" s="37"/>
      <c r="P149" s="37"/>
      <c r="Q149" s="37"/>
      <c r="R149" s="30">
        <f t="shared" si="10"/>
        <v>0</v>
      </c>
      <c r="S149" s="28">
        <v>1452.201</v>
      </c>
      <c r="T149" s="37"/>
      <c r="U149" s="37"/>
      <c r="V149" s="37"/>
      <c r="W149" s="30">
        <f t="shared" si="11"/>
        <v>0</v>
      </c>
      <c r="X149" s="36">
        <v>1452.201</v>
      </c>
      <c r="Y149" s="37"/>
      <c r="Z149" s="37"/>
      <c r="AA149" s="37"/>
      <c r="AB149" s="38">
        <f t="shared" si="12"/>
        <v>0</v>
      </c>
      <c r="AC149" s="36">
        <v>1452.201</v>
      </c>
      <c r="AD149" s="39"/>
      <c r="AE149" s="37"/>
      <c r="AF149" s="37"/>
      <c r="AG149" s="38">
        <f t="shared" si="13"/>
        <v>0</v>
      </c>
      <c r="AH149" s="35">
        <f t="shared" si="14"/>
        <v>0</v>
      </c>
    </row>
    <row r="150" spans="1:34" x14ac:dyDescent="0.3">
      <c r="A150" s="54">
        <v>43611</v>
      </c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2"/>
      <c r="N150" s="28">
        <v>1452.201</v>
      </c>
      <c r="O150" s="37"/>
      <c r="P150" s="37"/>
      <c r="Q150" s="37"/>
      <c r="R150" s="30">
        <f t="shared" si="10"/>
        <v>0</v>
      </c>
      <c r="S150" s="28">
        <v>1452.201</v>
      </c>
      <c r="T150" s="37"/>
      <c r="U150" s="37"/>
      <c r="V150" s="37"/>
      <c r="W150" s="30">
        <f t="shared" si="11"/>
        <v>0</v>
      </c>
      <c r="X150" s="36">
        <v>1452.201</v>
      </c>
      <c r="Y150" s="37"/>
      <c r="Z150" s="37"/>
      <c r="AA150" s="37"/>
      <c r="AB150" s="38">
        <f t="shared" si="12"/>
        <v>0</v>
      </c>
      <c r="AC150" s="36">
        <v>1452.201</v>
      </c>
      <c r="AD150" s="39"/>
      <c r="AE150" s="37"/>
      <c r="AF150" s="37"/>
      <c r="AG150" s="38">
        <f t="shared" si="13"/>
        <v>0</v>
      </c>
      <c r="AH150" s="35">
        <f t="shared" si="14"/>
        <v>0</v>
      </c>
    </row>
    <row r="151" spans="1:34" x14ac:dyDescent="0.3">
      <c r="A151" s="54">
        <v>43612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2"/>
      <c r="N151" s="28">
        <v>1452.201</v>
      </c>
      <c r="O151" s="37"/>
      <c r="P151" s="37"/>
      <c r="Q151" s="37"/>
      <c r="R151" s="30">
        <f t="shared" si="10"/>
        <v>0</v>
      </c>
      <c r="S151" s="28">
        <v>1452.201</v>
      </c>
      <c r="T151" s="37"/>
      <c r="U151" s="37"/>
      <c r="V151" s="37"/>
      <c r="W151" s="30">
        <f t="shared" si="11"/>
        <v>0</v>
      </c>
      <c r="X151" s="36">
        <v>1452.201</v>
      </c>
      <c r="Y151" s="37"/>
      <c r="Z151" s="37"/>
      <c r="AA151" s="37"/>
      <c r="AB151" s="38">
        <f t="shared" si="12"/>
        <v>0</v>
      </c>
      <c r="AC151" s="36">
        <v>1452.201</v>
      </c>
      <c r="AD151" s="39"/>
      <c r="AE151" s="37"/>
      <c r="AF151" s="37"/>
      <c r="AG151" s="38">
        <f t="shared" si="13"/>
        <v>0</v>
      </c>
      <c r="AH151" s="35">
        <f t="shared" si="14"/>
        <v>0</v>
      </c>
    </row>
    <row r="152" spans="1:34" x14ac:dyDescent="0.3">
      <c r="A152" s="54">
        <v>43613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2"/>
      <c r="N152" s="28">
        <v>1452.201</v>
      </c>
      <c r="O152" s="37"/>
      <c r="P152" s="37"/>
      <c r="Q152" s="37"/>
      <c r="R152" s="30">
        <f t="shared" si="10"/>
        <v>0</v>
      </c>
      <c r="S152" s="28">
        <v>1452.201</v>
      </c>
      <c r="T152" s="37"/>
      <c r="U152" s="37"/>
      <c r="V152" s="37"/>
      <c r="W152" s="30">
        <f t="shared" si="11"/>
        <v>0</v>
      </c>
      <c r="X152" s="36">
        <v>1452.201</v>
      </c>
      <c r="Y152" s="37"/>
      <c r="Z152" s="37"/>
      <c r="AA152" s="37"/>
      <c r="AB152" s="38">
        <f t="shared" si="12"/>
        <v>0</v>
      </c>
      <c r="AC152" s="36">
        <v>1452.201</v>
      </c>
      <c r="AD152" s="39"/>
      <c r="AE152" s="37"/>
      <c r="AF152" s="37"/>
      <c r="AG152" s="38">
        <f t="shared" si="13"/>
        <v>0</v>
      </c>
      <c r="AH152" s="35">
        <f t="shared" si="14"/>
        <v>0</v>
      </c>
    </row>
    <row r="153" spans="1:34" x14ac:dyDescent="0.3">
      <c r="A153" s="54">
        <v>43614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2"/>
      <c r="N153" s="28">
        <v>1452.201</v>
      </c>
      <c r="O153" s="37"/>
      <c r="P153" s="37"/>
      <c r="Q153" s="37"/>
      <c r="R153" s="30">
        <f t="shared" si="10"/>
        <v>0</v>
      </c>
      <c r="S153" s="28">
        <v>1452.201</v>
      </c>
      <c r="T153" s="37"/>
      <c r="U153" s="37"/>
      <c r="V153" s="37"/>
      <c r="W153" s="30">
        <f t="shared" si="11"/>
        <v>0</v>
      </c>
      <c r="X153" s="36">
        <v>1452.201</v>
      </c>
      <c r="Y153" s="37"/>
      <c r="Z153" s="37"/>
      <c r="AA153" s="37"/>
      <c r="AB153" s="38">
        <f t="shared" si="12"/>
        <v>0</v>
      </c>
      <c r="AC153" s="36">
        <v>1452.201</v>
      </c>
      <c r="AD153" s="39"/>
      <c r="AE153" s="37"/>
      <c r="AF153" s="37"/>
      <c r="AG153" s="38">
        <f t="shared" si="13"/>
        <v>0</v>
      </c>
      <c r="AH153" s="35">
        <f t="shared" si="14"/>
        <v>0</v>
      </c>
    </row>
    <row r="154" spans="1:34" x14ac:dyDescent="0.3">
      <c r="A154" s="54">
        <v>43615</v>
      </c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2"/>
      <c r="N154" s="28">
        <v>1452.201</v>
      </c>
      <c r="O154" s="37"/>
      <c r="P154" s="37"/>
      <c r="Q154" s="37"/>
      <c r="R154" s="30">
        <f t="shared" si="10"/>
        <v>0</v>
      </c>
      <c r="S154" s="28">
        <v>1452.201</v>
      </c>
      <c r="T154" s="37"/>
      <c r="U154" s="37"/>
      <c r="V154" s="37"/>
      <c r="W154" s="30">
        <f t="shared" si="11"/>
        <v>0</v>
      </c>
      <c r="X154" s="36">
        <v>1452.201</v>
      </c>
      <c r="Y154" s="37"/>
      <c r="Z154" s="37"/>
      <c r="AA154" s="37"/>
      <c r="AB154" s="38">
        <f t="shared" si="12"/>
        <v>0</v>
      </c>
      <c r="AC154" s="36">
        <v>1452.201</v>
      </c>
      <c r="AD154" s="39"/>
      <c r="AE154" s="37"/>
      <c r="AF154" s="37"/>
      <c r="AG154" s="38">
        <f t="shared" si="13"/>
        <v>0</v>
      </c>
      <c r="AH154" s="35">
        <f t="shared" si="14"/>
        <v>0</v>
      </c>
    </row>
    <row r="155" spans="1:34" x14ac:dyDescent="0.3">
      <c r="A155" s="54">
        <v>43616</v>
      </c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2"/>
      <c r="N155" s="28">
        <v>1452.201</v>
      </c>
      <c r="O155" s="37"/>
      <c r="P155" s="37"/>
      <c r="Q155" s="37"/>
      <c r="R155" s="30">
        <f t="shared" si="10"/>
        <v>0</v>
      </c>
      <c r="S155" s="28">
        <v>1452.201</v>
      </c>
      <c r="T155" s="37"/>
      <c r="U155" s="37"/>
      <c r="V155" s="37"/>
      <c r="W155" s="30">
        <f t="shared" si="11"/>
        <v>0</v>
      </c>
      <c r="X155" s="36">
        <v>1452.201</v>
      </c>
      <c r="Y155" s="37"/>
      <c r="Z155" s="37"/>
      <c r="AA155" s="37"/>
      <c r="AB155" s="38">
        <f t="shared" si="12"/>
        <v>0</v>
      </c>
      <c r="AC155" s="36">
        <v>1452.201</v>
      </c>
      <c r="AD155" s="39"/>
      <c r="AE155" s="37"/>
      <c r="AF155" s="37"/>
      <c r="AG155" s="38">
        <f t="shared" si="13"/>
        <v>0</v>
      </c>
      <c r="AH155" s="35">
        <f t="shared" si="14"/>
        <v>0</v>
      </c>
    </row>
    <row r="156" spans="1:34" x14ac:dyDescent="0.3">
      <c r="A156" s="54">
        <v>43617</v>
      </c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2"/>
      <c r="N156" s="28">
        <v>1452.201</v>
      </c>
      <c r="O156" s="37"/>
      <c r="P156" s="37"/>
      <c r="Q156" s="37"/>
      <c r="R156" s="30">
        <f t="shared" si="10"/>
        <v>0</v>
      </c>
      <c r="S156" s="28">
        <v>1452.201</v>
      </c>
      <c r="T156" s="37"/>
      <c r="U156" s="37"/>
      <c r="V156" s="37"/>
      <c r="W156" s="30">
        <f t="shared" si="11"/>
        <v>0</v>
      </c>
      <c r="X156" s="36">
        <v>1452.201</v>
      </c>
      <c r="Y156" s="37"/>
      <c r="Z156" s="37"/>
      <c r="AA156" s="37"/>
      <c r="AB156" s="38">
        <f t="shared" si="12"/>
        <v>0</v>
      </c>
      <c r="AC156" s="36">
        <v>1452.201</v>
      </c>
      <c r="AD156" s="39"/>
      <c r="AE156" s="37"/>
      <c r="AF156" s="37"/>
      <c r="AG156" s="38">
        <f t="shared" si="13"/>
        <v>0</v>
      </c>
      <c r="AH156" s="35">
        <f t="shared" si="14"/>
        <v>0</v>
      </c>
    </row>
    <row r="157" spans="1:34" x14ac:dyDescent="0.3">
      <c r="A157" s="54">
        <v>43618</v>
      </c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2"/>
      <c r="N157" s="28">
        <v>1452.201</v>
      </c>
      <c r="O157" s="37"/>
      <c r="P157" s="37"/>
      <c r="Q157" s="37"/>
      <c r="R157" s="30">
        <f t="shared" si="10"/>
        <v>0</v>
      </c>
      <c r="S157" s="28">
        <v>1452.201</v>
      </c>
      <c r="T157" s="37"/>
      <c r="U157" s="37"/>
      <c r="V157" s="37"/>
      <c r="W157" s="30">
        <f t="shared" si="11"/>
        <v>0</v>
      </c>
      <c r="X157" s="36">
        <v>1452.201</v>
      </c>
      <c r="Y157" s="37"/>
      <c r="Z157" s="37"/>
      <c r="AA157" s="37"/>
      <c r="AB157" s="38">
        <f t="shared" si="12"/>
        <v>0</v>
      </c>
      <c r="AC157" s="36">
        <v>1452.201</v>
      </c>
      <c r="AD157" s="39"/>
      <c r="AE157" s="37"/>
      <c r="AF157" s="37"/>
      <c r="AG157" s="38">
        <f t="shared" si="13"/>
        <v>0</v>
      </c>
      <c r="AH157" s="35">
        <f t="shared" si="14"/>
        <v>0</v>
      </c>
    </row>
    <row r="158" spans="1:34" x14ac:dyDescent="0.3">
      <c r="A158" s="54">
        <v>43619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2"/>
      <c r="N158" s="28">
        <v>1452.201</v>
      </c>
      <c r="O158" s="37"/>
      <c r="P158" s="37"/>
      <c r="Q158" s="37"/>
      <c r="R158" s="30">
        <f t="shared" si="10"/>
        <v>0</v>
      </c>
      <c r="S158" s="28">
        <v>1452.201</v>
      </c>
      <c r="T158" s="37"/>
      <c r="U158" s="37"/>
      <c r="V158" s="37"/>
      <c r="W158" s="30">
        <f t="shared" si="11"/>
        <v>0</v>
      </c>
      <c r="X158" s="36">
        <v>1452.201</v>
      </c>
      <c r="Y158" s="37"/>
      <c r="Z158" s="37"/>
      <c r="AA158" s="37"/>
      <c r="AB158" s="38">
        <f t="shared" si="12"/>
        <v>0</v>
      </c>
      <c r="AC158" s="36">
        <v>1452.201</v>
      </c>
      <c r="AD158" s="39"/>
      <c r="AE158" s="37"/>
      <c r="AF158" s="37"/>
      <c r="AG158" s="38">
        <f t="shared" si="13"/>
        <v>0</v>
      </c>
      <c r="AH158" s="35">
        <f t="shared" si="14"/>
        <v>0</v>
      </c>
    </row>
    <row r="159" spans="1:34" x14ac:dyDescent="0.3">
      <c r="A159" s="54">
        <v>43620</v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2"/>
      <c r="N159" s="28">
        <v>1452.201</v>
      </c>
      <c r="O159" s="37"/>
      <c r="P159" s="37"/>
      <c r="Q159" s="37"/>
      <c r="R159" s="30">
        <f t="shared" si="10"/>
        <v>0</v>
      </c>
      <c r="S159" s="28">
        <v>1452.201</v>
      </c>
      <c r="T159" s="37"/>
      <c r="U159" s="37"/>
      <c r="V159" s="37"/>
      <c r="W159" s="30">
        <f t="shared" si="11"/>
        <v>0</v>
      </c>
      <c r="X159" s="36">
        <v>1452.201</v>
      </c>
      <c r="Y159" s="37"/>
      <c r="Z159" s="37"/>
      <c r="AA159" s="37"/>
      <c r="AB159" s="38">
        <f t="shared" si="12"/>
        <v>0</v>
      </c>
      <c r="AC159" s="36">
        <v>1452.201</v>
      </c>
      <c r="AD159" s="39"/>
      <c r="AE159" s="37"/>
      <c r="AF159" s="37"/>
      <c r="AG159" s="38">
        <f t="shared" si="13"/>
        <v>0</v>
      </c>
      <c r="AH159" s="35">
        <f t="shared" si="14"/>
        <v>0</v>
      </c>
    </row>
    <row r="160" spans="1:34" x14ac:dyDescent="0.3">
      <c r="A160" s="54">
        <v>43621</v>
      </c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2"/>
      <c r="N160" s="28">
        <v>1452.201</v>
      </c>
      <c r="O160" s="37"/>
      <c r="P160" s="37"/>
      <c r="Q160" s="37"/>
      <c r="R160" s="30">
        <f t="shared" si="10"/>
        <v>0</v>
      </c>
      <c r="S160" s="28">
        <v>1452.201</v>
      </c>
      <c r="T160" s="37"/>
      <c r="U160" s="37"/>
      <c r="V160" s="37"/>
      <c r="W160" s="30">
        <f t="shared" si="11"/>
        <v>0</v>
      </c>
      <c r="X160" s="36">
        <v>1452.201</v>
      </c>
      <c r="Y160" s="37"/>
      <c r="Z160" s="37"/>
      <c r="AA160" s="37"/>
      <c r="AB160" s="38">
        <f t="shared" si="12"/>
        <v>0</v>
      </c>
      <c r="AC160" s="36">
        <v>1452.201</v>
      </c>
      <c r="AD160" s="39"/>
      <c r="AE160" s="37"/>
      <c r="AF160" s="37"/>
      <c r="AG160" s="38">
        <f t="shared" si="13"/>
        <v>0</v>
      </c>
      <c r="AH160" s="35">
        <f t="shared" si="14"/>
        <v>0</v>
      </c>
    </row>
    <row r="161" spans="1:34" x14ac:dyDescent="0.3">
      <c r="A161" s="54">
        <v>43622</v>
      </c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2"/>
      <c r="N161" s="28">
        <v>1452.201</v>
      </c>
      <c r="O161" s="37"/>
      <c r="P161" s="37"/>
      <c r="Q161" s="37"/>
      <c r="R161" s="30">
        <f t="shared" si="10"/>
        <v>0</v>
      </c>
      <c r="S161" s="28">
        <v>1452.201</v>
      </c>
      <c r="T161" s="37"/>
      <c r="U161" s="37"/>
      <c r="V161" s="37"/>
      <c r="W161" s="30">
        <f t="shared" si="11"/>
        <v>0</v>
      </c>
      <c r="X161" s="36">
        <v>1452.201</v>
      </c>
      <c r="Y161" s="37"/>
      <c r="Z161" s="37"/>
      <c r="AA161" s="37"/>
      <c r="AB161" s="38">
        <f t="shared" si="12"/>
        <v>0</v>
      </c>
      <c r="AC161" s="36">
        <v>1452.201</v>
      </c>
      <c r="AD161" s="39"/>
      <c r="AE161" s="37"/>
      <c r="AF161" s="37"/>
      <c r="AG161" s="38">
        <f t="shared" si="13"/>
        <v>0</v>
      </c>
      <c r="AH161" s="35">
        <f t="shared" si="14"/>
        <v>0</v>
      </c>
    </row>
    <row r="162" spans="1:34" x14ac:dyDescent="0.3">
      <c r="A162" s="54">
        <v>43623</v>
      </c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2"/>
      <c r="N162" s="28">
        <v>1452.201</v>
      </c>
      <c r="O162" s="37"/>
      <c r="P162" s="37"/>
      <c r="Q162" s="37"/>
      <c r="R162" s="30">
        <f t="shared" si="10"/>
        <v>0</v>
      </c>
      <c r="S162" s="28">
        <v>1452.201</v>
      </c>
      <c r="T162" s="37"/>
      <c r="U162" s="37"/>
      <c r="V162" s="37"/>
      <c r="W162" s="30">
        <f t="shared" si="11"/>
        <v>0</v>
      </c>
      <c r="X162" s="36">
        <v>1452.201</v>
      </c>
      <c r="Y162" s="37"/>
      <c r="Z162" s="37"/>
      <c r="AA162" s="37"/>
      <c r="AB162" s="38">
        <f t="shared" si="12"/>
        <v>0</v>
      </c>
      <c r="AC162" s="36">
        <v>1452.201</v>
      </c>
      <c r="AD162" s="39"/>
      <c r="AE162" s="37"/>
      <c r="AF162" s="37"/>
      <c r="AG162" s="38">
        <f t="shared" si="13"/>
        <v>0</v>
      </c>
      <c r="AH162" s="35">
        <f t="shared" si="14"/>
        <v>0</v>
      </c>
    </row>
    <row r="163" spans="1:34" x14ac:dyDescent="0.3">
      <c r="A163" s="54">
        <v>43624</v>
      </c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2"/>
      <c r="N163" s="28">
        <v>1452.201</v>
      </c>
      <c r="O163" s="37"/>
      <c r="P163" s="37"/>
      <c r="Q163" s="37"/>
      <c r="R163" s="30">
        <f t="shared" si="10"/>
        <v>0</v>
      </c>
      <c r="S163" s="28">
        <v>1452.201</v>
      </c>
      <c r="T163" s="37"/>
      <c r="U163" s="37"/>
      <c r="V163" s="37"/>
      <c r="W163" s="30">
        <f t="shared" si="11"/>
        <v>0</v>
      </c>
      <c r="X163" s="36">
        <v>1452.201</v>
      </c>
      <c r="Y163" s="37"/>
      <c r="Z163" s="37"/>
      <c r="AA163" s="37"/>
      <c r="AB163" s="38">
        <f t="shared" si="12"/>
        <v>0</v>
      </c>
      <c r="AC163" s="36">
        <v>1452.201</v>
      </c>
      <c r="AD163" s="39"/>
      <c r="AE163" s="37"/>
      <c r="AF163" s="37"/>
      <c r="AG163" s="38">
        <f t="shared" si="13"/>
        <v>0</v>
      </c>
      <c r="AH163" s="35">
        <f t="shared" si="14"/>
        <v>0</v>
      </c>
    </row>
    <row r="164" spans="1:34" x14ac:dyDescent="0.3">
      <c r="A164" s="54">
        <v>43625</v>
      </c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2"/>
      <c r="N164" s="28">
        <v>1452.201</v>
      </c>
      <c r="O164" s="37"/>
      <c r="P164" s="37"/>
      <c r="Q164" s="37"/>
      <c r="R164" s="30">
        <f t="shared" si="10"/>
        <v>0</v>
      </c>
      <c r="S164" s="28">
        <v>1452.201</v>
      </c>
      <c r="T164" s="37"/>
      <c r="U164" s="37"/>
      <c r="V164" s="37"/>
      <c r="W164" s="30">
        <f t="shared" si="11"/>
        <v>0</v>
      </c>
      <c r="X164" s="36">
        <v>1452.201</v>
      </c>
      <c r="Y164" s="37"/>
      <c r="Z164" s="37"/>
      <c r="AA164" s="37"/>
      <c r="AB164" s="38">
        <f t="shared" si="12"/>
        <v>0</v>
      </c>
      <c r="AC164" s="36">
        <v>1452.201</v>
      </c>
      <c r="AD164" s="39"/>
      <c r="AE164" s="37"/>
      <c r="AF164" s="37"/>
      <c r="AG164" s="38">
        <f t="shared" si="13"/>
        <v>0</v>
      </c>
      <c r="AH164" s="35">
        <f t="shared" si="14"/>
        <v>0</v>
      </c>
    </row>
    <row r="165" spans="1:34" x14ac:dyDescent="0.3">
      <c r="A165" s="54">
        <v>43626</v>
      </c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2"/>
      <c r="N165" s="28">
        <v>1452.201</v>
      </c>
      <c r="O165" s="37"/>
      <c r="P165" s="37"/>
      <c r="Q165" s="37"/>
      <c r="R165" s="30">
        <f t="shared" si="10"/>
        <v>0</v>
      </c>
      <c r="S165" s="28">
        <v>1452.201</v>
      </c>
      <c r="T165" s="37"/>
      <c r="U165" s="37"/>
      <c r="V165" s="37"/>
      <c r="W165" s="30">
        <f t="shared" si="11"/>
        <v>0</v>
      </c>
      <c r="X165" s="36">
        <v>1452.201</v>
      </c>
      <c r="Y165" s="37"/>
      <c r="Z165" s="37"/>
      <c r="AA165" s="37"/>
      <c r="AB165" s="38">
        <f t="shared" si="12"/>
        <v>0</v>
      </c>
      <c r="AC165" s="36">
        <v>1452.201</v>
      </c>
      <c r="AD165" s="39"/>
      <c r="AE165" s="37"/>
      <c r="AF165" s="37"/>
      <c r="AG165" s="38">
        <f t="shared" si="13"/>
        <v>0</v>
      </c>
      <c r="AH165" s="35">
        <f t="shared" si="14"/>
        <v>0</v>
      </c>
    </row>
    <row r="166" spans="1:34" x14ac:dyDescent="0.3">
      <c r="A166" s="54">
        <v>43627</v>
      </c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2"/>
      <c r="N166" s="28">
        <v>1452.201</v>
      </c>
      <c r="O166" s="37"/>
      <c r="P166" s="37"/>
      <c r="Q166" s="37"/>
      <c r="R166" s="30">
        <f t="shared" si="10"/>
        <v>0</v>
      </c>
      <c r="S166" s="28">
        <v>1452.201</v>
      </c>
      <c r="T166" s="37"/>
      <c r="U166" s="37"/>
      <c r="V166" s="37"/>
      <c r="W166" s="30">
        <f t="shared" si="11"/>
        <v>0</v>
      </c>
      <c r="X166" s="36">
        <v>1452.201</v>
      </c>
      <c r="Y166" s="37"/>
      <c r="Z166" s="37"/>
      <c r="AA166" s="37"/>
      <c r="AB166" s="38">
        <f t="shared" si="12"/>
        <v>0</v>
      </c>
      <c r="AC166" s="36">
        <v>1452.201</v>
      </c>
      <c r="AD166" s="39"/>
      <c r="AE166" s="37"/>
      <c r="AF166" s="37"/>
      <c r="AG166" s="38">
        <f t="shared" si="13"/>
        <v>0</v>
      </c>
      <c r="AH166" s="35">
        <f t="shared" si="14"/>
        <v>0</v>
      </c>
    </row>
    <row r="167" spans="1:34" x14ac:dyDescent="0.3">
      <c r="A167" s="54">
        <v>43628</v>
      </c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2"/>
      <c r="N167" s="28">
        <v>1452.201</v>
      </c>
      <c r="O167" s="37"/>
      <c r="P167" s="37"/>
      <c r="Q167" s="37"/>
      <c r="R167" s="30">
        <f t="shared" si="10"/>
        <v>0</v>
      </c>
      <c r="S167" s="28">
        <v>1452.201</v>
      </c>
      <c r="T167" s="37"/>
      <c r="U167" s="37"/>
      <c r="V167" s="37"/>
      <c r="W167" s="30">
        <f t="shared" si="11"/>
        <v>0</v>
      </c>
      <c r="X167" s="36">
        <v>1452.201</v>
      </c>
      <c r="Y167" s="37"/>
      <c r="Z167" s="37"/>
      <c r="AA167" s="37"/>
      <c r="AB167" s="38">
        <f t="shared" si="12"/>
        <v>0</v>
      </c>
      <c r="AC167" s="36">
        <v>1452.201</v>
      </c>
      <c r="AD167" s="39"/>
      <c r="AE167" s="37"/>
      <c r="AF167" s="37"/>
      <c r="AG167" s="38">
        <f t="shared" si="13"/>
        <v>0</v>
      </c>
      <c r="AH167" s="35">
        <f t="shared" si="14"/>
        <v>0</v>
      </c>
    </row>
    <row r="168" spans="1:34" x14ac:dyDescent="0.3">
      <c r="A168" s="54">
        <v>43629</v>
      </c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2"/>
      <c r="N168" s="28">
        <v>1452.201</v>
      </c>
      <c r="O168" s="37"/>
      <c r="P168" s="37"/>
      <c r="Q168" s="37"/>
      <c r="R168" s="30">
        <f t="shared" si="10"/>
        <v>0</v>
      </c>
      <c r="S168" s="28">
        <v>1452.201</v>
      </c>
      <c r="T168" s="37"/>
      <c r="U168" s="37"/>
      <c r="V168" s="37"/>
      <c r="W168" s="30">
        <f t="shared" si="11"/>
        <v>0</v>
      </c>
      <c r="X168" s="36">
        <v>1452.201</v>
      </c>
      <c r="Y168" s="37"/>
      <c r="Z168" s="37"/>
      <c r="AA168" s="37"/>
      <c r="AB168" s="38">
        <f t="shared" si="12"/>
        <v>0</v>
      </c>
      <c r="AC168" s="36">
        <v>1452.201</v>
      </c>
      <c r="AD168" s="39"/>
      <c r="AE168" s="37"/>
      <c r="AF168" s="37"/>
      <c r="AG168" s="38">
        <f t="shared" si="13"/>
        <v>0</v>
      </c>
      <c r="AH168" s="35">
        <f t="shared" si="14"/>
        <v>0</v>
      </c>
    </row>
    <row r="169" spans="1:34" x14ac:dyDescent="0.3">
      <c r="A169" s="54">
        <v>43630</v>
      </c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2"/>
      <c r="N169" s="28">
        <v>1452.201</v>
      </c>
      <c r="O169" s="37"/>
      <c r="P169" s="37"/>
      <c r="Q169" s="37"/>
      <c r="R169" s="30">
        <f t="shared" si="10"/>
        <v>0</v>
      </c>
      <c r="S169" s="28">
        <v>1452.201</v>
      </c>
      <c r="T169" s="37"/>
      <c r="U169" s="37"/>
      <c r="V169" s="37"/>
      <c r="W169" s="30">
        <f t="shared" si="11"/>
        <v>0</v>
      </c>
      <c r="X169" s="36">
        <v>1452.201</v>
      </c>
      <c r="Y169" s="37"/>
      <c r="Z169" s="37"/>
      <c r="AA169" s="37"/>
      <c r="AB169" s="38">
        <f t="shared" si="12"/>
        <v>0</v>
      </c>
      <c r="AC169" s="36">
        <v>1452.201</v>
      </c>
      <c r="AD169" s="39"/>
      <c r="AE169" s="37"/>
      <c r="AF169" s="37"/>
      <c r="AG169" s="38">
        <f t="shared" si="13"/>
        <v>0</v>
      </c>
      <c r="AH169" s="35">
        <f t="shared" si="14"/>
        <v>0</v>
      </c>
    </row>
    <row r="170" spans="1:34" x14ac:dyDescent="0.3">
      <c r="A170" s="54">
        <v>43631</v>
      </c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2"/>
      <c r="N170" s="28">
        <v>1452.201</v>
      </c>
      <c r="O170" s="37"/>
      <c r="P170" s="37"/>
      <c r="Q170" s="37"/>
      <c r="R170" s="30">
        <f t="shared" si="10"/>
        <v>0</v>
      </c>
      <c r="S170" s="28">
        <v>1452.201</v>
      </c>
      <c r="T170" s="37"/>
      <c r="U170" s="37"/>
      <c r="V170" s="37"/>
      <c r="W170" s="30">
        <f t="shared" si="11"/>
        <v>0</v>
      </c>
      <c r="X170" s="36">
        <v>1452.201</v>
      </c>
      <c r="Y170" s="37"/>
      <c r="Z170" s="37"/>
      <c r="AA170" s="37"/>
      <c r="AB170" s="38">
        <f t="shared" si="12"/>
        <v>0</v>
      </c>
      <c r="AC170" s="36">
        <v>1452.201</v>
      </c>
      <c r="AD170" s="39"/>
      <c r="AE170" s="37"/>
      <c r="AF170" s="37"/>
      <c r="AG170" s="38">
        <f t="shared" si="13"/>
        <v>0</v>
      </c>
      <c r="AH170" s="35">
        <f t="shared" si="14"/>
        <v>0</v>
      </c>
    </row>
    <row r="171" spans="1:34" x14ac:dyDescent="0.3">
      <c r="A171" s="54">
        <v>43632</v>
      </c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2"/>
      <c r="N171" s="28">
        <v>1452.201</v>
      </c>
      <c r="O171" s="37"/>
      <c r="P171" s="37"/>
      <c r="Q171" s="37"/>
      <c r="R171" s="30">
        <f t="shared" si="10"/>
        <v>0</v>
      </c>
      <c r="S171" s="28">
        <v>1452.201</v>
      </c>
      <c r="T171" s="37"/>
      <c r="U171" s="37"/>
      <c r="V171" s="37"/>
      <c r="W171" s="30">
        <f t="shared" si="11"/>
        <v>0</v>
      </c>
      <c r="X171" s="36">
        <v>1452.201</v>
      </c>
      <c r="Y171" s="37"/>
      <c r="Z171" s="37"/>
      <c r="AA171" s="37"/>
      <c r="AB171" s="38">
        <f t="shared" si="12"/>
        <v>0</v>
      </c>
      <c r="AC171" s="36">
        <v>1452.201</v>
      </c>
      <c r="AD171" s="39"/>
      <c r="AE171" s="37"/>
      <c r="AF171" s="37"/>
      <c r="AG171" s="38">
        <f t="shared" si="13"/>
        <v>0</v>
      </c>
      <c r="AH171" s="35">
        <f t="shared" si="14"/>
        <v>0</v>
      </c>
    </row>
    <row r="172" spans="1:34" x14ac:dyDescent="0.3">
      <c r="A172" s="54">
        <v>43633</v>
      </c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2"/>
      <c r="N172" s="28">
        <v>1452.201</v>
      </c>
      <c r="O172" s="37"/>
      <c r="P172" s="37"/>
      <c r="Q172" s="37"/>
      <c r="R172" s="30">
        <f t="shared" si="10"/>
        <v>0</v>
      </c>
      <c r="S172" s="28">
        <v>1452.201</v>
      </c>
      <c r="T172" s="37"/>
      <c r="U172" s="37"/>
      <c r="V172" s="37"/>
      <c r="W172" s="30">
        <f t="shared" si="11"/>
        <v>0</v>
      </c>
      <c r="X172" s="36">
        <v>1452.201</v>
      </c>
      <c r="Y172" s="37"/>
      <c r="Z172" s="37"/>
      <c r="AA172" s="37"/>
      <c r="AB172" s="38">
        <f t="shared" si="12"/>
        <v>0</v>
      </c>
      <c r="AC172" s="36">
        <v>1452.201</v>
      </c>
      <c r="AD172" s="39"/>
      <c r="AE172" s="37"/>
      <c r="AF172" s="37"/>
      <c r="AG172" s="38">
        <f t="shared" si="13"/>
        <v>0</v>
      </c>
      <c r="AH172" s="35">
        <f t="shared" si="14"/>
        <v>0</v>
      </c>
    </row>
    <row r="173" spans="1:34" x14ac:dyDescent="0.3">
      <c r="A173" s="54">
        <v>43634</v>
      </c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2"/>
      <c r="N173" s="28">
        <v>1452.201</v>
      </c>
      <c r="O173" s="37"/>
      <c r="P173" s="37"/>
      <c r="Q173" s="37"/>
      <c r="R173" s="30">
        <f t="shared" si="10"/>
        <v>0</v>
      </c>
      <c r="S173" s="28">
        <v>1452.201</v>
      </c>
      <c r="T173" s="37"/>
      <c r="U173" s="37"/>
      <c r="V173" s="37"/>
      <c r="W173" s="30">
        <f t="shared" si="11"/>
        <v>0</v>
      </c>
      <c r="X173" s="36">
        <v>1452.201</v>
      </c>
      <c r="Y173" s="37"/>
      <c r="Z173" s="37"/>
      <c r="AA173" s="37"/>
      <c r="AB173" s="38">
        <f t="shared" si="12"/>
        <v>0</v>
      </c>
      <c r="AC173" s="36">
        <v>1452.201</v>
      </c>
      <c r="AD173" s="39"/>
      <c r="AE173" s="37"/>
      <c r="AF173" s="37"/>
      <c r="AG173" s="38">
        <f t="shared" si="13"/>
        <v>0</v>
      </c>
      <c r="AH173" s="35">
        <f t="shared" si="14"/>
        <v>0</v>
      </c>
    </row>
    <row r="174" spans="1:34" x14ac:dyDescent="0.3">
      <c r="A174" s="54">
        <v>43635</v>
      </c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2"/>
      <c r="N174" s="28">
        <v>1452.201</v>
      </c>
      <c r="O174" s="37"/>
      <c r="P174" s="37"/>
      <c r="Q174" s="37"/>
      <c r="R174" s="30">
        <f t="shared" si="10"/>
        <v>0</v>
      </c>
      <c r="S174" s="28">
        <v>1452.201</v>
      </c>
      <c r="T174" s="37"/>
      <c r="U174" s="37"/>
      <c r="V174" s="37"/>
      <c r="W174" s="30">
        <f t="shared" si="11"/>
        <v>0</v>
      </c>
      <c r="X174" s="36">
        <v>1452.201</v>
      </c>
      <c r="Y174" s="37"/>
      <c r="Z174" s="37"/>
      <c r="AA174" s="37"/>
      <c r="AB174" s="38">
        <f t="shared" si="12"/>
        <v>0</v>
      </c>
      <c r="AC174" s="36">
        <v>1452.201</v>
      </c>
      <c r="AD174" s="39"/>
      <c r="AE174" s="37"/>
      <c r="AF174" s="37"/>
      <c r="AG174" s="38">
        <f t="shared" si="13"/>
        <v>0</v>
      </c>
      <c r="AH174" s="35">
        <f t="shared" si="14"/>
        <v>0</v>
      </c>
    </row>
    <row r="175" spans="1:34" x14ac:dyDescent="0.3">
      <c r="A175" s="54">
        <v>43636</v>
      </c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2"/>
      <c r="N175" s="28">
        <v>1452.201</v>
      </c>
      <c r="O175" s="37"/>
      <c r="P175" s="37"/>
      <c r="Q175" s="37"/>
      <c r="R175" s="30">
        <f t="shared" si="10"/>
        <v>0</v>
      </c>
      <c r="S175" s="28">
        <v>1452.201</v>
      </c>
      <c r="T175" s="37"/>
      <c r="U175" s="37"/>
      <c r="V175" s="37"/>
      <c r="W175" s="30">
        <f t="shared" si="11"/>
        <v>0</v>
      </c>
      <c r="X175" s="36">
        <v>1452.201</v>
      </c>
      <c r="Y175" s="37"/>
      <c r="Z175" s="37"/>
      <c r="AA175" s="37"/>
      <c r="AB175" s="38">
        <f t="shared" si="12"/>
        <v>0</v>
      </c>
      <c r="AC175" s="36">
        <v>1452.201</v>
      </c>
      <c r="AD175" s="39"/>
      <c r="AE175" s="37"/>
      <c r="AF175" s="37"/>
      <c r="AG175" s="38">
        <f t="shared" si="13"/>
        <v>0</v>
      </c>
      <c r="AH175" s="35">
        <f t="shared" si="14"/>
        <v>0</v>
      </c>
    </row>
    <row r="176" spans="1:34" x14ac:dyDescent="0.3">
      <c r="A176" s="54">
        <v>43637</v>
      </c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2"/>
      <c r="N176" s="28">
        <v>1452.201</v>
      </c>
      <c r="O176" s="37"/>
      <c r="P176" s="37"/>
      <c r="Q176" s="37"/>
      <c r="R176" s="30">
        <f t="shared" si="10"/>
        <v>0</v>
      </c>
      <c r="S176" s="28">
        <v>1452.201</v>
      </c>
      <c r="T176" s="37"/>
      <c r="U176" s="37"/>
      <c r="V176" s="37"/>
      <c r="W176" s="30">
        <f t="shared" si="11"/>
        <v>0</v>
      </c>
      <c r="X176" s="36">
        <v>1452.201</v>
      </c>
      <c r="Y176" s="37"/>
      <c r="Z176" s="37"/>
      <c r="AA176" s="37"/>
      <c r="AB176" s="38">
        <f t="shared" si="12"/>
        <v>0</v>
      </c>
      <c r="AC176" s="36">
        <v>1452.201</v>
      </c>
      <c r="AD176" s="39"/>
      <c r="AE176" s="37"/>
      <c r="AF176" s="37"/>
      <c r="AG176" s="38">
        <f t="shared" si="13"/>
        <v>0</v>
      </c>
      <c r="AH176" s="35">
        <f t="shared" si="14"/>
        <v>0</v>
      </c>
    </row>
    <row r="177" spans="1:34" x14ac:dyDescent="0.3">
      <c r="A177" s="54">
        <v>43638</v>
      </c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2"/>
      <c r="N177" s="28">
        <v>1452.201</v>
      </c>
      <c r="O177" s="37"/>
      <c r="P177" s="37"/>
      <c r="Q177" s="37"/>
      <c r="R177" s="30">
        <f t="shared" si="10"/>
        <v>0</v>
      </c>
      <c r="S177" s="28">
        <v>1452.201</v>
      </c>
      <c r="T177" s="37"/>
      <c r="U177" s="37"/>
      <c r="V177" s="37"/>
      <c r="W177" s="30">
        <f t="shared" si="11"/>
        <v>0</v>
      </c>
      <c r="X177" s="36">
        <v>1452.201</v>
      </c>
      <c r="Y177" s="37"/>
      <c r="Z177" s="37"/>
      <c r="AA177" s="37"/>
      <c r="AB177" s="38">
        <f t="shared" si="12"/>
        <v>0</v>
      </c>
      <c r="AC177" s="36">
        <v>1452.201</v>
      </c>
      <c r="AD177" s="39"/>
      <c r="AE177" s="37"/>
      <c r="AF177" s="37"/>
      <c r="AG177" s="38">
        <f t="shared" si="13"/>
        <v>0</v>
      </c>
      <c r="AH177" s="35">
        <f t="shared" si="14"/>
        <v>0</v>
      </c>
    </row>
    <row r="178" spans="1:34" x14ac:dyDescent="0.3">
      <c r="A178" s="54">
        <v>43639</v>
      </c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2"/>
      <c r="N178" s="28">
        <v>1452.201</v>
      </c>
      <c r="O178" s="37"/>
      <c r="P178" s="37"/>
      <c r="Q178" s="37"/>
      <c r="R178" s="30">
        <f t="shared" si="10"/>
        <v>0</v>
      </c>
      <c r="S178" s="28">
        <v>1452.201</v>
      </c>
      <c r="T178" s="37"/>
      <c r="U178" s="37"/>
      <c r="V178" s="37"/>
      <c r="W178" s="30">
        <f t="shared" si="11"/>
        <v>0</v>
      </c>
      <c r="X178" s="36">
        <v>1452.201</v>
      </c>
      <c r="Y178" s="37"/>
      <c r="Z178" s="37"/>
      <c r="AA178" s="37"/>
      <c r="AB178" s="38">
        <f t="shared" si="12"/>
        <v>0</v>
      </c>
      <c r="AC178" s="36">
        <v>1452.201</v>
      </c>
      <c r="AD178" s="39"/>
      <c r="AE178" s="37"/>
      <c r="AF178" s="37"/>
      <c r="AG178" s="38">
        <f t="shared" si="13"/>
        <v>0</v>
      </c>
      <c r="AH178" s="35">
        <f t="shared" si="14"/>
        <v>0</v>
      </c>
    </row>
    <row r="179" spans="1:34" x14ac:dyDescent="0.3">
      <c r="A179" s="54">
        <v>43640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2"/>
      <c r="N179" s="28">
        <v>1452.201</v>
      </c>
      <c r="O179" s="37"/>
      <c r="P179" s="37"/>
      <c r="Q179" s="37"/>
      <c r="R179" s="30">
        <f t="shared" si="10"/>
        <v>0</v>
      </c>
      <c r="S179" s="28">
        <v>1452.201</v>
      </c>
      <c r="T179" s="37"/>
      <c r="U179" s="37"/>
      <c r="V179" s="37"/>
      <c r="W179" s="30">
        <f t="shared" si="11"/>
        <v>0</v>
      </c>
      <c r="X179" s="36">
        <v>1452.201</v>
      </c>
      <c r="Y179" s="37"/>
      <c r="Z179" s="37"/>
      <c r="AA179" s="37"/>
      <c r="AB179" s="38">
        <f t="shared" si="12"/>
        <v>0</v>
      </c>
      <c r="AC179" s="36">
        <v>1452.201</v>
      </c>
      <c r="AD179" s="39"/>
      <c r="AE179" s="37"/>
      <c r="AF179" s="37"/>
      <c r="AG179" s="38">
        <f t="shared" si="13"/>
        <v>0</v>
      </c>
      <c r="AH179" s="35">
        <f t="shared" si="14"/>
        <v>0</v>
      </c>
    </row>
    <row r="180" spans="1:34" x14ac:dyDescent="0.3">
      <c r="A180" s="54">
        <v>43641</v>
      </c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2"/>
      <c r="N180" s="28">
        <v>1452.201</v>
      </c>
      <c r="O180" s="37"/>
      <c r="P180" s="37"/>
      <c r="Q180" s="37"/>
      <c r="R180" s="30">
        <f t="shared" si="10"/>
        <v>0</v>
      </c>
      <c r="S180" s="28">
        <v>1452.201</v>
      </c>
      <c r="T180" s="37"/>
      <c r="U180" s="37"/>
      <c r="V180" s="37"/>
      <c r="W180" s="30">
        <f t="shared" si="11"/>
        <v>0</v>
      </c>
      <c r="X180" s="36">
        <v>1452.201</v>
      </c>
      <c r="Y180" s="37"/>
      <c r="Z180" s="37"/>
      <c r="AA180" s="37"/>
      <c r="AB180" s="38">
        <f t="shared" si="12"/>
        <v>0</v>
      </c>
      <c r="AC180" s="36">
        <v>1452.201</v>
      </c>
      <c r="AD180" s="39"/>
      <c r="AE180" s="37"/>
      <c r="AF180" s="37"/>
      <c r="AG180" s="38">
        <f t="shared" si="13"/>
        <v>0</v>
      </c>
      <c r="AH180" s="35">
        <f t="shared" si="14"/>
        <v>0</v>
      </c>
    </row>
    <row r="181" spans="1:34" x14ac:dyDescent="0.3">
      <c r="A181" s="54">
        <v>43642</v>
      </c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2"/>
      <c r="N181" s="28">
        <v>1452.201</v>
      </c>
      <c r="O181" s="37"/>
      <c r="P181" s="37"/>
      <c r="Q181" s="37"/>
      <c r="R181" s="30">
        <f t="shared" si="10"/>
        <v>0</v>
      </c>
      <c r="S181" s="28">
        <v>1452.201</v>
      </c>
      <c r="T181" s="37"/>
      <c r="U181" s="37"/>
      <c r="V181" s="37"/>
      <c r="W181" s="30">
        <f t="shared" si="11"/>
        <v>0</v>
      </c>
      <c r="X181" s="36">
        <v>1452.201</v>
      </c>
      <c r="Y181" s="37"/>
      <c r="Z181" s="37"/>
      <c r="AA181" s="37"/>
      <c r="AB181" s="38">
        <f t="shared" si="12"/>
        <v>0</v>
      </c>
      <c r="AC181" s="36">
        <v>1452.201</v>
      </c>
      <c r="AD181" s="39"/>
      <c r="AE181" s="37"/>
      <c r="AF181" s="37"/>
      <c r="AG181" s="38">
        <f t="shared" si="13"/>
        <v>0</v>
      </c>
      <c r="AH181" s="35">
        <f t="shared" si="14"/>
        <v>0</v>
      </c>
    </row>
    <row r="182" spans="1:34" x14ac:dyDescent="0.3">
      <c r="A182" s="54">
        <v>43643</v>
      </c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2"/>
      <c r="N182" s="28">
        <v>1452.201</v>
      </c>
      <c r="O182" s="37"/>
      <c r="P182" s="37"/>
      <c r="Q182" s="37"/>
      <c r="R182" s="30">
        <f t="shared" si="10"/>
        <v>0</v>
      </c>
      <c r="S182" s="28">
        <v>1452.201</v>
      </c>
      <c r="T182" s="37"/>
      <c r="U182" s="37"/>
      <c r="V182" s="37"/>
      <c r="W182" s="30">
        <f t="shared" si="11"/>
        <v>0</v>
      </c>
      <c r="X182" s="36">
        <v>1452.201</v>
      </c>
      <c r="Y182" s="37"/>
      <c r="Z182" s="37"/>
      <c r="AA182" s="37"/>
      <c r="AB182" s="38">
        <f t="shared" si="12"/>
        <v>0</v>
      </c>
      <c r="AC182" s="36">
        <v>1452.201</v>
      </c>
      <c r="AD182" s="39"/>
      <c r="AE182" s="37"/>
      <c r="AF182" s="37"/>
      <c r="AG182" s="38">
        <f t="shared" si="13"/>
        <v>0</v>
      </c>
      <c r="AH182" s="35">
        <f t="shared" si="14"/>
        <v>0</v>
      </c>
    </row>
    <row r="183" spans="1:34" x14ac:dyDescent="0.3">
      <c r="A183" s="54">
        <v>43644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2"/>
      <c r="N183" s="28">
        <v>1452.201</v>
      </c>
      <c r="O183" s="37"/>
      <c r="P183" s="37"/>
      <c r="Q183" s="37"/>
      <c r="R183" s="30">
        <f t="shared" si="10"/>
        <v>0</v>
      </c>
      <c r="S183" s="28">
        <v>1452.201</v>
      </c>
      <c r="T183" s="37"/>
      <c r="U183" s="37"/>
      <c r="V183" s="37"/>
      <c r="W183" s="30">
        <f t="shared" si="11"/>
        <v>0</v>
      </c>
      <c r="X183" s="36">
        <v>1452.201</v>
      </c>
      <c r="Y183" s="37"/>
      <c r="Z183" s="37"/>
      <c r="AA183" s="37"/>
      <c r="AB183" s="38">
        <f t="shared" si="12"/>
        <v>0</v>
      </c>
      <c r="AC183" s="36">
        <v>1452.201</v>
      </c>
      <c r="AD183" s="39"/>
      <c r="AE183" s="37"/>
      <c r="AF183" s="37"/>
      <c r="AG183" s="38">
        <f t="shared" si="13"/>
        <v>0</v>
      </c>
      <c r="AH183" s="35">
        <f t="shared" si="14"/>
        <v>0</v>
      </c>
    </row>
    <row r="184" spans="1:34" x14ac:dyDescent="0.3">
      <c r="A184" s="54">
        <v>43645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2"/>
      <c r="N184" s="28">
        <v>1452.201</v>
      </c>
      <c r="O184" s="37"/>
      <c r="P184" s="37"/>
      <c r="Q184" s="37"/>
      <c r="R184" s="30">
        <f t="shared" si="10"/>
        <v>0</v>
      </c>
      <c r="S184" s="28">
        <v>1452.201</v>
      </c>
      <c r="T184" s="37"/>
      <c r="U184" s="37"/>
      <c r="V184" s="37"/>
      <c r="W184" s="30">
        <f t="shared" si="11"/>
        <v>0</v>
      </c>
      <c r="X184" s="36">
        <v>1452.201</v>
      </c>
      <c r="Y184" s="37"/>
      <c r="Z184" s="37"/>
      <c r="AA184" s="37"/>
      <c r="AB184" s="38">
        <f t="shared" si="12"/>
        <v>0</v>
      </c>
      <c r="AC184" s="36">
        <v>1452.201</v>
      </c>
      <c r="AD184" s="39"/>
      <c r="AE184" s="37"/>
      <c r="AF184" s="37"/>
      <c r="AG184" s="38">
        <f t="shared" si="13"/>
        <v>0</v>
      </c>
      <c r="AH184" s="35">
        <f t="shared" si="14"/>
        <v>0</v>
      </c>
    </row>
    <row r="185" spans="1:34" x14ac:dyDescent="0.3">
      <c r="A185" s="54">
        <v>43646</v>
      </c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2"/>
      <c r="N185" s="28">
        <v>1452.201</v>
      </c>
      <c r="O185" s="37"/>
      <c r="P185" s="37"/>
      <c r="Q185" s="37"/>
      <c r="R185" s="30">
        <f t="shared" si="10"/>
        <v>0</v>
      </c>
      <c r="S185" s="28">
        <v>1452.201</v>
      </c>
      <c r="T185" s="37"/>
      <c r="U185" s="37"/>
      <c r="V185" s="37"/>
      <c r="W185" s="30">
        <f t="shared" si="11"/>
        <v>0</v>
      </c>
      <c r="X185" s="36">
        <v>1452.201</v>
      </c>
      <c r="Y185" s="37"/>
      <c r="Z185" s="37"/>
      <c r="AA185" s="37"/>
      <c r="AB185" s="38">
        <f t="shared" si="12"/>
        <v>0</v>
      </c>
      <c r="AC185" s="36">
        <v>1452.201</v>
      </c>
      <c r="AD185" s="39"/>
      <c r="AE185" s="37"/>
      <c r="AF185" s="37"/>
      <c r="AG185" s="38">
        <f t="shared" si="13"/>
        <v>0</v>
      </c>
      <c r="AH185" s="35">
        <f t="shared" si="14"/>
        <v>0</v>
      </c>
    </row>
    <row r="186" spans="1:34" x14ac:dyDescent="0.3">
      <c r="A186" s="54">
        <v>43647</v>
      </c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2"/>
      <c r="N186" s="28">
        <v>1452.201</v>
      </c>
      <c r="O186" s="37"/>
      <c r="P186" s="37"/>
      <c r="Q186" s="37"/>
      <c r="R186" s="30">
        <f t="shared" si="10"/>
        <v>0</v>
      </c>
      <c r="S186" s="28">
        <v>1452.201</v>
      </c>
      <c r="T186" s="37"/>
      <c r="U186" s="37"/>
      <c r="V186" s="37"/>
      <c r="W186" s="30">
        <f t="shared" si="11"/>
        <v>0</v>
      </c>
      <c r="X186" s="36">
        <v>1452.201</v>
      </c>
      <c r="Y186" s="37"/>
      <c r="Z186" s="37"/>
      <c r="AA186" s="37"/>
      <c r="AB186" s="38">
        <f t="shared" si="12"/>
        <v>0</v>
      </c>
      <c r="AC186" s="36">
        <v>1452.201</v>
      </c>
      <c r="AD186" s="39"/>
      <c r="AE186" s="37"/>
      <c r="AF186" s="37"/>
      <c r="AG186" s="38">
        <f t="shared" si="13"/>
        <v>0</v>
      </c>
      <c r="AH186" s="35">
        <f t="shared" si="14"/>
        <v>0</v>
      </c>
    </row>
    <row r="187" spans="1:34" x14ac:dyDescent="0.3">
      <c r="A187" s="54">
        <v>43648</v>
      </c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2"/>
      <c r="N187" s="28">
        <v>1452.201</v>
      </c>
      <c r="O187" s="37"/>
      <c r="P187" s="37"/>
      <c r="Q187" s="37"/>
      <c r="R187" s="30">
        <f t="shared" si="10"/>
        <v>0</v>
      </c>
      <c r="S187" s="28">
        <v>1452.201</v>
      </c>
      <c r="T187" s="37"/>
      <c r="U187" s="37"/>
      <c r="V187" s="37"/>
      <c r="W187" s="30">
        <f t="shared" si="11"/>
        <v>0</v>
      </c>
      <c r="X187" s="36">
        <v>1452.201</v>
      </c>
      <c r="Y187" s="37"/>
      <c r="Z187" s="37"/>
      <c r="AA187" s="37"/>
      <c r="AB187" s="38">
        <f t="shared" si="12"/>
        <v>0</v>
      </c>
      <c r="AC187" s="36">
        <v>1452.201</v>
      </c>
      <c r="AD187" s="39"/>
      <c r="AE187" s="37"/>
      <c r="AF187" s="37"/>
      <c r="AG187" s="38">
        <f t="shared" si="13"/>
        <v>0</v>
      </c>
      <c r="AH187" s="35">
        <f t="shared" si="14"/>
        <v>0</v>
      </c>
    </row>
    <row r="188" spans="1:34" x14ac:dyDescent="0.3">
      <c r="A188" s="54">
        <v>43649</v>
      </c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2"/>
      <c r="N188" s="28">
        <v>1452.201</v>
      </c>
      <c r="O188" s="37"/>
      <c r="P188" s="37"/>
      <c r="Q188" s="37"/>
      <c r="R188" s="30">
        <f t="shared" si="10"/>
        <v>0</v>
      </c>
      <c r="S188" s="28">
        <v>1452.201</v>
      </c>
      <c r="T188" s="37"/>
      <c r="U188" s="37"/>
      <c r="V188" s="37"/>
      <c r="W188" s="30">
        <f t="shared" si="11"/>
        <v>0</v>
      </c>
      <c r="X188" s="36">
        <v>1452.201</v>
      </c>
      <c r="Y188" s="37"/>
      <c r="Z188" s="37"/>
      <c r="AA188" s="37"/>
      <c r="AB188" s="38">
        <f t="shared" si="12"/>
        <v>0</v>
      </c>
      <c r="AC188" s="36">
        <v>1452.201</v>
      </c>
      <c r="AD188" s="39"/>
      <c r="AE188" s="37"/>
      <c r="AF188" s="37"/>
      <c r="AG188" s="38">
        <f t="shared" si="13"/>
        <v>0</v>
      </c>
      <c r="AH188" s="35">
        <f t="shared" si="14"/>
        <v>0</v>
      </c>
    </row>
    <row r="189" spans="1:34" x14ac:dyDescent="0.3">
      <c r="A189" s="54">
        <v>43650</v>
      </c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2"/>
      <c r="N189" s="28">
        <v>1452.201</v>
      </c>
      <c r="O189" s="37"/>
      <c r="P189" s="37"/>
      <c r="Q189" s="37"/>
      <c r="R189" s="30">
        <f t="shared" si="10"/>
        <v>0</v>
      </c>
      <c r="S189" s="28">
        <v>1452.201</v>
      </c>
      <c r="T189" s="37"/>
      <c r="U189" s="37"/>
      <c r="V189" s="37"/>
      <c r="W189" s="30">
        <f t="shared" si="11"/>
        <v>0</v>
      </c>
      <c r="X189" s="36">
        <v>1452.201</v>
      </c>
      <c r="Y189" s="37"/>
      <c r="Z189" s="37"/>
      <c r="AA189" s="37"/>
      <c r="AB189" s="38">
        <f t="shared" si="12"/>
        <v>0</v>
      </c>
      <c r="AC189" s="36">
        <v>1452.201</v>
      </c>
      <c r="AD189" s="39"/>
      <c r="AE189" s="37"/>
      <c r="AF189" s="37"/>
      <c r="AG189" s="38">
        <f t="shared" si="13"/>
        <v>0</v>
      </c>
      <c r="AH189" s="35">
        <f t="shared" si="14"/>
        <v>0</v>
      </c>
    </row>
    <row r="190" spans="1:34" x14ac:dyDescent="0.3">
      <c r="A190" s="54">
        <v>43651</v>
      </c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2"/>
      <c r="N190" s="28">
        <v>1452.201</v>
      </c>
      <c r="O190" s="37"/>
      <c r="P190" s="37"/>
      <c r="Q190" s="37"/>
      <c r="R190" s="30">
        <f t="shared" si="10"/>
        <v>0</v>
      </c>
      <c r="S190" s="28">
        <v>1452.201</v>
      </c>
      <c r="T190" s="37"/>
      <c r="U190" s="37"/>
      <c r="V190" s="37"/>
      <c r="W190" s="30">
        <f t="shared" si="11"/>
        <v>0</v>
      </c>
      <c r="X190" s="36">
        <v>1452.201</v>
      </c>
      <c r="Y190" s="37"/>
      <c r="Z190" s="37"/>
      <c r="AA190" s="37"/>
      <c r="AB190" s="38">
        <f t="shared" si="12"/>
        <v>0</v>
      </c>
      <c r="AC190" s="36">
        <v>1452.201</v>
      </c>
      <c r="AD190" s="39"/>
      <c r="AE190" s="37"/>
      <c r="AF190" s="37"/>
      <c r="AG190" s="38">
        <f t="shared" si="13"/>
        <v>0</v>
      </c>
      <c r="AH190" s="35">
        <f t="shared" si="14"/>
        <v>0</v>
      </c>
    </row>
    <row r="191" spans="1:34" x14ac:dyDescent="0.3">
      <c r="A191" s="54">
        <v>43652</v>
      </c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2"/>
      <c r="N191" s="28">
        <v>1452.201</v>
      </c>
      <c r="O191" s="37"/>
      <c r="P191" s="37"/>
      <c r="Q191" s="37"/>
      <c r="R191" s="30">
        <f t="shared" si="10"/>
        <v>0</v>
      </c>
      <c r="S191" s="28">
        <v>1452.201</v>
      </c>
      <c r="T191" s="37"/>
      <c r="U191" s="37"/>
      <c r="V191" s="37"/>
      <c r="W191" s="30">
        <f t="shared" si="11"/>
        <v>0</v>
      </c>
      <c r="X191" s="36">
        <v>1452.201</v>
      </c>
      <c r="Y191" s="37"/>
      <c r="Z191" s="37"/>
      <c r="AA191" s="37"/>
      <c r="AB191" s="38">
        <f t="shared" si="12"/>
        <v>0</v>
      </c>
      <c r="AC191" s="36">
        <v>1452.201</v>
      </c>
      <c r="AD191" s="39"/>
      <c r="AE191" s="37"/>
      <c r="AF191" s="37"/>
      <c r="AG191" s="38">
        <f t="shared" si="13"/>
        <v>0</v>
      </c>
      <c r="AH191" s="35">
        <f t="shared" si="14"/>
        <v>0</v>
      </c>
    </row>
    <row r="192" spans="1:34" x14ac:dyDescent="0.3">
      <c r="A192" s="54">
        <v>43653</v>
      </c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2"/>
      <c r="N192" s="28">
        <v>1452.201</v>
      </c>
      <c r="O192" s="37"/>
      <c r="P192" s="37"/>
      <c r="Q192" s="37"/>
      <c r="R192" s="30">
        <f t="shared" si="10"/>
        <v>0</v>
      </c>
      <c r="S192" s="28">
        <v>1452.201</v>
      </c>
      <c r="T192" s="37"/>
      <c r="U192" s="37"/>
      <c r="V192" s="37"/>
      <c r="W192" s="30">
        <f t="shared" si="11"/>
        <v>0</v>
      </c>
      <c r="X192" s="36">
        <v>1452.201</v>
      </c>
      <c r="Y192" s="37"/>
      <c r="Z192" s="37"/>
      <c r="AA192" s="37"/>
      <c r="AB192" s="38">
        <f t="shared" si="12"/>
        <v>0</v>
      </c>
      <c r="AC192" s="36">
        <v>1452.201</v>
      </c>
      <c r="AD192" s="39"/>
      <c r="AE192" s="37"/>
      <c r="AF192" s="37"/>
      <c r="AG192" s="38">
        <f t="shared" si="13"/>
        <v>0</v>
      </c>
      <c r="AH192" s="35">
        <f t="shared" si="14"/>
        <v>0</v>
      </c>
    </row>
    <row r="193" spans="1:34" x14ac:dyDescent="0.3">
      <c r="A193" s="54">
        <v>43654</v>
      </c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2"/>
      <c r="N193" s="28">
        <v>1452.201</v>
      </c>
      <c r="O193" s="37"/>
      <c r="P193" s="37"/>
      <c r="Q193" s="37"/>
      <c r="R193" s="30">
        <f t="shared" si="10"/>
        <v>0</v>
      </c>
      <c r="S193" s="28">
        <v>1452.201</v>
      </c>
      <c r="T193" s="37"/>
      <c r="U193" s="37"/>
      <c r="V193" s="37"/>
      <c r="W193" s="30">
        <f t="shared" si="11"/>
        <v>0</v>
      </c>
      <c r="X193" s="36">
        <v>1452.201</v>
      </c>
      <c r="Y193" s="37"/>
      <c r="Z193" s="37"/>
      <c r="AA193" s="37"/>
      <c r="AB193" s="38">
        <f t="shared" si="12"/>
        <v>0</v>
      </c>
      <c r="AC193" s="36">
        <v>1452.201</v>
      </c>
      <c r="AD193" s="39"/>
      <c r="AE193" s="37"/>
      <c r="AF193" s="37"/>
      <c r="AG193" s="38">
        <f t="shared" si="13"/>
        <v>0</v>
      </c>
      <c r="AH193" s="35">
        <f t="shared" si="14"/>
        <v>0</v>
      </c>
    </row>
    <row r="194" spans="1:34" x14ac:dyDescent="0.3">
      <c r="A194" s="54">
        <v>43655</v>
      </c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2"/>
      <c r="N194" s="28">
        <v>1452.201</v>
      </c>
      <c r="O194" s="37"/>
      <c r="P194" s="37"/>
      <c r="Q194" s="37"/>
      <c r="R194" s="30">
        <f t="shared" si="10"/>
        <v>0</v>
      </c>
      <c r="S194" s="28">
        <v>1452.201</v>
      </c>
      <c r="T194" s="37"/>
      <c r="U194" s="37"/>
      <c r="V194" s="37"/>
      <c r="W194" s="30">
        <f t="shared" si="11"/>
        <v>0</v>
      </c>
      <c r="X194" s="36">
        <v>1452.201</v>
      </c>
      <c r="Y194" s="37"/>
      <c r="Z194" s="37"/>
      <c r="AA194" s="37"/>
      <c r="AB194" s="38">
        <f t="shared" si="12"/>
        <v>0</v>
      </c>
      <c r="AC194" s="36">
        <v>1452.201</v>
      </c>
      <c r="AD194" s="39"/>
      <c r="AE194" s="37"/>
      <c r="AF194" s="37"/>
      <c r="AG194" s="38">
        <f t="shared" si="13"/>
        <v>0</v>
      </c>
      <c r="AH194" s="35">
        <f t="shared" si="14"/>
        <v>0</v>
      </c>
    </row>
    <row r="195" spans="1:34" x14ac:dyDescent="0.3">
      <c r="A195" s="54">
        <v>43656</v>
      </c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2"/>
      <c r="N195" s="28">
        <v>1452.201</v>
      </c>
      <c r="O195" s="37"/>
      <c r="P195" s="37"/>
      <c r="Q195" s="37"/>
      <c r="R195" s="30">
        <f t="shared" si="10"/>
        <v>0</v>
      </c>
      <c r="S195" s="28">
        <v>1452.201</v>
      </c>
      <c r="T195" s="37"/>
      <c r="U195" s="37"/>
      <c r="V195" s="37"/>
      <c r="W195" s="30">
        <f t="shared" si="11"/>
        <v>0</v>
      </c>
      <c r="X195" s="36">
        <v>1452.201</v>
      </c>
      <c r="Y195" s="37"/>
      <c r="Z195" s="37"/>
      <c r="AA195" s="37"/>
      <c r="AB195" s="38">
        <f t="shared" si="12"/>
        <v>0</v>
      </c>
      <c r="AC195" s="36">
        <v>1452.201</v>
      </c>
      <c r="AD195" s="39"/>
      <c r="AE195" s="37"/>
      <c r="AF195" s="37"/>
      <c r="AG195" s="38">
        <f t="shared" si="13"/>
        <v>0</v>
      </c>
      <c r="AH195" s="35">
        <f t="shared" si="14"/>
        <v>0</v>
      </c>
    </row>
    <row r="196" spans="1:34" x14ac:dyDescent="0.3">
      <c r="A196" s="54">
        <v>43657</v>
      </c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2"/>
      <c r="N196" s="28">
        <v>1452.201</v>
      </c>
      <c r="O196" s="37"/>
      <c r="P196" s="37"/>
      <c r="Q196" s="37"/>
      <c r="R196" s="30">
        <f t="shared" si="10"/>
        <v>0</v>
      </c>
      <c r="S196" s="28">
        <v>1452.201</v>
      </c>
      <c r="T196" s="37"/>
      <c r="U196" s="37"/>
      <c r="V196" s="37"/>
      <c r="W196" s="30">
        <f t="shared" si="11"/>
        <v>0</v>
      </c>
      <c r="X196" s="36">
        <v>1452.201</v>
      </c>
      <c r="Y196" s="37"/>
      <c r="Z196" s="37"/>
      <c r="AA196" s="37"/>
      <c r="AB196" s="38">
        <f t="shared" si="12"/>
        <v>0</v>
      </c>
      <c r="AC196" s="36">
        <v>1452.201</v>
      </c>
      <c r="AD196" s="39"/>
      <c r="AE196" s="37"/>
      <c r="AF196" s="37"/>
      <c r="AG196" s="38">
        <f t="shared" si="13"/>
        <v>0</v>
      </c>
      <c r="AH196" s="35">
        <f t="shared" si="14"/>
        <v>0</v>
      </c>
    </row>
    <row r="197" spans="1:34" x14ac:dyDescent="0.3">
      <c r="A197" s="54">
        <v>43658</v>
      </c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2"/>
      <c r="N197" s="28">
        <v>1452.201</v>
      </c>
      <c r="O197" s="37"/>
      <c r="P197" s="37"/>
      <c r="Q197" s="37"/>
      <c r="R197" s="30">
        <f t="shared" si="10"/>
        <v>0</v>
      </c>
      <c r="S197" s="28">
        <v>1452.201</v>
      </c>
      <c r="T197" s="37"/>
      <c r="U197" s="37"/>
      <c r="V197" s="37"/>
      <c r="W197" s="30">
        <f t="shared" si="11"/>
        <v>0</v>
      </c>
      <c r="X197" s="36">
        <v>1452.201</v>
      </c>
      <c r="Y197" s="37"/>
      <c r="Z197" s="37"/>
      <c r="AA197" s="37"/>
      <c r="AB197" s="38">
        <f t="shared" si="12"/>
        <v>0</v>
      </c>
      <c r="AC197" s="36">
        <v>1452.201</v>
      </c>
      <c r="AD197" s="39"/>
      <c r="AE197" s="37"/>
      <c r="AF197" s="37"/>
      <c r="AG197" s="38">
        <f t="shared" si="13"/>
        <v>0</v>
      </c>
      <c r="AH197" s="35">
        <f t="shared" si="14"/>
        <v>0</v>
      </c>
    </row>
    <row r="198" spans="1:34" x14ac:dyDescent="0.3">
      <c r="A198" s="54">
        <v>43659</v>
      </c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2"/>
      <c r="N198" s="28">
        <v>1452.201</v>
      </c>
      <c r="O198" s="37"/>
      <c r="P198" s="37"/>
      <c r="Q198" s="37"/>
      <c r="R198" s="30">
        <f t="shared" ref="R198:R261" si="15">+(N198*O198*P198*Q198)/54</f>
        <v>0</v>
      </c>
      <c r="S198" s="28">
        <v>1452.201</v>
      </c>
      <c r="T198" s="37"/>
      <c r="U198" s="37"/>
      <c r="V198" s="37"/>
      <c r="W198" s="30">
        <f t="shared" ref="W198:W261" si="16">+(N198*O198*P198*Q198)/54</f>
        <v>0</v>
      </c>
      <c r="X198" s="36">
        <v>1452.201</v>
      </c>
      <c r="Y198" s="37"/>
      <c r="Z198" s="37"/>
      <c r="AA198" s="37"/>
      <c r="AB198" s="38">
        <f t="shared" ref="AB198:AB261" si="17">+(S198*T198*U198*V198)/54</f>
        <v>0</v>
      </c>
      <c r="AC198" s="36">
        <v>1452.201</v>
      </c>
      <c r="AD198" s="39"/>
      <c r="AE198" s="37"/>
      <c r="AF198" s="37"/>
      <c r="AG198" s="38">
        <f t="shared" ref="AG198:AG261" si="18">+(X198*Y198*Z198*AA198)/54</f>
        <v>0</v>
      </c>
      <c r="AH198" s="35">
        <f t="shared" ref="AH198:AH261" si="19">AG198+AB198+W198+R198</f>
        <v>0</v>
      </c>
    </row>
    <row r="199" spans="1:34" x14ac:dyDescent="0.3">
      <c r="A199" s="54">
        <v>43660</v>
      </c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2"/>
      <c r="N199" s="28">
        <v>1452.201</v>
      </c>
      <c r="O199" s="37"/>
      <c r="P199" s="37"/>
      <c r="Q199" s="37"/>
      <c r="R199" s="30">
        <f t="shared" si="15"/>
        <v>0</v>
      </c>
      <c r="S199" s="28">
        <v>1452.201</v>
      </c>
      <c r="T199" s="37"/>
      <c r="U199" s="37"/>
      <c r="V199" s="37"/>
      <c r="W199" s="30">
        <f t="shared" si="16"/>
        <v>0</v>
      </c>
      <c r="X199" s="36">
        <v>1452.201</v>
      </c>
      <c r="Y199" s="37"/>
      <c r="Z199" s="37"/>
      <c r="AA199" s="37"/>
      <c r="AB199" s="38">
        <f t="shared" si="17"/>
        <v>0</v>
      </c>
      <c r="AC199" s="36">
        <v>1452.201</v>
      </c>
      <c r="AD199" s="39"/>
      <c r="AE199" s="37"/>
      <c r="AF199" s="37"/>
      <c r="AG199" s="38">
        <f t="shared" si="18"/>
        <v>0</v>
      </c>
      <c r="AH199" s="35">
        <f t="shared" si="19"/>
        <v>0</v>
      </c>
    </row>
    <row r="200" spans="1:34" x14ac:dyDescent="0.3">
      <c r="A200" s="54">
        <v>43661</v>
      </c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2"/>
      <c r="N200" s="28">
        <v>1452.201</v>
      </c>
      <c r="O200" s="37"/>
      <c r="P200" s="37"/>
      <c r="Q200" s="37"/>
      <c r="R200" s="30">
        <f t="shared" si="15"/>
        <v>0</v>
      </c>
      <c r="S200" s="28">
        <v>1452.201</v>
      </c>
      <c r="T200" s="37"/>
      <c r="U200" s="37"/>
      <c r="V200" s="37"/>
      <c r="W200" s="30">
        <f t="shared" si="16"/>
        <v>0</v>
      </c>
      <c r="X200" s="36">
        <v>1452.201</v>
      </c>
      <c r="Y200" s="37"/>
      <c r="Z200" s="37"/>
      <c r="AA200" s="37"/>
      <c r="AB200" s="38">
        <f t="shared" si="17"/>
        <v>0</v>
      </c>
      <c r="AC200" s="36">
        <v>1452.201</v>
      </c>
      <c r="AD200" s="39"/>
      <c r="AE200" s="37"/>
      <c r="AF200" s="37"/>
      <c r="AG200" s="38">
        <f t="shared" si="18"/>
        <v>0</v>
      </c>
      <c r="AH200" s="35">
        <f t="shared" si="19"/>
        <v>0</v>
      </c>
    </row>
    <row r="201" spans="1:34" x14ac:dyDescent="0.3">
      <c r="A201" s="54">
        <v>43662</v>
      </c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2"/>
      <c r="N201" s="28">
        <v>1452.201</v>
      </c>
      <c r="O201" s="37"/>
      <c r="P201" s="37"/>
      <c r="Q201" s="37"/>
      <c r="R201" s="30">
        <f t="shared" si="15"/>
        <v>0</v>
      </c>
      <c r="S201" s="28">
        <v>1452.201</v>
      </c>
      <c r="T201" s="37"/>
      <c r="U201" s="37"/>
      <c r="V201" s="37"/>
      <c r="W201" s="30">
        <f t="shared" si="16"/>
        <v>0</v>
      </c>
      <c r="X201" s="36">
        <v>1452.201</v>
      </c>
      <c r="Y201" s="37"/>
      <c r="Z201" s="37"/>
      <c r="AA201" s="37"/>
      <c r="AB201" s="38">
        <f t="shared" si="17"/>
        <v>0</v>
      </c>
      <c r="AC201" s="36">
        <v>1452.201</v>
      </c>
      <c r="AD201" s="39"/>
      <c r="AE201" s="37"/>
      <c r="AF201" s="37"/>
      <c r="AG201" s="38">
        <f t="shared" si="18"/>
        <v>0</v>
      </c>
      <c r="AH201" s="35">
        <f t="shared" si="19"/>
        <v>0</v>
      </c>
    </row>
    <row r="202" spans="1:34" x14ac:dyDescent="0.3">
      <c r="A202" s="54">
        <v>43663</v>
      </c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2"/>
      <c r="N202" s="28">
        <v>1452.201</v>
      </c>
      <c r="O202" s="37"/>
      <c r="P202" s="37"/>
      <c r="Q202" s="37"/>
      <c r="R202" s="30">
        <f t="shared" si="15"/>
        <v>0</v>
      </c>
      <c r="S202" s="28">
        <v>1452.201</v>
      </c>
      <c r="T202" s="37"/>
      <c r="U202" s="37"/>
      <c r="V202" s="37"/>
      <c r="W202" s="30">
        <f t="shared" si="16"/>
        <v>0</v>
      </c>
      <c r="X202" s="36">
        <v>1452.201</v>
      </c>
      <c r="Y202" s="37"/>
      <c r="Z202" s="37"/>
      <c r="AA202" s="37"/>
      <c r="AB202" s="38">
        <f t="shared" si="17"/>
        <v>0</v>
      </c>
      <c r="AC202" s="36">
        <v>1452.201</v>
      </c>
      <c r="AD202" s="39"/>
      <c r="AE202" s="37"/>
      <c r="AF202" s="37"/>
      <c r="AG202" s="38">
        <f t="shared" si="18"/>
        <v>0</v>
      </c>
      <c r="AH202" s="35">
        <f t="shared" si="19"/>
        <v>0</v>
      </c>
    </row>
    <row r="203" spans="1:34" x14ac:dyDescent="0.3">
      <c r="A203" s="54">
        <v>43664</v>
      </c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2"/>
      <c r="N203" s="28">
        <v>1452.201</v>
      </c>
      <c r="O203" s="37"/>
      <c r="P203" s="37"/>
      <c r="Q203" s="37"/>
      <c r="R203" s="30">
        <f t="shared" si="15"/>
        <v>0</v>
      </c>
      <c r="S203" s="28">
        <v>1452.201</v>
      </c>
      <c r="T203" s="37"/>
      <c r="U203" s="37"/>
      <c r="V203" s="37"/>
      <c r="W203" s="30">
        <f t="shared" si="16"/>
        <v>0</v>
      </c>
      <c r="X203" s="36">
        <v>1452.201</v>
      </c>
      <c r="Y203" s="37"/>
      <c r="Z203" s="37"/>
      <c r="AA203" s="37"/>
      <c r="AB203" s="38">
        <f t="shared" si="17"/>
        <v>0</v>
      </c>
      <c r="AC203" s="36">
        <v>1452.201</v>
      </c>
      <c r="AD203" s="39"/>
      <c r="AE203" s="37"/>
      <c r="AF203" s="37"/>
      <c r="AG203" s="38">
        <f t="shared" si="18"/>
        <v>0</v>
      </c>
      <c r="AH203" s="35">
        <f t="shared" si="19"/>
        <v>0</v>
      </c>
    </row>
    <row r="204" spans="1:34" x14ac:dyDescent="0.3">
      <c r="A204" s="54">
        <v>43665</v>
      </c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2"/>
      <c r="N204" s="28">
        <v>1452.201</v>
      </c>
      <c r="O204" s="37"/>
      <c r="P204" s="37"/>
      <c r="Q204" s="37"/>
      <c r="R204" s="30">
        <f t="shared" si="15"/>
        <v>0</v>
      </c>
      <c r="S204" s="28">
        <v>1452.201</v>
      </c>
      <c r="T204" s="37"/>
      <c r="U204" s="37"/>
      <c r="V204" s="37"/>
      <c r="W204" s="30">
        <f t="shared" si="16"/>
        <v>0</v>
      </c>
      <c r="X204" s="36">
        <v>1452.201</v>
      </c>
      <c r="Y204" s="37"/>
      <c r="Z204" s="37"/>
      <c r="AA204" s="37"/>
      <c r="AB204" s="38">
        <f t="shared" si="17"/>
        <v>0</v>
      </c>
      <c r="AC204" s="36">
        <v>1452.201</v>
      </c>
      <c r="AD204" s="39"/>
      <c r="AE204" s="37"/>
      <c r="AF204" s="37"/>
      <c r="AG204" s="38">
        <f t="shared" si="18"/>
        <v>0</v>
      </c>
      <c r="AH204" s="35">
        <f t="shared" si="19"/>
        <v>0</v>
      </c>
    </row>
    <row r="205" spans="1:34" x14ac:dyDescent="0.3">
      <c r="A205" s="54">
        <v>43666</v>
      </c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2"/>
      <c r="N205" s="28">
        <v>1452.201</v>
      </c>
      <c r="O205" s="37"/>
      <c r="P205" s="37"/>
      <c r="Q205" s="37"/>
      <c r="R205" s="30">
        <f t="shared" si="15"/>
        <v>0</v>
      </c>
      <c r="S205" s="28">
        <v>1452.201</v>
      </c>
      <c r="T205" s="37"/>
      <c r="U205" s="37"/>
      <c r="V205" s="37"/>
      <c r="W205" s="30">
        <f t="shared" si="16"/>
        <v>0</v>
      </c>
      <c r="X205" s="36">
        <v>1452.201</v>
      </c>
      <c r="Y205" s="37"/>
      <c r="Z205" s="37"/>
      <c r="AA205" s="37"/>
      <c r="AB205" s="38">
        <f t="shared" si="17"/>
        <v>0</v>
      </c>
      <c r="AC205" s="36">
        <v>1452.201</v>
      </c>
      <c r="AD205" s="39"/>
      <c r="AE205" s="37"/>
      <c r="AF205" s="37"/>
      <c r="AG205" s="38">
        <f t="shared" si="18"/>
        <v>0</v>
      </c>
      <c r="AH205" s="35">
        <f t="shared" si="19"/>
        <v>0</v>
      </c>
    </row>
    <row r="206" spans="1:34" x14ac:dyDescent="0.3">
      <c r="A206" s="54">
        <v>43667</v>
      </c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2"/>
      <c r="N206" s="28">
        <v>1452.201</v>
      </c>
      <c r="O206" s="37"/>
      <c r="P206" s="37"/>
      <c r="Q206" s="37"/>
      <c r="R206" s="30">
        <f t="shared" si="15"/>
        <v>0</v>
      </c>
      <c r="S206" s="28">
        <v>1452.201</v>
      </c>
      <c r="T206" s="37"/>
      <c r="U206" s="37"/>
      <c r="V206" s="37"/>
      <c r="W206" s="30">
        <f t="shared" si="16"/>
        <v>0</v>
      </c>
      <c r="X206" s="36">
        <v>1452.201</v>
      </c>
      <c r="Y206" s="37"/>
      <c r="Z206" s="37"/>
      <c r="AA206" s="37"/>
      <c r="AB206" s="38">
        <f t="shared" si="17"/>
        <v>0</v>
      </c>
      <c r="AC206" s="36">
        <v>1452.201</v>
      </c>
      <c r="AD206" s="39"/>
      <c r="AE206" s="37"/>
      <c r="AF206" s="37"/>
      <c r="AG206" s="38">
        <f t="shared" si="18"/>
        <v>0</v>
      </c>
      <c r="AH206" s="35">
        <f t="shared" si="19"/>
        <v>0</v>
      </c>
    </row>
    <row r="207" spans="1:34" x14ac:dyDescent="0.3">
      <c r="A207" s="54">
        <v>43668</v>
      </c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2"/>
      <c r="N207" s="28">
        <v>1452.201</v>
      </c>
      <c r="O207" s="37"/>
      <c r="P207" s="37"/>
      <c r="Q207" s="37"/>
      <c r="R207" s="30">
        <f t="shared" si="15"/>
        <v>0</v>
      </c>
      <c r="S207" s="28">
        <v>1452.201</v>
      </c>
      <c r="T207" s="37"/>
      <c r="U207" s="37"/>
      <c r="V207" s="37"/>
      <c r="W207" s="30">
        <f t="shared" si="16"/>
        <v>0</v>
      </c>
      <c r="X207" s="36">
        <v>1452.201</v>
      </c>
      <c r="Y207" s="37"/>
      <c r="Z207" s="37"/>
      <c r="AA207" s="37"/>
      <c r="AB207" s="38">
        <f t="shared" si="17"/>
        <v>0</v>
      </c>
      <c r="AC207" s="36">
        <v>1452.201</v>
      </c>
      <c r="AD207" s="39"/>
      <c r="AE207" s="37"/>
      <c r="AF207" s="37"/>
      <c r="AG207" s="38">
        <f t="shared" si="18"/>
        <v>0</v>
      </c>
      <c r="AH207" s="35">
        <f t="shared" si="19"/>
        <v>0</v>
      </c>
    </row>
    <row r="208" spans="1:34" x14ac:dyDescent="0.3">
      <c r="A208" s="54">
        <v>43669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2"/>
      <c r="N208" s="28">
        <v>1452.201</v>
      </c>
      <c r="O208" s="37"/>
      <c r="P208" s="37"/>
      <c r="Q208" s="37"/>
      <c r="R208" s="30">
        <f t="shared" si="15"/>
        <v>0</v>
      </c>
      <c r="S208" s="28">
        <v>1452.201</v>
      </c>
      <c r="T208" s="37"/>
      <c r="U208" s="37"/>
      <c r="V208" s="37"/>
      <c r="W208" s="30">
        <f t="shared" si="16"/>
        <v>0</v>
      </c>
      <c r="X208" s="36">
        <v>1452.201</v>
      </c>
      <c r="Y208" s="37"/>
      <c r="Z208" s="37"/>
      <c r="AA208" s="37"/>
      <c r="AB208" s="38">
        <f t="shared" si="17"/>
        <v>0</v>
      </c>
      <c r="AC208" s="36">
        <v>1452.201</v>
      </c>
      <c r="AD208" s="39"/>
      <c r="AE208" s="37"/>
      <c r="AF208" s="37"/>
      <c r="AG208" s="38">
        <f t="shared" si="18"/>
        <v>0</v>
      </c>
      <c r="AH208" s="35">
        <f t="shared" si="19"/>
        <v>0</v>
      </c>
    </row>
    <row r="209" spans="1:34" x14ac:dyDescent="0.3">
      <c r="A209" s="54">
        <v>43670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2"/>
      <c r="N209" s="28">
        <v>1452.201</v>
      </c>
      <c r="O209" s="37"/>
      <c r="P209" s="37"/>
      <c r="Q209" s="37"/>
      <c r="R209" s="30">
        <f t="shared" si="15"/>
        <v>0</v>
      </c>
      <c r="S209" s="28">
        <v>1452.201</v>
      </c>
      <c r="T209" s="37"/>
      <c r="U209" s="37"/>
      <c r="V209" s="37"/>
      <c r="W209" s="30">
        <f t="shared" si="16"/>
        <v>0</v>
      </c>
      <c r="X209" s="36">
        <v>1452.201</v>
      </c>
      <c r="Y209" s="37"/>
      <c r="Z209" s="37"/>
      <c r="AA209" s="37"/>
      <c r="AB209" s="38">
        <f t="shared" si="17"/>
        <v>0</v>
      </c>
      <c r="AC209" s="36">
        <v>1452.201</v>
      </c>
      <c r="AD209" s="39"/>
      <c r="AE209" s="37"/>
      <c r="AF209" s="37"/>
      <c r="AG209" s="38">
        <f t="shared" si="18"/>
        <v>0</v>
      </c>
      <c r="AH209" s="35">
        <f t="shared" si="19"/>
        <v>0</v>
      </c>
    </row>
    <row r="210" spans="1:34" x14ac:dyDescent="0.3">
      <c r="A210" s="54">
        <v>43671</v>
      </c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2"/>
      <c r="N210" s="28">
        <v>1452.201</v>
      </c>
      <c r="O210" s="37"/>
      <c r="P210" s="37"/>
      <c r="Q210" s="37"/>
      <c r="R210" s="30">
        <f t="shared" si="15"/>
        <v>0</v>
      </c>
      <c r="S210" s="28">
        <v>1452.201</v>
      </c>
      <c r="T210" s="37"/>
      <c r="U210" s="37"/>
      <c r="V210" s="37"/>
      <c r="W210" s="30">
        <f t="shared" si="16"/>
        <v>0</v>
      </c>
      <c r="X210" s="36">
        <v>1452.201</v>
      </c>
      <c r="Y210" s="37"/>
      <c r="Z210" s="37"/>
      <c r="AA210" s="37"/>
      <c r="AB210" s="38">
        <f t="shared" si="17"/>
        <v>0</v>
      </c>
      <c r="AC210" s="36">
        <v>1452.201</v>
      </c>
      <c r="AD210" s="39"/>
      <c r="AE210" s="37"/>
      <c r="AF210" s="37"/>
      <c r="AG210" s="38">
        <f t="shared" si="18"/>
        <v>0</v>
      </c>
      <c r="AH210" s="35">
        <f t="shared" si="19"/>
        <v>0</v>
      </c>
    </row>
    <row r="211" spans="1:34" x14ac:dyDescent="0.3">
      <c r="A211" s="54">
        <v>43672</v>
      </c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2"/>
      <c r="N211" s="28">
        <v>1452.201</v>
      </c>
      <c r="O211" s="37"/>
      <c r="P211" s="37"/>
      <c r="Q211" s="37"/>
      <c r="R211" s="30">
        <f t="shared" si="15"/>
        <v>0</v>
      </c>
      <c r="S211" s="28">
        <v>1452.201</v>
      </c>
      <c r="T211" s="37"/>
      <c r="U211" s="37"/>
      <c r="V211" s="37"/>
      <c r="W211" s="30">
        <f t="shared" si="16"/>
        <v>0</v>
      </c>
      <c r="X211" s="36">
        <v>1452.201</v>
      </c>
      <c r="Y211" s="37"/>
      <c r="Z211" s="37"/>
      <c r="AA211" s="37"/>
      <c r="AB211" s="38">
        <f t="shared" si="17"/>
        <v>0</v>
      </c>
      <c r="AC211" s="36">
        <v>1452.201</v>
      </c>
      <c r="AD211" s="39"/>
      <c r="AE211" s="37"/>
      <c r="AF211" s="37"/>
      <c r="AG211" s="38">
        <f t="shared" si="18"/>
        <v>0</v>
      </c>
      <c r="AH211" s="35">
        <f t="shared" si="19"/>
        <v>0</v>
      </c>
    </row>
    <row r="212" spans="1:34" x14ac:dyDescent="0.3">
      <c r="A212" s="54">
        <v>43673</v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2"/>
      <c r="N212" s="28">
        <v>1452.201</v>
      </c>
      <c r="O212" s="37"/>
      <c r="P212" s="37"/>
      <c r="Q212" s="37"/>
      <c r="R212" s="30">
        <f t="shared" si="15"/>
        <v>0</v>
      </c>
      <c r="S212" s="28">
        <v>1452.201</v>
      </c>
      <c r="T212" s="37"/>
      <c r="U212" s="37"/>
      <c r="V212" s="37"/>
      <c r="W212" s="30">
        <f t="shared" si="16"/>
        <v>0</v>
      </c>
      <c r="X212" s="36">
        <v>1452.201</v>
      </c>
      <c r="Y212" s="37"/>
      <c r="Z212" s="37"/>
      <c r="AA212" s="37"/>
      <c r="AB212" s="38">
        <f t="shared" si="17"/>
        <v>0</v>
      </c>
      <c r="AC212" s="36">
        <v>1452.201</v>
      </c>
      <c r="AD212" s="39"/>
      <c r="AE212" s="37"/>
      <c r="AF212" s="37"/>
      <c r="AG212" s="38">
        <f t="shared" si="18"/>
        <v>0</v>
      </c>
      <c r="AH212" s="35">
        <f t="shared" si="19"/>
        <v>0</v>
      </c>
    </row>
    <row r="213" spans="1:34" x14ac:dyDescent="0.3">
      <c r="A213" s="54">
        <v>43674</v>
      </c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2"/>
      <c r="N213" s="28">
        <v>1452.201</v>
      </c>
      <c r="O213" s="37"/>
      <c r="P213" s="37"/>
      <c r="Q213" s="37"/>
      <c r="R213" s="30">
        <f t="shared" si="15"/>
        <v>0</v>
      </c>
      <c r="S213" s="28">
        <v>1452.201</v>
      </c>
      <c r="T213" s="37"/>
      <c r="U213" s="37"/>
      <c r="V213" s="37"/>
      <c r="W213" s="30">
        <f t="shared" si="16"/>
        <v>0</v>
      </c>
      <c r="X213" s="36">
        <v>1452.201</v>
      </c>
      <c r="Y213" s="37"/>
      <c r="Z213" s="37"/>
      <c r="AA213" s="37"/>
      <c r="AB213" s="38">
        <f t="shared" si="17"/>
        <v>0</v>
      </c>
      <c r="AC213" s="36">
        <v>1452.201</v>
      </c>
      <c r="AD213" s="39"/>
      <c r="AE213" s="37"/>
      <c r="AF213" s="37"/>
      <c r="AG213" s="38">
        <f t="shared" si="18"/>
        <v>0</v>
      </c>
      <c r="AH213" s="35">
        <f t="shared" si="19"/>
        <v>0</v>
      </c>
    </row>
    <row r="214" spans="1:34" x14ac:dyDescent="0.3">
      <c r="A214" s="54">
        <v>43675</v>
      </c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2"/>
      <c r="N214" s="28">
        <v>1452.201</v>
      </c>
      <c r="O214" s="37"/>
      <c r="P214" s="37"/>
      <c r="Q214" s="37"/>
      <c r="R214" s="30">
        <f t="shared" si="15"/>
        <v>0</v>
      </c>
      <c r="S214" s="28">
        <v>1452.201</v>
      </c>
      <c r="T214" s="37"/>
      <c r="U214" s="37"/>
      <c r="V214" s="37"/>
      <c r="W214" s="30">
        <f t="shared" si="16"/>
        <v>0</v>
      </c>
      <c r="X214" s="36">
        <v>1452.201</v>
      </c>
      <c r="Y214" s="37"/>
      <c r="Z214" s="37"/>
      <c r="AA214" s="37"/>
      <c r="AB214" s="38">
        <f t="shared" si="17"/>
        <v>0</v>
      </c>
      <c r="AC214" s="36">
        <v>1452.201</v>
      </c>
      <c r="AD214" s="39"/>
      <c r="AE214" s="37"/>
      <c r="AF214" s="37"/>
      <c r="AG214" s="38">
        <f t="shared" si="18"/>
        <v>0</v>
      </c>
      <c r="AH214" s="35">
        <f t="shared" si="19"/>
        <v>0</v>
      </c>
    </row>
    <row r="215" spans="1:34" x14ac:dyDescent="0.3">
      <c r="A215" s="54">
        <v>43676</v>
      </c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2"/>
      <c r="N215" s="28">
        <v>1452.201</v>
      </c>
      <c r="O215" s="37"/>
      <c r="P215" s="37"/>
      <c r="Q215" s="37"/>
      <c r="R215" s="30">
        <f t="shared" si="15"/>
        <v>0</v>
      </c>
      <c r="S215" s="28">
        <v>1452.201</v>
      </c>
      <c r="T215" s="37"/>
      <c r="U215" s="37"/>
      <c r="V215" s="37"/>
      <c r="W215" s="30">
        <f t="shared" si="16"/>
        <v>0</v>
      </c>
      <c r="X215" s="36">
        <v>1452.201</v>
      </c>
      <c r="Y215" s="37"/>
      <c r="Z215" s="37"/>
      <c r="AA215" s="37"/>
      <c r="AB215" s="38">
        <f t="shared" si="17"/>
        <v>0</v>
      </c>
      <c r="AC215" s="36">
        <v>1452.201</v>
      </c>
      <c r="AD215" s="39"/>
      <c r="AE215" s="37"/>
      <c r="AF215" s="37"/>
      <c r="AG215" s="38">
        <f t="shared" si="18"/>
        <v>0</v>
      </c>
      <c r="AH215" s="35">
        <f t="shared" si="19"/>
        <v>0</v>
      </c>
    </row>
    <row r="216" spans="1:34" x14ac:dyDescent="0.3">
      <c r="A216" s="54">
        <v>43677</v>
      </c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2"/>
      <c r="N216" s="28">
        <v>1452.201</v>
      </c>
      <c r="O216" s="37"/>
      <c r="P216" s="37"/>
      <c r="Q216" s="37"/>
      <c r="R216" s="30">
        <f t="shared" si="15"/>
        <v>0</v>
      </c>
      <c r="S216" s="28">
        <v>1452.201</v>
      </c>
      <c r="T216" s="37"/>
      <c r="U216" s="37"/>
      <c r="V216" s="37"/>
      <c r="W216" s="30">
        <f t="shared" si="16"/>
        <v>0</v>
      </c>
      <c r="X216" s="36">
        <v>1452.201</v>
      </c>
      <c r="Y216" s="37"/>
      <c r="Z216" s="37"/>
      <c r="AA216" s="37"/>
      <c r="AB216" s="38">
        <f t="shared" si="17"/>
        <v>0</v>
      </c>
      <c r="AC216" s="36">
        <v>1452.201</v>
      </c>
      <c r="AD216" s="39"/>
      <c r="AE216" s="37"/>
      <c r="AF216" s="37"/>
      <c r="AG216" s="38">
        <f t="shared" si="18"/>
        <v>0</v>
      </c>
      <c r="AH216" s="35">
        <f t="shared" si="19"/>
        <v>0</v>
      </c>
    </row>
    <row r="217" spans="1:34" x14ac:dyDescent="0.3">
      <c r="A217" s="54">
        <v>43678</v>
      </c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2"/>
      <c r="N217" s="28">
        <v>1452.201</v>
      </c>
      <c r="O217" s="37"/>
      <c r="P217" s="37"/>
      <c r="Q217" s="37"/>
      <c r="R217" s="30">
        <f t="shared" si="15"/>
        <v>0</v>
      </c>
      <c r="S217" s="28">
        <v>1452.201</v>
      </c>
      <c r="T217" s="37"/>
      <c r="U217" s="37"/>
      <c r="V217" s="37"/>
      <c r="W217" s="30">
        <f t="shared" si="16"/>
        <v>0</v>
      </c>
      <c r="X217" s="36">
        <v>1452.201</v>
      </c>
      <c r="Y217" s="37"/>
      <c r="Z217" s="37"/>
      <c r="AA217" s="37"/>
      <c r="AB217" s="38">
        <f t="shared" si="17"/>
        <v>0</v>
      </c>
      <c r="AC217" s="36">
        <v>1452.201</v>
      </c>
      <c r="AD217" s="39"/>
      <c r="AE217" s="37"/>
      <c r="AF217" s="37"/>
      <c r="AG217" s="38">
        <f t="shared" si="18"/>
        <v>0</v>
      </c>
      <c r="AH217" s="35">
        <f t="shared" si="19"/>
        <v>0</v>
      </c>
    </row>
    <row r="218" spans="1:34" x14ac:dyDescent="0.3">
      <c r="A218" s="54">
        <v>43679</v>
      </c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2"/>
      <c r="N218" s="28">
        <v>1452.201</v>
      </c>
      <c r="O218" s="37"/>
      <c r="P218" s="37"/>
      <c r="Q218" s="37"/>
      <c r="R218" s="30">
        <f t="shared" si="15"/>
        <v>0</v>
      </c>
      <c r="S218" s="28">
        <v>1452.201</v>
      </c>
      <c r="T218" s="37"/>
      <c r="U218" s="37"/>
      <c r="V218" s="37"/>
      <c r="W218" s="30">
        <f t="shared" si="16"/>
        <v>0</v>
      </c>
      <c r="X218" s="36">
        <v>1452.201</v>
      </c>
      <c r="Y218" s="37"/>
      <c r="Z218" s="37"/>
      <c r="AA218" s="37"/>
      <c r="AB218" s="38">
        <f t="shared" si="17"/>
        <v>0</v>
      </c>
      <c r="AC218" s="36">
        <v>1452.201</v>
      </c>
      <c r="AD218" s="39"/>
      <c r="AE218" s="37"/>
      <c r="AF218" s="37"/>
      <c r="AG218" s="38">
        <f t="shared" si="18"/>
        <v>0</v>
      </c>
      <c r="AH218" s="35">
        <f t="shared" si="19"/>
        <v>0</v>
      </c>
    </row>
    <row r="219" spans="1:34" x14ac:dyDescent="0.3">
      <c r="A219" s="54">
        <v>43680</v>
      </c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2"/>
      <c r="N219" s="28">
        <v>1452.201</v>
      </c>
      <c r="O219" s="37"/>
      <c r="P219" s="37"/>
      <c r="Q219" s="37"/>
      <c r="R219" s="30">
        <f t="shared" si="15"/>
        <v>0</v>
      </c>
      <c r="S219" s="28">
        <v>1452.201</v>
      </c>
      <c r="T219" s="37"/>
      <c r="U219" s="37"/>
      <c r="V219" s="37"/>
      <c r="W219" s="30">
        <f t="shared" si="16"/>
        <v>0</v>
      </c>
      <c r="X219" s="36">
        <v>1452.201</v>
      </c>
      <c r="Y219" s="37"/>
      <c r="Z219" s="37"/>
      <c r="AA219" s="37"/>
      <c r="AB219" s="38">
        <f t="shared" si="17"/>
        <v>0</v>
      </c>
      <c r="AC219" s="36">
        <v>1452.201</v>
      </c>
      <c r="AD219" s="39"/>
      <c r="AE219" s="37"/>
      <c r="AF219" s="37"/>
      <c r="AG219" s="38">
        <f t="shared" si="18"/>
        <v>0</v>
      </c>
      <c r="AH219" s="35">
        <f t="shared" si="19"/>
        <v>0</v>
      </c>
    </row>
    <row r="220" spans="1:34" x14ac:dyDescent="0.3">
      <c r="A220" s="54">
        <v>43681</v>
      </c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2"/>
      <c r="N220" s="28">
        <v>1452.201</v>
      </c>
      <c r="O220" s="37"/>
      <c r="P220" s="37"/>
      <c r="Q220" s="37"/>
      <c r="R220" s="30">
        <f t="shared" si="15"/>
        <v>0</v>
      </c>
      <c r="S220" s="28">
        <v>1452.201</v>
      </c>
      <c r="T220" s="37"/>
      <c r="U220" s="37"/>
      <c r="V220" s="37"/>
      <c r="W220" s="30">
        <f t="shared" si="16"/>
        <v>0</v>
      </c>
      <c r="X220" s="36">
        <v>1452.201</v>
      </c>
      <c r="Y220" s="37"/>
      <c r="Z220" s="37"/>
      <c r="AA220" s="37"/>
      <c r="AB220" s="38">
        <f t="shared" si="17"/>
        <v>0</v>
      </c>
      <c r="AC220" s="36">
        <v>1452.201</v>
      </c>
      <c r="AD220" s="39"/>
      <c r="AE220" s="37"/>
      <c r="AF220" s="37"/>
      <c r="AG220" s="38">
        <f t="shared" si="18"/>
        <v>0</v>
      </c>
      <c r="AH220" s="35">
        <f t="shared" si="19"/>
        <v>0</v>
      </c>
    </row>
    <row r="221" spans="1:34" x14ac:dyDescent="0.3">
      <c r="A221" s="54">
        <v>43682</v>
      </c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2"/>
      <c r="N221" s="28">
        <v>1452.201</v>
      </c>
      <c r="O221" s="37"/>
      <c r="P221" s="37"/>
      <c r="Q221" s="37"/>
      <c r="R221" s="30">
        <f t="shared" si="15"/>
        <v>0</v>
      </c>
      <c r="S221" s="28">
        <v>1452.201</v>
      </c>
      <c r="T221" s="37"/>
      <c r="U221" s="37"/>
      <c r="V221" s="37"/>
      <c r="W221" s="30">
        <f t="shared" si="16"/>
        <v>0</v>
      </c>
      <c r="X221" s="36">
        <v>1452.201</v>
      </c>
      <c r="Y221" s="37"/>
      <c r="Z221" s="37"/>
      <c r="AA221" s="37"/>
      <c r="AB221" s="38">
        <f t="shared" si="17"/>
        <v>0</v>
      </c>
      <c r="AC221" s="36">
        <v>1452.201</v>
      </c>
      <c r="AD221" s="39"/>
      <c r="AE221" s="37"/>
      <c r="AF221" s="37"/>
      <c r="AG221" s="38">
        <f t="shared" si="18"/>
        <v>0</v>
      </c>
      <c r="AH221" s="35">
        <f t="shared" si="19"/>
        <v>0</v>
      </c>
    </row>
    <row r="222" spans="1:34" x14ac:dyDescent="0.3">
      <c r="A222" s="54">
        <v>43683</v>
      </c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2"/>
      <c r="N222" s="28">
        <v>1452.201</v>
      </c>
      <c r="O222" s="37"/>
      <c r="P222" s="37"/>
      <c r="Q222" s="37"/>
      <c r="R222" s="30">
        <f t="shared" si="15"/>
        <v>0</v>
      </c>
      <c r="S222" s="28">
        <v>1452.201</v>
      </c>
      <c r="T222" s="37"/>
      <c r="U222" s="37"/>
      <c r="V222" s="37"/>
      <c r="W222" s="30">
        <f t="shared" si="16"/>
        <v>0</v>
      </c>
      <c r="X222" s="36">
        <v>1452.201</v>
      </c>
      <c r="Y222" s="37"/>
      <c r="Z222" s="37"/>
      <c r="AA222" s="37"/>
      <c r="AB222" s="38">
        <f t="shared" si="17"/>
        <v>0</v>
      </c>
      <c r="AC222" s="36">
        <v>1452.201</v>
      </c>
      <c r="AD222" s="39"/>
      <c r="AE222" s="37"/>
      <c r="AF222" s="37"/>
      <c r="AG222" s="38">
        <f t="shared" si="18"/>
        <v>0</v>
      </c>
      <c r="AH222" s="35">
        <f t="shared" si="19"/>
        <v>0</v>
      </c>
    </row>
    <row r="223" spans="1:34" x14ac:dyDescent="0.3">
      <c r="A223" s="54">
        <v>43684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2"/>
      <c r="N223" s="28">
        <v>1452.201</v>
      </c>
      <c r="O223" s="37"/>
      <c r="P223" s="37"/>
      <c r="Q223" s="37"/>
      <c r="R223" s="30">
        <f t="shared" si="15"/>
        <v>0</v>
      </c>
      <c r="S223" s="28">
        <v>1452.201</v>
      </c>
      <c r="T223" s="37"/>
      <c r="U223" s="37"/>
      <c r="V223" s="37"/>
      <c r="W223" s="30">
        <f t="shared" si="16"/>
        <v>0</v>
      </c>
      <c r="X223" s="36">
        <v>1452.201</v>
      </c>
      <c r="Y223" s="37"/>
      <c r="Z223" s="37"/>
      <c r="AA223" s="37"/>
      <c r="AB223" s="38">
        <f t="shared" si="17"/>
        <v>0</v>
      </c>
      <c r="AC223" s="36">
        <v>1452.201</v>
      </c>
      <c r="AD223" s="39"/>
      <c r="AE223" s="37"/>
      <c r="AF223" s="37"/>
      <c r="AG223" s="38">
        <f t="shared" si="18"/>
        <v>0</v>
      </c>
      <c r="AH223" s="35">
        <f t="shared" si="19"/>
        <v>0</v>
      </c>
    </row>
    <row r="224" spans="1:34" x14ac:dyDescent="0.3">
      <c r="A224" s="54">
        <v>43685</v>
      </c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2"/>
      <c r="N224" s="28">
        <v>1452.201</v>
      </c>
      <c r="O224" s="37"/>
      <c r="P224" s="37"/>
      <c r="Q224" s="37"/>
      <c r="R224" s="30">
        <f t="shared" si="15"/>
        <v>0</v>
      </c>
      <c r="S224" s="28">
        <v>1452.201</v>
      </c>
      <c r="T224" s="37"/>
      <c r="U224" s="37"/>
      <c r="V224" s="37"/>
      <c r="W224" s="30">
        <f t="shared" si="16"/>
        <v>0</v>
      </c>
      <c r="X224" s="36">
        <v>1452.201</v>
      </c>
      <c r="Y224" s="37"/>
      <c r="Z224" s="37"/>
      <c r="AA224" s="37"/>
      <c r="AB224" s="38">
        <f t="shared" si="17"/>
        <v>0</v>
      </c>
      <c r="AC224" s="36">
        <v>1452.201</v>
      </c>
      <c r="AD224" s="39"/>
      <c r="AE224" s="37"/>
      <c r="AF224" s="37"/>
      <c r="AG224" s="38">
        <f t="shared" si="18"/>
        <v>0</v>
      </c>
      <c r="AH224" s="35">
        <f t="shared" si="19"/>
        <v>0</v>
      </c>
    </row>
    <row r="225" spans="1:34" x14ac:dyDescent="0.3">
      <c r="A225" s="54">
        <v>43686</v>
      </c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2"/>
      <c r="N225" s="28">
        <v>1452.201</v>
      </c>
      <c r="O225" s="37"/>
      <c r="P225" s="37"/>
      <c r="Q225" s="37"/>
      <c r="R225" s="30">
        <f t="shared" si="15"/>
        <v>0</v>
      </c>
      <c r="S225" s="28">
        <v>1452.201</v>
      </c>
      <c r="T225" s="37"/>
      <c r="U225" s="37"/>
      <c r="V225" s="37"/>
      <c r="W225" s="30">
        <f t="shared" si="16"/>
        <v>0</v>
      </c>
      <c r="X225" s="36">
        <v>1452.201</v>
      </c>
      <c r="Y225" s="37"/>
      <c r="Z225" s="37"/>
      <c r="AA225" s="37"/>
      <c r="AB225" s="38">
        <f t="shared" si="17"/>
        <v>0</v>
      </c>
      <c r="AC225" s="36">
        <v>1452.201</v>
      </c>
      <c r="AD225" s="39"/>
      <c r="AE225" s="37"/>
      <c r="AF225" s="37"/>
      <c r="AG225" s="38">
        <f t="shared" si="18"/>
        <v>0</v>
      </c>
      <c r="AH225" s="35">
        <f t="shared" si="19"/>
        <v>0</v>
      </c>
    </row>
    <row r="226" spans="1:34" x14ac:dyDescent="0.3">
      <c r="A226" s="54">
        <v>43687</v>
      </c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2"/>
      <c r="N226" s="28">
        <v>1452.201</v>
      </c>
      <c r="O226" s="37"/>
      <c r="P226" s="37"/>
      <c r="Q226" s="37"/>
      <c r="R226" s="30">
        <f t="shared" si="15"/>
        <v>0</v>
      </c>
      <c r="S226" s="28">
        <v>1452.201</v>
      </c>
      <c r="T226" s="37"/>
      <c r="U226" s="37"/>
      <c r="V226" s="37"/>
      <c r="W226" s="30">
        <f t="shared" si="16"/>
        <v>0</v>
      </c>
      <c r="X226" s="36">
        <v>1452.201</v>
      </c>
      <c r="Y226" s="37"/>
      <c r="Z226" s="37"/>
      <c r="AA226" s="37"/>
      <c r="AB226" s="38">
        <f t="shared" si="17"/>
        <v>0</v>
      </c>
      <c r="AC226" s="36">
        <v>1452.201</v>
      </c>
      <c r="AD226" s="39"/>
      <c r="AE226" s="37"/>
      <c r="AF226" s="37"/>
      <c r="AG226" s="38">
        <f t="shared" si="18"/>
        <v>0</v>
      </c>
      <c r="AH226" s="35">
        <f t="shared" si="19"/>
        <v>0</v>
      </c>
    </row>
    <row r="227" spans="1:34" x14ac:dyDescent="0.3">
      <c r="A227" s="54">
        <v>43688</v>
      </c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2"/>
      <c r="N227" s="28">
        <v>1452.201</v>
      </c>
      <c r="O227" s="37"/>
      <c r="P227" s="37"/>
      <c r="Q227" s="37"/>
      <c r="R227" s="30">
        <f t="shared" si="15"/>
        <v>0</v>
      </c>
      <c r="S227" s="28">
        <v>1452.201</v>
      </c>
      <c r="T227" s="37"/>
      <c r="U227" s="37"/>
      <c r="V227" s="37"/>
      <c r="W227" s="30">
        <f t="shared" si="16"/>
        <v>0</v>
      </c>
      <c r="X227" s="36">
        <v>1452.201</v>
      </c>
      <c r="Y227" s="37"/>
      <c r="Z227" s="37"/>
      <c r="AA227" s="37"/>
      <c r="AB227" s="38">
        <f t="shared" si="17"/>
        <v>0</v>
      </c>
      <c r="AC227" s="36">
        <v>1452.201</v>
      </c>
      <c r="AD227" s="39"/>
      <c r="AE227" s="37"/>
      <c r="AF227" s="37"/>
      <c r="AG227" s="38">
        <f t="shared" si="18"/>
        <v>0</v>
      </c>
      <c r="AH227" s="35">
        <f t="shared" si="19"/>
        <v>0</v>
      </c>
    </row>
    <row r="228" spans="1:34" x14ac:dyDescent="0.3">
      <c r="A228" s="54">
        <v>43689</v>
      </c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2"/>
      <c r="N228" s="28">
        <v>1452.201</v>
      </c>
      <c r="O228" s="37"/>
      <c r="P228" s="37"/>
      <c r="Q228" s="37"/>
      <c r="R228" s="30">
        <f t="shared" si="15"/>
        <v>0</v>
      </c>
      <c r="S228" s="28">
        <v>1452.201</v>
      </c>
      <c r="T228" s="37"/>
      <c r="U228" s="37"/>
      <c r="V228" s="37"/>
      <c r="W228" s="30">
        <f t="shared" si="16"/>
        <v>0</v>
      </c>
      <c r="X228" s="36">
        <v>1452.201</v>
      </c>
      <c r="Y228" s="37"/>
      <c r="Z228" s="37"/>
      <c r="AA228" s="37"/>
      <c r="AB228" s="38">
        <f t="shared" si="17"/>
        <v>0</v>
      </c>
      <c r="AC228" s="36">
        <v>1452.201</v>
      </c>
      <c r="AD228" s="39"/>
      <c r="AE228" s="37"/>
      <c r="AF228" s="37"/>
      <c r="AG228" s="38">
        <f t="shared" si="18"/>
        <v>0</v>
      </c>
      <c r="AH228" s="35">
        <f t="shared" si="19"/>
        <v>0</v>
      </c>
    </row>
    <row r="229" spans="1:34" x14ac:dyDescent="0.3">
      <c r="A229" s="54">
        <v>43690</v>
      </c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2"/>
      <c r="N229" s="28">
        <v>1452.201</v>
      </c>
      <c r="O229" s="37"/>
      <c r="P229" s="37"/>
      <c r="Q229" s="37"/>
      <c r="R229" s="30">
        <f t="shared" si="15"/>
        <v>0</v>
      </c>
      <c r="S229" s="28">
        <v>1452.201</v>
      </c>
      <c r="T229" s="37"/>
      <c r="U229" s="37"/>
      <c r="V229" s="37"/>
      <c r="W229" s="30">
        <f t="shared" si="16"/>
        <v>0</v>
      </c>
      <c r="X229" s="36">
        <v>1452.201</v>
      </c>
      <c r="Y229" s="37"/>
      <c r="Z229" s="37"/>
      <c r="AA229" s="37"/>
      <c r="AB229" s="38">
        <f t="shared" si="17"/>
        <v>0</v>
      </c>
      <c r="AC229" s="36">
        <v>1452.201</v>
      </c>
      <c r="AD229" s="39"/>
      <c r="AE229" s="37"/>
      <c r="AF229" s="37"/>
      <c r="AG229" s="38">
        <f t="shared" si="18"/>
        <v>0</v>
      </c>
      <c r="AH229" s="35">
        <f t="shared" si="19"/>
        <v>0</v>
      </c>
    </row>
    <row r="230" spans="1:34" x14ac:dyDescent="0.3">
      <c r="A230" s="54">
        <v>43691</v>
      </c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2"/>
      <c r="N230" s="28">
        <v>1452.201</v>
      </c>
      <c r="O230" s="37"/>
      <c r="P230" s="37"/>
      <c r="Q230" s="37"/>
      <c r="R230" s="30">
        <f t="shared" si="15"/>
        <v>0</v>
      </c>
      <c r="S230" s="28">
        <v>1452.201</v>
      </c>
      <c r="T230" s="37"/>
      <c r="U230" s="37"/>
      <c r="V230" s="37"/>
      <c r="W230" s="30">
        <f t="shared" si="16"/>
        <v>0</v>
      </c>
      <c r="X230" s="36">
        <v>1452.201</v>
      </c>
      <c r="Y230" s="37"/>
      <c r="Z230" s="37"/>
      <c r="AA230" s="37"/>
      <c r="AB230" s="38">
        <f t="shared" si="17"/>
        <v>0</v>
      </c>
      <c r="AC230" s="36">
        <v>1452.201</v>
      </c>
      <c r="AD230" s="39"/>
      <c r="AE230" s="37"/>
      <c r="AF230" s="37"/>
      <c r="AG230" s="38">
        <f t="shared" si="18"/>
        <v>0</v>
      </c>
      <c r="AH230" s="35">
        <f t="shared" si="19"/>
        <v>0</v>
      </c>
    </row>
    <row r="231" spans="1:34" x14ac:dyDescent="0.3">
      <c r="A231" s="54">
        <v>43692</v>
      </c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2"/>
      <c r="N231" s="28">
        <v>1452.201</v>
      </c>
      <c r="O231" s="37"/>
      <c r="P231" s="37"/>
      <c r="Q231" s="37"/>
      <c r="R231" s="30">
        <f t="shared" si="15"/>
        <v>0</v>
      </c>
      <c r="S231" s="28">
        <v>1452.201</v>
      </c>
      <c r="T231" s="37"/>
      <c r="U231" s="37"/>
      <c r="V231" s="37"/>
      <c r="W231" s="30">
        <f t="shared" si="16"/>
        <v>0</v>
      </c>
      <c r="X231" s="36">
        <v>1452.201</v>
      </c>
      <c r="Y231" s="37"/>
      <c r="Z231" s="37"/>
      <c r="AA231" s="37"/>
      <c r="AB231" s="38">
        <f t="shared" si="17"/>
        <v>0</v>
      </c>
      <c r="AC231" s="36">
        <v>1452.201</v>
      </c>
      <c r="AD231" s="39"/>
      <c r="AE231" s="37"/>
      <c r="AF231" s="37"/>
      <c r="AG231" s="38">
        <f t="shared" si="18"/>
        <v>0</v>
      </c>
      <c r="AH231" s="35">
        <f t="shared" si="19"/>
        <v>0</v>
      </c>
    </row>
    <row r="232" spans="1:34" x14ac:dyDescent="0.3">
      <c r="A232" s="54">
        <v>43693</v>
      </c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2"/>
      <c r="N232" s="28">
        <v>1452.201</v>
      </c>
      <c r="O232" s="37"/>
      <c r="P232" s="37"/>
      <c r="Q232" s="37"/>
      <c r="R232" s="30">
        <f t="shared" si="15"/>
        <v>0</v>
      </c>
      <c r="S232" s="28">
        <v>1452.201</v>
      </c>
      <c r="T232" s="37"/>
      <c r="U232" s="37"/>
      <c r="V232" s="37"/>
      <c r="W232" s="30">
        <f t="shared" si="16"/>
        <v>0</v>
      </c>
      <c r="X232" s="36">
        <v>1452.201</v>
      </c>
      <c r="Y232" s="37"/>
      <c r="Z232" s="37"/>
      <c r="AA232" s="37"/>
      <c r="AB232" s="38">
        <f t="shared" si="17"/>
        <v>0</v>
      </c>
      <c r="AC232" s="36">
        <v>1452.201</v>
      </c>
      <c r="AD232" s="39"/>
      <c r="AE232" s="37"/>
      <c r="AF232" s="37"/>
      <c r="AG232" s="38">
        <f t="shared" si="18"/>
        <v>0</v>
      </c>
      <c r="AH232" s="35">
        <f t="shared" si="19"/>
        <v>0</v>
      </c>
    </row>
    <row r="233" spans="1:34" x14ac:dyDescent="0.3">
      <c r="A233" s="54">
        <v>43694</v>
      </c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2"/>
      <c r="N233" s="28">
        <v>1452.201</v>
      </c>
      <c r="O233" s="37"/>
      <c r="P233" s="37"/>
      <c r="Q233" s="37"/>
      <c r="R233" s="30">
        <f t="shared" si="15"/>
        <v>0</v>
      </c>
      <c r="S233" s="28">
        <v>1452.201</v>
      </c>
      <c r="T233" s="37"/>
      <c r="U233" s="37"/>
      <c r="V233" s="37"/>
      <c r="W233" s="30">
        <f t="shared" si="16"/>
        <v>0</v>
      </c>
      <c r="X233" s="36">
        <v>1452.201</v>
      </c>
      <c r="Y233" s="37"/>
      <c r="Z233" s="37"/>
      <c r="AA233" s="37"/>
      <c r="AB233" s="38">
        <f t="shared" si="17"/>
        <v>0</v>
      </c>
      <c r="AC233" s="36">
        <v>1452.201</v>
      </c>
      <c r="AD233" s="39"/>
      <c r="AE233" s="37"/>
      <c r="AF233" s="37"/>
      <c r="AG233" s="38">
        <f t="shared" si="18"/>
        <v>0</v>
      </c>
      <c r="AH233" s="35">
        <f t="shared" si="19"/>
        <v>0</v>
      </c>
    </row>
    <row r="234" spans="1:34" x14ac:dyDescent="0.3">
      <c r="A234" s="54">
        <v>43695</v>
      </c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2"/>
      <c r="N234" s="28">
        <v>1452.201</v>
      </c>
      <c r="O234" s="37"/>
      <c r="P234" s="37"/>
      <c r="Q234" s="37"/>
      <c r="R234" s="30">
        <f t="shared" si="15"/>
        <v>0</v>
      </c>
      <c r="S234" s="28">
        <v>1452.201</v>
      </c>
      <c r="T234" s="37"/>
      <c r="U234" s="37"/>
      <c r="V234" s="37"/>
      <c r="W234" s="30">
        <f t="shared" si="16"/>
        <v>0</v>
      </c>
      <c r="X234" s="36">
        <v>1452.201</v>
      </c>
      <c r="Y234" s="37"/>
      <c r="Z234" s="37"/>
      <c r="AA234" s="37"/>
      <c r="AB234" s="38">
        <f t="shared" si="17"/>
        <v>0</v>
      </c>
      <c r="AC234" s="36">
        <v>1452.201</v>
      </c>
      <c r="AD234" s="39"/>
      <c r="AE234" s="37"/>
      <c r="AF234" s="37"/>
      <c r="AG234" s="38">
        <f t="shared" si="18"/>
        <v>0</v>
      </c>
      <c r="AH234" s="35">
        <f t="shared" si="19"/>
        <v>0</v>
      </c>
    </row>
    <row r="235" spans="1:34" x14ac:dyDescent="0.3">
      <c r="A235" s="54">
        <v>43696</v>
      </c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2"/>
      <c r="N235" s="28">
        <v>1452.201</v>
      </c>
      <c r="O235" s="37"/>
      <c r="P235" s="37"/>
      <c r="Q235" s="37"/>
      <c r="R235" s="30">
        <f t="shared" si="15"/>
        <v>0</v>
      </c>
      <c r="S235" s="28">
        <v>1452.201</v>
      </c>
      <c r="T235" s="37"/>
      <c r="U235" s="37"/>
      <c r="V235" s="37"/>
      <c r="W235" s="30">
        <f t="shared" si="16"/>
        <v>0</v>
      </c>
      <c r="X235" s="36">
        <v>1452.201</v>
      </c>
      <c r="Y235" s="37"/>
      <c r="Z235" s="37"/>
      <c r="AA235" s="37"/>
      <c r="AB235" s="38">
        <f t="shared" si="17"/>
        <v>0</v>
      </c>
      <c r="AC235" s="36">
        <v>1452.201</v>
      </c>
      <c r="AD235" s="39"/>
      <c r="AE235" s="37"/>
      <c r="AF235" s="37"/>
      <c r="AG235" s="38">
        <f t="shared" si="18"/>
        <v>0</v>
      </c>
      <c r="AH235" s="35">
        <f t="shared" si="19"/>
        <v>0</v>
      </c>
    </row>
    <row r="236" spans="1:34" x14ac:dyDescent="0.3">
      <c r="A236" s="54">
        <v>43697</v>
      </c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2"/>
      <c r="N236" s="28">
        <v>1452.201</v>
      </c>
      <c r="O236" s="37"/>
      <c r="P236" s="37"/>
      <c r="Q236" s="37"/>
      <c r="R236" s="30">
        <f t="shared" si="15"/>
        <v>0</v>
      </c>
      <c r="S236" s="28">
        <v>1452.201</v>
      </c>
      <c r="T236" s="37"/>
      <c r="U236" s="37"/>
      <c r="V236" s="37"/>
      <c r="W236" s="30">
        <f t="shared" si="16"/>
        <v>0</v>
      </c>
      <c r="X236" s="36">
        <v>1452.201</v>
      </c>
      <c r="Y236" s="37"/>
      <c r="Z236" s="37"/>
      <c r="AA236" s="37"/>
      <c r="AB236" s="38">
        <f t="shared" si="17"/>
        <v>0</v>
      </c>
      <c r="AC236" s="36">
        <v>1452.201</v>
      </c>
      <c r="AD236" s="39"/>
      <c r="AE236" s="37"/>
      <c r="AF236" s="37"/>
      <c r="AG236" s="38">
        <f t="shared" si="18"/>
        <v>0</v>
      </c>
      <c r="AH236" s="35">
        <f t="shared" si="19"/>
        <v>0</v>
      </c>
    </row>
    <row r="237" spans="1:34" x14ac:dyDescent="0.3">
      <c r="A237" s="54">
        <v>43698</v>
      </c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2"/>
      <c r="N237" s="28">
        <v>1452.201</v>
      </c>
      <c r="O237" s="37"/>
      <c r="P237" s="37"/>
      <c r="Q237" s="37"/>
      <c r="R237" s="30">
        <f t="shared" si="15"/>
        <v>0</v>
      </c>
      <c r="S237" s="28">
        <v>1452.201</v>
      </c>
      <c r="T237" s="37"/>
      <c r="U237" s="37"/>
      <c r="V237" s="37"/>
      <c r="W237" s="30">
        <f t="shared" si="16"/>
        <v>0</v>
      </c>
      <c r="X237" s="36">
        <v>1452.201</v>
      </c>
      <c r="Y237" s="37"/>
      <c r="Z237" s="37"/>
      <c r="AA237" s="37"/>
      <c r="AB237" s="38">
        <f t="shared" si="17"/>
        <v>0</v>
      </c>
      <c r="AC237" s="36">
        <v>1452.201</v>
      </c>
      <c r="AD237" s="39"/>
      <c r="AE237" s="37"/>
      <c r="AF237" s="37"/>
      <c r="AG237" s="38">
        <f t="shared" si="18"/>
        <v>0</v>
      </c>
      <c r="AH237" s="35">
        <f t="shared" si="19"/>
        <v>0</v>
      </c>
    </row>
    <row r="238" spans="1:34" x14ac:dyDescent="0.3">
      <c r="A238" s="54">
        <v>43699</v>
      </c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2"/>
      <c r="N238" s="28">
        <v>1452.201</v>
      </c>
      <c r="O238" s="37"/>
      <c r="P238" s="37"/>
      <c r="Q238" s="37"/>
      <c r="R238" s="30">
        <f t="shared" si="15"/>
        <v>0</v>
      </c>
      <c r="S238" s="28">
        <v>1452.201</v>
      </c>
      <c r="T238" s="37"/>
      <c r="U238" s="37"/>
      <c r="V238" s="37"/>
      <c r="W238" s="30">
        <f t="shared" si="16"/>
        <v>0</v>
      </c>
      <c r="X238" s="36">
        <v>1452.201</v>
      </c>
      <c r="Y238" s="37"/>
      <c r="Z238" s="37"/>
      <c r="AA238" s="37"/>
      <c r="AB238" s="38">
        <f t="shared" si="17"/>
        <v>0</v>
      </c>
      <c r="AC238" s="36">
        <v>1452.201</v>
      </c>
      <c r="AD238" s="39"/>
      <c r="AE238" s="37"/>
      <c r="AF238" s="37"/>
      <c r="AG238" s="38">
        <f t="shared" si="18"/>
        <v>0</v>
      </c>
      <c r="AH238" s="35">
        <f t="shared" si="19"/>
        <v>0</v>
      </c>
    </row>
    <row r="239" spans="1:34" x14ac:dyDescent="0.3">
      <c r="A239" s="54">
        <v>43700</v>
      </c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2"/>
      <c r="N239" s="28">
        <v>1452.201</v>
      </c>
      <c r="O239" s="37"/>
      <c r="P239" s="37"/>
      <c r="Q239" s="37"/>
      <c r="R239" s="30">
        <f t="shared" si="15"/>
        <v>0</v>
      </c>
      <c r="S239" s="28">
        <v>1452.201</v>
      </c>
      <c r="T239" s="37"/>
      <c r="U239" s="37"/>
      <c r="V239" s="37"/>
      <c r="W239" s="30">
        <f t="shared" si="16"/>
        <v>0</v>
      </c>
      <c r="X239" s="36">
        <v>1452.201</v>
      </c>
      <c r="Y239" s="37"/>
      <c r="Z239" s="37"/>
      <c r="AA239" s="37"/>
      <c r="AB239" s="38">
        <f t="shared" si="17"/>
        <v>0</v>
      </c>
      <c r="AC239" s="36">
        <v>1452.201</v>
      </c>
      <c r="AD239" s="39"/>
      <c r="AE239" s="37"/>
      <c r="AF239" s="37"/>
      <c r="AG239" s="38">
        <f t="shared" si="18"/>
        <v>0</v>
      </c>
      <c r="AH239" s="35">
        <f t="shared" si="19"/>
        <v>0</v>
      </c>
    </row>
    <row r="240" spans="1:34" x14ac:dyDescent="0.3">
      <c r="A240" s="54">
        <v>43701</v>
      </c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2"/>
      <c r="N240" s="28">
        <v>1452.201</v>
      </c>
      <c r="O240" s="37"/>
      <c r="P240" s="37"/>
      <c r="Q240" s="37"/>
      <c r="R240" s="30">
        <f t="shared" si="15"/>
        <v>0</v>
      </c>
      <c r="S240" s="28">
        <v>1452.201</v>
      </c>
      <c r="T240" s="37"/>
      <c r="U240" s="37"/>
      <c r="V240" s="37"/>
      <c r="W240" s="30">
        <f t="shared" si="16"/>
        <v>0</v>
      </c>
      <c r="X240" s="36">
        <v>1452.201</v>
      </c>
      <c r="Y240" s="37"/>
      <c r="Z240" s="37"/>
      <c r="AA240" s="37"/>
      <c r="AB240" s="38">
        <f t="shared" si="17"/>
        <v>0</v>
      </c>
      <c r="AC240" s="36">
        <v>1452.201</v>
      </c>
      <c r="AD240" s="39"/>
      <c r="AE240" s="37"/>
      <c r="AF240" s="37"/>
      <c r="AG240" s="38">
        <f t="shared" si="18"/>
        <v>0</v>
      </c>
      <c r="AH240" s="35">
        <f t="shared" si="19"/>
        <v>0</v>
      </c>
    </row>
    <row r="241" spans="1:34" x14ac:dyDescent="0.3">
      <c r="A241" s="54">
        <v>43702</v>
      </c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2"/>
      <c r="N241" s="28">
        <v>1452.201</v>
      </c>
      <c r="O241" s="37"/>
      <c r="P241" s="37"/>
      <c r="Q241" s="37"/>
      <c r="R241" s="30">
        <f t="shared" si="15"/>
        <v>0</v>
      </c>
      <c r="S241" s="28">
        <v>1452.201</v>
      </c>
      <c r="T241" s="37"/>
      <c r="U241" s="37"/>
      <c r="V241" s="37"/>
      <c r="W241" s="30">
        <f t="shared" si="16"/>
        <v>0</v>
      </c>
      <c r="X241" s="36">
        <v>1452.201</v>
      </c>
      <c r="Y241" s="37"/>
      <c r="Z241" s="37"/>
      <c r="AA241" s="37"/>
      <c r="AB241" s="38">
        <f t="shared" si="17"/>
        <v>0</v>
      </c>
      <c r="AC241" s="36">
        <v>1452.201</v>
      </c>
      <c r="AD241" s="39"/>
      <c r="AE241" s="37"/>
      <c r="AF241" s="37"/>
      <c r="AG241" s="38">
        <f t="shared" si="18"/>
        <v>0</v>
      </c>
      <c r="AH241" s="35">
        <f t="shared" si="19"/>
        <v>0</v>
      </c>
    </row>
    <row r="242" spans="1:34" x14ac:dyDescent="0.3">
      <c r="A242" s="54">
        <v>43703</v>
      </c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2"/>
      <c r="N242" s="28">
        <v>1452.201</v>
      </c>
      <c r="O242" s="37"/>
      <c r="P242" s="37"/>
      <c r="Q242" s="37"/>
      <c r="R242" s="30">
        <f t="shared" si="15"/>
        <v>0</v>
      </c>
      <c r="S242" s="28">
        <v>1452.201</v>
      </c>
      <c r="T242" s="37"/>
      <c r="U242" s="37"/>
      <c r="V242" s="37"/>
      <c r="W242" s="30">
        <f t="shared" si="16"/>
        <v>0</v>
      </c>
      <c r="X242" s="36">
        <v>1452.201</v>
      </c>
      <c r="Y242" s="37"/>
      <c r="Z242" s="37"/>
      <c r="AA242" s="37"/>
      <c r="AB242" s="38">
        <f t="shared" si="17"/>
        <v>0</v>
      </c>
      <c r="AC242" s="36">
        <v>1452.201</v>
      </c>
      <c r="AD242" s="39"/>
      <c r="AE242" s="37"/>
      <c r="AF242" s="37"/>
      <c r="AG242" s="38">
        <f t="shared" si="18"/>
        <v>0</v>
      </c>
      <c r="AH242" s="35">
        <f t="shared" si="19"/>
        <v>0</v>
      </c>
    </row>
    <row r="243" spans="1:34" x14ac:dyDescent="0.3">
      <c r="A243" s="54">
        <v>43704</v>
      </c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2"/>
      <c r="N243" s="28">
        <v>1452.201</v>
      </c>
      <c r="O243" s="37"/>
      <c r="P243" s="37"/>
      <c r="Q243" s="37"/>
      <c r="R243" s="30">
        <f t="shared" si="15"/>
        <v>0</v>
      </c>
      <c r="S243" s="28">
        <v>1452.201</v>
      </c>
      <c r="T243" s="37"/>
      <c r="U243" s="37"/>
      <c r="V243" s="37"/>
      <c r="W243" s="30">
        <f t="shared" si="16"/>
        <v>0</v>
      </c>
      <c r="X243" s="36">
        <v>1452.201</v>
      </c>
      <c r="Y243" s="37"/>
      <c r="Z243" s="37"/>
      <c r="AA243" s="37"/>
      <c r="AB243" s="38">
        <f t="shared" si="17"/>
        <v>0</v>
      </c>
      <c r="AC243" s="36">
        <v>1452.201</v>
      </c>
      <c r="AD243" s="39"/>
      <c r="AE243" s="37"/>
      <c r="AF243" s="37"/>
      <c r="AG243" s="38">
        <f t="shared" si="18"/>
        <v>0</v>
      </c>
      <c r="AH243" s="35">
        <f t="shared" si="19"/>
        <v>0</v>
      </c>
    </row>
    <row r="244" spans="1:34" x14ac:dyDescent="0.3">
      <c r="A244" s="54">
        <v>43705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2"/>
      <c r="N244" s="28">
        <v>1452.201</v>
      </c>
      <c r="O244" s="37"/>
      <c r="P244" s="37"/>
      <c r="Q244" s="37"/>
      <c r="R244" s="30">
        <f t="shared" si="15"/>
        <v>0</v>
      </c>
      <c r="S244" s="28">
        <v>1452.201</v>
      </c>
      <c r="T244" s="37"/>
      <c r="U244" s="37"/>
      <c r="V244" s="37"/>
      <c r="W244" s="30">
        <f t="shared" si="16"/>
        <v>0</v>
      </c>
      <c r="X244" s="36">
        <v>1452.201</v>
      </c>
      <c r="Y244" s="37"/>
      <c r="Z244" s="37"/>
      <c r="AA244" s="37"/>
      <c r="AB244" s="38">
        <f t="shared" si="17"/>
        <v>0</v>
      </c>
      <c r="AC244" s="36">
        <v>1452.201</v>
      </c>
      <c r="AD244" s="39"/>
      <c r="AE244" s="37"/>
      <c r="AF244" s="37"/>
      <c r="AG244" s="38">
        <f t="shared" si="18"/>
        <v>0</v>
      </c>
      <c r="AH244" s="35">
        <f t="shared" si="19"/>
        <v>0</v>
      </c>
    </row>
    <row r="245" spans="1:34" x14ac:dyDescent="0.3">
      <c r="A245" s="54">
        <v>43706</v>
      </c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2"/>
      <c r="N245" s="28">
        <v>1452.201</v>
      </c>
      <c r="O245" s="37"/>
      <c r="P245" s="37"/>
      <c r="Q245" s="37"/>
      <c r="R245" s="30">
        <f t="shared" si="15"/>
        <v>0</v>
      </c>
      <c r="S245" s="28">
        <v>1452.201</v>
      </c>
      <c r="T245" s="37"/>
      <c r="U245" s="37"/>
      <c r="V245" s="37"/>
      <c r="W245" s="30">
        <f t="shared" si="16"/>
        <v>0</v>
      </c>
      <c r="X245" s="36">
        <v>1452.201</v>
      </c>
      <c r="Y245" s="37"/>
      <c r="Z245" s="37"/>
      <c r="AA245" s="37"/>
      <c r="AB245" s="38">
        <f t="shared" si="17"/>
        <v>0</v>
      </c>
      <c r="AC245" s="36">
        <v>1452.201</v>
      </c>
      <c r="AD245" s="39"/>
      <c r="AE245" s="37"/>
      <c r="AF245" s="37"/>
      <c r="AG245" s="38">
        <f t="shared" si="18"/>
        <v>0</v>
      </c>
      <c r="AH245" s="35">
        <f t="shared" si="19"/>
        <v>0</v>
      </c>
    </row>
    <row r="246" spans="1:34" x14ac:dyDescent="0.3">
      <c r="A246" s="54">
        <v>43707</v>
      </c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2"/>
      <c r="N246" s="28">
        <v>1452.201</v>
      </c>
      <c r="O246" s="37"/>
      <c r="P246" s="37"/>
      <c r="Q246" s="37"/>
      <c r="R246" s="30">
        <f t="shared" si="15"/>
        <v>0</v>
      </c>
      <c r="S246" s="28">
        <v>1452.201</v>
      </c>
      <c r="T246" s="37"/>
      <c r="U246" s="37"/>
      <c r="V246" s="37"/>
      <c r="W246" s="30">
        <f t="shared" si="16"/>
        <v>0</v>
      </c>
      <c r="X246" s="36">
        <v>1452.201</v>
      </c>
      <c r="Y246" s="37"/>
      <c r="Z246" s="37"/>
      <c r="AA246" s="37"/>
      <c r="AB246" s="38">
        <f t="shared" si="17"/>
        <v>0</v>
      </c>
      <c r="AC246" s="36">
        <v>1452.201</v>
      </c>
      <c r="AD246" s="39"/>
      <c r="AE246" s="37"/>
      <c r="AF246" s="37"/>
      <c r="AG246" s="38">
        <f t="shared" si="18"/>
        <v>0</v>
      </c>
      <c r="AH246" s="35">
        <f t="shared" si="19"/>
        <v>0</v>
      </c>
    </row>
    <row r="247" spans="1:34" x14ac:dyDescent="0.3">
      <c r="A247" s="54">
        <v>43708</v>
      </c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2"/>
      <c r="N247" s="28">
        <v>1452.201</v>
      </c>
      <c r="O247" s="37"/>
      <c r="P247" s="37"/>
      <c r="Q247" s="37"/>
      <c r="R247" s="30">
        <f t="shared" si="15"/>
        <v>0</v>
      </c>
      <c r="S247" s="28">
        <v>1452.201</v>
      </c>
      <c r="T247" s="37"/>
      <c r="U247" s="37"/>
      <c r="V247" s="37"/>
      <c r="W247" s="30">
        <f t="shared" si="16"/>
        <v>0</v>
      </c>
      <c r="X247" s="36">
        <v>1452.201</v>
      </c>
      <c r="Y247" s="37"/>
      <c r="Z247" s="37"/>
      <c r="AA247" s="37"/>
      <c r="AB247" s="38">
        <f t="shared" si="17"/>
        <v>0</v>
      </c>
      <c r="AC247" s="36">
        <v>1452.201</v>
      </c>
      <c r="AD247" s="39"/>
      <c r="AE247" s="37"/>
      <c r="AF247" s="37"/>
      <c r="AG247" s="38">
        <f t="shared" si="18"/>
        <v>0</v>
      </c>
      <c r="AH247" s="35">
        <f t="shared" si="19"/>
        <v>0</v>
      </c>
    </row>
    <row r="248" spans="1:34" x14ac:dyDescent="0.3">
      <c r="A248" s="54">
        <v>43709</v>
      </c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2"/>
      <c r="N248" s="28">
        <v>1452.201</v>
      </c>
      <c r="O248" s="37"/>
      <c r="P248" s="37"/>
      <c r="Q248" s="37"/>
      <c r="R248" s="30">
        <f t="shared" si="15"/>
        <v>0</v>
      </c>
      <c r="S248" s="28">
        <v>1452.201</v>
      </c>
      <c r="T248" s="37"/>
      <c r="U248" s="37"/>
      <c r="V248" s="37"/>
      <c r="W248" s="30">
        <f t="shared" si="16"/>
        <v>0</v>
      </c>
      <c r="X248" s="36">
        <v>1452.201</v>
      </c>
      <c r="Y248" s="37"/>
      <c r="Z248" s="37"/>
      <c r="AA248" s="37"/>
      <c r="AB248" s="38">
        <f t="shared" si="17"/>
        <v>0</v>
      </c>
      <c r="AC248" s="36">
        <v>1452.201</v>
      </c>
      <c r="AD248" s="39"/>
      <c r="AE248" s="37"/>
      <c r="AF248" s="37"/>
      <c r="AG248" s="38">
        <f t="shared" si="18"/>
        <v>0</v>
      </c>
      <c r="AH248" s="35">
        <f t="shared" si="19"/>
        <v>0</v>
      </c>
    </row>
    <row r="249" spans="1:34" x14ac:dyDescent="0.3">
      <c r="A249" s="54">
        <v>43710</v>
      </c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2"/>
      <c r="N249" s="28">
        <v>1452.201</v>
      </c>
      <c r="O249" s="37"/>
      <c r="P249" s="37"/>
      <c r="Q249" s="37"/>
      <c r="R249" s="30">
        <f t="shared" si="15"/>
        <v>0</v>
      </c>
      <c r="S249" s="28">
        <v>1452.201</v>
      </c>
      <c r="T249" s="37"/>
      <c r="U249" s="37"/>
      <c r="V249" s="37"/>
      <c r="W249" s="30">
        <f t="shared" si="16"/>
        <v>0</v>
      </c>
      <c r="X249" s="36">
        <v>1452.201</v>
      </c>
      <c r="Y249" s="37"/>
      <c r="Z249" s="37"/>
      <c r="AA249" s="37"/>
      <c r="AB249" s="38">
        <f t="shared" si="17"/>
        <v>0</v>
      </c>
      <c r="AC249" s="36">
        <v>1452.201</v>
      </c>
      <c r="AD249" s="39"/>
      <c r="AE249" s="37"/>
      <c r="AF249" s="37"/>
      <c r="AG249" s="38">
        <f t="shared" si="18"/>
        <v>0</v>
      </c>
      <c r="AH249" s="35">
        <f t="shared" si="19"/>
        <v>0</v>
      </c>
    </row>
    <row r="250" spans="1:34" x14ac:dyDescent="0.3">
      <c r="A250" s="54">
        <v>43711</v>
      </c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2"/>
      <c r="N250" s="28">
        <v>1452.201</v>
      </c>
      <c r="O250" s="37"/>
      <c r="P250" s="37"/>
      <c r="Q250" s="37"/>
      <c r="R250" s="30">
        <f t="shared" si="15"/>
        <v>0</v>
      </c>
      <c r="S250" s="28">
        <v>1452.201</v>
      </c>
      <c r="T250" s="37"/>
      <c r="U250" s="37"/>
      <c r="V250" s="37"/>
      <c r="W250" s="30">
        <f t="shared" si="16"/>
        <v>0</v>
      </c>
      <c r="X250" s="36">
        <v>1452.201</v>
      </c>
      <c r="Y250" s="37"/>
      <c r="Z250" s="37"/>
      <c r="AA250" s="37"/>
      <c r="AB250" s="38">
        <f t="shared" si="17"/>
        <v>0</v>
      </c>
      <c r="AC250" s="36">
        <v>1452.201</v>
      </c>
      <c r="AD250" s="39"/>
      <c r="AE250" s="37"/>
      <c r="AF250" s="37"/>
      <c r="AG250" s="38">
        <f t="shared" si="18"/>
        <v>0</v>
      </c>
      <c r="AH250" s="35">
        <f t="shared" si="19"/>
        <v>0</v>
      </c>
    </row>
    <row r="251" spans="1:34" x14ac:dyDescent="0.3">
      <c r="A251" s="54">
        <v>43712</v>
      </c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2"/>
      <c r="N251" s="28">
        <v>1452.201</v>
      </c>
      <c r="O251" s="37"/>
      <c r="P251" s="37"/>
      <c r="Q251" s="37"/>
      <c r="R251" s="30">
        <f t="shared" si="15"/>
        <v>0</v>
      </c>
      <c r="S251" s="28">
        <v>1452.201</v>
      </c>
      <c r="T251" s="37"/>
      <c r="U251" s="37"/>
      <c r="V251" s="37"/>
      <c r="W251" s="30">
        <f t="shared" si="16"/>
        <v>0</v>
      </c>
      <c r="X251" s="36">
        <v>1452.201</v>
      </c>
      <c r="Y251" s="37"/>
      <c r="Z251" s="37"/>
      <c r="AA251" s="37"/>
      <c r="AB251" s="38">
        <f t="shared" si="17"/>
        <v>0</v>
      </c>
      <c r="AC251" s="36">
        <v>1452.201</v>
      </c>
      <c r="AD251" s="39"/>
      <c r="AE251" s="37"/>
      <c r="AF251" s="37"/>
      <c r="AG251" s="38">
        <f t="shared" si="18"/>
        <v>0</v>
      </c>
      <c r="AH251" s="35">
        <f t="shared" si="19"/>
        <v>0</v>
      </c>
    </row>
    <row r="252" spans="1:34" x14ac:dyDescent="0.3">
      <c r="A252" s="54">
        <v>43713</v>
      </c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2"/>
      <c r="N252" s="28">
        <v>1452.201</v>
      </c>
      <c r="O252" s="37"/>
      <c r="P252" s="37"/>
      <c r="Q252" s="37"/>
      <c r="R252" s="30">
        <f t="shared" si="15"/>
        <v>0</v>
      </c>
      <c r="S252" s="28">
        <v>1452.201</v>
      </c>
      <c r="T252" s="37"/>
      <c r="U252" s="37"/>
      <c r="V252" s="37"/>
      <c r="W252" s="30">
        <f t="shared" si="16"/>
        <v>0</v>
      </c>
      <c r="X252" s="36">
        <v>1452.201</v>
      </c>
      <c r="Y252" s="37"/>
      <c r="Z252" s="37"/>
      <c r="AA252" s="37"/>
      <c r="AB252" s="38">
        <f t="shared" si="17"/>
        <v>0</v>
      </c>
      <c r="AC252" s="36">
        <v>1452.201</v>
      </c>
      <c r="AD252" s="39"/>
      <c r="AE252" s="37"/>
      <c r="AF252" s="37"/>
      <c r="AG252" s="38">
        <f t="shared" si="18"/>
        <v>0</v>
      </c>
      <c r="AH252" s="35">
        <f t="shared" si="19"/>
        <v>0</v>
      </c>
    </row>
    <row r="253" spans="1:34" x14ac:dyDescent="0.3">
      <c r="A253" s="54">
        <v>43714</v>
      </c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2"/>
      <c r="N253" s="28">
        <v>1452.201</v>
      </c>
      <c r="O253" s="37"/>
      <c r="P253" s="37"/>
      <c r="Q253" s="37"/>
      <c r="R253" s="30">
        <f t="shared" si="15"/>
        <v>0</v>
      </c>
      <c r="S253" s="28">
        <v>1452.201</v>
      </c>
      <c r="T253" s="37"/>
      <c r="U253" s="37"/>
      <c r="V253" s="37"/>
      <c r="W253" s="30">
        <f t="shared" si="16"/>
        <v>0</v>
      </c>
      <c r="X253" s="36">
        <v>1452.201</v>
      </c>
      <c r="Y253" s="37"/>
      <c r="Z253" s="37"/>
      <c r="AA253" s="37"/>
      <c r="AB253" s="38">
        <f t="shared" si="17"/>
        <v>0</v>
      </c>
      <c r="AC253" s="36">
        <v>1452.201</v>
      </c>
      <c r="AD253" s="39"/>
      <c r="AE253" s="37"/>
      <c r="AF253" s="37"/>
      <c r="AG253" s="38">
        <f t="shared" si="18"/>
        <v>0</v>
      </c>
      <c r="AH253" s="35">
        <f t="shared" si="19"/>
        <v>0</v>
      </c>
    </row>
    <row r="254" spans="1:34" x14ac:dyDescent="0.3">
      <c r="A254" s="54">
        <v>43715</v>
      </c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2"/>
      <c r="N254" s="28">
        <v>1452.201</v>
      </c>
      <c r="O254" s="37"/>
      <c r="P254" s="37"/>
      <c r="Q254" s="37"/>
      <c r="R254" s="30">
        <f t="shared" si="15"/>
        <v>0</v>
      </c>
      <c r="S254" s="28">
        <v>1452.201</v>
      </c>
      <c r="T254" s="37"/>
      <c r="U254" s="37"/>
      <c r="V254" s="37"/>
      <c r="W254" s="30">
        <f t="shared" si="16"/>
        <v>0</v>
      </c>
      <c r="X254" s="36">
        <v>1452.201</v>
      </c>
      <c r="Y254" s="37"/>
      <c r="Z254" s="37"/>
      <c r="AA254" s="37"/>
      <c r="AB254" s="38">
        <f t="shared" si="17"/>
        <v>0</v>
      </c>
      <c r="AC254" s="36">
        <v>1452.201</v>
      </c>
      <c r="AD254" s="39"/>
      <c r="AE254" s="37"/>
      <c r="AF254" s="37"/>
      <c r="AG254" s="38">
        <f t="shared" si="18"/>
        <v>0</v>
      </c>
      <c r="AH254" s="35">
        <f t="shared" si="19"/>
        <v>0</v>
      </c>
    </row>
    <row r="255" spans="1:34" x14ac:dyDescent="0.3">
      <c r="A255" s="54">
        <v>43716</v>
      </c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2"/>
      <c r="N255" s="28">
        <v>1452.201</v>
      </c>
      <c r="O255" s="37"/>
      <c r="P255" s="37"/>
      <c r="Q255" s="37"/>
      <c r="R255" s="30">
        <f t="shared" si="15"/>
        <v>0</v>
      </c>
      <c r="S255" s="28">
        <v>1452.201</v>
      </c>
      <c r="T255" s="37"/>
      <c r="U255" s="37"/>
      <c r="V255" s="37"/>
      <c r="W255" s="30">
        <f t="shared" si="16"/>
        <v>0</v>
      </c>
      <c r="X255" s="36">
        <v>1452.201</v>
      </c>
      <c r="Y255" s="37"/>
      <c r="Z255" s="37"/>
      <c r="AA255" s="37"/>
      <c r="AB255" s="38">
        <f t="shared" si="17"/>
        <v>0</v>
      </c>
      <c r="AC255" s="36">
        <v>1452.201</v>
      </c>
      <c r="AD255" s="39"/>
      <c r="AE255" s="37"/>
      <c r="AF255" s="37"/>
      <c r="AG255" s="38">
        <f t="shared" si="18"/>
        <v>0</v>
      </c>
      <c r="AH255" s="35">
        <f t="shared" si="19"/>
        <v>0</v>
      </c>
    </row>
    <row r="256" spans="1:34" x14ac:dyDescent="0.3">
      <c r="A256" s="54">
        <v>43717</v>
      </c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2"/>
      <c r="N256" s="28">
        <v>1452.201</v>
      </c>
      <c r="O256" s="37"/>
      <c r="P256" s="37"/>
      <c r="Q256" s="37"/>
      <c r="R256" s="30">
        <f t="shared" si="15"/>
        <v>0</v>
      </c>
      <c r="S256" s="28">
        <v>1452.201</v>
      </c>
      <c r="T256" s="37"/>
      <c r="U256" s="37"/>
      <c r="V256" s="37"/>
      <c r="W256" s="30">
        <f t="shared" si="16"/>
        <v>0</v>
      </c>
      <c r="X256" s="36">
        <v>1452.201</v>
      </c>
      <c r="Y256" s="37"/>
      <c r="Z256" s="37"/>
      <c r="AA256" s="37"/>
      <c r="AB256" s="38">
        <f t="shared" si="17"/>
        <v>0</v>
      </c>
      <c r="AC256" s="36">
        <v>1452.201</v>
      </c>
      <c r="AD256" s="39"/>
      <c r="AE256" s="37"/>
      <c r="AF256" s="37"/>
      <c r="AG256" s="38">
        <f t="shared" si="18"/>
        <v>0</v>
      </c>
      <c r="AH256" s="35">
        <f t="shared" si="19"/>
        <v>0</v>
      </c>
    </row>
    <row r="257" spans="1:34" x14ac:dyDescent="0.3">
      <c r="A257" s="54">
        <v>43718</v>
      </c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2"/>
      <c r="N257" s="28">
        <v>1452.201</v>
      </c>
      <c r="O257" s="37"/>
      <c r="P257" s="37"/>
      <c r="Q257" s="37"/>
      <c r="R257" s="30">
        <f t="shared" si="15"/>
        <v>0</v>
      </c>
      <c r="S257" s="28">
        <v>1452.201</v>
      </c>
      <c r="T257" s="37"/>
      <c r="U257" s="37"/>
      <c r="V257" s="37"/>
      <c r="W257" s="30">
        <f t="shared" si="16"/>
        <v>0</v>
      </c>
      <c r="X257" s="36">
        <v>1452.201</v>
      </c>
      <c r="Y257" s="37"/>
      <c r="Z257" s="37"/>
      <c r="AA257" s="37"/>
      <c r="AB257" s="38">
        <f t="shared" si="17"/>
        <v>0</v>
      </c>
      <c r="AC257" s="36">
        <v>1452.201</v>
      </c>
      <c r="AD257" s="39"/>
      <c r="AE257" s="37"/>
      <c r="AF257" s="37"/>
      <c r="AG257" s="38">
        <f t="shared" si="18"/>
        <v>0</v>
      </c>
      <c r="AH257" s="35">
        <f t="shared" si="19"/>
        <v>0</v>
      </c>
    </row>
    <row r="258" spans="1:34" x14ac:dyDescent="0.3">
      <c r="A258" s="54">
        <v>43719</v>
      </c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2"/>
      <c r="N258" s="28">
        <v>1452.201</v>
      </c>
      <c r="O258" s="37"/>
      <c r="P258" s="37"/>
      <c r="Q258" s="37"/>
      <c r="R258" s="30">
        <f t="shared" si="15"/>
        <v>0</v>
      </c>
      <c r="S258" s="28">
        <v>1452.201</v>
      </c>
      <c r="T258" s="37"/>
      <c r="U258" s="37"/>
      <c r="V258" s="37"/>
      <c r="W258" s="30">
        <f t="shared" si="16"/>
        <v>0</v>
      </c>
      <c r="X258" s="36">
        <v>1452.201</v>
      </c>
      <c r="Y258" s="37"/>
      <c r="Z258" s="37"/>
      <c r="AA258" s="37"/>
      <c r="AB258" s="38">
        <f t="shared" si="17"/>
        <v>0</v>
      </c>
      <c r="AC258" s="36">
        <v>1452.201</v>
      </c>
      <c r="AD258" s="39"/>
      <c r="AE258" s="37"/>
      <c r="AF258" s="37"/>
      <c r="AG258" s="38">
        <f t="shared" si="18"/>
        <v>0</v>
      </c>
      <c r="AH258" s="35">
        <f t="shared" si="19"/>
        <v>0</v>
      </c>
    </row>
    <row r="259" spans="1:34" x14ac:dyDescent="0.3">
      <c r="A259" s="54">
        <v>43720</v>
      </c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2"/>
      <c r="N259" s="28">
        <v>1452.201</v>
      </c>
      <c r="O259" s="37"/>
      <c r="P259" s="37"/>
      <c r="Q259" s="37"/>
      <c r="R259" s="30">
        <f t="shared" si="15"/>
        <v>0</v>
      </c>
      <c r="S259" s="28">
        <v>1452.201</v>
      </c>
      <c r="T259" s="37"/>
      <c r="U259" s="37"/>
      <c r="V259" s="37"/>
      <c r="W259" s="30">
        <f t="shared" si="16"/>
        <v>0</v>
      </c>
      <c r="X259" s="36">
        <v>1452.201</v>
      </c>
      <c r="Y259" s="37"/>
      <c r="Z259" s="37"/>
      <c r="AA259" s="37"/>
      <c r="AB259" s="38">
        <f t="shared" si="17"/>
        <v>0</v>
      </c>
      <c r="AC259" s="36">
        <v>1452.201</v>
      </c>
      <c r="AD259" s="39"/>
      <c r="AE259" s="37"/>
      <c r="AF259" s="37"/>
      <c r="AG259" s="38">
        <f t="shared" si="18"/>
        <v>0</v>
      </c>
      <c r="AH259" s="35">
        <f t="shared" si="19"/>
        <v>0</v>
      </c>
    </row>
    <row r="260" spans="1:34" x14ac:dyDescent="0.3">
      <c r="A260" s="54">
        <v>43721</v>
      </c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2"/>
      <c r="N260" s="28">
        <v>1452.201</v>
      </c>
      <c r="O260" s="37"/>
      <c r="P260" s="37"/>
      <c r="Q260" s="37"/>
      <c r="R260" s="30">
        <f t="shared" si="15"/>
        <v>0</v>
      </c>
      <c r="S260" s="28">
        <v>1452.201</v>
      </c>
      <c r="T260" s="37"/>
      <c r="U260" s="37"/>
      <c r="V260" s="37"/>
      <c r="W260" s="30">
        <f t="shared" si="16"/>
        <v>0</v>
      </c>
      <c r="X260" s="36">
        <v>1452.201</v>
      </c>
      <c r="Y260" s="37"/>
      <c r="Z260" s="37"/>
      <c r="AA260" s="37"/>
      <c r="AB260" s="38">
        <f t="shared" si="17"/>
        <v>0</v>
      </c>
      <c r="AC260" s="36">
        <v>1452.201</v>
      </c>
      <c r="AD260" s="39"/>
      <c r="AE260" s="37"/>
      <c r="AF260" s="37"/>
      <c r="AG260" s="38">
        <f t="shared" si="18"/>
        <v>0</v>
      </c>
      <c r="AH260" s="35">
        <f t="shared" si="19"/>
        <v>0</v>
      </c>
    </row>
    <row r="261" spans="1:34" x14ac:dyDescent="0.3">
      <c r="A261" s="54">
        <v>43722</v>
      </c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2"/>
      <c r="N261" s="28">
        <v>1452.201</v>
      </c>
      <c r="O261" s="37"/>
      <c r="P261" s="37"/>
      <c r="Q261" s="37"/>
      <c r="R261" s="30">
        <f t="shared" si="15"/>
        <v>0</v>
      </c>
      <c r="S261" s="28">
        <v>1452.201</v>
      </c>
      <c r="T261" s="37"/>
      <c r="U261" s="37"/>
      <c r="V261" s="37"/>
      <c r="W261" s="30">
        <f t="shared" si="16"/>
        <v>0</v>
      </c>
      <c r="X261" s="36">
        <v>1452.201</v>
      </c>
      <c r="Y261" s="37"/>
      <c r="Z261" s="37"/>
      <c r="AA261" s="37"/>
      <c r="AB261" s="38">
        <f t="shared" si="17"/>
        <v>0</v>
      </c>
      <c r="AC261" s="36">
        <v>1452.201</v>
      </c>
      <c r="AD261" s="39"/>
      <c r="AE261" s="37"/>
      <c r="AF261" s="37"/>
      <c r="AG261" s="38">
        <f t="shared" si="18"/>
        <v>0</v>
      </c>
      <c r="AH261" s="35">
        <f t="shared" si="19"/>
        <v>0</v>
      </c>
    </row>
    <row r="262" spans="1:34" x14ac:dyDescent="0.3">
      <c r="A262" s="54">
        <v>43723</v>
      </c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2"/>
      <c r="N262" s="28">
        <v>1452.201</v>
      </c>
      <c r="O262" s="37"/>
      <c r="P262" s="37"/>
      <c r="Q262" s="37"/>
      <c r="R262" s="30">
        <f t="shared" ref="R262:R325" si="20">+(N262*O262*P262*Q262)/54</f>
        <v>0</v>
      </c>
      <c r="S262" s="28">
        <v>1452.201</v>
      </c>
      <c r="T262" s="37"/>
      <c r="U262" s="37"/>
      <c r="V262" s="37"/>
      <c r="W262" s="30">
        <f t="shared" ref="W262:W325" si="21">+(N262*O262*P262*Q262)/54</f>
        <v>0</v>
      </c>
      <c r="X262" s="36">
        <v>1452.201</v>
      </c>
      <c r="Y262" s="37"/>
      <c r="Z262" s="37"/>
      <c r="AA262" s="37"/>
      <c r="AB262" s="38">
        <f t="shared" ref="AB262:AB325" si="22">+(S262*T262*U262*V262)/54</f>
        <v>0</v>
      </c>
      <c r="AC262" s="36">
        <v>1452.201</v>
      </c>
      <c r="AD262" s="39"/>
      <c r="AE262" s="37"/>
      <c r="AF262" s="37"/>
      <c r="AG262" s="38">
        <f t="shared" ref="AG262:AG325" si="23">+(X262*Y262*Z262*AA262)/54</f>
        <v>0</v>
      </c>
      <c r="AH262" s="35">
        <f t="shared" ref="AH262:AH325" si="24">AG262+AB262+W262+R262</f>
        <v>0</v>
      </c>
    </row>
    <row r="263" spans="1:34" x14ac:dyDescent="0.3">
      <c r="A263" s="54">
        <v>43724</v>
      </c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2"/>
      <c r="N263" s="28">
        <v>1452.201</v>
      </c>
      <c r="O263" s="37"/>
      <c r="P263" s="37"/>
      <c r="Q263" s="37"/>
      <c r="R263" s="30">
        <f t="shared" si="20"/>
        <v>0</v>
      </c>
      <c r="S263" s="28">
        <v>1452.201</v>
      </c>
      <c r="T263" s="37"/>
      <c r="U263" s="37"/>
      <c r="V263" s="37"/>
      <c r="W263" s="30">
        <f t="shared" si="21"/>
        <v>0</v>
      </c>
      <c r="X263" s="36">
        <v>1452.201</v>
      </c>
      <c r="Y263" s="37"/>
      <c r="Z263" s="37"/>
      <c r="AA263" s="37"/>
      <c r="AB263" s="38">
        <f t="shared" si="22"/>
        <v>0</v>
      </c>
      <c r="AC263" s="36">
        <v>1452.201</v>
      </c>
      <c r="AD263" s="39"/>
      <c r="AE263" s="37"/>
      <c r="AF263" s="37"/>
      <c r="AG263" s="38">
        <f t="shared" si="23"/>
        <v>0</v>
      </c>
      <c r="AH263" s="35">
        <f t="shared" si="24"/>
        <v>0</v>
      </c>
    </row>
    <row r="264" spans="1:34" x14ac:dyDescent="0.3">
      <c r="A264" s="54">
        <v>43725</v>
      </c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2"/>
      <c r="N264" s="28">
        <v>1452.201</v>
      </c>
      <c r="O264" s="37"/>
      <c r="P264" s="37"/>
      <c r="Q264" s="37"/>
      <c r="R264" s="30">
        <f t="shared" si="20"/>
        <v>0</v>
      </c>
      <c r="S264" s="28">
        <v>1452.201</v>
      </c>
      <c r="T264" s="37"/>
      <c r="U264" s="37"/>
      <c r="V264" s="37"/>
      <c r="W264" s="30">
        <f t="shared" si="21"/>
        <v>0</v>
      </c>
      <c r="X264" s="36">
        <v>1452.201</v>
      </c>
      <c r="Y264" s="37"/>
      <c r="Z264" s="37"/>
      <c r="AA264" s="37"/>
      <c r="AB264" s="38">
        <f t="shared" si="22"/>
        <v>0</v>
      </c>
      <c r="AC264" s="36">
        <v>1452.201</v>
      </c>
      <c r="AD264" s="39"/>
      <c r="AE264" s="37"/>
      <c r="AF264" s="37"/>
      <c r="AG264" s="38">
        <f t="shared" si="23"/>
        <v>0</v>
      </c>
      <c r="AH264" s="35">
        <f t="shared" si="24"/>
        <v>0</v>
      </c>
    </row>
    <row r="265" spans="1:34" x14ac:dyDescent="0.3">
      <c r="A265" s="54">
        <v>43726</v>
      </c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2"/>
      <c r="N265" s="28">
        <v>1452.201</v>
      </c>
      <c r="O265" s="37"/>
      <c r="P265" s="37"/>
      <c r="Q265" s="37"/>
      <c r="R265" s="30">
        <f t="shared" si="20"/>
        <v>0</v>
      </c>
      <c r="S265" s="28">
        <v>1452.201</v>
      </c>
      <c r="T265" s="37"/>
      <c r="U265" s="37"/>
      <c r="V265" s="37"/>
      <c r="W265" s="30">
        <f t="shared" si="21"/>
        <v>0</v>
      </c>
      <c r="X265" s="36">
        <v>1452.201</v>
      </c>
      <c r="Y265" s="37"/>
      <c r="Z265" s="37"/>
      <c r="AA265" s="37"/>
      <c r="AB265" s="38">
        <f t="shared" si="22"/>
        <v>0</v>
      </c>
      <c r="AC265" s="36">
        <v>1452.201</v>
      </c>
      <c r="AD265" s="39"/>
      <c r="AE265" s="37"/>
      <c r="AF265" s="37"/>
      <c r="AG265" s="38">
        <f t="shared" si="23"/>
        <v>0</v>
      </c>
      <c r="AH265" s="35">
        <f t="shared" si="24"/>
        <v>0</v>
      </c>
    </row>
    <row r="266" spans="1:34" x14ac:dyDescent="0.3">
      <c r="A266" s="54">
        <v>43727</v>
      </c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2"/>
      <c r="N266" s="28">
        <v>1452.201</v>
      </c>
      <c r="O266" s="37"/>
      <c r="P266" s="37"/>
      <c r="Q266" s="37"/>
      <c r="R266" s="30">
        <f t="shared" si="20"/>
        <v>0</v>
      </c>
      <c r="S266" s="28">
        <v>1452.201</v>
      </c>
      <c r="T266" s="37"/>
      <c r="U266" s="37"/>
      <c r="V266" s="37"/>
      <c r="W266" s="30">
        <f t="shared" si="21"/>
        <v>0</v>
      </c>
      <c r="X266" s="36">
        <v>1452.201</v>
      </c>
      <c r="Y266" s="37"/>
      <c r="Z266" s="37"/>
      <c r="AA266" s="37"/>
      <c r="AB266" s="38">
        <f t="shared" si="22"/>
        <v>0</v>
      </c>
      <c r="AC266" s="36">
        <v>1452.201</v>
      </c>
      <c r="AD266" s="39"/>
      <c r="AE266" s="37"/>
      <c r="AF266" s="37"/>
      <c r="AG266" s="38">
        <f t="shared" si="23"/>
        <v>0</v>
      </c>
      <c r="AH266" s="35">
        <f t="shared" si="24"/>
        <v>0</v>
      </c>
    </row>
    <row r="267" spans="1:34" x14ac:dyDescent="0.3">
      <c r="A267" s="54">
        <v>43728</v>
      </c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2"/>
      <c r="N267" s="28">
        <v>1452.201</v>
      </c>
      <c r="O267" s="37"/>
      <c r="P267" s="37"/>
      <c r="Q267" s="37"/>
      <c r="R267" s="30">
        <f t="shared" si="20"/>
        <v>0</v>
      </c>
      <c r="S267" s="28">
        <v>1452.201</v>
      </c>
      <c r="T267" s="37"/>
      <c r="U267" s="37"/>
      <c r="V267" s="37"/>
      <c r="W267" s="30">
        <f t="shared" si="21"/>
        <v>0</v>
      </c>
      <c r="X267" s="36">
        <v>1452.201</v>
      </c>
      <c r="Y267" s="37"/>
      <c r="Z267" s="37"/>
      <c r="AA267" s="37"/>
      <c r="AB267" s="38">
        <f t="shared" si="22"/>
        <v>0</v>
      </c>
      <c r="AC267" s="36">
        <v>1452.201</v>
      </c>
      <c r="AD267" s="39"/>
      <c r="AE267" s="37"/>
      <c r="AF267" s="37"/>
      <c r="AG267" s="38">
        <f t="shared" si="23"/>
        <v>0</v>
      </c>
      <c r="AH267" s="35">
        <f t="shared" si="24"/>
        <v>0</v>
      </c>
    </row>
    <row r="268" spans="1:34" x14ac:dyDescent="0.3">
      <c r="A268" s="54">
        <v>43729</v>
      </c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2"/>
      <c r="N268" s="28">
        <v>1452.201</v>
      </c>
      <c r="O268" s="37"/>
      <c r="P268" s="37"/>
      <c r="Q268" s="37"/>
      <c r="R268" s="30">
        <f t="shared" si="20"/>
        <v>0</v>
      </c>
      <c r="S268" s="28">
        <v>1452.201</v>
      </c>
      <c r="T268" s="37"/>
      <c r="U268" s="37"/>
      <c r="V268" s="37"/>
      <c r="W268" s="30">
        <f t="shared" si="21"/>
        <v>0</v>
      </c>
      <c r="X268" s="36">
        <v>1452.201</v>
      </c>
      <c r="Y268" s="37"/>
      <c r="Z268" s="37"/>
      <c r="AA268" s="37"/>
      <c r="AB268" s="38">
        <f t="shared" si="22"/>
        <v>0</v>
      </c>
      <c r="AC268" s="36">
        <v>1452.201</v>
      </c>
      <c r="AD268" s="39"/>
      <c r="AE268" s="37"/>
      <c r="AF268" s="37"/>
      <c r="AG268" s="38">
        <f t="shared" si="23"/>
        <v>0</v>
      </c>
      <c r="AH268" s="35">
        <f t="shared" si="24"/>
        <v>0</v>
      </c>
    </row>
    <row r="269" spans="1:34" x14ac:dyDescent="0.3">
      <c r="A269" s="54">
        <v>43730</v>
      </c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2"/>
      <c r="N269" s="28">
        <v>1452.201</v>
      </c>
      <c r="O269" s="37"/>
      <c r="P269" s="37"/>
      <c r="Q269" s="37"/>
      <c r="R269" s="30">
        <f t="shared" si="20"/>
        <v>0</v>
      </c>
      <c r="S269" s="28">
        <v>1452.201</v>
      </c>
      <c r="T269" s="37"/>
      <c r="U269" s="37"/>
      <c r="V269" s="37"/>
      <c r="W269" s="30">
        <f t="shared" si="21"/>
        <v>0</v>
      </c>
      <c r="X269" s="36">
        <v>1452.201</v>
      </c>
      <c r="Y269" s="37"/>
      <c r="Z269" s="37"/>
      <c r="AA269" s="37"/>
      <c r="AB269" s="38">
        <f t="shared" si="22"/>
        <v>0</v>
      </c>
      <c r="AC269" s="36">
        <v>1452.201</v>
      </c>
      <c r="AD269" s="39"/>
      <c r="AE269" s="37"/>
      <c r="AF269" s="37"/>
      <c r="AG269" s="38">
        <f t="shared" si="23"/>
        <v>0</v>
      </c>
      <c r="AH269" s="35">
        <f t="shared" si="24"/>
        <v>0</v>
      </c>
    </row>
    <row r="270" spans="1:34" x14ac:dyDescent="0.3">
      <c r="A270" s="54">
        <v>43731</v>
      </c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2"/>
      <c r="N270" s="28">
        <v>1452.201</v>
      </c>
      <c r="O270" s="37"/>
      <c r="P270" s="37"/>
      <c r="Q270" s="37"/>
      <c r="R270" s="30">
        <f t="shared" si="20"/>
        <v>0</v>
      </c>
      <c r="S270" s="28">
        <v>1452.201</v>
      </c>
      <c r="T270" s="37"/>
      <c r="U270" s="37"/>
      <c r="V270" s="37"/>
      <c r="W270" s="30">
        <f t="shared" si="21"/>
        <v>0</v>
      </c>
      <c r="X270" s="36">
        <v>1452.201</v>
      </c>
      <c r="Y270" s="37"/>
      <c r="Z270" s="37"/>
      <c r="AA270" s="37"/>
      <c r="AB270" s="38">
        <f t="shared" si="22"/>
        <v>0</v>
      </c>
      <c r="AC270" s="36">
        <v>1452.201</v>
      </c>
      <c r="AD270" s="39"/>
      <c r="AE270" s="37"/>
      <c r="AF270" s="37"/>
      <c r="AG270" s="38">
        <f t="shared" si="23"/>
        <v>0</v>
      </c>
      <c r="AH270" s="35">
        <f t="shared" si="24"/>
        <v>0</v>
      </c>
    </row>
    <row r="271" spans="1:34" x14ac:dyDescent="0.3">
      <c r="A271" s="54">
        <v>43732</v>
      </c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2"/>
      <c r="N271" s="28">
        <v>1452.201</v>
      </c>
      <c r="O271" s="37"/>
      <c r="P271" s="37"/>
      <c r="Q271" s="37"/>
      <c r="R271" s="30">
        <f t="shared" si="20"/>
        <v>0</v>
      </c>
      <c r="S271" s="28">
        <v>1452.201</v>
      </c>
      <c r="T271" s="37"/>
      <c r="U271" s="37"/>
      <c r="V271" s="37"/>
      <c r="W271" s="30">
        <f t="shared" si="21"/>
        <v>0</v>
      </c>
      <c r="X271" s="36">
        <v>1452.201</v>
      </c>
      <c r="Y271" s="37"/>
      <c r="Z271" s="37"/>
      <c r="AA271" s="37"/>
      <c r="AB271" s="38">
        <f t="shared" si="22"/>
        <v>0</v>
      </c>
      <c r="AC271" s="36">
        <v>1452.201</v>
      </c>
      <c r="AD271" s="39"/>
      <c r="AE271" s="37"/>
      <c r="AF271" s="37"/>
      <c r="AG271" s="38">
        <f t="shared" si="23"/>
        <v>0</v>
      </c>
      <c r="AH271" s="35">
        <f t="shared" si="24"/>
        <v>0</v>
      </c>
    </row>
    <row r="272" spans="1:34" x14ac:dyDescent="0.3">
      <c r="A272" s="54">
        <v>43733</v>
      </c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2"/>
      <c r="N272" s="28">
        <v>1452.201</v>
      </c>
      <c r="O272" s="37"/>
      <c r="P272" s="37"/>
      <c r="Q272" s="37"/>
      <c r="R272" s="30">
        <f t="shared" si="20"/>
        <v>0</v>
      </c>
      <c r="S272" s="28">
        <v>1452.201</v>
      </c>
      <c r="T272" s="37"/>
      <c r="U272" s="37"/>
      <c r="V272" s="37"/>
      <c r="W272" s="30">
        <f t="shared" si="21"/>
        <v>0</v>
      </c>
      <c r="X272" s="36">
        <v>1452.201</v>
      </c>
      <c r="Y272" s="37"/>
      <c r="Z272" s="37"/>
      <c r="AA272" s="37"/>
      <c r="AB272" s="38">
        <f t="shared" si="22"/>
        <v>0</v>
      </c>
      <c r="AC272" s="36">
        <v>1452.201</v>
      </c>
      <c r="AD272" s="39"/>
      <c r="AE272" s="37"/>
      <c r="AF272" s="37"/>
      <c r="AG272" s="38">
        <f t="shared" si="23"/>
        <v>0</v>
      </c>
      <c r="AH272" s="35">
        <f t="shared" si="24"/>
        <v>0</v>
      </c>
    </row>
    <row r="273" spans="1:34" x14ac:dyDescent="0.3">
      <c r="A273" s="54">
        <v>43734</v>
      </c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2"/>
      <c r="N273" s="28">
        <v>1452.201</v>
      </c>
      <c r="O273" s="37"/>
      <c r="P273" s="37"/>
      <c r="Q273" s="37"/>
      <c r="R273" s="30">
        <f t="shared" si="20"/>
        <v>0</v>
      </c>
      <c r="S273" s="28">
        <v>1452.201</v>
      </c>
      <c r="T273" s="37"/>
      <c r="U273" s="37"/>
      <c r="V273" s="37"/>
      <c r="W273" s="30">
        <f t="shared" si="21"/>
        <v>0</v>
      </c>
      <c r="X273" s="36">
        <v>1452.201</v>
      </c>
      <c r="Y273" s="37"/>
      <c r="Z273" s="37"/>
      <c r="AA273" s="37"/>
      <c r="AB273" s="38">
        <f t="shared" si="22"/>
        <v>0</v>
      </c>
      <c r="AC273" s="36">
        <v>1452.201</v>
      </c>
      <c r="AD273" s="39"/>
      <c r="AE273" s="37"/>
      <c r="AF273" s="37"/>
      <c r="AG273" s="38">
        <f t="shared" si="23"/>
        <v>0</v>
      </c>
      <c r="AH273" s="35">
        <f t="shared" si="24"/>
        <v>0</v>
      </c>
    </row>
    <row r="274" spans="1:34" x14ac:dyDescent="0.3">
      <c r="A274" s="54">
        <v>43735</v>
      </c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2"/>
      <c r="N274" s="28">
        <v>1452.201</v>
      </c>
      <c r="O274" s="37"/>
      <c r="P274" s="37"/>
      <c r="Q274" s="37"/>
      <c r="R274" s="30">
        <f t="shared" si="20"/>
        <v>0</v>
      </c>
      <c r="S274" s="28">
        <v>1452.201</v>
      </c>
      <c r="T274" s="37"/>
      <c r="U274" s="37"/>
      <c r="V274" s="37"/>
      <c r="W274" s="30">
        <f t="shared" si="21"/>
        <v>0</v>
      </c>
      <c r="X274" s="36">
        <v>1452.201</v>
      </c>
      <c r="Y274" s="37"/>
      <c r="Z274" s="37"/>
      <c r="AA274" s="37"/>
      <c r="AB274" s="38">
        <f t="shared" si="22"/>
        <v>0</v>
      </c>
      <c r="AC274" s="36">
        <v>1452.201</v>
      </c>
      <c r="AD274" s="39"/>
      <c r="AE274" s="37"/>
      <c r="AF274" s="37"/>
      <c r="AG274" s="38">
        <f t="shared" si="23"/>
        <v>0</v>
      </c>
      <c r="AH274" s="35">
        <f t="shared" si="24"/>
        <v>0</v>
      </c>
    </row>
    <row r="275" spans="1:34" x14ac:dyDescent="0.3">
      <c r="A275" s="54">
        <v>43736</v>
      </c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2"/>
      <c r="N275" s="28">
        <v>1452.201</v>
      </c>
      <c r="O275" s="37"/>
      <c r="P275" s="37"/>
      <c r="Q275" s="37"/>
      <c r="R275" s="30">
        <f t="shared" si="20"/>
        <v>0</v>
      </c>
      <c r="S275" s="28">
        <v>1452.201</v>
      </c>
      <c r="T275" s="37"/>
      <c r="U275" s="37"/>
      <c r="V275" s="37"/>
      <c r="W275" s="30">
        <f t="shared" si="21"/>
        <v>0</v>
      </c>
      <c r="X275" s="36">
        <v>1452.201</v>
      </c>
      <c r="Y275" s="37"/>
      <c r="Z275" s="37"/>
      <c r="AA275" s="37"/>
      <c r="AB275" s="38">
        <f t="shared" si="22"/>
        <v>0</v>
      </c>
      <c r="AC275" s="36">
        <v>1452.201</v>
      </c>
      <c r="AD275" s="39"/>
      <c r="AE275" s="37"/>
      <c r="AF275" s="37"/>
      <c r="AG275" s="38">
        <f t="shared" si="23"/>
        <v>0</v>
      </c>
      <c r="AH275" s="35">
        <f t="shared" si="24"/>
        <v>0</v>
      </c>
    </row>
    <row r="276" spans="1:34" x14ac:dyDescent="0.3">
      <c r="A276" s="54">
        <v>43737</v>
      </c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2"/>
      <c r="N276" s="28">
        <v>1452.201</v>
      </c>
      <c r="O276" s="37"/>
      <c r="P276" s="37"/>
      <c r="Q276" s="37"/>
      <c r="R276" s="30">
        <f t="shared" si="20"/>
        <v>0</v>
      </c>
      <c r="S276" s="28">
        <v>1452.201</v>
      </c>
      <c r="T276" s="37"/>
      <c r="U276" s="37"/>
      <c r="V276" s="37"/>
      <c r="W276" s="30">
        <f t="shared" si="21"/>
        <v>0</v>
      </c>
      <c r="X276" s="36">
        <v>1452.201</v>
      </c>
      <c r="Y276" s="37"/>
      <c r="Z276" s="37"/>
      <c r="AA276" s="37"/>
      <c r="AB276" s="38">
        <f t="shared" si="22"/>
        <v>0</v>
      </c>
      <c r="AC276" s="36">
        <v>1452.201</v>
      </c>
      <c r="AD276" s="39"/>
      <c r="AE276" s="37"/>
      <c r="AF276" s="37"/>
      <c r="AG276" s="38">
        <f t="shared" si="23"/>
        <v>0</v>
      </c>
      <c r="AH276" s="35">
        <f t="shared" si="24"/>
        <v>0</v>
      </c>
    </row>
    <row r="277" spans="1:34" x14ac:dyDescent="0.3">
      <c r="A277" s="54">
        <v>43738</v>
      </c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2"/>
      <c r="N277" s="28">
        <v>1452.201</v>
      </c>
      <c r="O277" s="37"/>
      <c r="P277" s="37"/>
      <c r="Q277" s="37"/>
      <c r="R277" s="30">
        <f t="shared" si="20"/>
        <v>0</v>
      </c>
      <c r="S277" s="28">
        <v>1452.201</v>
      </c>
      <c r="T277" s="37"/>
      <c r="U277" s="37"/>
      <c r="V277" s="37"/>
      <c r="W277" s="30">
        <f t="shared" si="21"/>
        <v>0</v>
      </c>
      <c r="X277" s="36">
        <v>1452.201</v>
      </c>
      <c r="Y277" s="37"/>
      <c r="Z277" s="37"/>
      <c r="AA277" s="37"/>
      <c r="AB277" s="38">
        <f t="shared" si="22"/>
        <v>0</v>
      </c>
      <c r="AC277" s="36">
        <v>1452.201</v>
      </c>
      <c r="AD277" s="39"/>
      <c r="AE277" s="37"/>
      <c r="AF277" s="37"/>
      <c r="AG277" s="38">
        <f t="shared" si="23"/>
        <v>0</v>
      </c>
      <c r="AH277" s="35">
        <f t="shared" si="24"/>
        <v>0</v>
      </c>
    </row>
    <row r="278" spans="1:34" x14ac:dyDescent="0.3">
      <c r="A278" s="54">
        <v>43739</v>
      </c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2"/>
      <c r="N278" s="28">
        <v>1452.201</v>
      </c>
      <c r="O278" s="37"/>
      <c r="P278" s="37"/>
      <c r="Q278" s="37"/>
      <c r="R278" s="30">
        <f t="shared" si="20"/>
        <v>0</v>
      </c>
      <c r="S278" s="28">
        <v>1452.201</v>
      </c>
      <c r="T278" s="37"/>
      <c r="U278" s="37"/>
      <c r="V278" s="37"/>
      <c r="W278" s="30">
        <f t="shared" si="21"/>
        <v>0</v>
      </c>
      <c r="X278" s="36">
        <v>1452.201</v>
      </c>
      <c r="Y278" s="37"/>
      <c r="Z278" s="37"/>
      <c r="AA278" s="37"/>
      <c r="AB278" s="38">
        <f t="shared" si="22"/>
        <v>0</v>
      </c>
      <c r="AC278" s="36">
        <v>1452.201</v>
      </c>
      <c r="AD278" s="39"/>
      <c r="AE278" s="37"/>
      <c r="AF278" s="37"/>
      <c r="AG278" s="38">
        <f t="shared" si="23"/>
        <v>0</v>
      </c>
      <c r="AH278" s="35">
        <f t="shared" si="24"/>
        <v>0</v>
      </c>
    </row>
    <row r="279" spans="1:34" x14ac:dyDescent="0.3">
      <c r="A279" s="54">
        <v>43740</v>
      </c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2"/>
      <c r="N279" s="28">
        <v>1452.201</v>
      </c>
      <c r="O279" s="37"/>
      <c r="P279" s="37"/>
      <c r="Q279" s="37"/>
      <c r="R279" s="30">
        <f t="shared" si="20"/>
        <v>0</v>
      </c>
      <c r="S279" s="28">
        <v>1452.201</v>
      </c>
      <c r="T279" s="37"/>
      <c r="U279" s="37"/>
      <c r="V279" s="37"/>
      <c r="W279" s="30">
        <f t="shared" si="21"/>
        <v>0</v>
      </c>
      <c r="X279" s="36">
        <v>1452.201</v>
      </c>
      <c r="Y279" s="37"/>
      <c r="Z279" s="37"/>
      <c r="AA279" s="37"/>
      <c r="AB279" s="38">
        <f t="shared" si="22"/>
        <v>0</v>
      </c>
      <c r="AC279" s="36">
        <v>1452.201</v>
      </c>
      <c r="AD279" s="39"/>
      <c r="AE279" s="37"/>
      <c r="AF279" s="37"/>
      <c r="AG279" s="38">
        <f t="shared" si="23"/>
        <v>0</v>
      </c>
      <c r="AH279" s="35">
        <f t="shared" si="24"/>
        <v>0</v>
      </c>
    </row>
    <row r="280" spans="1:34" x14ac:dyDescent="0.3">
      <c r="A280" s="54">
        <v>43741</v>
      </c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2"/>
      <c r="N280" s="28">
        <v>1452.201</v>
      </c>
      <c r="O280" s="37"/>
      <c r="P280" s="37"/>
      <c r="Q280" s="37"/>
      <c r="R280" s="30">
        <f t="shared" si="20"/>
        <v>0</v>
      </c>
      <c r="S280" s="28">
        <v>1452.201</v>
      </c>
      <c r="T280" s="37"/>
      <c r="U280" s="37"/>
      <c r="V280" s="37"/>
      <c r="W280" s="30">
        <f t="shared" si="21"/>
        <v>0</v>
      </c>
      <c r="X280" s="36">
        <v>1452.201</v>
      </c>
      <c r="Y280" s="37"/>
      <c r="Z280" s="37"/>
      <c r="AA280" s="37"/>
      <c r="AB280" s="38">
        <f t="shared" si="22"/>
        <v>0</v>
      </c>
      <c r="AC280" s="36">
        <v>1452.201</v>
      </c>
      <c r="AD280" s="39"/>
      <c r="AE280" s="37"/>
      <c r="AF280" s="37"/>
      <c r="AG280" s="38">
        <f t="shared" si="23"/>
        <v>0</v>
      </c>
      <c r="AH280" s="35">
        <f t="shared" si="24"/>
        <v>0</v>
      </c>
    </row>
    <row r="281" spans="1:34" x14ac:dyDescent="0.3">
      <c r="A281" s="54">
        <v>43742</v>
      </c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2"/>
      <c r="N281" s="28">
        <v>1452.201</v>
      </c>
      <c r="O281" s="37"/>
      <c r="P281" s="37"/>
      <c r="Q281" s="37"/>
      <c r="R281" s="30">
        <f t="shared" si="20"/>
        <v>0</v>
      </c>
      <c r="S281" s="28">
        <v>1452.201</v>
      </c>
      <c r="T281" s="37"/>
      <c r="U281" s="37"/>
      <c r="V281" s="37"/>
      <c r="W281" s="30">
        <f t="shared" si="21"/>
        <v>0</v>
      </c>
      <c r="X281" s="36">
        <v>1452.201</v>
      </c>
      <c r="Y281" s="37"/>
      <c r="Z281" s="37"/>
      <c r="AA281" s="37"/>
      <c r="AB281" s="38">
        <f t="shared" si="22"/>
        <v>0</v>
      </c>
      <c r="AC281" s="36">
        <v>1452.201</v>
      </c>
      <c r="AD281" s="39"/>
      <c r="AE281" s="37"/>
      <c r="AF281" s="37"/>
      <c r="AG281" s="38">
        <f t="shared" si="23"/>
        <v>0</v>
      </c>
      <c r="AH281" s="35">
        <f t="shared" si="24"/>
        <v>0</v>
      </c>
    </row>
    <row r="282" spans="1:34" x14ac:dyDescent="0.3">
      <c r="A282" s="54">
        <v>43743</v>
      </c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2"/>
      <c r="N282" s="28">
        <v>1452.201</v>
      </c>
      <c r="O282" s="37"/>
      <c r="P282" s="37"/>
      <c r="Q282" s="37"/>
      <c r="R282" s="30">
        <f t="shared" si="20"/>
        <v>0</v>
      </c>
      <c r="S282" s="28">
        <v>1452.201</v>
      </c>
      <c r="T282" s="37"/>
      <c r="U282" s="37"/>
      <c r="V282" s="37"/>
      <c r="W282" s="30">
        <f t="shared" si="21"/>
        <v>0</v>
      </c>
      <c r="X282" s="36">
        <v>1452.201</v>
      </c>
      <c r="Y282" s="37"/>
      <c r="Z282" s="37"/>
      <c r="AA282" s="37"/>
      <c r="AB282" s="38">
        <f t="shared" si="22"/>
        <v>0</v>
      </c>
      <c r="AC282" s="36">
        <v>1452.201</v>
      </c>
      <c r="AD282" s="39"/>
      <c r="AE282" s="37"/>
      <c r="AF282" s="37"/>
      <c r="AG282" s="38">
        <f t="shared" si="23"/>
        <v>0</v>
      </c>
      <c r="AH282" s="35">
        <f t="shared" si="24"/>
        <v>0</v>
      </c>
    </row>
    <row r="283" spans="1:34" x14ac:dyDescent="0.3">
      <c r="A283" s="54">
        <v>43744</v>
      </c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2"/>
      <c r="N283" s="28">
        <v>1452.201</v>
      </c>
      <c r="O283" s="37"/>
      <c r="P283" s="37"/>
      <c r="Q283" s="37"/>
      <c r="R283" s="30">
        <f t="shared" si="20"/>
        <v>0</v>
      </c>
      <c r="S283" s="28">
        <v>1452.201</v>
      </c>
      <c r="T283" s="37"/>
      <c r="U283" s="37"/>
      <c r="V283" s="37"/>
      <c r="W283" s="30">
        <f t="shared" si="21"/>
        <v>0</v>
      </c>
      <c r="X283" s="36">
        <v>1452.201</v>
      </c>
      <c r="Y283" s="37"/>
      <c r="Z283" s="37"/>
      <c r="AA283" s="37"/>
      <c r="AB283" s="38">
        <f t="shared" si="22"/>
        <v>0</v>
      </c>
      <c r="AC283" s="36">
        <v>1452.201</v>
      </c>
      <c r="AD283" s="39"/>
      <c r="AE283" s="37"/>
      <c r="AF283" s="37"/>
      <c r="AG283" s="38">
        <f t="shared" si="23"/>
        <v>0</v>
      </c>
      <c r="AH283" s="35">
        <f t="shared" si="24"/>
        <v>0</v>
      </c>
    </row>
    <row r="284" spans="1:34" x14ac:dyDescent="0.3">
      <c r="A284" s="54">
        <v>43745</v>
      </c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2"/>
      <c r="N284" s="28">
        <v>1452.201</v>
      </c>
      <c r="O284" s="37"/>
      <c r="P284" s="37"/>
      <c r="Q284" s="37"/>
      <c r="R284" s="30">
        <f t="shared" si="20"/>
        <v>0</v>
      </c>
      <c r="S284" s="28">
        <v>1452.201</v>
      </c>
      <c r="T284" s="37"/>
      <c r="U284" s="37"/>
      <c r="V284" s="37"/>
      <c r="W284" s="30">
        <f t="shared" si="21"/>
        <v>0</v>
      </c>
      <c r="X284" s="36">
        <v>1452.201</v>
      </c>
      <c r="Y284" s="37"/>
      <c r="Z284" s="37"/>
      <c r="AA284" s="37"/>
      <c r="AB284" s="38">
        <f t="shared" si="22"/>
        <v>0</v>
      </c>
      <c r="AC284" s="36">
        <v>1452.201</v>
      </c>
      <c r="AD284" s="39"/>
      <c r="AE284" s="37"/>
      <c r="AF284" s="37"/>
      <c r="AG284" s="38">
        <f t="shared" si="23"/>
        <v>0</v>
      </c>
      <c r="AH284" s="35">
        <f t="shared" si="24"/>
        <v>0</v>
      </c>
    </row>
    <row r="285" spans="1:34" x14ac:dyDescent="0.3">
      <c r="A285" s="54">
        <v>43746</v>
      </c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2"/>
      <c r="N285" s="28">
        <v>1452.201</v>
      </c>
      <c r="O285" s="37"/>
      <c r="P285" s="37"/>
      <c r="Q285" s="37"/>
      <c r="R285" s="30">
        <f t="shared" si="20"/>
        <v>0</v>
      </c>
      <c r="S285" s="28">
        <v>1452.201</v>
      </c>
      <c r="T285" s="37"/>
      <c r="U285" s="37"/>
      <c r="V285" s="37"/>
      <c r="W285" s="30">
        <f t="shared" si="21"/>
        <v>0</v>
      </c>
      <c r="X285" s="36">
        <v>1452.201</v>
      </c>
      <c r="Y285" s="37"/>
      <c r="Z285" s="37"/>
      <c r="AA285" s="37"/>
      <c r="AB285" s="38">
        <f t="shared" si="22"/>
        <v>0</v>
      </c>
      <c r="AC285" s="36">
        <v>1452.201</v>
      </c>
      <c r="AD285" s="39"/>
      <c r="AE285" s="37"/>
      <c r="AF285" s="37"/>
      <c r="AG285" s="38">
        <f t="shared" si="23"/>
        <v>0</v>
      </c>
      <c r="AH285" s="35">
        <f t="shared" si="24"/>
        <v>0</v>
      </c>
    </row>
    <row r="286" spans="1:34" x14ac:dyDescent="0.3">
      <c r="A286" s="54">
        <v>43747</v>
      </c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2"/>
      <c r="N286" s="28">
        <v>1452.201</v>
      </c>
      <c r="O286" s="37"/>
      <c r="P286" s="37"/>
      <c r="Q286" s="37"/>
      <c r="R286" s="30">
        <f t="shared" si="20"/>
        <v>0</v>
      </c>
      <c r="S286" s="28">
        <v>1452.201</v>
      </c>
      <c r="T286" s="37"/>
      <c r="U286" s="37"/>
      <c r="V286" s="37"/>
      <c r="W286" s="30">
        <f t="shared" si="21"/>
        <v>0</v>
      </c>
      <c r="X286" s="36">
        <v>1452.201</v>
      </c>
      <c r="Y286" s="37"/>
      <c r="Z286" s="37"/>
      <c r="AA286" s="37"/>
      <c r="AB286" s="38">
        <f t="shared" si="22"/>
        <v>0</v>
      </c>
      <c r="AC286" s="36">
        <v>1452.201</v>
      </c>
      <c r="AD286" s="39"/>
      <c r="AE286" s="37"/>
      <c r="AF286" s="37"/>
      <c r="AG286" s="38">
        <f t="shared" si="23"/>
        <v>0</v>
      </c>
      <c r="AH286" s="35">
        <f t="shared" si="24"/>
        <v>0</v>
      </c>
    </row>
    <row r="287" spans="1:34" x14ac:dyDescent="0.3">
      <c r="A287" s="54">
        <v>43748</v>
      </c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2"/>
      <c r="N287" s="28">
        <v>1452.201</v>
      </c>
      <c r="O287" s="37"/>
      <c r="P287" s="37"/>
      <c r="Q287" s="37"/>
      <c r="R287" s="30">
        <f t="shared" si="20"/>
        <v>0</v>
      </c>
      <c r="S287" s="28">
        <v>1452.201</v>
      </c>
      <c r="T287" s="37"/>
      <c r="U287" s="37"/>
      <c r="V287" s="37"/>
      <c r="W287" s="30">
        <f t="shared" si="21"/>
        <v>0</v>
      </c>
      <c r="X287" s="36">
        <v>1452.201</v>
      </c>
      <c r="Y287" s="37"/>
      <c r="Z287" s="37"/>
      <c r="AA287" s="37"/>
      <c r="AB287" s="38">
        <f t="shared" si="22"/>
        <v>0</v>
      </c>
      <c r="AC287" s="36">
        <v>1452.201</v>
      </c>
      <c r="AD287" s="39"/>
      <c r="AE287" s="37"/>
      <c r="AF287" s="37"/>
      <c r="AG287" s="38">
        <f t="shared" si="23"/>
        <v>0</v>
      </c>
      <c r="AH287" s="35">
        <f t="shared" si="24"/>
        <v>0</v>
      </c>
    </row>
    <row r="288" spans="1:34" x14ac:dyDescent="0.3">
      <c r="A288" s="54">
        <v>43749</v>
      </c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2"/>
      <c r="N288" s="28">
        <v>1452.201</v>
      </c>
      <c r="O288" s="37"/>
      <c r="P288" s="37"/>
      <c r="Q288" s="37"/>
      <c r="R288" s="30">
        <f t="shared" si="20"/>
        <v>0</v>
      </c>
      <c r="S288" s="28">
        <v>1452.201</v>
      </c>
      <c r="T288" s="37"/>
      <c r="U288" s="37"/>
      <c r="V288" s="37"/>
      <c r="W288" s="30">
        <f t="shared" si="21"/>
        <v>0</v>
      </c>
      <c r="X288" s="36">
        <v>1452.201</v>
      </c>
      <c r="Y288" s="37"/>
      <c r="Z288" s="37"/>
      <c r="AA288" s="37"/>
      <c r="AB288" s="38">
        <f t="shared" si="22"/>
        <v>0</v>
      </c>
      <c r="AC288" s="36">
        <v>1452.201</v>
      </c>
      <c r="AD288" s="39"/>
      <c r="AE288" s="37"/>
      <c r="AF288" s="37"/>
      <c r="AG288" s="38">
        <f t="shared" si="23"/>
        <v>0</v>
      </c>
      <c r="AH288" s="35">
        <f t="shared" si="24"/>
        <v>0</v>
      </c>
    </row>
    <row r="289" spans="1:34" x14ac:dyDescent="0.3">
      <c r="A289" s="54">
        <v>43750</v>
      </c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2"/>
      <c r="N289" s="28">
        <v>1452.201</v>
      </c>
      <c r="O289" s="37"/>
      <c r="P289" s="37"/>
      <c r="Q289" s="37"/>
      <c r="R289" s="30">
        <f t="shared" si="20"/>
        <v>0</v>
      </c>
      <c r="S289" s="28">
        <v>1452.201</v>
      </c>
      <c r="T289" s="37"/>
      <c r="U289" s="37"/>
      <c r="V289" s="37"/>
      <c r="W289" s="30">
        <f t="shared" si="21"/>
        <v>0</v>
      </c>
      <c r="X289" s="36">
        <v>1452.201</v>
      </c>
      <c r="Y289" s="37"/>
      <c r="Z289" s="37"/>
      <c r="AA289" s="37"/>
      <c r="AB289" s="38">
        <f t="shared" si="22"/>
        <v>0</v>
      </c>
      <c r="AC289" s="36">
        <v>1452.201</v>
      </c>
      <c r="AD289" s="39"/>
      <c r="AE289" s="37"/>
      <c r="AF289" s="37"/>
      <c r="AG289" s="38">
        <f t="shared" si="23"/>
        <v>0</v>
      </c>
      <c r="AH289" s="35">
        <f t="shared" si="24"/>
        <v>0</v>
      </c>
    </row>
    <row r="290" spans="1:34" x14ac:dyDescent="0.3">
      <c r="A290" s="54">
        <v>43751</v>
      </c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2"/>
      <c r="N290" s="28">
        <v>1452.201</v>
      </c>
      <c r="O290" s="37"/>
      <c r="P290" s="37"/>
      <c r="Q290" s="37"/>
      <c r="R290" s="30">
        <f t="shared" si="20"/>
        <v>0</v>
      </c>
      <c r="S290" s="28">
        <v>1452.201</v>
      </c>
      <c r="T290" s="37"/>
      <c r="U290" s="37"/>
      <c r="V290" s="37"/>
      <c r="W290" s="30">
        <f t="shared" si="21"/>
        <v>0</v>
      </c>
      <c r="X290" s="36">
        <v>1452.201</v>
      </c>
      <c r="Y290" s="37"/>
      <c r="Z290" s="37"/>
      <c r="AA290" s="37"/>
      <c r="AB290" s="38">
        <f t="shared" si="22"/>
        <v>0</v>
      </c>
      <c r="AC290" s="36">
        <v>1452.201</v>
      </c>
      <c r="AD290" s="39"/>
      <c r="AE290" s="37"/>
      <c r="AF290" s="37"/>
      <c r="AG290" s="38">
        <f t="shared" si="23"/>
        <v>0</v>
      </c>
      <c r="AH290" s="35">
        <f t="shared" si="24"/>
        <v>0</v>
      </c>
    </row>
    <row r="291" spans="1:34" x14ac:dyDescent="0.3">
      <c r="A291" s="54">
        <v>43752</v>
      </c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2"/>
      <c r="N291" s="28">
        <v>1452.201</v>
      </c>
      <c r="O291" s="37"/>
      <c r="P291" s="37"/>
      <c r="Q291" s="37"/>
      <c r="R291" s="30">
        <f t="shared" si="20"/>
        <v>0</v>
      </c>
      <c r="S291" s="28">
        <v>1452.201</v>
      </c>
      <c r="T291" s="37"/>
      <c r="U291" s="37"/>
      <c r="V291" s="37"/>
      <c r="W291" s="30">
        <f t="shared" si="21"/>
        <v>0</v>
      </c>
      <c r="X291" s="36">
        <v>1452.201</v>
      </c>
      <c r="Y291" s="37"/>
      <c r="Z291" s="37"/>
      <c r="AA291" s="37"/>
      <c r="AB291" s="38">
        <f t="shared" si="22"/>
        <v>0</v>
      </c>
      <c r="AC291" s="36">
        <v>1452.201</v>
      </c>
      <c r="AD291" s="39"/>
      <c r="AE291" s="37"/>
      <c r="AF291" s="37"/>
      <c r="AG291" s="38">
        <f t="shared" si="23"/>
        <v>0</v>
      </c>
      <c r="AH291" s="35">
        <f t="shared" si="24"/>
        <v>0</v>
      </c>
    </row>
    <row r="292" spans="1:34" x14ac:dyDescent="0.3">
      <c r="A292" s="54">
        <v>43753</v>
      </c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2"/>
      <c r="N292" s="28">
        <v>1452.201</v>
      </c>
      <c r="O292" s="37"/>
      <c r="P292" s="37"/>
      <c r="Q292" s="37"/>
      <c r="R292" s="30">
        <f t="shared" si="20"/>
        <v>0</v>
      </c>
      <c r="S292" s="28">
        <v>1452.201</v>
      </c>
      <c r="T292" s="37"/>
      <c r="U292" s="37"/>
      <c r="V292" s="37"/>
      <c r="W292" s="30">
        <f t="shared" si="21"/>
        <v>0</v>
      </c>
      <c r="X292" s="36">
        <v>1452.201</v>
      </c>
      <c r="Y292" s="37"/>
      <c r="Z292" s="37"/>
      <c r="AA292" s="37"/>
      <c r="AB292" s="38">
        <f t="shared" si="22"/>
        <v>0</v>
      </c>
      <c r="AC292" s="36">
        <v>1452.201</v>
      </c>
      <c r="AD292" s="39"/>
      <c r="AE292" s="37"/>
      <c r="AF292" s="37"/>
      <c r="AG292" s="38">
        <f t="shared" si="23"/>
        <v>0</v>
      </c>
      <c r="AH292" s="35">
        <f t="shared" si="24"/>
        <v>0</v>
      </c>
    </row>
    <row r="293" spans="1:34" x14ac:dyDescent="0.3">
      <c r="A293" s="54">
        <v>43754</v>
      </c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2"/>
      <c r="N293" s="28">
        <v>1452.201</v>
      </c>
      <c r="O293" s="37"/>
      <c r="P293" s="37"/>
      <c r="Q293" s="37"/>
      <c r="R293" s="30">
        <f t="shared" si="20"/>
        <v>0</v>
      </c>
      <c r="S293" s="28">
        <v>1452.201</v>
      </c>
      <c r="T293" s="37"/>
      <c r="U293" s="37"/>
      <c r="V293" s="37"/>
      <c r="W293" s="30">
        <f t="shared" si="21"/>
        <v>0</v>
      </c>
      <c r="X293" s="36">
        <v>1452.201</v>
      </c>
      <c r="Y293" s="37"/>
      <c r="Z293" s="37"/>
      <c r="AA293" s="37"/>
      <c r="AB293" s="38">
        <f t="shared" si="22"/>
        <v>0</v>
      </c>
      <c r="AC293" s="36">
        <v>1452.201</v>
      </c>
      <c r="AD293" s="39"/>
      <c r="AE293" s="37"/>
      <c r="AF293" s="37"/>
      <c r="AG293" s="38">
        <f t="shared" si="23"/>
        <v>0</v>
      </c>
      <c r="AH293" s="35">
        <f t="shared" si="24"/>
        <v>0</v>
      </c>
    </row>
    <row r="294" spans="1:34" x14ac:dyDescent="0.3">
      <c r="A294" s="54">
        <v>43755</v>
      </c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2"/>
      <c r="N294" s="28">
        <v>1452.201</v>
      </c>
      <c r="O294" s="37"/>
      <c r="P294" s="37"/>
      <c r="Q294" s="37"/>
      <c r="R294" s="30">
        <f t="shared" si="20"/>
        <v>0</v>
      </c>
      <c r="S294" s="28">
        <v>1452.201</v>
      </c>
      <c r="T294" s="37"/>
      <c r="U294" s="37"/>
      <c r="V294" s="37"/>
      <c r="W294" s="30">
        <f t="shared" si="21"/>
        <v>0</v>
      </c>
      <c r="X294" s="36">
        <v>1452.201</v>
      </c>
      <c r="Y294" s="37"/>
      <c r="Z294" s="37"/>
      <c r="AA294" s="37"/>
      <c r="AB294" s="38">
        <f t="shared" si="22"/>
        <v>0</v>
      </c>
      <c r="AC294" s="36">
        <v>1452.201</v>
      </c>
      <c r="AD294" s="39"/>
      <c r="AE294" s="37"/>
      <c r="AF294" s="37"/>
      <c r="AG294" s="38">
        <f t="shared" si="23"/>
        <v>0</v>
      </c>
      <c r="AH294" s="35">
        <f t="shared" si="24"/>
        <v>0</v>
      </c>
    </row>
    <row r="295" spans="1:34" x14ac:dyDescent="0.3">
      <c r="A295" s="54">
        <v>43756</v>
      </c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2"/>
      <c r="N295" s="28">
        <v>1452.201</v>
      </c>
      <c r="O295" s="37"/>
      <c r="P295" s="37"/>
      <c r="Q295" s="37"/>
      <c r="R295" s="30">
        <f t="shared" si="20"/>
        <v>0</v>
      </c>
      <c r="S295" s="28">
        <v>1452.201</v>
      </c>
      <c r="T295" s="37"/>
      <c r="U295" s="37"/>
      <c r="V295" s="37"/>
      <c r="W295" s="30">
        <f t="shared" si="21"/>
        <v>0</v>
      </c>
      <c r="X295" s="36">
        <v>1452.201</v>
      </c>
      <c r="Y295" s="37"/>
      <c r="Z295" s="37"/>
      <c r="AA295" s="37"/>
      <c r="AB295" s="38">
        <f t="shared" si="22"/>
        <v>0</v>
      </c>
      <c r="AC295" s="36">
        <v>1452.201</v>
      </c>
      <c r="AD295" s="39"/>
      <c r="AE295" s="37"/>
      <c r="AF295" s="37"/>
      <c r="AG295" s="38">
        <f t="shared" si="23"/>
        <v>0</v>
      </c>
      <c r="AH295" s="35">
        <f t="shared" si="24"/>
        <v>0</v>
      </c>
    </row>
    <row r="296" spans="1:34" x14ac:dyDescent="0.3">
      <c r="A296" s="54">
        <v>43757</v>
      </c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2"/>
      <c r="N296" s="28">
        <v>1452.201</v>
      </c>
      <c r="O296" s="37"/>
      <c r="P296" s="37"/>
      <c r="Q296" s="37"/>
      <c r="R296" s="30">
        <f t="shared" si="20"/>
        <v>0</v>
      </c>
      <c r="S296" s="28">
        <v>1452.201</v>
      </c>
      <c r="T296" s="37"/>
      <c r="U296" s="37"/>
      <c r="V296" s="37"/>
      <c r="W296" s="30">
        <f t="shared" si="21"/>
        <v>0</v>
      </c>
      <c r="X296" s="36">
        <v>1452.201</v>
      </c>
      <c r="Y296" s="37"/>
      <c r="Z296" s="37"/>
      <c r="AA296" s="37"/>
      <c r="AB296" s="38">
        <f t="shared" si="22"/>
        <v>0</v>
      </c>
      <c r="AC296" s="36">
        <v>1452.201</v>
      </c>
      <c r="AD296" s="39"/>
      <c r="AE296" s="37"/>
      <c r="AF296" s="37"/>
      <c r="AG296" s="38">
        <f t="shared" si="23"/>
        <v>0</v>
      </c>
      <c r="AH296" s="35">
        <f t="shared" si="24"/>
        <v>0</v>
      </c>
    </row>
    <row r="297" spans="1:34" x14ac:dyDescent="0.3">
      <c r="A297" s="54">
        <v>43758</v>
      </c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2"/>
      <c r="N297" s="28">
        <v>1452.201</v>
      </c>
      <c r="O297" s="37"/>
      <c r="P297" s="37"/>
      <c r="Q297" s="37"/>
      <c r="R297" s="30">
        <f t="shared" si="20"/>
        <v>0</v>
      </c>
      <c r="S297" s="28">
        <v>1452.201</v>
      </c>
      <c r="T297" s="37"/>
      <c r="U297" s="37"/>
      <c r="V297" s="37"/>
      <c r="W297" s="30">
        <f t="shared" si="21"/>
        <v>0</v>
      </c>
      <c r="X297" s="36">
        <v>1452.201</v>
      </c>
      <c r="Y297" s="37"/>
      <c r="Z297" s="37"/>
      <c r="AA297" s="37"/>
      <c r="AB297" s="38">
        <f t="shared" si="22"/>
        <v>0</v>
      </c>
      <c r="AC297" s="36">
        <v>1452.201</v>
      </c>
      <c r="AD297" s="39"/>
      <c r="AE297" s="37"/>
      <c r="AF297" s="37"/>
      <c r="AG297" s="38">
        <f t="shared" si="23"/>
        <v>0</v>
      </c>
      <c r="AH297" s="35">
        <f t="shared" si="24"/>
        <v>0</v>
      </c>
    </row>
    <row r="298" spans="1:34" x14ac:dyDescent="0.3">
      <c r="A298" s="54">
        <v>43759</v>
      </c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2"/>
      <c r="N298" s="28">
        <v>1452.201</v>
      </c>
      <c r="O298" s="37"/>
      <c r="P298" s="37"/>
      <c r="Q298" s="37"/>
      <c r="R298" s="30">
        <f t="shared" si="20"/>
        <v>0</v>
      </c>
      <c r="S298" s="28">
        <v>1452.201</v>
      </c>
      <c r="T298" s="37"/>
      <c r="U298" s="37"/>
      <c r="V298" s="37"/>
      <c r="W298" s="30">
        <f t="shared" si="21"/>
        <v>0</v>
      </c>
      <c r="X298" s="36">
        <v>1452.201</v>
      </c>
      <c r="Y298" s="37"/>
      <c r="Z298" s="37"/>
      <c r="AA298" s="37"/>
      <c r="AB298" s="38">
        <f t="shared" si="22"/>
        <v>0</v>
      </c>
      <c r="AC298" s="36">
        <v>1452.201</v>
      </c>
      <c r="AD298" s="39"/>
      <c r="AE298" s="37"/>
      <c r="AF298" s="37"/>
      <c r="AG298" s="38">
        <f t="shared" si="23"/>
        <v>0</v>
      </c>
      <c r="AH298" s="35">
        <f t="shared" si="24"/>
        <v>0</v>
      </c>
    </row>
    <row r="299" spans="1:34" x14ac:dyDescent="0.3">
      <c r="A299" s="54">
        <v>43760</v>
      </c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2"/>
      <c r="N299" s="28">
        <v>1452.201</v>
      </c>
      <c r="O299" s="37"/>
      <c r="P299" s="37"/>
      <c r="Q299" s="37"/>
      <c r="R299" s="30">
        <f t="shared" si="20"/>
        <v>0</v>
      </c>
      <c r="S299" s="28">
        <v>1452.201</v>
      </c>
      <c r="T299" s="37"/>
      <c r="U299" s="37"/>
      <c r="V299" s="37"/>
      <c r="W299" s="30">
        <f t="shared" si="21"/>
        <v>0</v>
      </c>
      <c r="X299" s="36">
        <v>1452.201</v>
      </c>
      <c r="Y299" s="37"/>
      <c r="Z299" s="37"/>
      <c r="AA299" s="37"/>
      <c r="AB299" s="38">
        <f t="shared" si="22"/>
        <v>0</v>
      </c>
      <c r="AC299" s="36">
        <v>1452.201</v>
      </c>
      <c r="AD299" s="39"/>
      <c r="AE299" s="37"/>
      <c r="AF299" s="37"/>
      <c r="AG299" s="38">
        <f t="shared" si="23"/>
        <v>0</v>
      </c>
      <c r="AH299" s="35">
        <f t="shared" si="24"/>
        <v>0</v>
      </c>
    </row>
    <row r="300" spans="1:34" x14ac:dyDescent="0.3">
      <c r="A300" s="54">
        <v>43761</v>
      </c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2"/>
      <c r="N300" s="28">
        <v>1452.201</v>
      </c>
      <c r="O300" s="37"/>
      <c r="P300" s="37"/>
      <c r="Q300" s="37"/>
      <c r="R300" s="30">
        <f t="shared" si="20"/>
        <v>0</v>
      </c>
      <c r="S300" s="28">
        <v>1452.201</v>
      </c>
      <c r="T300" s="37"/>
      <c r="U300" s="37"/>
      <c r="V300" s="37"/>
      <c r="W300" s="30">
        <f t="shared" si="21"/>
        <v>0</v>
      </c>
      <c r="X300" s="36">
        <v>1452.201</v>
      </c>
      <c r="Y300" s="37"/>
      <c r="Z300" s="37"/>
      <c r="AA300" s="37"/>
      <c r="AB300" s="38">
        <f t="shared" si="22"/>
        <v>0</v>
      </c>
      <c r="AC300" s="36">
        <v>1452.201</v>
      </c>
      <c r="AD300" s="39"/>
      <c r="AE300" s="37"/>
      <c r="AF300" s="37"/>
      <c r="AG300" s="38">
        <f t="shared" si="23"/>
        <v>0</v>
      </c>
      <c r="AH300" s="35">
        <f t="shared" si="24"/>
        <v>0</v>
      </c>
    </row>
    <row r="301" spans="1:34" x14ac:dyDescent="0.3">
      <c r="A301" s="54">
        <v>43762</v>
      </c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2"/>
      <c r="N301" s="28">
        <v>1452.201</v>
      </c>
      <c r="O301" s="37"/>
      <c r="P301" s="37"/>
      <c r="Q301" s="37"/>
      <c r="R301" s="30">
        <f t="shared" si="20"/>
        <v>0</v>
      </c>
      <c r="S301" s="28">
        <v>1452.201</v>
      </c>
      <c r="T301" s="37"/>
      <c r="U301" s="37"/>
      <c r="V301" s="37"/>
      <c r="W301" s="30">
        <f t="shared" si="21"/>
        <v>0</v>
      </c>
      <c r="X301" s="36">
        <v>1452.201</v>
      </c>
      <c r="Y301" s="37"/>
      <c r="Z301" s="37"/>
      <c r="AA301" s="37"/>
      <c r="AB301" s="38">
        <f t="shared" si="22"/>
        <v>0</v>
      </c>
      <c r="AC301" s="36">
        <v>1452.201</v>
      </c>
      <c r="AD301" s="39"/>
      <c r="AE301" s="37"/>
      <c r="AF301" s="37"/>
      <c r="AG301" s="38">
        <f t="shared" si="23"/>
        <v>0</v>
      </c>
      <c r="AH301" s="35">
        <f t="shared" si="24"/>
        <v>0</v>
      </c>
    </row>
    <row r="302" spans="1:34" x14ac:dyDescent="0.3">
      <c r="A302" s="54">
        <v>43763</v>
      </c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2"/>
      <c r="N302" s="28">
        <v>1452.201</v>
      </c>
      <c r="O302" s="37"/>
      <c r="P302" s="37"/>
      <c r="Q302" s="37"/>
      <c r="R302" s="30">
        <f t="shared" si="20"/>
        <v>0</v>
      </c>
      <c r="S302" s="28">
        <v>1452.201</v>
      </c>
      <c r="T302" s="37"/>
      <c r="U302" s="37"/>
      <c r="V302" s="37"/>
      <c r="W302" s="30">
        <f t="shared" si="21"/>
        <v>0</v>
      </c>
      <c r="X302" s="36">
        <v>1452.201</v>
      </c>
      <c r="Y302" s="37"/>
      <c r="Z302" s="37"/>
      <c r="AA302" s="37"/>
      <c r="AB302" s="38">
        <f t="shared" si="22"/>
        <v>0</v>
      </c>
      <c r="AC302" s="36">
        <v>1452.201</v>
      </c>
      <c r="AD302" s="39"/>
      <c r="AE302" s="37"/>
      <c r="AF302" s="37"/>
      <c r="AG302" s="38">
        <f t="shared" si="23"/>
        <v>0</v>
      </c>
      <c r="AH302" s="35">
        <f t="shared" si="24"/>
        <v>0</v>
      </c>
    </row>
    <row r="303" spans="1:34" x14ac:dyDescent="0.3">
      <c r="A303" s="54">
        <v>43764</v>
      </c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2"/>
      <c r="N303" s="28">
        <v>1452.201</v>
      </c>
      <c r="O303" s="37"/>
      <c r="P303" s="37"/>
      <c r="Q303" s="37"/>
      <c r="R303" s="30">
        <f t="shared" si="20"/>
        <v>0</v>
      </c>
      <c r="S303" s="28">
        <v>1452.201</v>
      </c>
      <c r="T303" s="37"/>
      <c r="U303" s="37"/>
      <c r="V303" s="37"/>
      <c r="W303" s="30">
        <f t="shared" si="21"/>
        <v>0</v>
      </c>
      <c r="X303" s="36">
        <v>1452.201</v>
      </c>
      <c r="Y303" s="37"/>
      <c r="Z303" s="37"/>
      <c r="AA303" s="37"/>
      <c r="AB303" s="38">
        <f t="shared" si="22"/>
        <v>0</v>
      </c>
      <c r="AC303" s="36">
        <v>1452.201</v>
      </c>
      <c r="AD303" s="39"/>
      <c r="AE303" s="37"/>
      <c r="AF303" s="37"/>
      <c r="AG303" s="38">
        <f t="shared" si="23"/>
        <v>0</v>
      </c>
      <c r="AH303" s="35">
        <f t="shared" si="24"/>
        <v>0</v>
      </c>
    </row>
    <row r="304" spans="1:34" x14ac:dyDescent="0.3">
      <c r="A304" s="54">
        <v>43765</v>
      </c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2"/>
      <c r="N304" s="28">
        <v>1452.201</v>
      </c>
      <c r="O304" s="37"/>
      <c r="P304" s="37"/>
      <c r="Q304" s="37"/>
      <c r="R304" s="30">
        <f t="shared" si="20"/>
        <v>0</v>
      </c>
      <c r="S304" s="28">
        <v>1452.201</v>
      </c>
      <c r="T304" s="37"/>
      <c r="U304" s="37"/>
      <c r="V304" s="37"/>
      <c r="W304" s="30">
        <f t="shared" si="21"/>
        <v>0</v>
      </c>
      <c r="X304" s="36">
        <v>1452.201</v>
      </c>
      <c r="Y304" s="37"/>
      <c r="Z304" s="37"/>
      <c r="AA304" s="37"/>
      <c r="AB304" s="38">
        <f t="shared" si="22"/>
        <v>0</v>
      </c>
      <c r="AC304" s="36">
        <v>1452.201</v>
      </c>
      <c r="AD304" s="39"/>
      <c r="AE304" s="37"/>
      <c r="AF304" s="37"/>
      <c r="AG304" s="38">
        <f t="shared" si="23"/>
        <v>0</v>
      </c>
      <c r="AH304" s="35">
        <f t="shared" si="24"/>
        <v>0</v>
      </c>
    </row>
    <row r="305" spans="1:34" x14ac:dyDescent="0.3">
      <c r="A305" s="54">
        <v>43766</v>
      </c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2"/>
      <c r="N305" s="28">
        <v>1452.201</v>
      </c>
      <c r="O305" s="37"/>
      <c r="P305" s="37"/>
      <c r="Q305" s="37"/>
      <c r="R305" s="30">
        <f t="shared" si="20"/>
        <v>0</v>
      </c>
      <c r="S305" s="28">
        <v>1452.201</v>
      </c>
      <c r="T305" s="37"/>
      <c r="U305" s="37"/>
      <c r="V305" s="37"/>
      <c r="W305" s="30">
        <f t="shared" si="21"/>
        <v>0</v>
      </c>
      <c r="X305" s="36">
        <v>1452.201</v>
      </c>
      <c r="Y305" s="37"/>
      <c r="Z305" s="37"/>
      <c r="AA305" s="37"/>
      <c r="AB305" s="38">
        <f t="shared" si="22"/>
        <v>0</v>
      </c>
      <c r="AC305" s="36">
        <v>1452.201</v>
      </c>
      <c r="AD305" s="39"/>
      <c r="AE305" s="37"/>
      <c r="AF305" s="37"/>
      <c r="AG305" s="38">
        <f t="shared" si="23"/>
        <v>0</v>
      </c>
      <c r="AH305" s="35">
        <f t="shared" si="24"/>
        <v>0</v>
      </c>
    </row>
    <row r="306" spans="1:34" x14ac:dyDescent="0.3">
      <c r="A306" s="54">
        <v>43767</v>
      </c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2"/>
      <c r="N306" s="28">
        <v>1452.201</v>
      </c>
      <c r="O306" s="37"/>
      <c r="P306" s="37"/>
      <c r="Q306" s="37"/>
      <c r="R306" s="30">
        <f t="shared" si="20"/>
        <v>0</v>
      </c>
      <c r="S306" s="28">
        <v>1452.201</v>
      </c>
      <c r="T306" s="37"/>
      <c r="U306" s="37"/>
      <c r="V306" s="37"/>
      <c r="W306" s="30">
        <f t="shared" si="21"/>
        <v>0</v>
      </c>
      <c r="X306" s="36">
        <v>1452.201</v>
      </c>
      <c r="Y306" s="37"/>
      <c r="Z306" s="37"/>
      <c r="AA306" s="37"/>
      <c r="AB306" s="38">
        <f t="shared" si="22"/>
        <v>0</v>
      </c>
      <c r="AC306" s="36">
        <v>1452.201</v>
      </c>
      <c r="AD306" s="39"/>
      <c r="AE306" s="37"/>
      <c r="AF306" s="37"/>
      <c r="AG306" s="38">
        <f t="shared" si="23"/>
        <v>0</v>
      </c>
      <c r="AH306" s="35">
        <f t="shared" si="24"/>
        <v>0</v>
      </c>
    </row>
    <row r="307" spans="1:34" x14ac:dyDescent="0.3">
      <c r="A307" s="54">
        <v>43768</v>
      </c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2"/>
      <c r="N307" s="28">
        <v>1452.201</v>
      </c>
      <c r="O307" s="37"/>
      <c r="P307" s="37"/>
      <c r="Q307" s="37"/>
      <c r="R307" s="30">
        <f t="shared" si="20"/>
        <v>0</v>
      </c>
      <c r="S307" s="28">
        <v>1452.201</v>
      </c>
      <c r="T307" s="37"/>
      <c r="U307" s="37"/>
      <c r="V307" s="37"/>
      <c r="W307" s="30">
        <f t="shared" si="21"/>
        <v>0</v>
      </c>
      <c r="X307" s="36">
        <v>1452.201</v>
      </c>
      <c r="Y307" s="37"/>
      <c r="Z307" s="37"/>
      <c r="AA307" s="37"/>
      <c r="AB307" s="38">
        <f t="shared" si="22"/>
        <v>0</v>
      </c>
      <c r="AC307" s="36">
        <v>1452.201</v>
      </c>
      <c r="AD307" s="39"/>
      <c r="AE307" s="37"/>
      <c r="AF307" s="37"/>
      <c r="AG307" s="38">
        <f t="shared" si="23"/>
        <v>0</v>
      </c>
      <c r="AH307" s="35">
        <f t="shared" si="24"/>
        <v>0</v>
      </c>
    </row>
    <row r="308" spans="1:34" x14ac:dyDescent="0.3">
      <c r="A308" s="54">
        <v>43769</v>
      </c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2"/>
      <c r="N308" s="28">
        <v>1452.201</v>
      </c>
      <c r="O308" s="37"/>
      <c r="P308" s="37"/>
      <c r="Q308" s="37"/>
      <c r="R308" s="30">
        <f t="shared" si="20"/>
        <v>0</v>
      </c>
      <c r="S308" s="28">
        <v>1452.201</v>
      </c>
      <c r="T308" s="37"/>
      <c r="U308" s="37"/>
      <c r="V308" s="37"/>
      <c r="W308" s="30">
        <f t="shared" si="21"/>
        <v>0</v>
      </c>
      <c r="X308" s="36">
        <v>1452.201</v>
      </c>
      <c r="Y308" s="37"/>
      <c r="Z308" s="37"/>
      <c r="AA308" s="37"/>
      <c r="AB308" s="38">
        <f t="shared" si="22"/>
        <v>0</v>
      </c>
      <c r="AC308" s="36">
        <v>1452.201</v>
      </c>
      <c r="AD308" s="39"/>
      <c r="AE308" s="37"/>
      <c r="AF308" s="37"/>
      <c r="AG308" s="38">
        <f t="shared" si="23"/>
        <v>0</v>
      </c>
      <c r="AH308" s="35">
        <f t="shared" si="24"/>
        <v>0</v>
      </c>
    </row>
    <row r="309" spans="1:34" x14ac:dyDescent="0.3">
      <c r="A309" s="54">
        <v>43770</v>
      </c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2"/>
      <c r="N309" s="28">
        <v>1452.201</v>
      </c>
      <c r="O309" s="37"/>
      <c r="P309" s="37"/>
      <c r="Q309" s="37"/>
      <c r="R309" s="30">
        <f t="shared" si="20"/>
        <v>0</v>
      </c>
      <c r="S309" s="28">
        <v>1452.201</v>
      </c>
      <c r="T309" s="37"/>
      <c r="U309" s="37"/>
      <c r="V309" s="37"/>
      <c r="W309" s="30">
        <f t="shared" si="21"/>
        <v>0</v>
      </c>
      <c r="X309" s="36">
        <v>1452.201</v>
      </c>
      <c r="Y309" s="37"/>
      <c r="Z309" s="37"/>
      <c r="AA309" s="37"/>
      <c r="AB309" s="38">
        <f t="shared" si="22"/>
        <v>0</v>
      </c>
      <c r="AC309" s="36">
        <v>1452.201</v>
      </c>
      <c r="AD309" s="39"/>
      <c r="AE309" s="37"/>
      <c r="AF309" s="37"/>
      <c r="AG309" s="38">
        <f t="shared" si="23"/>
        <v>0</v>
      </c>
      <c r="AH309" s="35">
        <f t="shared" si="24"/>
        <v>0</v>
      </c>
    </row>
    <row r="310" spans="1:34" x14ac:dyDescent="0.3">
      <c r="A310" s="54">
        <v>43771</v>
      </c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2"/>
      <c r="N310" s="28">
        <v>1452.201</v>
      </c>
      <c r="O310" s="37"/>
      <c r="P310" s="37"/>
      <c r="Q310" s="37"/>
      <c r="R310" s="30">
        <f t="shared" si="20"/>
        <v>0</v>
      </c>
      <c r="S310" s="28">
        <v>1452.201</v>
      </c>
      <c r="T310" s="37"/>
      <c r="U310" s="37"/>
      <c r="V310" s="37"/>
      <c r="W310" s="30">
        <f t="shared" si="21"/>
        <v>0</v>
      </c>
      <c r="X310" s="36">
        <v>1452.201</v>
      </c>
      <c r="Y310" s="37"/>
      <c r="Z310" s="37"/>
      <c r="AA310" s="37"/>
      <c r="AB310" s="38">
        <f t="shared" si="22"/>
        <v>0</v>
      </c>
      <c r="AC310" s="36">
        <v>1452.201</v>
      </c>
      <c r="AD310" s="39"/>
      <c r="AE310" s="37"/>
      <c r="AF310" s="37"/>
      <c r="AG310" s="38">
        <f t="shared" si="23"/>
        <v>0</v>
      </c>
      <c r="AH310" s="35">
        <f t="shared" si="24"/>
        <v>0</v>
      </c>
    </row>
    <row r="311" spans="1:34" x14ac:dyDescent="0.3">
      <c r="A311" s="54">
        <v>43772</v>
      </c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2"/>
      <c r="N311" s="28">
        <v>1452.201</v>
      </c>
      <c r="O311" s="37"/>
      <c r="P311" s="37"/>
      <c r="Q311" s="37"/>
      <c r="R311" s="30">
        <f t="shared" si="20"/>
        <v>0</v>
      </c>
      <c r="S311" s="28">
        <v>1452.201</v>
      </c>
      <c r="T311" s="37"/>
      <c r="U311" s="37"/>
      <c r="V311" s="37"/>
      <c r="W311" s="30">
        <f t="shared" si="21"/>
        <v>0</v>
      </c>
      <c r="X311" s="36">
        <v>1452.201</v>
      </c>
      <c r="Y311" s="37"/>
      <c r="Z311" s="37"/>
      <c r="AA311" s="37"/>
      <c r="AB311" s="38">
        <f t="shared" si="22"/>
        <v>0</v>
      </c>
      <c r="AC311" s="36">
        <v>1452.201</v>
      </c>
      <c r="AD311" s="39"/>
      <c r="AE311" s="37"/>
      <c r="AF311" s="37"/>
      <c r="AG311" s="38">
        <f t="shared" si="23"/>
        <v>0</v>
      </c>
      <c r="AH311" s="35">
        <f t="shared" si="24"/>
        <v>0</v>
      </c>
    </row>
    <row r="312" spans="1:34" x14ac:dyDescent="0.3">
      <c r="A312" s="54">
        <v>43773</v>
      </c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2"/>
      <c r="N312" s="28">
        <v>1452.201</v>
      </c>
      <c r="O312" s="37"/>
      <c r="P312" s="37"/>
      <c r="Q312" s="37"/>
      <c r="R312" s="30">
        <f t="shared" si="20"/>
        <v>0</v>
      </c>
      <c r="S312" s="28">
        <v>1452.201</v>
      </c>
      <c r="T312" s="37"/>
      <c r="U312" s="37"/>
      <c r="V312" s="37"/>
      <c r="W312" s="30">
        <f t="shared" si="21"/>
        <v>0</v>
      </c>
      <c r="X312" s="36">
        <v>1452.201</v>
      </c>
      <c r="Y312" s="37"/>
      <c r="Z312" s="37"/>
      <c r="AA312" s="37"/>
      <c r="AB312" s="38">
        <f t="shared" si="22"/>
        <v>0</v>
      </c>
      <c r="AC312" s="36">
        <v>1452.201</v>
      </c>
      <c r="AD312" s="39"/>
      <c r="AE312" s="37"/>
      <c r="AF312" s="37"/>
      <c r="AG312" s="38">
        <f t="shared" si="23"/>
        <v>0</v>
      </c>
      <c r="AH312" s="35">
        <f t="shared" si="24"/>
        <v>0</v>
      </c>
    </row>
    <row r="313" spans="1:34" x14ac:dyDescent="0.3">
      <c r="A313" s="54">
        <v>43774</v>
      </c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2"/>
      <c r="N313" s="28">
        <v>1452.201</v>
      </c>
      <c r="O313" s="37"/>
      <c r="P313" s="37"/>
      <c r="Q313" s="37"/>
      <c r="R313" s="30">
        <f t="shared" si="20"/>
        <v>0</v>
      </c>
      <c r="S313" s="28">
        <v>1452.201</v>
      </c>
      <c r="T313" s="37"/>
      <c r="U313" s="37"/>
      <c r="V313" s="37"/>
      <c r="W313" s="30">
        <f t="shared" si="21"/>
        <v>0</v>
      </c>
      <c r="X313" s="36">
        <v>1452.201</v>
      </c>
      <c r="Y313" s="37"/>
      <c r="Z313" s="37"/>
      <c r="AA313" s="37"/>
      <c r="AB313" s="38">
        <f t="shared" si="22"/>
        <v>0</v>
      </c>
      <c r="AC313" s="36">
        <v>1452.201</v>
      </c>
      <c r="AD313" s="39"/>
      <c r="AE313" s="37"/>
      <c r="AF313" s="37"/>
      <c r="AG313" s="38">
        <f t="shared" si="23"/>
        <v>0</v>
      </c>
      <c r="AH313" s="35">
        <f t="shared" si="24"/>
        <v>0</v>
      </c>
    </row>
    <row r="314" spans="1:34" x14ac:dyDescent="0.3">
      <c r="A314" s="54">
        <v>43775</v>
      </c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2"/>
      <c r="N314" s="28">
        <v>1452.201</v>
      </c>
      <c r="O314" s="37"/>
      <c r="P314" s="37"/>
      <c r="Q314" s="37"/>
      <c r="R314" s="30">
        <f t="shared" si="20"/>
        <v>0</v>
      </c>
      <c r="S314" s="28">
        <v>1452.201</v>
      </c>
      <c r="T314" s="37"/>
      <c r="U314" s="37"/>
      <c r="V314" s="37"/>
      <c r="W314" s="30">
        <f t="shared" si="21"/>
        <v>0</v>
      </c>
      <c r="X314" s="36">
        <v>1452.201</v>
      </c>
      <c r="Y314" s="37"/>
      <c r="Z314" s="37"/>
      <c r="AA314" s="37"/>
      <c r="AB314" s="38">
        <f t="shared" si="22"/>
        <v>0</v>
      </c>
      <c r="AC314" s="36">
        <v>1452.201</v>
      </c>
      <c r="AD314" s="39"/>
      <c r="AE314" s="37"/>
      <c r="AF314" s="37"/>
      <c r="AG314" s="38">
        <f t="shared" si="23"/>
        <v>0</v>
      </c>
      <c r="AH314" s="35">
        <f t="shared" si="24"/>
        <v>0</v>
      </c>
    </row>
    <row r="315" spans="1:34" x14ac:dyDescent="0.3">
      <c r="A315" s="54">
        <v>43776</v>
      </c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2"/>
      <c r="N315" s="28">
        <v>1452.201</v>
      </c>
      <c r="O315" s="37"/>
      <c r="P315" s="37"/>
      <c r="Q315" s="37"/>
      <c r="R315" s="30">
        <f t="shared" si="20"/>
        <v>0</v>
      </c>
      <c r="S315" s="28">
        <v>1452.201</v>
      </c>
      <c r="T315" s="37"/>
      <c r="U315" s="37"/>
      <c r="V315" s="37"/>
      <c r="W315" s="30">
        <f t="shared" si="21"/>
        <v>0</v>
      </c>
      <c r="X315" s="36">
        <v>1452.201</v>
      </c>
      <c r="Y315" s="37"/>
      <c r="Z315" s="37"/>
      <c r="AA315" s="37"/>
      <c r="AB315" s="38">
        <f t="shared" si="22"/>
        <v>0</v>
      </c>
      <c r="AC315" s="36">
        <v>1452.201</v>
      </c>
      <c r="AD315" s="39"/>
      <c r="AE315" s="37"/>
      <c r="AF315" s="37"/>
      <c r="AG315" s="38">
        <f t="shared" si="23"/>
        <v>0</v>
      </c>
      <c r="AH315" s="35">
        <f t="shared" si="24"/>
        <v>0</v>
      </c>
    </row>
    <row r="316" spans="1:34" x14ac:dyDescent="0.3">
      <c r="A316" s="54">
        <v>43777</v>
      </c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2"/>
      <c r="N316" s="28">
        <v>1452.201</v>
      </c>
      <c r="O316" s="37"/>
      <c r="P316" s="37"/>
      <c r="Q316" s="37"/>
      <c r="R316" s="30">
        <f t="shared" si="20"/>
        <v>0</v>
      </c>
      <c r="S316" s="28">
        <v>1452.201</v>
      </c>
      <c r="T316" s="37"/>
      <c r="U316" s="37"/>
      <c r="V316" s="37"/>
      <c r="W316" s="30">
        <f t="shared" si="21"/>
        <v>0</v>
      </c>
      <c r="X316" s="36">
        <v>1452.201</v>
      </c>
      <c r="Y316" s="37"/>
      <c r="Z316" s="37"/>
      <c r="AA316" s="37"/>
      <c r="AB316" s="38">
        <f t="shared" si="22"/>
        <v>0</v>
      </c>
      <c r="AC316" s="36">
        <v>1452.201</v>
      </c>
      <c r="AD316" s="39"/>
      <c r="AE316" s="37"/>
      <c r="AF316" s="37"/>
      <c r="AG316" s="38">
        <f t="shared" si="23"/>
        <v>0</v>
      </c>
      <c r="AH316" s="35">
        <f t="shared" si="24"/>
        <v>0</v>
      </c>
    </row>
    <row r="317" spans="1:34" x14ac:dyDescent="0.3">
      <c r="A317" s="54">
        <v>43778</v>
      </c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2"/>
      <c r="N317" s="28">
        <v>1452.201</v>
      </c>
      <c r="O317" s="37"/>
      <c r="P317" s="37"/>
      <c r="Q317" s="37"/>
      <c r="R317" s="30">
        <f t="shared" si="20"/>
        <v>0</v>
      </c>
      <c r="S317" s="28">
        <v>1452.201</v>
      </c>
      <c r="T317" s="37"/>
      <c r="U317" s="37"/>
      <c r="V317" s="37"/>
      <c r="W317" s="30">
        <f t="shared" si="21"/>
        <v>0</v>
      </c>
      <c r="X317" s="36">
        <v>1452.201</v>
      </c>
      <c r="Y317" s="37"/>
      <c r="Z317" s="37"/>
      <c r="AA317" s="37"/>
      <c r="AB317" s="38">
        <f t="shared" si="22"/>
        <v>0</v>
      </c>
      <c r="AC317" s="36">
        <v>1452.201</v>
      </c>
      <c r="AD317" s="39"/>
      <c r="AE317" s="37"/>
      <c r="AF317" s="37"/>
      <c r="AG317" s="38">
        <f t="shared" si="23"/>
        <v>0</v>
      </c>
      <c r="AH317" s="35">
        <f t="shared" si="24"/>
        <v>0</v>
      </c>
    </row>
    <row r="318" spans="1:34" x14ac:dyDescent="0.3">
      <c r="A318" s="54">
        <v>43779</v>
      </c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2"/>
      <c r="N318" s="28">
        <v>1452.201</v>
      </c>
      <c r="O318" s="37"/>
      <c r="P318" s="37"/>
      <c r="Q318" s="37"/>
      <c r="R318" s="30">
        <f t="shared" si="20"/>
        <v>0</v>
      </c>
      <c r="S318" s="28">
        <v>1452.201</v>
      </c>
      <c r="T318" s="37"/>
      <c r="U318" s="37"/>
      <c r="V318" s="37"/>
      <c r="W318" s="30">
        <f t="shared" si="21"/>
        <v>0</v>
      </c>
      <c r="X318" s="36">
        <v>1452.201</v>
      </c>
      <c r="Y318" s="37"/>
      <c r="Z318" s="37"/>
      <c r="AA318" s="37"/>
      <c r="AB318" s="38">
        <f t="shared" si="22"/>
        <v>0</v>
      </c>
      <c r="AC318" s="36">
        <v>1452.201</v>
      </c>
      <c r="AD318" s="39"/>
      <c r="AE318" s="37"/>
      <c r="AF318" s="37"/>
      <c r="AG318" s="38">
        <f t="shared" si="23"/>
        <v>0</v>
      </c>
      <c r="AH318" s="35">
        <f t="shared" si="24"/>
        <v>0</v>
      </c>
    </row>
    <row r="319" spans="1:34" x14ac:dyDescent="0.3">
      <c r="A319" s="54">
        <v>43780</v>
      </c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2"/>
      <c r="N319" s="28">
        <v>1452.201</v>
      </c>
      <c r="O319" s="37"/>
      <c r="P319" s="37"/>
      <c r="Q319" s="37"/>
      <c r="R319" s="30">
        <f t="shared" si="20"/>
        <v>0</v>
      </c>
      <c r="S319" s="28">
        <v>1452.201</v>
      </c>
      <c r="T319" s="37"/>
      <c r="U319" s="37"/>
      <c r="V319" s="37"/>
      <c r="W319" s="30">
        <f t="shared" si="21"/>
        <v>0</v>
      </c>
      <c r="X319" s="36">
        <v>1452.201</v>
      </c>
      <c r="Y319" s="37"/>
      <c r="Z319" s="37"/>
      <c r="AA319" s="37"/>
      <c r="AB319" s="38">
        <f t="shared" si="22"/>
        <v>0</v>
      </c>
      <c r="AC319" s="36">
        <v>1452.201</v>
      </c>
      <c r="AD319" s="39"/>
      <c r="AE319" s="37"/>
      <c r="AF319" s="37"/>
      <c r="AG319" s="38">
        <f t="shared" si="23"/>
        <v>0</v>
      </c>
      <c r="AH319" s="35">
        <f t="shared" si="24"/>
        <v>0</v>
      </c>
    </row>
    <row r="320" spans="1:34" x14ac:dyDescent="0.3">
      <c r="A320" s="54">
        <v>43781</v>
      </c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2"/>
      <c r="N320" s="28">
        <v>1452.201</v>
      </c>
      <c r="O320" s="37"/>
      <c r="P320" s="37"/>
      <c r="Q320" s="37"/>
      <c r="R320" s="30">
        <f t="shared" si="20"/>
        <v>0</v>
      </c>
      <c r="S320" s="28">
        <v>1452.201</v>
      </c>
      <c r="T320" s="37"/>
      <c r="U320" s="37"/>
      <c r="V320" s="37"/>
      <c r="W320" s="30">
        <f t="shared" si="21"/>
        <v>0</v>
      </c>
      <c r="X320" s="36">
        <v>1452.201</v>
      </c>
      <c r="Y320" s="37"/>
      <c r="Z320" s="37"/>
      <c r="AA320" s="37"/>
      <c r="AB320" s="38">
        <f t="shared" si="22"/>
        <v>0</v>
      </c>
      <c r="AC320" s="36">
        <v>1452.201</v>
      </c>
      <c r="AD320" s="39"/>
      <c r="AE320" s="37"/>
      <c r="AF320" s="37"/>
      <c r="AG320" s="38">
        <f t="shared" si="23"/>
        <v>0</v>
      </c>
      <c r="AH320" s="35">
        <f t="shared" si="24"/>
        <v>0</v>
      </c>
    </row>
    <row r="321" spans="1:34" x14ac:dyDescent="0.3">
      <c r="A321" s="54">
        <v>43782</v>
      </c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2"/>
      <c r="N321" s="28">
        <v>1452.201</v>
      </c>
      <c r="O321" s="37"/>
      <c r="P321" s="37"/>
      <c r="Q321" s="37"/>
      <c r="R321" s="30">
        <f t="shared" si="20"/>
        <v>0</v>
      </c>
      <c r="S321" s="28">
        <v>1452.201</v>
      </c>
      <c r="T321" s="37"/>
      <c r="U321" s="37"/>
      <c r="V321" s="37"/>
      <c r="W321" s="30">
        <f t="shared" si="21"/>
        <v>0</v>
      </c>
      <c r="X321" s="36">
        <v>1452.201</v>
      </c>
      <c r="Y321" s="37"/>
      <c r="Z321" s="37"/>
      <c r="AA321" s="37"/>
      <c r="AB321" s="38">
        <f t="shared" si="22"/>
        <v>0</v>
      </c>
      <c r="AC321" s="36">
        <v>1452.201</v>
      </c>
      <c r="AD321" s="39"/>
      <c r="AE321" s="37"/>
      <c r="AF321" s="37"/>
      <c r="AG321" s="38">
        <f t="shared" si="23"/>
        <v>0</v>
      </c>
      <c r="AH321" s="35">
        <f t="shared" si="24"/>
        <v>0</v>
      </c>
    </row>
    <row r="322" spans="1:34" x14ac:dyDescent="0.3">
      <c r="A322" s="54">
        <v>43783</v>
      </c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2"/>
      <c r="N322" s="28">
        <v>1452.201</v>
      </c>
      <c r="O322" s="37"/>
      <c r="P322" s="37"/>
      <c r="Q322" s="37"/>
      <c r="R322" s="30">
        <f t="shared" si="20"/>
        <v>0</v>
      </c>
      <c r="S322" s="28">
        <v>1452.201</v>
      </c>
      <c r="T322" s="37"/>
      <c r="U322" s="37"/>
      <c r="V322" s="37"/>
      <c r="W322" s="30">
        <f t="shared" si="21"/>
        <v>0</v>
      </c>
      <c r="X322" s="36">
        <v>1452.201</v>
      </c>
      <c r="Y322" s="37"/>
      <c r="Z322" s="37"/>
      <c r="AA322" s="37"/>
      <c r="AB322" s="38">
        <f t="shared" si="22"/>
        <v>0</v>
      </c>
      <c r="AC322" s="36">
        <v>1452.201</v>
      </c>
      <c r="AD322" s="39"/>
      <c r="AE322" s="37"/>
      <c r="AF322" s="37"/>
      <c r="AG322" s="38">
        <f t="shared" si="23"/>
        <v>0</v>
      </c>
      <c r="AH322" s="35">
        <f t="shared" si="24"/>
        <v>0</v>
      </c>
    </row>
    <row r="323" spans="1:34" x14ac:dyDescent="0.3">
      <c r="A323" s="54">
        <v>43784</v>
      </c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2"/>
      <c r="N323" s="28">
        <v>1452.201</v>
      </c>
      <c r="O323" s="37"/>
      <c r="P323" s="37"/>
      <c r="Q323" s="37"/>
      <c r="R323" s="30">
        <f t="shared" si="20"/>
        <v>0</v>
      </c>
      <c r="S323" s="28">
        <v>1452.201</v>
      </c>
      <c r="T323" s="37"/>
      <c r="U323" s="37"/>
      <c r="V323" s="37"/>
      <c r="W323" s="30">
        <f t="shared" si="21"/>
        <v>0</v>
      </c>
      <c r="X323" s="36">
        <v>1452.201</v>
      </c>
      <c r="Y323" s="37"/>
      <c r="Z323" s="37"/>
      <c r="AA323" s="37"/>
      <c r="AB323" s="38">
        <f t="shared" si="22"/>
        <v>0</v>
      </c>
      <c r="AC323" s="36">
        <v>1452.201</v>
      </c>
      <c r="AD323" s="39"/>
      <c r="AE323" s="37"/>
      <c r="AF323" s="37"/>
      <c r="AG323" s="38">
        <f t="shared" si="23"/>
        <v>0</v>
      </c>
      <c r="AH323" s="35">
        <f t="shared" si="24"/>
        <v>0</v>
      </c>
    </row>
    <row r="324" spans="1:34" x14ac:dyDescent="0.3">
      <c r="A324" s="54">
        <v>43785</v>
      </c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2"/>
      <c r="N324" s="28">
        <v>1452.201</v>
      </c>
      <c r="O324" s="37"/>
      <c r="P324" s="37"/>
      <c r="Q324" s="37"/>
      <c r="R324" s="30">
        <f t="shared" si="20"/>
        <v>0</v>
      </c>
      <c r="S324" s="28">
        <v>1452.201</v>
      </c>
      <c r="T324" s="37"/>
      <c r="U324" s="37"/>
      <c r="V324" s="37"/>
      <c r="W324" s="30">
        <f t="shared" si="21"/>
        <v>0</v>
      </c>
      <c r="X324" s="36">
        <v>1452.201</v>
      </c>
      <c r="Y324" s="37"/>
      <c r="Z324" s="37"/>
      <c r="AA324" s="37"/>
      <c r="AB324" s="38">
        <f t="shared" si="22"/>
        <v>0</v>
      </c>
      <c r="AC324" s="36">
        <v>1452.201</v>
      </c>
      <c r="AD324" s="39"/>
      <c r="AE324" s="37"/>
      <c r="AF324" s="37"/>
      <c r="AG324" s="38">
        <f t="shared" si="23"/>
        <v>0</v>
      </c>
      <c r="AH324" s="35">
        <f t="shared" si="24"/>
        <v>0</v>
      </c>
    </row>
    <row r="325" spans="1:34" x14ac:dyDescent="0.3">
      <c r="A325" s="54">
        <v>43786</v>
      </c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2"/>
      <c r="N325" s="28">
        <v>1452.201</v>
      </c>
      <c r="O325" s="37"/>
      <c r="P325" s="37"/>
      <c r="Q325" s="37"/>
      <c r="R325" s="30">
        <f t="shared" si="20"/>
        <v>0</v>
      </c>
      <c r="S325" s="28">
        <v>1452.201</v>
      </c>
      <c r="T325" s="37"/>
      <c r="U325" s="37"/>
      <c r="V325" s="37"/>
      <c r="W325" s="30">
        <f t="shared" si="21"/>
        <v>0</v>
      </c>
      <c r="X325" s="36">
        <v>1452.201</v>
      </c>
      <c r="Y325" s="37"/>
      <c r="Z325" s="37"/>
      <c r="AA325" s="37"/>
      <c r="AB325" s="38">
        <f t="shared" si="22"/>
        <v>0</v>
      </c>
      <c r="AC325" s="36">
        <v>1452.201</v>
      </c>
      <c r="AD325" s="39"/>
      <c r="AE325" s="37"/>
      <c r="AF325" s="37"/>
      <c r="AG325" s="38">
        <f t="shared" si="23"/>
        <v>0</v>
      </c>
      <c r="AH325" s="35">
        <f t="shared" si="24"/>
        <v>0</v>
      </c>
    </row>
    <row r="326" spans="1:34" x14ac:dyDescent="0.3">
      <c r="A326" s="54">
        <v>43787</v>
      </c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2"/>
      <c r="N326" s="28">
        <v>1452.201</v>
      </c>
      <c r="O326" s="37"/>
      <c r="P326" s="37"/>
      <c r="Q326" s="37"/>
      <c r="R326" s="30">
        <f t="shared" ref="R326:R369" si="25">+(N326*O326*P326*Q326)/54</f>
        <v>0</v>
      </c>
      <c r="S326" s="28">
        <v>1452.201</v>
      </c>
      <c r="T326" s="37"/>
      <c r="U326" s="37"/>
      <c r="V326" s="37"/>
      <c r="W326" s="30">
        <f t="shared" ref="W326:W369" si="26">+(N326*O326*P326*Q326)/54</f>
        <v>0</v>
      </c>
      <c r="X326" s="36">
        <v>1452.201</v>
      </c>
      <c r="Y326" s="37"/>
      <c r="Z326" s="37"/>
      <c r="AA326" s="37"/>
      <c r="AB326" s="38">
        <f t="shared" ref="AB326:AB369" si="27">+(S326*T326*U326*V326)/54</f>
        <v>0</v>
      </c>
      <c r="AC326" s="36">
        <v>1452.201</v>
      </c>
      <c r="AD326" s="39"/>
      <c r="AE326" s="37"/>
      <c r="AF326" s="37"/>
      <c r="AG326" s="38">
        <f t="shared" ref="AG326:AG369" si="28">+(X326*Y326*Z326*AA326)/54</f>
        <v>0</v>
      </c>
      <c r="AH326" s="35">
        <f t="shared" ref="AH326:AH369" si="29">AG326+AB326+W326+R326</f>
        <v>0</v>
      </c>
    </row>
    <row r="327" spans="1:34" x14ac:dyDescent="0.3">
      <c r="A327" s="54">
        <v>43788</v>
      </c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2"/>
      <c r="N327" s="28">
        <v>1452.201</v>
      </c>
      <c r="O327" s="37"/>
      <c r="P327" s="37"/>
      <c r="Q327" s="37"/>
      <c r="R327" s="30">
        <f t="shared" si="25"/>
        <v>0</v>
      </c>
      <c r="S327" s="28">
        <v>1452.201</v>
      </c>
      <c r="T327" s="37"/>
      <c r="U327" s="37"/>
      <c r="V327" s="37"/>
      <c r="W327" s="30">
        <f t="shared" si="26"/>
        <v>0</v>
      </c>
      <c r="X327" s="36">
        <v>1452.201</v>
      </c>
      <c r="Y327" s="37"/>
      <c r="Z327" s="37"/>
      <c r="AA327" s="37"/>
      <c r="AB327" s="38">
        <f t="shared" si="27"/>
        <v>0</v>
      </c>
      <c r="AC327" s="36">
        <v>1452.201</v>
      </c>
      <c r="AD327" s="39"/>
      <c r="AE327" s="37"/>
      <c r="AF327" s="37"/>
      <c r="AG327" s="38">
        <f t="shared" si="28"/>
        <v>0</v>
      </c>
      <c r="AH327" s="35">
        <f t="shared" si="29"/>
        <v>0</v>
      </c>
    </row>
    <row r="328" spans="1:34" x14ac:dyDescent="0.3">
      <c r="A328" s="54">
        <v>43789</v>
      </c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2"/>
      <c r="N328" s="28">
        <v>1452.201</v>
      </c>
      <c r="O328" s="37"/>
      <c r="P328" s="37"/>
      <c r="Q328" s="37"/>
      <c r="R328" s="30">
        <f t="shared" si="25"/>
        <v>0</v>
      </c>
      <c r="S328" s="28">
        <v>1452.201</v>
      </c>
      <c r="T328" s="37"/>
      <c r="U328" s="37"/>
      <c r="V328" s="37"/>
      <c r="W328" s="30">
        <f t="shared" si="26"/>
        <v>0</v>
      </c>
      <c r="X328" s="36">
        <v>1452.201</v>
      </c>
      <c r="Y328" s="37"/>
      <c r="Z328" s="37"/>
      <c r="AA328" s="37"/>
      <c r="AB328" s="38">
        <f t="shared" si="27"/>
        <v>0</v>
      </c>
      <c r="AC328" s="36">
        <v>1452.201</v>
      </c>
      <c r="AD328" s="39"/>
      <c r="AE328" s="37"/>
      <c r="AF328" s="37"/>
      <c r="AG328" s="38">
        <f t="shared" si="28"/>
        <v>0</v>
      </c>
      <c r="AH328" s="35">
        <f t="shared" si="29"/>
        <v>0</v>
      </c>
    </row>
    <row r="329" spans="1:34" x14ac:dyDescent="0.3">
      <c r="A329" s="54">
        <v>43790</v>
      </c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2"/>
      <c r="N329" s="28">
        <v>1452.201</v>
      </c>
      <c r="O329" s="37"/>
      <c r="P329" s="37"/>
      <c r="Q329" s="37"/>
      <c r="R329" s="30">
        <f t="shared" si="25"/>
        <v>0</v>
      </c>
      <c r="S329" s="28">
        <v>1452.201</v>
      </c>
      <c r="T329" s="37"/>
      <c r="U329" s="37"/>
      <c r="V329" s="37"/>
      <c r="W329" s="30">
        <f t="shared" si="26"/>
        <v>0</v>
      </c>
      <c r="X329" s="36">
        <v>1452.201</v>
      </c>
      <c r="Y329" s="37"/>
      <c r="Z329" s="37"/>
      <c r="AA329" s="37"/>
      <c r="AB329" s="38">
        <f t="shared" si="27"/>
        <v>0</v>
      </c>
      <c r="AC329" s="36">
        <v>1452.201</v>
      </c>
      <c r="AD329" s="39"/>
      <c r="AE329" s="37"/>
      <c r="AF329" s="37"/>
      <c r="AG329" s="38">
        <f t="shared" si="28"/>
        <v>0</v>
      </c>
      <c r="AH329" s="35">
        <f t="shared" si="29"/>
        <v>0</v>
      </c>
    </row>
    <row r="330" spans="1:34" x14ac:dyDescent="0.3">
      <c r="A330" s="54">
        <v>43791</v>
      </c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2"/>
      <c r="N330" s="28">
        <v>1452.201</v>
      </c>
      <c r="O330" s="37"/>
      <c r="P330" s="37"/>
      <c r="Q330" s="37"/>
      <c r="R330" s="30">
        <f t="shared" si="25"/>
        <v>0</v>
      </c>
      <c r="S330" s="28">
        <v>1452.201</v>
      </c>
      <c r="T330" s="37"/>
      <c r="U330" s="37"/>
      <c r="V330" s="37"/>
      <c r="W330" s="30">
        <f t="shared" si="26"/>
        <v>0</v>
      </c>
      <c r="X330" s="36">
        <v>1452.201</v>
      </c>
      <c r="Y330" s="37"/>
      <c r="Z330" s="37"/>
      <c r="AA330" s="37"/>
      <c r="AB330" s="38">
        <f t="shared" si="27"/>
        <v>0</v>
      </c>
      <c r="AC330" s="36">
        <v>1452.201</v>
      </c>
      <c r="AD330" s="39"/>
      <c r="AE330" s="37"/>
      <c r="AF330" s="37"/>
      <c r="AG330" s="38">
        <f t="shared" si="28"/>
        <v>0</v>
      </c>
      <c r="AH330" s="35">
        <f t="shared" si="29"/>
        <v>0</v>
      </c>
    </row>
    <row r="331" spans="1:34" x14ac:dyDescent="0.3">
      <c r="A331" s="54">
        <v>43792</v>
      </c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2"/>
      <c r="N331" s="28">
        <v>1452.201</v>
      </c>
      <c r="O331" s="37"/>
      <c r="P331" s="37"/>
      <c r="Q331" s="37"/>
      <c r="R331" s="30">
        <f t="shared" si="25"/>
        <v>0</v>
      </c>
      <c r="S331" s="28">
        <v>1452.201</v>
      </c>
      <c r="T331" s="37"/>
      <c r="U331" s="37"/>
      <c r="V331" s="37"/>
      <c r="W331" s="30">
        <f t="shared" si="26"/>
        <v>0</v>
      </c>
      <c r="X331" s="36">
        <v>1452.201</v>
      </c>
      <c r="Y331" s="37"/>
      <c r="Z331" s="37"/>
      <c r="AA331" s="37"/>
      <c r="AB331" s="38">
        <f t="shared" si="27"/>
        <v>0</v>
      </c>
      <c r="AC331" s="36">
        <v>1452.201</v>
      </c>
      <c r="AD331" s="39"/>
      <c r="AE331" s="37"/>
      <c r="AF331" s="37"/>
      <c r="AG331" s="38">
        <f t="shared" si="28"/>
        <v>0</v>
      </c>
      <c r="AH331" s="35">
        <f t="shared" si="29"/>
        <v>0</v>
      </c>
    </row>
    <row r="332" spans="1:34" x14ac:dyDescent="0.3">
      <c r="A332" s="54">
        <v>43793</v>
      </c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2"/>
      <c r="N332" s="28">
        <v>1452.201</v>
      </c>
      <c r="O332" s="37"/>
      <c r="P332" s="37"/>
      <c r="Q332" s="37"/>
      <c r="R332" s="30">
        <f t="shared" si="25"/>
        <v>0</v>
      </c>
      <c r="S332" s="28">
        <v>1452.201</v>
      </c>
      <c r="T332" s="37"/>
      <c r="U332" s="37"/>
      <c r="V332" s="37"/>
      <c r="W332" s="30">
        <f t="shared" si="26"/>
        <v>0</v>
      </c>
      <c r="X332" s="36">
        <v>1452.201</v>
      </c>
      <c r="Y332" s="37"/>
      <c r="Z332" s="37"/>
      <c r="AA332" s="37"/>
      <c r="AB332" s="38">
        <f t="shared" si="27"/>
        <v>0</v>
      </c>
      <c r="AC332" s="36">
        <v>1452.201</v>
      </c>
      <c r="AD332" s="39"/>
      <c r="AE332" s="37"/>
      <c r="AF332" s="37"/>
      <c r="AG332" s="38">
        <f t="shared" si="28"/>
        <v>0</v>
      </c>
      <c r="AH332" s="35">
        <f t="shared" si="29"/>
        <v>0</v>
      </c>
    </row>
    <row r="333" spans="1:34" x14ac:dyDescent="0.3">
      <c r="A333" s="54">
        <v>43794</v>
      </c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2"/>
      <c r="N333" s="28">
        <v>1452.201</v>
      </c>
      <c r="O333" s="37"/>
      <c r="P333" s="37"/>
      <c r="Q333" s="37"/>
      <c r="R333" s="30">
        <f t="shared" si="25"/>
        <v>0</v>
      </c>
      <c r="S333" s="28">
        <v>1452.201</v>
      </c>
      <c r="T333" s="37"/>
      <c r="U333" s="37"/>
      <c r="V333" s="37"/>
      <c r="W333" s="30">
        <f t="shared" si="26"/>
        <v>0</v>
      </c>
      <c r="X333" s="36">
        <v>1452.201</v>
      </c>
      <c r="Y333" s="37"/>
      <c r="Z333" s="37"/>
      <c r="AA333" s="37"/>
      <c r="AB333" s="38">
        <f t="shared" si="27"/>
        <v>0</v>
      </c>
      <c r="AC333" s="36">
        <v>1452.201</v>
      </c>
      <c r="AD333" s="39"/>
      <c r="AE333" s="37"/>
      <c r="AF333" s="37"/>
      <c r="AG333" s="38">
        <f t="shared" si="28"/>
        <v>0</v>
      </c>
      <c r="AH333" s="35">
        <f t="shared" si="29"/>
        <v>0</v>
      </c>
    </row>
    <row r="334" spans="1:34" x14ac:dyDescent="0.3">
      <c r="A334" s="54">
        <v>43795</v>
      </c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2"/>
      <c r="N334" s="28">
        <v>1452.201</v>
      </c>
      <c r="O334" s="37"/>
      <c r="P334" s="37"/>
      <c r="Q334" s="37"/>
      <c r="R334" s="30">
        <f t="shared" si="25"/>
        <v>0</v>
      </c>
      <c r="S334" s="28">
        <v>1452.201</v>
      </c>
      <c r="T334" s="37"/>
      <c r="U334" s="37"/>
      <c r="V334" s="37"/>
      <c r="W334" s="30">
        <f t="shared" si="26"/>
        <v>0</v>
      </c>
      <c r="X334" s="36">
        <v>1452.201</v>
      </c>
      <c r="Y334" s="37"/>
      <c r="Z334" s="37"/>
      <c r="AA334" s="37"/>
      <c r="AB334" s="38">
        <f t="shared" si="27"/>
        <v>0</v>
      </c>
      <c r="AC334" s="36">
        <v>1452.201</v>
      </c>
      <c r="AD334" s="39"/>
      <c r="AE334" s="37"/>
      <c r="AF334" s="37"/>
      <c r="AG334" s="38">
        <f t="shared" si="28"/>
        <v>0</v>
      </c>
      <c r="AH334" s="35">
        <f t="shared" si="29"/>
        <v>0</v>
      </c>
    </row>
    <row r="335" spans="1:34" x14ac:dyDescent="0.3">
      <c r="A335" s="54">
        <v>43796</v>
      </c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2"/>
      <c r="N335" s="28">
        <v>1452.201</v>
      </c>
      <c r="O335" s="37"/>
      <c r="P335" s="37"/>
      <c r="Q335" s="37"/>
      <c r="R335" s="30">
        <f t="shared" si="25"/>
        <v>0</v>
      </c>
      <c r="S335" s="28">
        <v>1452.201</v>
      </c>
      <c r="T335" s="37"/>
      <c r="U335" s="37"/>
      <c r="V335" s="37"/>
      <c r="W335" s="30">
        <f t="shared" si="26"/>
        <v>0</v>
      </c>
      <c r="X335" s="36">
        <v>1452.201</v>
      </c>
      <c r="Y335" s="37"/>
      <c r="Z335" s="37"/>
      <c r="AA335" s="37"/>
      <c r="AB335" s="38">
        <f t="shared" si="27"/>
        <v>0</v>
      </c>
      <c r="AC335" s="36">
        <v>1452.201</v>
      </c>
      <c r="AD335" s="39"/>
      <c r="AE335" s="37"/>
      <c r="AF335" s="37"/>
      <c r="AG335" s="38">
        <f t="shared" si="28"/>
        <v>0</v>
      </c>
      <c r="AH335" s="35">
        <f t="shared" si="29"/>
        <v>0</v>
      </c>
    </row>
    <row r="336" spans="1:34" x14ac:dyDescent="0.3">
      <c r="A336" s="54">
        <v>43797</v>
      </c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2"/>
      <c r="N336" s="28">
        <v>1452.201</v>
      </c>
      <c r="O336" s="37"/>
      <c r="P336" s="37"/>
      <c r="Q336" s="37"/>
      <c r="R336" s="30">
        <f t="shared" si="25"/>
        <v>0</v>
      </c>
      <c r="S336" s="28">
        <v>1452.201</v>
      </c>
      <c r="T336" s="37"/>
      <c r="U336" s="37"/>
      <c r="V336" s="37"/>
      <c r="W336" s="30">
        <f t="shared" si="26"/>
        <v>0</v>
      </c>
      <c r="X336" s="36">
        <v>1452.201</v>
      </c>
      <c r="Y336" s="37"/>
      <c r="Z336" s="37"/>
      <c r="AA336" s="37"/>
      <c r="AB336" s="38">
        <f t="shared" si="27"/>
        <v>0</v>
      </c>
      <c r="AC336" s="36">
        <v>1452.201</v>
      </c>
      <c r="AD336" s="39"/>
      <c r="AE336" s="37"/>
      <c r="AF336" s="37"/>
      <c r="AG336" s="38">
        <f t="shared" si="28"/>
        <v>0</v>
      </c>
      <c r="AH336" s="35">
        <f t="shared" si="29"/>
        <v>0</v>
      </c>
    </row>
    <row r="337" spans="1:34" x14ac:dyDescent="0.3">
      <c r="A337" s="54">
        <v>43798</v>
      </c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2"/>
      <c r="N337" s="28">
        <v>1452.201</v>
      </c>
      <c r="O337" s="37"/>
      <c r="P337" s="37"/>
      <c r="Q337" s="37"/>
      <c r="R337" s="30">
        <f t="shared" si="25"/>
        <v>0</v>
      </c>
      <c r="S337" s="28">
        <v>1452.201</v>
      </c>
      <c r="T337" s="37"/>
      <c r="U337" s="37"/>
      <c r="V337" s="37"/>
      <c r="W337" s="30">
        <f t="shared" si="26"/>
        <v>0</v>
      </c>
      <c r="X337" s="36">
        <v>1452.201</v>
      </c>
      <c r="Y337" s="37"/>
      <c r="Z337" s="37"/>
      <c r="AA337" s="37"/>
      <c r="AB337" s="38">
        <f t="shared" si="27"/>
        <v>0</v>
      </c>
      <c r="AC337" s="36">
        <v>1452.201</v>
      </c>
      <c r="AD337" s="39"/>
      <c r="AE337" s="37"/>
      <c r="AF337" s="37"/>
      <c r="AG337" s="38">
        <f t="shared" si="28"/>
        <v>0</v>
      </c>
      <c r="AH337" s="35">
        <f t="shared" si="29"/>
        <v>0</v>
      </c>
    </row>
    <row r="338" spans="1:34" x14ac:dyDescent="0.3">
      <c r="A338" s="54">
        <v>43799</v>
      </c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2"/>
      <c r="N338" s="28">
        <v>1452.201</v>
      </c>
      <c r="O338" s="37"/>
      <c r="P338" s="37"/>
      <c r="Q338" s="37"/>
      <c r="R338" s="30">
        <f t="shared" si="25"/>
        <v>0</v>
      </c>
      <c r="S338" s="28">
        <v>1452.201</v>
      </c>
      <c r="T338" s="37"/>
      <c r="U338" s="37"/>
      <c r="V338" s="37"/>
      <c r="W338" s="30">
        <f t="shared" si="26"/>
        <v>0</v>
      </c>
      <c r="X338" s="36">
        <v>1452.201</v>
      </c>
      <c r="Y338" s="37"/>
      <c r="Z338" s="37"/>
      <c r="AA338" s="37"/>
      <c r="AB338" s="38">
        <f t="shared" si="27"/>
        <v>0</v>
      </c>
      <c r="AC338" s="36">
        <v>1452.201</v>
      </c>
      <c r="AD338" s="39"/>
      <c r="AE338" s="37"/>
      <c r="AF338" s="37"/>
      <c r="AG338" s="38">
        <f t="shared" si="28"/>
        <v>0</v>
      </c>
      <c r="AH338" s="35">
        <f t="shared" si="29"/>
        <v>0</v>
      </c>
    </row>
    <row r="339" spans="1:34" x14ac:dyDescent="0.3">
      <c r="A339" s="54">
        <v>43800</v>
      </c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2"/>
      <c r="N339" s="28">
        <v>1452.201</v>
      </c>
      <c r="O339" s="37"/>
      <c r="P339" s="37"/>
      <c r="Q339" s="37"/>
      <c r="R339" s="30">
        <f t="shared" si="25"/>
        <v>0</v>
      </c>
      <c r="S339" s="28">
        <v>1452.201</v>
      </c>
      <c r="T339" s="37"/>
      <c r="U339" s="37"/>
      <c r="V339" s="37"/>
      <c r="W339" s="30">
        <f t="shared" si="26"/>
        <v>0</v>
      </c>
      <c r="X339" s="36">
        <v>1452.201</v>
      </c>
      <c r="Y339" s="37"/>
      <c r="Z339" s="37"/>
      <c r="AA339" s="37"/>
      <c r="AB339" s="38">
        <f t="shared" si="27"/>
        <v>0</v>
      </c>
      <c r="AC339" s="36">
        <v>1452.201</v>
      </c>
      <c r="AD339" s="39"/>
      <c r="AE339" s="37"/>
      <c r="AF339" s="37"/>
      <c r="AG339" s="38">
        <f t="shared" si="28"/>
        <v>0</v>
      </c>
      <c r="AH339" s="35">
        <f t="shared" si="29"/>
        <v>0</v>
      </c>
    </row>
    <row r="340" spans="1:34" x14ac:dyDescent="0.3">
      <c r="A340" s="54">
        <v>43801</v>
      </c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2"/>
      <c r="N340" s="28">
        <v>1452.201</v>
      </c>
      <c r="O340" s="37"/>
      <c r="P340" s="37"/>
      <c r="Q340" s="37"/>
      <c r="R340" s="30">
        <f t="shared" si="25"/>
        <v>0</v>
      </c>
      <c r="S340" s="28">
        <v>1452.201</v>
      </c>
      <c r="T340" s="37"/>
      <c r="U340" s="37"/>
      <c r="V340" s="37"/>
      <c r="W340" s="30">
        <f t="shared" si="26"/>
        <v>0</v>
      </c>
      <c r="X340" s="36">
        <v>1452.201</v>
      </c>
      <c r="Y340" s="37"/>
      <c r="Z340" s="37"/>
      <c r="AA340" s="37"/>
      <c r="AB340" s="38">
        <f t="shared" si="27"/>
        <v>0</v>
      </c>
      <c r="AC340" s="36">
        <v>1452.201</v>
      </c>
      <c r="AD340" s="39"/>
      <c r="AE340" s="37"/>
      <c r="AF340" s="37"/>
      <c r="AG340" s="38">
        <f t="shared" si="28"/>
        <v>0</v>
      </c>
      <c r="AH340" s="35">
        <f t="shared" si="29"/>
        <v>0</v>
      </c>
    </row>
    <row r="341" spans="1:34" x14ac:dyDescent="0.3">
      <c r="A341" s="54">
        <v>43802</v>
      </c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2"/>
      <c r="N341" s="28">
        <v>1452.201</v>
      </c>
      <c r="O341" s="37"/>
      <c r="P341" s="37"/>
      <c r="Q341" s="37"/>
      <c r="R341" s="30">
        <f t="shared" si="25"/>
        <v>0</v>
      </c>
      <c r="S341" s="28">
        <v>1452.201</v>
      </c>
      <c r="T341" s="37"/>
      <c r="U341" s="37"/>
      <c r="V341" s="37"/>
      <c r="W341" s="30">
        <f t="shared" si="26"/>
        <v>0</v>
      </c>
      <c r="X341" s="36">
        <v>1452.201</v>
      </c>
      <c r="Y341" s="37"/>
      <c r="Z341" s="37"/>
      <c r="AA341" s="37"/>
      <c r="AB341" s="38">
        <f t="shared" si="27"/>
        <v>0</v>
      </c>
      <c r="AC341" s="36">
        <v>1452.201</v>
      </c>
      <c r="AD341" s="39"/>
      <c r="AE341" s="37"/>
      <c r="AF341" s="37"/>
      <c r="AG341" s="38">
        <f t="shared" si="28"/>
        <v>0</v>
      </c>
      <c r="AH341" s="35">
        <f t="shared" si="29"/>
        <v>0</v>
      </c>
    </row>
    <row r="342" spans="1:34" x14ac:dyDescent="0.3">
      <c r="A342" s="54">
        <v>43803</v>
      </c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2"/>
      <c r="N342" s="28">
        <v>1452.201</v>
      </c>
      <c r="O342" s="37"/>
      <c r="P342" s="37"/>
      <c r="Q342" s="37"/>
      <c r="R342" s="30">
        <f t="shared" si="25"/>
        <v>0</v>
      </c>
      <c r="S342" s="28">
        <v>1452.201</v>
      </c>
      <c r="T342" s="37"/>
      <c r="U342" s="37"/>
      <c r="V342" s="37"/>
      <c r="W342" s="30">
        <f t="shared" si="26"/>
        <v>0</v>
      </c>
      <c r="X342" s="36">
        <v>1452.201</v>
      </c>
      <c r="Y342" s="37"/>
      <c r="Z342" s="37"/>
      <c r="AA342" s="37"/>
      <c r="AB342" s="38">
        <f t="shared" si="27"/>
        <v>0</v>
      </c>
      <c r="AC342" s="36">
        <v>1452.201</v>
      </c>
      <c r="AD342" s="39"/>
      <c r="AE342" s="37"/>
      <c r="AF342" s="37"/>
      <c r="AG342" s="38">
        <f t="shared" si="28"/>
        <v>0</v>
      </c>
      <c r="AH342" s="35">
        <f t="shared" si="29"/>
        <v>0</v>
      </c>
    </row>
    <row r="343" spans="1:34" x14ac:dyDescent="0.3">
      <c r="A343" s="54">
        <v>43804</v>
      </c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2"/>
      <c r="N343" s="28">
        <v>1452.201</v>
      </c>
      <c r="O343" s="37"/>
      <c r="P343" s="37"/>
      <c r="Q343" s="37"/>
      <c r="R343" s="30">
        <f t="shared" si="25"/>
        <v>0</v>
      </c>
      <c r="S343" s="28">
        <v>1452.201</v>
      </c>
      <c r="T343" s="37"/>
      <c r="U343" s="37"/>
      <c r="V343" s="37"/>
      <c r="W343" s="30">
        <f t="shared" si="26"/>
        <v>0</v>
      </c>
      <c r="X343" s="36">
        <v>1452.201</v>
      </c>
      <c r="Y343" s="37"/>
      <c r="Z343" s="37"/>
      <c r="AA343" s="37"/>
      <c r="AB343" s="38">
        <f t="shared" si="27"/>
        <v>0</v>
      </c>
      <c r="AC343" s="36">
        <v>1452.201</v>
      </c>
      <c r="AD343" s="39"/>
      <c r="AE343" s="37"/>
      <c r="AF343" s="37"/>
      <c r="AG343" s="38">
        <f t="shared" si="28"/>
        <v>0</v>
      </c>
      <c r="AH343" s="35">
        <f t="shared" si="29"/>
        <v>0</v>
      </c>
    </row>
    <row r="344" spans="1:34" x14ac:dyDescent="0.3">
      <c r="A344" s="54">
        <v>43805</v>
      </c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2"/>
      <c r="N344" s="28">
        <v>1452.201</v>
      </c>
      <c r="O344" s="37"/>
      <c r="P344" s="37"/>
      <c r="Q344" s="37"/>
      <c r="R344" s="30">
        <f t="shared" si="25"/>
        <v>0</v>
      </c>
      <c r="S344" s="28">
        <v>1452.201</v>
      </c>
      <c r="T344" s="37"/>
      <c r="U344" s="37"/>
      <c r="V344" s="37"/>
      <c r="W344" s="30">
        <f t="shared" si="26"/>
        <v>0</v>
      </c>
      <c r="X344" s="36">
        <v>1452.201</v>
      </c>
      <c r="Y344" s="37"/>
      <c r="Z344" s="37"/>
      <c r="AA344" s="37"/>
      <c r="AB344" s="38">
        <f t="shared" si="27"/>
        <v>0</v>
      </c>
      <c r="AC344" s="36">
        <v>1452.201</v>
      </c>
      <c r="AD344" s="39"/>
      <c r="AE344" s="37"/>
      <c r="AF344" s="37"/>
      <c r="AG344" s="38">
        <f t="shared" si="28"/>
        <v>0</v>
      </c>
      <c r="AH344" s="35">
        <f t="shared" si="29"/>
        <v>0</v>
      </c>
    </row>
    <row r="345" spans="1:34" x14ac:dyDescent="0.3">
      <c r="A345" s="54">
        <v>43806</v>
      </c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2"/>
      <c r="N345" s="28">
        <v>1452.201</v>
      </c>
      <c r="O345" s="37"/>
      <c r="P345" s="37"/>
      <c r="Q345" s="37"/>
      <c r="R345" s="30">
        <f t="shared" si="25"/>
        <v>0</v>
      </c>
      <c r="S345" s="28">
        <v>1452.201</v>
      </c>
      <c r="T345" s="37"/>
      <c r="U345" s="37"/>
      <c r="V345" s="37"/>
      <c r="W345" s="30">
        <f t="shared" si="26"/>
        <v>0</v>
      </c>
      <c r="X345" s="36">
        <v>1452.201</v>
      </c>
      <c r="Y345" s="37"/>
      <c r="Z345" s="37"/>
      <c r="AA345" s="37"/>
      <c r="AB345" s="38">
        <f t="shared" si="27"/>
        <v>0</v>
      </c>
      <c r="AC345" s="36">
        <v>1452.201</v>
      </c>
      <c r="AD345" s="39"/>
      <c r="AE345" s="37"/>
      <c r="AF345" s="37"/>
      <c r="AG345" s="38">
        <f t="shared" si="28"/>
        <v>0</v>
      </c>
      <c r="AH345" s="35">
        <f t="shared" si="29"/>
        <v>0</v>
      </c>
    </row>
    <row r="346" spans="1:34" x14ac:dyDescent="0.3">
      <c r="A346" s="54">
        <v>43807</v>
      </c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2"/>
      <c r="N346" s="28">
        <v>1452.201</v>
      </c>
      <c r="O346" s="37"/>
      <c r="P346" s="37"/>
      <c r="Q346" s="37"/>
      <c r="R346" s="30">
        <f t="shared" si="25"/>
        <v>0</v>
      </c>
      <c r="S346" s="28">
        <v>1452.201</v>
      </c>
      <c r="T346" s="37"/>
      <c r="U346" s="37"/>
      <c r="V346" s="37"/>
      <c r="W346" s="30">
        <f t="shared" si="26"/>
        <v>0</v>
      </c>
      <c r="X346" s="36">
        <v>1452.201</v>
      </c>
      <c r="Y346" s="37"/>
      <c r="Z346" s="37"/>
      <c r="AA346" s="37"/>
      <c r="AB346" s="38">
        <f t="shared" si="27"/>
        <v>0</v>
      </c>
      <c r="AC346" s="36">
        <v>1452.201</v>
      </c>
      <c r="AD346" s="39"/>
      <c r="AE346" s="37"/>
      <c r="AF346" s="37"/>
      <c r="AG346" s="38">
        <f t="shared" si="28"/>
        <v>0</v>
      </c>
      <c r="AH346" s="35">
        <f t="shared" si="29"/>
        <v>0</v>
      </c>
    </row>
    <row r="347" spans="1:34" x14ac:dyDescent="0.3">
      <c r="A347" s="54">
        <v>43808</v>
      </c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2"/>
      <c r="N347" s="28">
        <v>1452.201</v>
      </c>
      <c r="O347" s="37"/>
      <c r="P347" s="37"/>
      <c r="Q347" s="37"/>
      <c r="R347" s="30">
        <f t="shared" si="25"/>
        <v>0</v>
      </c>
      <c r="S347" s="28">
        <v>1452.201</v>
      </c>
      <c r="T347" s="37"/>
      <c r="U347" s="37"/>
      <c r="V347" s="37"/>
      <c r="W347" s="30">
        <f t="shared" si="26"/>
        <v>0</v>
      </c>
      <c r="X347" s="36">
        <v>1452.201</v>
      </c>
      <c r="Y347" s="37"/>
      <c r="Z347" s="37"/>
      <c r="AA347" s="37"/>
      <c r="AB347" s="38">
        <f t="shared" si="27"/>
        <v>0</v>
      </c>
      <c r="AC347" s="36">
        <v>1452.201</v>
      </c>
      <c r="AD347" s="39"/>
      <c r="AE347" s="37"/>
      <c r="AF347" s="37"/>
      <c r="AG347" s="38">
        <f t="shared" si="28"/>
        <v>0</v>
      </c>
      <c r="AH347" s="35">
        <f t="shared" si="29"/>
        <v>0</v>
      </c>
    </row>
    <row r="348" spans="1:34" x14ac:dyDescent="0.3">
      <c r="A348" s="54">
        <v>43809</v>
      </c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2"/>
      <c r="N348" s="28">
        <v>1452.201</v>
      </c>
      <c r="O348" s="37"/>
      <c r="P348" s="37"/>
      <c r="Q348" s="37"/>
      <c r="R348" s="30">
        <f t="shared" si="25"/>
        <v>0</v>
      </c>
      <c r="S348" s="28">
        <v>1452.201</v>
      </c>
      <c r="T348" s="37"/>
      <c r="U348" s="37"/>
      <c r="V348" s="37"/>
      <c r="W348" s="30">
        <f t="shared" si="26"/>
        <v>0</v>
      </c>
      <c r="X348" s="36">
        <v>1452.201</v>
      </c>
      <c r="Y348" s="37"/>
      <c r="Z348" s="37"/>
      <c r="AA348" s="37"/>
      <c r="AB348" s="38">
        <f t="shared" si="27"/>
        <v>0</v>
      </c>
      <c r="AC348" s="36">
        <v>1452.201</v>
      </c>
      <c r="AD348" s="39"/>
      <c r="AE348" s="37"/>
      <c r="AF348" s="37"/>
      <c r="AG348" s="38">
        <f t="shared" si="28"/>
        <v>0</v>
      </c>
      <c r="AH348" s="35">
        <f t="shared" si="29"/>
        <v>0</v>
      </c>
    </row>
    <row r="349" spans="1:34" x14ac:dyDescent="0.3">
      <c r="A349" s="54">
        <v>43810</v>
      </c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2"/>
      <c r="N349" s="28">
        <v>1452.201</v>
      </c>
      <c r="O349" s="37"/>
      <c r="P349" s="37"/>
      <c r="Q349" s="37"/>
      <c r="R349" s="30">
        <f t="shared" si="25"/>
        <v>0</v>
      </c>
      <c r="S349" s="28">
        <v>1452.201</v>
      </c>
      <c r="T349" s="37"/>
      <c r="U349" s="37"/>
      <c r="V349" s="37"/>
      <c r="W349" s="30">
        <f t="shared" si="26"/>
        <v>0</v>
      </c>
      <c r="X349" s="36">
        <v>1452.201</v>
      </c>
      <c r="Y349" s="37"/>
      <c r="Z349" s="37"/>
      <c r="AA349" s="37"/>
      <c r="AB349" s="38">
        <f t="shared" si="27"/>
        <v>0</v>
      </c>
      <c r="AC349" s="36">
        <v>1452.201</v>
      </c>
      <c r="AD349" s="39"/>
      <c r="AE349" s="37"/>
      <c r="AF349" s="37"/>
      <c r="AG349" s="38">
        <f t="shared" si="28"/>
        <v>0</v>
      </c>
      <c r="AH349" s="35">
        <f t="shared" si="29"/>
        <v>0</v>
      </c>
    </row>
    <row r="350" spans="1:34" x14ac:dyDescent="0.3">
      <c r="A350" s="54">
        <v>43811</v>
      </c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2"/>
      <c r="N350" s="28">
        <v>1452.201</v>
      </c>
      <c r="O350" s="37"/>
      <c r="P350" s="37"/>
      <c r="Q350" s="37"/>
      <c r="R350" s="30">
        <f t="shared" si="25"/>
        <v>0</v>
      </c>
      <c r="S350" s="28">
        <v>1452.201</v>
      </c>
      <c r="T350" s="37"/>
      <c r="U350" s="37"/>
      <c r="V350" s="37"/>
      <c r="W350" s="30">
        <f t="shared" si="26"/>
        <v>0</v>
      </c>
      <c r="X350" s="36">
        <v>1452.201</v>
      </c>
      <c r="Y350" s="37"/>
      <c r="Z350" s="37"/>
      <c r="AA350" s="37"/>
      <c r="AB350" s="38">
        <f t="shared" si="27"/>
        <v>0</v>
      </c>
      <c r="AC350" s="36">
        <v>1452.201</v>
      </c>
      <c r="AD350" s="39"/>
      <c r="AE350" s="37"/>
      <c r="AF350" s="37"/>
      <c r="AG350" s="38">
        <f t="shared" si="28"/>
        <v>0</v>
      </c>
      <c r="AH350" s="35">
        <f t="shared" si="29"/>
        <v>0</v>
      </c>
    </row>
    <row r="351" spans="1:34" x14ac:dyDescent="0.3">
      <c r="A351" s="54">
        <v>43812</v>
      </c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2"/>
      <c r="N351" s="28">
        <v>1452.201</v>
      </c>
      <c r="O351" s="37"/>
      <c r="P351" s="37"/>
      <c r="Q351" s="37"/>
      <c r="R351" s="30">
        <f t="shared" si="25"/>
        <v>0</v>
      </c>
      <c r="S351" s="28">
        <v>1452.201</v>
      </c>
      <c r="T351" s="37"/>
      <c r="U351" s="37"/>
      <c r="V351" s="37"/>
      <c r="W351" s="30">
        <f t="shared" si="26"/>
        <v>0</v>
      </c>
      <c r="X351" s="36">
        <v>1452.201</v>
      </c>
      <c r="Y351" s="37"/>
      <c r="Z351" s="37"/>
      <c r="AA351" s="37"/>
      <c r="AB351" s="38">
        <f t="shared" si="27"/>
        <v>0</v>
      </c>
      <c r="AC351" s="36">
        <v>1452.201</v>
      </c>
      <c r="AD351" s="39"/>
      <c r="AE351" s="37"/>
      <c r="AF351" s="37"/>
      <c r="AG351" s="38">
        <f t="shared" si="28"/>
        <v>0</v>
      </c>
      <c r="AH351" s="35">
        <f t="shared" si="29"/>
        <v>0</v>
      </c>
    </row>
    <row r="352" spans="1:34" x14ac:dyDescent="0.3">
      <c r="A352" s="54">
        <v>43813</v>
      </c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2"/>
      <c r="N352" s="28">
        <v>1452.201</v>
      </c>
      <c r="O352" s="37"/>
      <c r="P352" s="37"/>
      <c r="Q352" s="37"/>
      <c r="R352" s="30">
        <f t="shared" si="25"/>
        <v>0</v>
      </c>
      <c r="S352" s="28">
        <v>1452.201</v>
      </c>
      <c r="T352" s="37"/>
      <c r="U352" s="37"/>
      <c r="V352" s="37"/>
      <c r="W352" s="30">
        <f t="shared" si="26"/>
        <v>0</v>
      </c>
      <c r="X352" s="36">
        <v>1452.201</v>
      </c>
      <c r="Y352" s="37"/>
      <c r="Z352" s="37"/>
      <c r="AA352" s="37"/>
      <c r="AB352" s="38">
        <f t="shared" si="27"/>
        <v>0</v>
      </c>
      <c r="AC352" s="36">
        <v>1452.201</v>
      </c>
      <c r="AD352" s="39"/>
      <c r="AE352" s="37"/>
      <c r="AF352" s="37"/>
      <c r="AG352" s="38">
        <f t="shared" si="28"/>
        <v>0</v>
      </c>
      <c r="AH352" s="35">
        <f t="shared" si="29"/>
        <v>0</v>
      </c>
    </row>
    <row r="353" spans="1:34" x14ac:dyDescent="0.3">
      <c r="A353" s="54">
        <v>43814</v>
      </c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2"/>
      <c r="N353" s="28">
        <v>1452.201</v>
      </c>
      <c r="O353" s="37"/>
      <c r="P353" s="37"/>
      <c r="Q353" s="37"/>
      <c r="R353" s="30">
        <f t="shared" si="25"/>
        <v>0</v>
      </c>
      <c r="S353" s="28">
        <v>1452.201</v>
      </c>
      <c r="T353" s="37"/>
      <c r="U353" s="37"/>
      <c r="V353" s="37"/>
      <c r="W353" s="30">
        <f t="shared" si="26"/>
        <v>0</v>
      </c>
      <c r="X353" s="36">
        <v>1452.201</v>
      </c>
      <c r="Y353" s="37"/>
      <c r="Z353" s="37"/>
      <c r="AA353" s="37"/>
      <c r="AB353" s="38">
        <f t="shared" si="27"/>
        <v>0</v>
      </c>
      <c r="AC353" s="36">
        <v>1452.201</v>
      </c>
      <c r="AD353" s="39"/>
      <c r="AE353" s="37"/>
      <c r="AF353" s="37"/>
      <c r="AG353" s="38">
        <f t="shared" si="28"/>
        <v>0</v>
      </c>
      <c r="AH353" s="35">
        <f t="shared" si="29"/>
        <v>0</v>
      </c>
    </row>
    <row r="354" spans="1:34" x14ac:dyDescent="0.3">
      <c r="A354" s="54">
        <v>43815</v>
      </c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2"/>
      <c r="N354" s="28">
        <v>1452.201</v>
      </c>
      <c r="O354" s="37"/>
      <c r="P354" s="37"/>
      <c r="Q354" s="37"/>
      <c r="R354" s="30">
        <f t="shared" si="25"/>
        <v>0</v>
      </c>
      <c r="S354" s="28">
        <v>1452.201</v>
      </c>
      <c r="T354" s="37"/>
      <c r="U354" s="37"/>
      <c r="V354" s="37"/>
      <c r="W354" s="30">
        <f t="shared" si="26"/>
        <v>0</v>
      </c>
      <c r="X354" s="36">
        <v>1452.201</v>
      </c>
      <c r="Y354" s="37"/>
      <c r="Z354" s="37"/>
      <c r="AA354" s="37"/>
      <c r="AB354" s="38">
        <f t="shared" si="27"/>
        <v>0</v>
      </c>
      <c r="AC354" s="36">
        <v>1452.201</v>
      </c>
      <c r="AD354" s="39"/>
      <c r="AE354" s="37"/>
      <c r="AF354" s="37"/>
      <c r="AG354" s="38">
        <f t="shared" si="28"/>
        <v>0</v>
      </c>
      <c r="AH354" s="35">
        <f t="shared" si="29"/>
        <v>0</v>
      </c>
    </row>
    <row r="355" spans="1:34" x14ac:dyDescent="0.3">
      <c r="A355" s="54">
        <v>43816</v>
      </c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2"/>
      <c r="N355" s="28">
        <v>1452.201</v>
      </c>
      <c r="O355" s="37"/>
      <c r="P355" s="37"/>
      <c r="Q355" s="37"/>
      <c r="R355" s="30">
        <f t="shared" si="25"/>
        <v>0</v>
      </c>
      <c r="S355" s="28">
        <v>1452.201</v>
      </c>
      <c r="T355" s="37"/>
      <c r="U355" s="37"/>
      <c r="V355" s="37"/>
      <c r="W355" s="30">
        <f t="shared" si="26"/>
        <v>0</v>
      </c>
      <c r="X355" s="36">
        <v>1452.201</v>
      </c>
      <c r="Y355" s="37"/>
      <c r="Z355" s="37"/>
      <c r="AA355" s="37"/>
      <c r="AB355" s="38">
        <f t="shared" si="27"/>
        <v>0</v>
      </c>
      <c r="AC355" s="36">
        <v>1452.201</v>
      </c>
      <c r="AD355" s="39"/>
      <c r="AE355" s="37"/>
      <c r="AF355" s="37"/>
      <c r="AG355" s="38">
        <f t="shared" si="28"/>
        <v>0</v>
      </c>
      <c r="AH355" s="35">
        <f t="shared" si="29"/>
        <v>0</v>
      </c>
    </row>
    <row r="356" spans="1:34" x14ac:dyDescent="0.3">
      <c r="A356" s="54">
        <v>43817</v>
      </c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2"/>
      <c r="N356" s="28">
        <v>1452.201</v>
      </c>
      <c r="O356" s="37"/>
      <c r="P356" s="37"/>
      <c r="Q356" s="37"/>
      <c r="R356" s="30">
        <f t="shared" si="25"/>
        <v>0</v>
      </c>
      <c r="S356" s="28">
        <v>1452.201</v>
      </c>
      <c r="T356" s="37"/>
      <c r="U356" s="37"/>
      <c r="V356" s="37"/>
      <c r="W356" s="30">
        <f t="shared" si="26"/>
        <v>0</v>
      </c>
      <c r="X356" s="36">
        <v>1452.201</v>
      </c>
      <c r="Y356" s="37"/>
      <c r="Z356" s="37"/>
      <c r="AA356" s="37"/>
      <c r="AB356" s="38">
        <f t="shared" si="27"/>
        <v>0</v>
      </c>
      <c r="AC356" s="36">
        <v>1452.201</v>
      </c>
      <c r="AD356" s="39"/>
      <c r="AE356" s="37"/>
      <c r="AF356" s="37"/>
      <c r="AG356" s="38">
        <f t="shared" si="28"/>
        <v>0</v>
      </c>
      <c r="AH356" s="35">
        <f t="shared" si="29"/>
        <v>0</v>
      </c>
    </row>
    <row r="357" spans="1:34" x14ac:dyDescent="0.3">
      <c r="A357" s="54">
        <v>43818</v>
      </c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2"/>
      <c r="N357" s="28">
        <v>1452.201</v>
      </c>
      <c r="O357" s="37"/>
      <c r="P357" s="37"/>
      <c r="Q357" s="37"/>
      <c r="R357" s="30">
        <f t="shared" si="25"/>
        <v>0</v>
      </c>
      <c r="S357" s="28">
        <v>1452.201</v>
      </c>
      <c r="T357" s="37"/>
      <c r="U357" s="37"/>
      <c r="V357" s="37"/>
      <c r="W357" s="30">
        <f t="shared" si="26"/>
        <v>0</v>
      </c>
      <c r="X357" s="36">
        <v>1452.201</v>
      </c>
      <c r="Y357" s="37"/>
      <c r="Z357" s="37"/>
      <c r="AA357" s="37"/>
      <c r="AB357" s="38">
        <f t="shared" si="27"/>
        <v>0</v>
      </c>
      <c r="AC357" s="36">
        <v>1452.201</v>
      </c>
      <c r="AD357" s="39"/>
      <c r="AE357" s="37"/>
      <c r="AF357" s="37"/>
      <c r="AG357" s="38">
        <f t="shared" si="28"/>
        <v>0</v>
      </c>
      <c r="AH357" s="35">
        <f t="shared" si="29"/>
        <v>0</v>
      </c>
    </row>
    <row r="358" spans="1:34" x14ac:dyDescent="0.3">
      <c r="A358" s="54">
        <v>43819</v>
      </c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2"/>
      <c r="N358" s="28">
        <v>1452.201</v>
      </c>
      <c r="O358" s="37"/>
      <c r="P358" s="37"/>
      <c r="Q358" s="37"/>
      <c r="R358" s="30">
        <f t="shared" si="25"/>
        <v>0</v>
      </c>
      <c r="S358" s="28">
        <v>1452.201</v>
      </c>
      <c r="T358" s="37"/>
      <c r="U358" s="37"/>
      <c r="V358" s="37"/>
      <c r="W358" s="30">
        <f t="shared" si="26"/>
        <v>0</v>
      </c>
      <c r="X358" s="36">
        <v>1452.201</v>
      </c>
      <c r="Y358" s="37"/>
      <c r="Z358" s="37"/>
      <c r="AA358" s="37"/>
      <c r="AB358" s="38">
        <f t="shared" si="27"/>
        <v>0</v>
      </c>
      <c r="AC358" s="36">
        <v>1452.201</v>
      </c>
      <c r="AD358" s="39"/>
      <c r="AE358" s="37"/>
      <c r="AF358" s="37"/>
      <c r="AG358" s="38">
        <f t="shared" si="28"/>
        <v>0</v>
      </c>
      <c r="AH358" s="35">
        <f t="shared" si="29"/>
        <v>0</v>
      </c>
    </row>
    <row r="359" spans="1:34" x14ac:dyDescent="0.3">
      <c r="A359" s="54">
        <v>43820</v>
      </c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2"/>
      <c r="N359" s="28">
        <v>1452.201</v>
      </c>
      <c r="O359" s="37"/>
      <c r="P359" s="37"/>
      <c r="Q359" s="37"/>
      <c r="R359" s="30">
        <f t="shared" si="25"/>
        <v>0</v>
      </c>
      <c r="S359" s="28">
        <v>1452.201</v>
      </c>
      <c r="T359" s="37"/>
      <c r="U359" s="37"/>
      <c r="V359" s="37"/>
      <c r="W359" s="30">
        <f t="shared" si="26"/>
        <v>0</v>
      </c>
      <c r="X359" s="36">
        <v>1452.201</v>
      </c>
      <c r="Y359" s="37"/>
      <c r="Z359" s="37"/>
      <c r="AA359" s="37"/>
      <c r="AB359" s="38">
        <f t="shared" si="27"/>
        <v>0</v>
      </c>
      <c r="AC359" s="36">
        <v>1452.201</v>
      </c>
      <c r="AD359" s="39"/>
      <c r="AE359" s="37"/>
      <c r="AF359" s="37"/>
      <c r="AG359" s="38">
        <f t="shared" si="28"/>
        <v>0</v>
      </c>
      <c r="AH359" s="35">
        <f t="shared" si="29"/>
        <v>0</v>
      </c>
    </row>
    <row r="360" spans="1:34" x14ac:dyDescent="0.3">
      <c r="A360" s="54">
        <v>43821</v>
      </c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2"/>
      <c r="N360" s="28">
        <v>1452.201</v>
      </c>
      <c r="O360" s="37"/>
      <c r="P360" s="37"/>
      <c r="Q360" s="37"/>
      <c r="R360" s="30">
        <f t="shared" si="25"/>
        <v>0</v>
      </c>
      <c r="S360" s="28">
        <v>1452.201</v>
      </c>
      <c r="T360" s="37"/>
      <c r="U360" s="37"/>
      <c r="V360" s="37"/>
      <c r="W360" s="30">
        <f t="shared" si="26"/>
        <v>0</v>
      </c>
      <c r="X360" s="36">
        <v>1452.201</v>
      </c>
      <c r="Y360" s="37"/>
      <c r="Z360" s="37"/>
      <c r="AA360" s="37"/>
      <c r="AB360" s="38">
        <f t="shared" si="27"/>
        <v>0</v>
      </c>
      <c r="AC360" s="36">
        <v>1452.201</v>
      </c>
      <c r="AD360" s="39"/>
      <c r="AE360" s="37"/>
      <c r="AF360" s="37"/>
      <c r="AG360" s="38">
        <f t="shared" si="28"/>
        <v>0</v>
      </c>
      <c r="AH360" s="35">
        <f t="shared" si="29"/>
        <v>0</v>
      </c>
    </row>
    <row r="361" spans="1:34" x14ac:dyDescent="0.3">
      <c r="A361" s="54">
        <v>43822</v>
      </c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2"/>
      <c r="N361" s="28">
        <v>1452.201</v>
      </c>
      <c r="O361" s="37"/>
      <c r="P361" s="37"/>
      <c r="Q361" s="37"/>
      <c r="R361" s="30">
        <f t="shared" si="25"/>
        <v>0</v>
      </c>
      <c r="S361" s="28">
        <v>1452.201</v>
      </c>
      <c r="T361" s="37"/>
      <c r="U361" s="37"/>
      <c r="V361" s="37"/>
      <c r="W361" s="30">
        <f t="shared" si="26"/>
        <v>0</v>
      </c>
      <c r="X361" s="36">
        <v>1452.201</v>
      </c>
      <c r="Y361" s="37"/>
      <c r="Z361" s="37"/>
      <c r="AA361" s="37"/>
      <c r="AB361" s="38">
        <f t="shared" si="27"/>
        <v>0</v>
      </c>
      <c r="AC361" s="36">
        <v>1452.201</v>
      </c>
      <c r="AD361" s="39"/>
      <c r="AE361" s="37"/>
      <c r="AF361" s="37"/>
      <c r="AG361" s="38">
        <f t="shared" si="28"/>
        <v>0</v>
      </c>
      <c r="AH361" s="35">
        <f t="shared" si="29"/>
        <v>0</v>
      </c>
    </row>
    <row r="362" spans="1:34" x14ac:dyDescent="0.3">
      <c r="A362" s="54">
        <v>43823</v>
      </c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2"/>
      <c r="N362" s="28">
        <v>1452.201</v>
      </c>
      <c r="O362" s="37"/>
      <c r="P362" s="37"/>
      <c r="Q362" s="37"/>
      <c r="R362" s="30">
        <f t="shared" si="25"/>
        <v>0</v>
      </c>
      <c r="S362" s="28">
        <v>1452.201</v>
      </c>
      <c r="T362" s="37"/>
      <c r="U362" s="37"/>
      <c r="V362" s="37"/>
      <c r="W362" s="30">
        <f t="shared" si="26"/>
        <v>0</v>
      </c>
      <c r="X362" s="36">
        <v>1452.201</v>
      </c>
      <c r="Y362" s="37"/>
      <c r="Z362" s="37"/>
      <c r="AA362" s="37"/>
      <c r="AB362" s="38">
        <f t="shared" si="27"/>
        <v>0</v>
      </c>
      <c r="AC362" s="36">
        <v>1452.201</v>
      </c>
      <c r="AD362" s="39"/>
      <c r="AE362" s="37"/>
      <c r="AF362" s="37"/>
      <c r="AG362" s="38">
        <f t="shared" si="28"/>
        <v>0</v>
      </c>
      <c r="AH362" s="35">
        <f t="shared" si="29"/>
        <v>0</v>
      </c>
    </row>
    <row r="363" spans="1:34" x14ac:dyDescent="0.3">
      <c r="A363" s="54">
        <v>43824</v>
      </c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2"/>
      <c r="N363" s="28">
        <v>1452.201</v>
      </c>
      <c r="O363" s="37"/>
      <c r="P363" s="37"/>
      <c r="Q363" s="37"/>
      <c r="R363" s="30">
        <f t="shared" si="25"/>
        <v>0</v>
      </c>
      <c r="S363" s="28">
        <v>1452.201</v>
      </c>
      <c r="T363" s="37"/>
      <c r="U363" s="37"/>
      <c r="V363" s="37"/>
      <c r="W363" s="30">
        <f t="shared" si="26"/>
        <v>0</v>
      </c>
      <c r="X363" s="36">
        <v>1452.201</v>
      </c>
      <c r="Y363" s="37"/>
      <c r="Z363" s="37"/>
      <c r="AA363" s="37"/>
      <c r="AB363" s="38">
        <f t="shared" si="27"/>
        <v>0</v>
      </c>
      <c r="AC363" s="36">
        <v>1452.201</v>
      </c>
      <c r="AD363" s="39"/>
      <c r="AE363" s="37"/>
      <c r="AF363" s="37"/>
      <c r="AG363" s="38">
        <f t="shared" si="28"/>
        <v>0</v>
      </c>
      <c r="AH363" s="35">
        <f t="shared" si="29"/>
        <v>0</v>
      </c>
    </row>
    <row r="364" spans="1:34" x14ac:dyDescent="0.3">
      <c r="A364" s="54">
        <v>43825</v>
      </c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2"/>
      <c r="N364" s="28">
        <v>1452.201</v>
      </c>
      <c r="O364" s="37"/>
      <c r="P364" s="37"/>
      <c r="Q364" s="37"/>
      <c r="R364" s="30">
        <f t="shared" si="25"/>
        <v>0</v>
      </c>
      <c r="S364" s="28">
        <v>1452.201</v>
      </c>
      <c r="T364" s="37"/>
      <c r="U364" s="37"/>
      <c r="V364" s="37"/>
      <c r="W364" s="30">
        <f t="shared" si="26"/>
        <v>0</v>
      </c>
      <c r="X364" s="36">
        <v>1452.201</v>
      </c>
      <c r="Y364" s="37"/>
      <c r="Z364" s="37"/>
      <c r="AA364" s="37"/>
      <c r="AB364" s="38">
        <f t="shared" si="27"/>
        <v>0</v>
      </c>
      <c r="AC364" s="36">
        <v>1452.201</v>
      </c>
      <c r="AD364" s="39"/>
      <c r="AE364" s="37"/>
      <c r="AF364" s="37"/>
      <c r="AG364" s="38">
        <f t="shared" si="28"/>
        <v>0</v>
      </c>
      <c r="AH364" s="35">
        <f t="shared" si="29"/>
        <v>0</v>
      </c>
    </row>
    <row r="365" spans="1:34" x14ac:dyDescent="0.3">
      <c r="A365" s="54">
        <v>43826</v>
      </c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2"/>
      <c r="N365" s="28">
        <v>1452.201</v>
      </c>
      <c r="O365" s="37"/>
      <c r="P365" s="37"/>
      <c r="Q365" s="37"/>
      <c r="R365" s="30">
        <f t="shared" si="25"/>
        <v>0</v>
      </c>
      <c r="S365" s="28">
        <v>1452.201</v>
      </c>
      <c r="T365" s="37"/>
      <c r="U365" s="37"/>
      <c r="V365" s="37"/>
      <c r="W365" s="30">
        <f t="shared" si="26"/>
        <v>0</v>
      </c>
      <c r="X365" s="36">
        <v>1452.201</v>
      </c>
      <c r="Y365" s="37"/>
      <c r="Z365" s="37"/>
      <c r="AA365" s="37"/>
      <c r="AB365" s="38">
        <f t="shared" si="27"/>
        <v>0</v>
      </c>
      <c r="AC365" s="36">
        <v>1452.201</v>
      </c>
      <c r="AD365" s="39"/>
      <c r="AE365" s="37"/>
      <c r="AF365" s="37"/>
      <c r="AG365" s="38">
        <f t="shared" si="28"/>
        <v>0</v>
      </c>
      <c r="AH365" s="35">
        <f t="shared" si="29"/>
        <v>0</v>
      </c>
    </row>
    <row r="366" spans="1:34" x14ac:dyDescent="0.3">
      <c r="A366" s="54">
        <v>43827</v>
      </c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2"/>
      <c r="N366" s="28">
        <v>1452.201</v>
      </c>
      <c r="O366" s="37"/>
      <c r="P366" s="37"/>
      <c r="Q366" s="37"/>
      <c r="R366" s="30">
        <f t="shared" si="25"/>
        <v>0</v>
      </c>
      <c r="S366" s="28">
        <v>1452.201</v>
      </c>
      <c r="T366" s="37"/>
      <c r="U366" s="37"/>
      <c r="V366" s="37"/>
      <c r="W366" s="30">
        <f t="shared" si="26"/>
        <v>0</v>
      </c>
      <c r="X366" s="36">
        <v>1452.201</v>
      </c>
      <c r="Y366" s="37"/>
      <c r="Z366" s="37"/>
      <c r="AA366" s="37"/>
      <c r="AB366" s="38">
        <f t="shared" si="27"/>
        <v>0</v>
      </c>
      <c r="AC366" s="36">
        <v>1452.201</v>
      </c>
      <c r="AD366" s="39"/>
      <c r="AE366" s="37"/>
      <c r="AF366" s="37"/>
      <c r="AG366" s="38">
        <f t="shared" si="28"/>
        <v>0</v>
      </c>
      <c r="AH366" s="35">
        <f t="shared" si="29"/>
        <v>0</v>
      </c>
    </row>
    <row r="367" spans="1:34" x14ac:dyDescent="0.3">
      <c r="A367" s="54">
        <v>43828</v>
      </c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2"/>
      <c r="N367" s="28">
        <v>1452.201</v>
      </c>
      <c r="O367" s="37"/>
      <c r="P367" s="37"/>
      <c r="Q367" s="37"/>
      <c r="R367" s="30">
        <f t="shared" si="25"/>
        <v>0</v>
      </c>
      <c r="S367" s="28">
        <v>1452.201</v>
      </c>
      <c r="T367" s="37"/>
      <c r="U367" s="37"/>
      <c r="V367" s="37"/>
      <c r="W367" s="30">
        <f t="shared" si="26"/>
        <v>0</v>
      </c>
      <c r="X367" s="36">
        <v>1452.201</v>
      </c>
      <c r="Y367" s="37"/>
      <c r="Z367" s="37"/>
      <c r="AA367" s="37"/>
      <c r="AB367" s="38">
        <f t="shared" si="27"/>
        <v>0</v>
      </c>
      <c r="AC367" s="36">
        <v>1452.201</v>
      </c>
      <c r="AD367" s="39"/>
      <c r="AE367" s="37"/>
      <c r="AF367" s="37"/>
      <c r="AG367" s="38">
        <f t="shared" si="28"/>
        <v>0</v>
      </c>
      <c r="AH367" s="35">
        <f t="shared" si="29"/>
        <v>0</v>
      </c>
    </row>
    <row r="368" spans="1:34" x14ac:dyDescent="0.3">
      <c r="A368" s="54">
        <v>43829</v>
      </c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2"/>
      <c r="N368" s="28">
        <v>1452.201</v>
      </c>
      <c r="O368" s="37"/>
      <c r="P368" s="37"/>
      <c r="Q368" s="37"/>
      <c r="R368" s="30">
        <f t="shared" si="25"/>
        <v>0</v>
      </c>
      <c r="S368" s="28">
        <v>1452.201</v>
      </c>
      <c r="T368" s="37"/>
      <c r="U368" s="37"/>
      <c r="V368" s="37"/>
      <c r="W368" s="30">
        <f t="shared" si="26"/>
        <v>0</v>
      </c>
      <c r="X368" s="36">
        <v>1452.201</v>
      </c>
      <c r="Y368" s="37"/>
      <c r="Z368" s="37"/>
      <c r="AA368" s="37"/>
      <c r="AB368" s="38">
        <f t="shared" si="27"/>
        <v>0</v>
      </c>
      <c r="AC368" s="36">
        <v>1452.201</v>
      </c>
      <c r="AD368" s="39"/>
      <c r="AE368" s="37"/>
      <c r="AF368" s="37"/>
      <c r="AG368" s="38">
        <f t="shared" si="28"/>
        <v>0</v>
      </c>
      <c r="AH368" s="35">
        <f t="shared" si="29"/>
        <v>0</v>
      </c>
    </row>
    <row r="369" spans="1:34" x14ac:dyDescent="0.3">
      <c r="A369" s="54">
        <v>43830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4"/>
      <c r="N369" s="36">
        <v>1452.201</v>
      </c>
      <c r="O369" s="37"/>
      <c r="P369" s="37"/>
      <c r="Q369" s="37"/>
      <c r="R369" s="38">
        <f t="shared" si="25"/>
        <v>0</v>
      </c>
      <c r="S369" s="36">
        <v>1452.201</v>
      </c>
      <c r="T369" s="37"/>
      <c r="U369" s="37"/>
      <c r="V369" s="37"/>
      <c r="W369" s="38">
        <f t="shared" si="26"/>
        <v>0</v>
      </c>
      <c r="X369" s="36">
        <v>1452.201</v>
      </c>
      <c r="Y369" s="37"/>
      <c r="Z369" s="37"/>
      <c r="AA369" s="37"/>
      <c r="AB369" s="38">
        <f t="shared" si="27"/>
        <v>0</v>
      </c>
      <c r="AC369" s="36">
        <v>1452.201</v>
      </c>
      <c r="AD369" s="39"/>
      <c r="AE369" s="37"/>
      <c r="AF369" s="37"/>
      <c r="AG369" s="38">
        <f t="shared" si="28"/>
        <v>0</v>
      </c>
      <c r="AH369" s="40">
        <f t="shared" si="29"/>
        <v>0</v>
      </c>
    </row>
  </sheetData>
  <mergeCells count="16">
    <mergeCell ref="AC3:AG3"/>
    <mergeCell ref="AH3:AH4"/>
    <mergeCell ref="N1:AH1"/>
    <mergeCell ref="B3:C3"/>
    <mergeCell ref="B1:H1"/>
    <mergeCell ref="B2:H2"/>
    <mergeCell ref="A1:A4"/>
    <mergeCell ref="D3:F3"/>
    <mergeCell ref="N3:R3"/>
    <mergeCell ref="S3:W3"/>
    <mergeCell ref="X3:AB3"/>
    <mergeCell ref="G3:H3"/>
    <mergeCell ref="I1:M1"/>
    <mergeCell ref="I2:L2"/>
    <mergeCell ref="M2:M4"/>
    <mergeCell ref="I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Belerang</vt:lpstr>
      <vt:lpstr>Phosphate Rock</vt:lpstr>
      <vt:lpstr>KCL Merah</vt:lpstr>
      <vt:lpstr>KCL Putih</vt:lpstr>
      <vt:lpstr>ZA</vt:lpstr>
      <vt:lpstr>DAP</vt:lpstr>
      <vt:lpstr>ALOH3</vt:lpstr>
      <vt:lpstr>Batubara </vt:lpstr>
      <vt:lpstr>Asam Fosfat</vt:lpstr>
      <vt:lpstr>Asam Sulfat</vt:lpstr>
      <vt:lpstr>Amonia</vt:lpstr>
      <vt:lpstr>Asam Fluosilikat</vt:lpstr>
      <vt:lpstr>ROP</vt:lpstr>
      <vt:lpstr>Hasil Stock Opname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CPPG05314</dc:creator>
  <cp:lastModifiedBy>wanggor</cp:lastModifiedBy>
  <dcterms:created xsi:type="dcterms:W3CDTF">2019-07-31T04:19:28Z</dcterms:created>
  <dcterms:modified xsi:type="dcterms:W3CDTF">2019-12-28T10:39:04Z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