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FileTest\model\"/>
    </mc:Choice>
  </mc:AlternateContent>
  <xr:revisionPtr revIDLastSave="0" documentId="13_ncr:1_{81596CF1-5F2A-4E22-A3E7-70091C7CE281}" xr6:coauthVersionLast="45" xr6:coauthVersionMax="45" xr10:uidLastSave="{00000000-0000-0000-0000-000000000000}"/>
  <bookViews>
    <workbookView xWindow="-108" yWindow="-108" windowWidth="23256" windowHeight="12576" xr2:uid="{00000000-000D-0000-FFFF-FFFF00000000}"/>
  </bookViews>
  <sheets>
    <sheet name="合同台账（汇总）" sheetId="6" r:id="rId1"/>
    <sheet name="会议纪要项目明细" sheetId="7" r:id="rId2"/>
    <sheet name="商城项目询价（张东楠）" sheetId="8" r:id="rId3"/>
    <sheet name="举荐项目时常明细" sheetId="9" r:id="rId4"/>
    <sheet name="电子合同" sheetId="10" r:id="rId5"/>
    <sheet name="Sheet1" sheetId="11" r:id="rId6"/>
  </sheets>
  <externalReferences>
    <externalReference r:id="rId7"/>
  </externalReferences>
  <definedNames>
    <definedName name="_xlnm._FilterDatabase" localSheetId="0" hidden="1">'合同台账（汇总）'!$A$1:$U$1676</definedName>
    <definedName name="_xlnm._FilterDatabase" localSheetId="2" hidden="1">'商城项目询价（张东楠）'!$A$1:$V$225</definedName>
    <definedName name="人名单">#REF!</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81" i="8" l="1"/>
  <c r="K1456" i="6"/>
  <c r="I510" i="6" l="1"/>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496" i="6"/>
  <c r="I497" i="6"/>
  <c r="I498" i="6"/>
  <c r="I499" i="6"/>
  <c r="I500" i="6"/>
  <c r="I501" i="6"/>
  <c r="I502" i="6"/>
  <c r="I503" i="6"/>
  <c r="I504" i="6"/>
  <c r="I505" i="6"/>
  <c r="I506" i="6"/>
  <c r="I507" i="6"/>
  <c r="I508" i="6"/>
  <c r="I509" i="6"/>
  <c r="I476" i="6"/>
  <c r="I477" i="6"/>
  <c r="I478" i="6"/>
  <c r="I479" i="6"/>
  <c r="I480" i="6"/>
  <c r="I481" i="6"/>
  <c r="I482" i="6"/>
  <c r="I483" i="6"/>
  <c r="I484" i="6"/>
  <c r="I485" i="6"/>
  <c r="I486" i="6"/>
  <c r="I487" i="6"/>
  <c r="I488" i="6"/>
  <c r="I489" i="6"/>
  <c r="I490" i="6"/>
  <c r="I491" i="6"/>
  <c r="I492" i="6"/>
  <c r="I493" i="6"/>
  <c r="I494" i="6"/>
  <c r="I495" i="6"/>
  <c r="I468" i="6"/>
  <c r="I469" i="6"/>
  <c r="I470" i="6"/>
  <c r="I471" i="6"/>
  <c r="I472" i="6"/>
  <c r="I473" i="6"/>
  <c r="I474" i="6"/>
  <c r="I475" i="6"/>
  <c r="I467" i="6"/>
  <c r="I454" i="6"/>
  <c r="I455" i="6"/>
  <c r="I456" i="6"/>
  <c r="I457" i="6"/>
  <c r="I458" i="6"/>
  <c r="I459" i="6"/>
  <c r="I460" i="6"/>
  <c r="I461" i="6"/>
  <c r="I462" i="6"/>
  <c r="I463" i="6"/>
  <c r="I464" i="6"/>
  <c r="I465" i="6"/>
  <c r="I453"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384"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50"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 i="6"/>
  <c r="I348" i="6"/>
  <c r="I347" i="6"/>
  <c r="I346" i="6"/>
  <c r="I345" i="6"/>
  <c r="I344" i="6"/>
  <c r="I343" i="6"/>
  <c r="I342" i="6"/>
  <c r="I341" i="6"/>
  <c r="I340" i="6"/>
  <c r="I339" i="6"/>
  <c r="I338" i="6"/>
  <c r="I337" i="6"/>
  <c r="I336" i="6"/>
  <c r="I335" i="6"/>
  <c r="I334" i="6"/>
  <c r="I333" i="6"/>
  <c r="I332" i="6"/>
  <c r="I331" i="6"/>
  <c r="I330" i="6"/>
  <c r="I329" i="6"/>
  <c r="I328" i="6"/>
  <c r="I327" i="6"/>
  <c r="I326" i="6"/>
  <c r="I325" i="6"/>
  <c r="I324" i="6"/>
  <c r="I323" i="6"/>
  <c r="I322" i="6"/>
  <c r="I321" i="6"/>
  <c r="I320" i="6"/>
  <c r="I319" i="6"/>
  <c r="I318" i="6"/>
  <c r="I317" i="6"/>
  <c r="I316" i="6"/>
  <c r="I315" i="6"/>
  <c r="I314" i="6"/>
  <c r="I313" i="6"/>
  <c r="I312" i="6"/>
  <c r="I311" i="6"/>
  <c r="I310" i="6"/>
  <c r="I309" i="6"/>
  <c r="I308" i="6"/>
  <c r="I307" i="6"/>
  <c r="I306" i="6"/>
  <c r="K948" i="6"/>
  <c r="AN948" i="6"/>
  <c r="AO948" i="6" s="1"/>
  <c r="K949" i="6"/>
  <c r="AN949" i="6"/>
  <c r="AO949" i="6" s="1"/>
  <c r="K950" i="6"/>
  <c r="AN950" i="6"/>
  <c r="AO950" i="6" s="1"/>
  <c r="K951" i="6"/>
  <c r="AN951" i="6"/>
  <c r="AO951" i="6" s="1"/>
  <c r="K1455" i="6"/>
  <c r="K1446" i="6"/>
  <c r="K1464" i="6"/>
  <c r="AP949" i="6" l="1"/>
  <c r="AP951" i="6"/>
  <c r="AP948" i="6"/>
  <c r="AP950" i="6"/>
  <c r="K1445" i="6"/>
  <c r="K1414" i="6"/>
  <c r="K1462" i="6"/>
  <c r="K1460" i="6"/>
  <c r="K1454" i="6"/>
  <c r="K1450" i="6"/>
  <c r="K1449" i="6"/>
  <c r="K1448" i="6"/>
  <c r="K1441" i="6"/>
  <c r="K1442" i="6"/>
  <c r="J1444" i="6"/>
  <c r="J1432" i="6"/>
  <c r="J1420" i="6"/>
  <c r="J1419" i="6"/>
  <c r="J1418" i="6"/>
  <c r="J1416" i="6"/>
  <c r="J1415" i="6"/>
  <c r="J1407" i="6"/>
  <c r="J1406" i="6"/>
  <c r="J1405" i="6"/>
  <c r="J1395" i="6"/>
  <c r="K1395" i="6" s="1"/>
  <c r="J1384" i="6"/>
  <c r="J1188" i="6"/>
  <c r="J1181" i="6"/>
  <c r="J1182" i="6"/>
  <c r="J1180" i="6"/>
  <c r="K1394" i="6"/>
  <c r="K1393" i="6"/>
  <c r="K1392" i="6"/>
  <c r="K743" i="6"/>
  <c r="K1422" i="6" l="1"/>
  <c r="K1427" i="6"/>
  <c r="K1426" i="6"/>
  <c r="K1444" i="6"/>
  <c r="K1413" i="6"/>
  <c r="K1434" i="6"/>
  <c r="K1433" i="6"/>
  <c r="K1432" i="6"/>
  <c r="K1420" i="6"/>
  <c r="K1301" i="6"/>
  <c r="K1376" i="6"/>
  <c r="K1415" i="6"/>
  <c r="K1416" i="6"/>
  <c r="K1407" i="6"/>
  <c r="K1406" i="6"/>
  <c r="K747" i="6"/>
  <c r="K1359" i="6"/>
  <c r="K1400" i="6"/>
  <c r="K1240" i="6"/>
  <c r="K1241" i="6"/>
  <c r="K1239" i="6"/>
  <c r="K1435" i="6"/>
  <c r="K1419" i="6"/>
  <c r="K1418" i="6"/>
  <c r="K1403" i="6"/>
  <c r="K1404" i="6"/>
  <c r="K759" i="6"/>
  <c r="K1087" i="6"/>
  <c r="K780" i="6"/>
  <c r="K1180" i="6"/>
  <c r="K1181" i="6"/>
  <c r="K1183" i="6"/>
  <c r="K1182" i="6"/>
  <c r="K1367" i="6"/>
  <c r="K1368" i="6"/>
  <c r="K1369" i="6"/>
  <c r="K1085" i="6"/>
  <c r="K1382" i="6"/>
  <c r="K1381" i="6"/>
  <c r="K1383" i="6"/>
  <c r="K1216" i="6" l="1"/>
  <c r="K1099" i="6"/>
  <c r="K1103" i="6"/>
  <c r="K1101" i="6"/>
  <c r="K1082" i="6"/>
  <c r="K900" i="6"/>
  <c r="K899" i="6"/>
  <c r="K746" i="6"/>
  <c r="K1068" i="6"/>
  <c r="K1217" i="6"/>
  <c r="K1398" i="6"/>
  <c r="K1397" i="6"/>
  <c r="K1399" i="6"/>
  <c r="K1219" i="6"/>
  <c r="K1074" i="6"/>
  <c r="K1352" i="6"/>
  <c r="K1351" i="6"/>
  <c r="K1358" i="6" l="1"/>
  <c r="K1357" i="6"/>
  <c r="K1356" i="6"/>
  <c r="K1391" i="6"/>
  <c r="K877" i="6"/>
  <c r="K841" i="6"/>
  <c r="K837" i="6"/>
  <c r="K832" i="6"/>
  <c r="K826" i="6"/>
  <c r="K1264" i="6" l="1"/>
  <c r="K847" i="6" l="1"/>
  <c r="K848" i="6"/>
  <c r="K1384" i="6"/>
  <c r="K788" i="6" l="1"/>
  <c r="K1237" i="6"/>
  <c r="K1353" i="6" l="1"/>
  <c r="K1354" i="6"/>
  <c r="K863" i="6" l="1"/>
  <c r="K861" i="6"/>
  <c r="K1374" i="6" l="1"/>
  <c r="K1373" i="6"/>
  <c r="K1371" i="6"/>
  <c r="K1386" i="6"/>
  <c r="K922" i="6" l="1"/>
  <c r="K928" i="6"/>
  <c r="K852" i="6"/>
  <c r="K857" i="6"/>
  <c r="K1344" i="6"/>
  <c r="K1343" i="6"/>
  <c r="K1328" i="6"/>
  <c r="K1327" i="6"/>
  <c r="K1326" i="6"/>
  <c r="K1331" i="6"/>
  <c r="K1330" i="6"/>
  <c r="K1329" i="6"/>
  <c r="K1380" i="6"/>
  <c r="K1379" i="6"/>
  <c r="K1378" i="6"/>
  <c r="K1303" i="6"/>
  <c r="K1302" i="6"/>
  <c r="K917" i="6"/>
  <c r="K914" i="6"/>
  <c r="K789" i="6"/>
  <c r="K1081" i="6"/>
  <c r="K880" i="6"/>
  <c r="K1313" i="6"/>
  <c r="K769" i="6" l="1"/>
  <c r="K745" i="6"/>
  <c r="K929" i="6"/>
  <c r="K891" i="6"/>
  <c r="K1389" i="6"/>
  <c r="K1214" i="6"/>
  <c r="K839" i="6"/>
  <c r="K835" i="6"/>
  <c r="K830" i="6"/>
  <c r="K824" i="6"/>
  <c r="K875" i="6"/>
  <c r="K878" i="6"/>
  <c r="K872" i="6"/>
  <c r="K1375" i="6" l="1"/>
  <c r="K1205" i="6"/>
  <c r="K1238" i="6"/>
  <c r="K1350" i="6"/>
  <c r="K1348" i="6"/>
  <c r="K1365" i="6" l="1"/>
  <c r="K1364" i="6"/>
  <c r="K1347" i="6"/>
  <c r="K1346" i="6"/>
  <c r="K1388" i="6"/>
  <c r="K1387" i="6"/>
  <c r="K1314" i="6"/>
  <c r="K1345" i="6"/>
  <c r="K739" i="6"/>
  <c r="K732" i="6"/>
  <c r="K730" i="6"/>
  <c r="K729" i="6"/>
  <c r="K728" i="6"/>
  <c r="K1363" i="6" l="1"/>
  <c r="K1361" i="6"/>
  <c r="I1272" i="6" l="1"/>
  <c r="I1271" i="6"/>
  <c r="K1274" i="6" l="1"/>
  <c r="K1360" i="6"/>
  <c r="K1305" i="6"/>
  <c r="K1304" i="6"/>
  <c r="K1355" i="6"/>
  <c r="K1300" i="6"/>
  <c r="K1299" i="6"/>
  <c r="K1298" i="6"/>
  <c r="K1297" i="6"/>
  <c r="K1296" i="6"/>
  <c r="K1295" i="6"/>
  <c r="K1294" i="6"/>
  <c r="K1293" i="6"/>
  <c r="K1292" i="6"/>
  <c r="K1291" i="6"/>
  <c r="K1290" i="6"/>
  <c r="K1289" i="6"/>
  <c r="K1288" i="6"/>
  <c r="K1285" i="6"/>
  <c r="K1284" i="6"/>
  <c r="K1283" i="6"/>
  <c r="K1282" i="6"/>
  <c r="K1281" i="6"/>
  <c r="K1280" i="6"/>
  <c r="K1279" i="6"/>
  <c r="K1278" i="6"/>
  <c r="K1277" i="6"/>
  <c r="K1276" i="6"/>
  <c r="K1324" i="6" l="1"/>
  <c r="K1325" i="6"/>
  <c r="K1273" i="6"/>
  <c r="K1266" i="6"/>
  <c r="K1265" i="6"/>
  <c r="K1242" i="6"/>
  <c r="K1080" i="6" l="1"/>
  <c r="K1179" i="6"/>
  <c r="K985" i="6"/>
  <c r="AN1245" i="6" l="1"/>
  <c r="AO1245" i="6" s="1"/>
  <c r="K1309" i="6"/>
  <c r="K1308" i="6"/>
  <c r="AN1321" i="6"/>
  <c r="AO1321" i="6" s="1"/>
  <c r="AN1320" i="6"/>
  <c r="AO1320" i="6" s="1"/>
  <c r="AN1275" i="6"/>
  <c r="AO1275" i="6" s="1"/>
  <c r="AN1274" i="6"/>
  <c r="AP1274" i="6" s="1"/>
  <c r="K1321" i="6"/>
  <c r="K1320" i="6"/>
  <c r="K1201" i="6"/>
  <c r="K1200" i="6"/>
  <c r="K1262" i="6"/>
  <c r="K1259" i="6"/>
  <c r="K1257" i="6"/>
  <c r="K1177" i="6"/>
  <c r="K1178" i="6"/>
  <c r="K870" i="6"/>
  <c r="K829" i="6"/>
  <c r="K828" i="6"/>
  <c r="K1159" i="6"/>
  <c r="AO1274" i="6" l="1"/>
  <c r="AP1320" i="6"/>
  <c r="AP1245" i="6"/>
  <c r="AP1275" i="6"/>
  <c r="AP1321" i="6"/>
  <c r="K1229" i="6"/>
  <c r="K1230" i="6"/>
  <c r="K1231" i="6"/>
  <c r="K791" i="6"/>
  <c r="K1220" i="6"/>
  <c r="AN1270" i="6"/>
  <c r="AP1270" i="6" s="1"/>
  <c r="AN1286" i="6"/>
  <c r="AO1286" i="6" s="1"/>
  <c r="AN1287" i="6"/>
  <c r="AP1287" i="6" s="1"/>
  <c r="AN1310" i="6"/>
  <c r="AP1310" i="6" s="1"/>
  <c r="AN1311" i="6"/>
  <c r="AP1311" i="6" s="1"/>
  <c r="AN1312" i="6"/>
  <c r="AO1312" i="6" s="1"/>
  <c r="AN1317" i="6"/>
  <c r="AP1317" i="6" s="1"/>
  <c r="AN1322" i="6"/>
  <c r="AP1322" i="6" s="1"/>
  <c r="AN1323" i="6"/>
  <c r="AO1323" i="6" s="1"/>
  <c r="AN1332" i="6"/>
  <c r="AO1332" i="6" s="1"/>
  <c r="AN1333" i="6"/>
  <c r="AP1333" i="6" s="1"/>
  <c r="AN1334" i="6"/>
  <c r="AP1334" i="6" s="1"/>
  <c r="AN1335" i="6"/>
  <c r="AP1335" i="6" s="1"/>
  <c r="AN1336" i="6"/>
  <c r="AO1336" i="6" s="1"/>
  <c r="AN1337" i="6"/>
  <c r="AP1337" i="6" s="1"/>
  <c r="AN1355" i="6"/>
  <c r="AP1355" i="6" s="1"/>
  <c r="AN1389" i="6"/>
  <c r="AP1389" i="6" s="1"/>
  <c r="AN1419" i="6"/>
  <c r="AO1419" i="6" s="1"/>
  <c r="AN1466" i="6"/>
  <c r="AP1466" i="6" s="1"/>
  <c r="AN1467" i="6"/>
  <c r="AP1467" i="6" s="1"/>
  <c r="AN1244" i="6"/>
  <c r="AP1244" i="6" s="1"/>
  <c r="AN1247" i="6"/>
  <c r="AO1247" i="6" s="1"/>
  <c r="AN1248" i="6"/>
  <c r="AP1248" i="6" s="1"/>
  <c r="AN1249" i="6"/>
  <c r="AP1249" i="6" s="1"/>
  <c r="AN1250" i="6"/>
  <c r="AO1250" i="6" s="1"/>
  <c r="AN1251" i="6"/>
  <c r="AO1251" i="6" s="1"/>
  <c r="AN1254" i="6"/>
  <c r="AP1254" i="6" s="1"/>
  <c r="AN1255" i="6"/>
  <c r="AP1255" i="6" s="1"/>
  <c r="AN1256" i="6"/>
  <c r="AP1256" i="6" s="1"/>
  <c r="AN1267" i="6"/>
  <c r="AO1267" i="6" s="1"/>
  <c r="AN1268" i="6"/>
  <c r="AP1268" i="6" s="1"/>
  <c r="AN1269" i="6"/>
  <c r="AP1269" i="6" s="1"/>
  <c r="AN1224" i="6"/>
  <c r="AO1224" i="6" s="1"/>
  <c r="AN1225" i="6"/>
  <c r="AO1225" i="6" s="1"/>
  <c r="AN1226" i="6"/>
  <c r="AP1226" i="6" s="1"/>
  <c r="AN1227" i="6"/>
  <c r="AP1227" i="6" s="1"/>
  <c r="AN1234" i="6"/>
  <c r="AP1234" i="6" s="1"/>
  <c r="AN1235" i="6"/>
  <c r="AO1235" i="6" s="1"/>
  <c r="AN1236" i="6"/>
  <c r="AP1236" i="6" s="1"/>
  <c r="AN1243" i="6"/>
  <c r="AP1243" i="6" s="1"/>
  <c r="AN1211" i="6"/>
  <c r="AP1211" i="6" s="1"/>
  <c r="AN1212" i="6"/>
  <c r="AO1212" i="6" s="1"/>
  <c r="AN1216" i="6"/>
  <c r="AP1216" i="6" s="1"/>
  <c r="AN1218" i="6"/>
  <c r="AP1218" i="6" s="1"/>
  <c r="AN1222" i="6"/>
  <c r="AP1222" i="6" s="1"/>
  <c r="AN1223" i="6"/>
  <c r="AO1223" i="6" s="1"/>
  <c r="AN1193" i="6"/>
  <c r="AO1193" i="6" s="1"/>
  <c r="AN1195" i="6"/>
  <c r="AO1195" i="6" s="1"/>
  <c r="AN1197" i="6"/>
  <c r="AP1197" i="6" s="1"/>
  <c r="AN1198" i="6"/>
  <c r="AP1198" i="6" s="1"/>
  <c r="AN1185" i="6"/>
  <c r="AO1185" i="6" s="1"/>
  <c r="AN1174" i="6"/>
  <c r="AO1174" i="6" s="1"/>
  <c r="AN1156" i="6"/>
  <c r="AP1156" i="6" s="1"/>
  <c r="AN1157" i="6"/>
  <c r="AO1157" i="6" s="1"/>
  <c r="K1243" i="6"/>
  <c r="K1244" i="6"/>
  <c r="AP1185" i="6" l="1"/>
  <c r="AP1195" i="6"/>
  <c r="AP1323" i="6"/>
  <c r="AP1250" i="6"/>
  <c r="AP1157" i="6"/>
  <c r="AO1244" i="6"/>
  <c r="AP1419" i="6"/>
  <c r="AO1311" i="6"/>
  <c r="AP1286" i="6"/>
  <c r="AO1156" i="6"/>
  <c r="AO1389" i="6"/>
  <c r="AP1336" i="6"/>
  <c r="AO1270" i="6"/>
  <c r="AP1193" i="6"/>
  <c r="AP1224" i="6"/>
  <c r="AO1256" i="6"/>
  <c r="AP1251" i="6"/>
  <c r="AO1335" i="6"/>
  <c r="AP1332" i="6"/>
  <c r="AP1174" i="6"/>
  <c r="AP1247" i="6"/>
  <c r="AP1312" i="6"/>
  <c r="AP1267" i="6"/>
  <c r="AP1235" i="6"/>
  <c r="AO1234" i="6"/>
  <c r="AP1225" i="6"/>
  <c r="AP1223" i="6"/>
  <c r="AO1222" i="6"/>
  <c r="AP1212" i="6"/>
  <c r="AO1211" i="6"/>
  <c r="AO1467" i="6"/>
  <c r="AO1355" i="6"/>
  <c r="AO1334" i="6"/>
  <c r="AO1322" i="6"/>
  <c r="AO1310" i="6"/>
  <c r="AO1466" i="6"/>
  <c r="AO1337" i="6"/>
  <c r="AO1333" i="6"/>
  <c r="AO1317" i="6"/>
  <c r="AO1287" i="6"/>
  <c r="AO1269" i="6"/>
  <c r="AO1255" i="6"/>
  <c r="AO1249" i="6"/>
  <c r="AO1268" i="6"/>
  <c r="AO1254" i="6"/>
  <c r="AO1248" i="6"/>
  <c r="AO1243" i="6"/>
  <c r="AO1227" i="6"/>
  <c r="AO1236" i="6"/>
  <c r="AO1226" i="6"/>
  <c r="AO1218" i="6"/>
  <c r="AO1216" i="6"/>
  <c r="AO1198" i="6"/>
  <c r="AO1197" i="6"/>
  <c r="K1255" i="6"/>
  <c r="K1254" i="6"/>
  <c r="K1256" i="6"/>
  <c r="K1226" i="6"/>
  <c r="K1322" i="6"/>
  <c r="K1323" i="6"/>
  <c r="K1270" i="6"/>
  <c r="K1269" i="6"/>
  <c r="K1198" i="6"/>
  <c r="K1197" i="6"/>
  <c r="K1287" i="6"/>
  <c r="K1286" i="6"/>
  <c r="K1157" i="6"/>
  <c r="K1156" i="6"/>
  <c r="K1268" i="6"/>
  <c r="K1267" i="6"/>
  <c r="K1227" i="6"/>
  <c r="K1312" i="6"/>
  <c r="K1218" i="6"/>
  <c r="K1212" i="6"/>
  <c r="K1311" i="6"/>
  <c r="K1185" i="6"/>
  <c r="AN984" i="6"/>
  <c r="AP984" i="6" s="1"/>
  <c r="K984" i="6"/>
  <c r="K1193" i="6"/>
  <c r="K1195" i="6"/>
  <c r="K1225" i="6"/>
  <c r="AO984" i="6" l="1"/>
  <c r="K1310" i="6"/>
  <c r="AN1209" i="6"/>
  <c r="AP1209" i="6" s="1"/>
  <c r="AN1190" i="6"/>
  <c r="AP1190" i="6" s="1"/>
  <c r="AN1199" i="6"/>
  <c r="AP1199" i="6" s="1"/>
  <c r="AN1192" i="6"/>
  <c r="AO1192" i="6" s="1"/>
  <c r="K1199" i="6"/>
  <c r="K741" i="6"/>
  <c r="AN1210" i="6"/>
  <c r="AO1210" i="6" s="1"/>
  <c r="K1210" i="6"/>
  <c r="K990" i="6"/>
  <c r="AN741" i="6"/>
  <c r="AP741" i="6" s="1"/>
  <c r="K919" i="6"/>
  <c r="K916" i="6"/>
  <c r="K913" i="6"/>
  <c r="K1211" i="6"/>
  <c r="K1174" i="6"/>
  <c r="AN912" i="6"/>
  <c r="AP912" i="6" s="1"/>
  <c r="K912" i="6"/>
  <c r="AN1066" i="6"/>
  <c r="AO1066" i="6" s="1"/>
  <c r="K1066" i="6"/>
  <c r="AN790" i="6"/>
  <c r="AO790" i="6" s="1"/>
  <c r="AN788" i="6"/>
  <c r="AO788" i="6" s="1"/>
  <c r="K790" i="6"/>
  <c r="K1190" i="6"/>
  <c r="K1192" i="6"/>
  <c r="AN740" i="6"/>
  <c r="AO740" i="6" s="1"/>
  <c r="K740" i="6"/>
  <c r="AN739" i="6"/>
  <c r="AP739" i="6" s="1"/>
  <c r="I648" i="6"/>
  <c r="I688" i="6"/>
  <c r="I742" i="6"/>
  <c r="I744" i="6"/>
  <c r="K775" i="6"/>
  <c r="I777" i="6"/>
  <c r="K787" i="6"/>
  <c r="K786" i="6"/>
  <c r="I812" i="6"/>
  <c r="I875" i="6"/>
  <c r="I878" i="6"/>
  <c r="I887" i="6"/>
  <c r="K939" i="6"/>
  <c r="K938" i="6"/>
  <c r="I940" i="6"/>
  <c r="I954" i="6"/>
  <c r="I960" i="6"/>
  <c r="I966" i="6"/>
  <c r="I1073" i="6"/>
  <c r="K1317" i="6"/>
  <c r="AN999" i="6"/>
  <c r="AP999" i="6" s="1"/>
  <c r="K1162" i="6"/>
  <c r="K1169" i="6"/>
  <c r="K920" i="6"/>
  <c r="K926" i="6"/>
  <c r="AO912" i="6" l="1"/>
  <c r="AP788" i="6"/>
  <c r="AO1190" i="6"/>
  <c r="AO1199" i="6"/>
  <c r="AO1209" i="6"/>
  <c r="AP1192" i="6"/>
  <c r="AP1210" i="6"/>
  <c r="AO999" i="6"/>
  <c r="AO739" i="6"/>
  <c r="AO741" i="6"/>
  <c r="AP1066" i="6"/>
  <c r="AP790" i="6"/>
  <c r="AP740" i="6"/>
  <c r="K1251" i="6"/>
  <c r="K1206" i="6"/>
  <c r="K1222" i="6"/>
  <c r="K1234" i="6"/>
  <c r="K1247" i="6"/>
  <c r="K1248" i="6"/>
  <c r="K1249" i="6"/>
  <c r="K1250" i="6"/>
  <c r="AN1206" i="6" l="1"/>
  <c r="AP1206" i="6" s="1"/>
  <c r="AN1204" i="6"/>
  <c r="AO1204" i="6" s="1"/>
  <c r="AN1203" i="6"/>
  <c r="AP1203" i="6" s="1"/>
  <c r="AN1202" i="6"/>
  <c r="AO1202" i="6" s="1"/>
  <c r="AN1191" i="6"/>
  <c r="AP1191" i="6" s="1"/>
  <c r="AN1189" i="6"/>
  <c r="AO1189" i="6" s="1"/>
  <c r="AN1187" i="6"/>
  <c r="AP1187" i="6" s="1"/>
  <c r="AN1186" i="6"/>
  <c r="AO1186" i="6" s="1"/>
  <c r="AN1184" i="6"/>
  <c r="AP1184" i="6" s="1"/>
  <c r="AN1179" i="6"/>
  <c r="AO1179" i="6" s="1"/>
  <c r="AN1176" i="6"/>
  <c r="AP1176" i="6" s="1"/>
  <c r="AN1175" i="6"/>
  <c r="AO1175" i="6" s="1"/>
  <c r="AN1171" i="6"/>
  <c r="AP1171" i="6" s="1"/>
  <c r="AN1170" i="6"/>
  <c r="AO1170" i="6" s="1"/>
  <c r="AN1169" i="6"/>
  <c r="AO1169" i="6" s="1"/>
  <c r="AN1167" i="6"/>
  <c r="AO1167" i="6" s="1"/>
  <c r="AN1166" i="6"/>
  <c r="AP1166" i="6" s="1"/>
  <c r="AN1165" i="6"/>
  <c r="AO1165" i="6" s="1"/>
  <c r="AN1164" i="6"/>
  <c r="AP1164" i="6" s="1"/>
  <c r="AN1163" i="6"/>
  <c r="AO1163" i="6" s="1"/>
  <c r="AN1162" i="6"/>
  <c r="AP1162" i="6" s="1"/>
  <c r="AN1161" i="6"/>
  <c r="AO1161" i="6" s="1"/>
  <c r="AN1160" i="6"/>
  <c r="AO1160" i="6" s="1"/>
  <c r="AN1159" i="6"/>
  <c r="AO1159" i="6" s="1"/>
  <c r="AN1158" i="6"/>
  <c r="AP1158" i="6" s="1"/>
  <c r="AN1155" i="6"/>
  <c r="AO1155" i="6" s="1"/>
  <c r="AN1154" i="6"/>
  <c r="AP1154" i="6" s="1"/>
  <c r="AN1153" i="6"/>
  <c r="AO1153" i="6" s="1"/>
  <c r="AN1152" i="6"/>
  <c r="AP1152" i="6" s="1"/>
  <c r="AN1151" i="6"/>
  <c r="AO1151" i="6" s="1"/>
  <c r="AN1150" i="6"/>
  <c r="AO1150" i="6" s="1"/>
  <c r="AN1149" i="6"/>
  <c r="AO1149" i="6" s="1"/>
  <c r="AN1148" i="6"/>
  <c r="AP1148" i="6" s="1"/>
  <c r="AN1147" i="6"/>
  <c r="AO1147" i="6" s="1"/>
  <c r="AN1146" i="6"/>
  <c r="AP1146" i="6" s="1"/>
  <c r="AN1145" i="6"/>
  <c r="AO1145" i="6" s="1"/>
  <c r="AN1144" i="6"/>
  <c r="AP1144" i="6" s="1"/>
  <c r="AN1143" i="6"/>
  <c r="AO1143" i="6" s="1"/>
  <c r="AN1142" i="6"/>
  <c r="AP1142" i="6" s="1"/>
  <c r="AN1141" i="6"/>
  <c r="AO1141" i="6" s="1"/>
  <c r="AN1140" i="6"/>
  <c r="AP1140" i="6" s="1"/>
  <c r="AN1139" i="6"/>
  <c r="AO1139" i="6" s="1"/>
  <c r="AN1138" i="6"/>
  <c r="AO1138" i="6" s="1"/>
  <c r="AN1137" i="6"/>
  <c r="AO1137" i="6" s="1"/>
  <c r="AN1136" i="6"/>
  <c r="AP1136" i="6" s="1"/>
  <c r="AN1135" i="6"/>
  <c r="AO1135" i="6" s="1"/>
  <c r="AN1134" i="6"/>
  <c r="AO1134" i="6" s="1"/>
  <c r="AN1133" i="6"/>
  <c r="AO1133" i="6" s="1"/>
  <c r="AN1132" i="6"/>
  <c r="AP1132" i="6" s="1"/>
  <c r="AN1131" i="6"/>
  <c r="AO1131" i="6" s="1"/>
  <c r="AN1130" i="6"/>
  <c r="AP1130" i="6" s="1"/>
  <c r="AN1129" i="6"/>
  <c r="AO1129" i="6" s="1"/>
  <c r="AN1128" i="6"/>
  <c r="AP1128" i="6" s="1"/>
  <c r="AN1127" i="6"/>
  <c r="AO1127" i="6" s="1"/>
  <c r="AN1126" i="6"/>
  <c r="AP1126" i="6" s="1"/>
  <c r="AN1125" i="6"/>
  <c r="AO1125" i="6" s="1"/>
  <c r="AN1124" i="6"/>
  <c r="AP1124" i="6" s="1"/>
  <c r="AN1123" i="6"/>
  <c r="AO1123" i="6" s="1"/>
  <c r="AN1122" i="6"/>
  <c r="AO1122" i="6" s="1"/>
  <c r="AN1121" i="6"/>
  <c r="AO1121" i="6" s="1"/>
  <c r="AN1120" i="6"/>
  <c r="AP1120" i="6" s="1"/>
  <c r="AN1119" i="6"/>
  <c r="AO1119" i="6" s="1"/>
  <c r="AN1118" i="6"/>
  <c r="AO1118" i="6" s="1"/>
  <c r="AN1117" i="6"/>
  <c r="AO1117" i="6" s="1"/>
  <c r="AN1116" i="6"/>
  <c r="AP1116" i="6" s="1"/>
  <c r="AN1115" i="6"/>
  <c r="AO1115" i="6" s="1"/>
  <c r="AN1114" i="6"/>
  <c r="AP1114" i="6" s="1"/>
  <c r="AN1113" i="6"/>
  <c r="AO1113" i="6" s="1"/>
  <c r="AN1112" i="6"/>
  <c r="AP1112" i="6" s="1"/>
  <c r="AN1111" i="6"/>
  <c r="AO1111" i="6" s="1"/>
  <c r="AN1110" i="6"/>
  <c r="AP1110" i="6" s="1"/>
  <c r="AN1109" i="6"/>
  <c r="AO1109" i="6" s="1"/>
  <c r="AN1108" i="6"/>
  <c r="AP1108" i="6" s="1"/>
  <c r="AN1107" i="6"/>
  <c r="AO1107" i="6" s="1"/>
  <c r="AN1106" i="6"/>
  <c r="AP1106" i="6" s="1"/>
  <c r="AN1105" i="6"/>
  <c r="AO1105" i="6" s="1"/>
  <c r="AN1104" i="6"/>
  <c r="AP1104" i="6" s="1"/>
  <c r="AN1103" i="6"/>
  <c r="AO1103" i="6" s="1"/>
  <c r="AN1102" i="6"/>
  <c r="AO1102" i="6" s="1"/>
  <c r="AN1101" i="6"/>
  <c r="AO1101" i="6" s="1"/>
  <c r="AN1100" i="6"/>
  <c r="AP1100" i="6" s="1"/>
  <c r="AN1099" i="6"/>
  <c r="AO1099" i="6" s="1"/>
  <c r="AN1098" i="6"/>
  <c r="AP1098" i="6" s="1"/>
  <c r="AN1097" i="6"/>
  <c r="AO1097" i="6" s="1"/>
  <c r="AN1096" i="6"/>
  <c r="AP1096" i="6" s="1"/>
  <c r="AN1095" i="6"/>
  <c r="AO1095" i="6" s="1"/>
  <c r="AN1094" i="6"/>
  <c r="AO1094" i="6" s="1"/>
  <c r="AN1093" i="6"/>
  <c r="AO1093" i="6" s="1"/>
  <c r="AN1092" i="6"/>
  <c r="AP1092" i="6" s="1"/>
  <c r="AN1087" i="6"/>
  <c r="AO1087" i="6" s="1"/>
  <c r="AN1086" i="6"/>
  <c r="AP1086" i="6" s="1"/>
  <c r="AN1085" i="6"/>
  <c r="AO1085" i="6" s="1"/>
  <c r="AN1084" i="6"/>
  <c r="AP1084" i="6" s="1"/>
  <c r="AN1083" i="6"/>
  <c r="AO1083" i="6" s="1"/>
  <c r="AN1079" i="6"/>
  <c r="AO1079" i="6" s="1"/>
  <c r="AN1077" i="6"/>
  <c r="AO1077" i="6" s="1"/>
  <c r="AN1073" i="6"/>
  <c r="AP1073" i="6" s="1"/>
  <c r="AN1072" i="6"/>
  <c r="AO1072" i="6" s="1"/>
  <c r="AN1071" i="6"/>
  <c r="AP1071" i="6" s="1"/>
  <c r="AN1070" i="6"/>
  <c r="AO1070" i="6" s="1"/>
  <c r="AN1069" i="6"/>
  <c r="AP1069" i="6" s="1"/>
  <c r="AN1067" i="6"/>
  <c r="AO1067" i="6" s="1"/>
  <c r="AN1065" i="6"/>
  <c r="AO1065" i="6" s="1"/>
  <c r="AN1063" i="6"/>
  <c r="AO1063" i="6" s="1"/>
  <c r="AN1061" i="6"/>
  <c r="AP1061" i="6" s="1"/>
  <c r="AN1060" i="6"/>
  <c r="AO1060" i="6" s="1"/>
  <c r="AN1059" i="6"/>
  <c r="AO1059" i="6" s="1"/>
  <c r="AN1058" i="6"/>
  <c r="AO1058" i="6" s="1"/>
  <c r="AN1057" i="6"/>
  <c r="AP1057" i="6" s="1"/>
  <c r="AN1056" i="6"/>
  <c r="AO1056" i="6" s="1"/>
  <c r="AN1055" i="6"/>
  <c r="AP1055" i="6" s="1"/>
  <c r="AN1054" i="6"/>
  <c r="AO1054" i="6" s="1"/>
  <c r="AN1053" i="6"/>
  <c r="AP1053" i="6" s="1"/>
  <c r="AN1052" i="6"/>
  <c r="AO1052" i="6" s="1"/>
  <c r="AN1051" i="6"/>
  <c r="AP1051" i="6" s="1"/>
  <c r="AN1050" i="6"/>
  <c r="AO1050" i="6" s="1"/>
  <c r="AN1049" i="6"/>
  <c r="AP1049" i="6" s="1"/>
  <c r="AN1048" i="6"/>
  <c r="AO1048" i="6" s="1"/>
  <c r="AN1047" i="6"/>
  <c r="AO1047" i="6" s="1"/>
  <c r="AN1046" i="6"/>
  <c r="AO1046" i="6" s="1"/>
  <c r="AN1045" i="6"/>
  <c r="AP1045" i="6" s="1"/>
  <c r="AN1044" i="6"/>
  <c r="AO1044" i="6" s="1"/>
  <c r="AN1043" i="6"/>
  <c r="AP1043" i="6" s="1"/>
  <c r="AN1042" i="6"/>
  <c r="AO1042" i="6" s="1"/>
  <c r="AN1041" i="6"/>
  <c r="AP1041" i="6" s="1"/>
  <c r="AN1040" i="6"/>
  <c r="AO1040" i="6" s="1"/>
  <c r="AN1039" i="6"/>
  <c r="AP1039" i="6" s="1"/>
  <c r="AN1038" i="6"/>
  <c r="AO1038" i="6" s="1"/>
  <c r="AN1035" i="6"/>
  <c r="AP1035" i="6" s="1"/>
  <c r="AN1033" i="6"/>
  <c r="AO1033" i="6" s="1"/>
  <c r="AN1031" i="6"/>
  <c r="AP1031" i="6" s="1"/>
  <c r="AN1029" i="6"/>
  <c r="AO1029" i="6" s="1"/>
  <c r="AN1026" i="6"/>
  <c r="AP1026" i="6" s="1"/>
  <c r="AN1025" i="6"/>
  <c r="AO1025" i="6" s="1"/>
  <c r="AN1024" i="6"/>
  <c r="AP1024" i="6" s="1"/>
  <c r="AN1023" i="6"/>
  <c r="AO1023" i="6" s="1"/>
  <c r="AN1022" i="6"/>
  <c r="AP1022" i="6" s="1"/>
  <c r="AN1021" i="6"/>
  <c r="AO1021" i="6" s="1"/>
  <c r="AN1020" i="6"/>
  <c r="AP1020" i="6" s="1"/>
  <c r="AN1018" i="6"/>
  <c r="AO1018" i="6" s="1"/>
  <c r="AN1017" i="6"/>
  <c r="AP1017" i="6" s="1"/>
  <c r="AN1016" i="6"/>
  <c r="AO1016" i="6" s="1"/>
  <c r="AN1015" i="6"/>
  <c r="AP1015" i="6" s="1"/>
  <c r="AN1014" i="6"/>
  <c r="AO1014" i="6" s="1"/>
  <c r="AN1013" i="6"/>
  <c r="AP1013" i="6" s="1"/>
  <c r="AN1012" i="6"/>
  <c r="AO1012" i="6" s="1"/>
  <c r="AN1011" i="6"/>
  <c r="AO1011" i="6" s="1"/>
  <c r="AN1010" i="6"/>
  <c r="AO1010" i="6" s="1"/>
  <c r="AN1009" i="6"/>
  <c r="AP1009" i="6" s="1"/>
  <c r="AN1008" i="6"/>
  <c r="AO1008" i="6" s="1"/>
  <c r="AN1007" i="6"/>
  <c r="AP1007" i="6" s="1"/>
  <c r="AN1006" i="6"/>
  <c r="AO1006" i="6" s="1"/>
  <c r="AN1005" i="6"/>
  <c r="AP1005" i="6" s="1"/>
  <c r="AN1004" i="6"/>
  <c r="AO1004" i="6" s="1"/>
  <c r="AN1003" i="6"/>
  <c r="AP1003" i="6" s="1"/>
  <c r="AN1002" i="6"/>
  <c r="AO1002" i="6" s="1"/>
  <c r="AN1001" i="6"/>
  <c r="AP1001" i="6" s="1"/>
  <c r="AN1000" i="6"/>
  <c r="AO1000" i="6" s="1"/>
  <c r="AN998" i="6"/>
  <c r="AO998" i="6" s="1"/>
  <c r="AN997" i="6"/>
  <c r="AP997" i="6" s="1"/>
  <c r="AN996" i="6"/>
  <c r="AO996" i="6" s="1"/>
  <c r="AN995" i="6"/>
  <c r="AO995" i="6" s="1"/>
  <c r="AN994" i="6"/>
  <c r="AO994" i="6" s="1"/>
  <c r="AN993" i="6"/>
  <c r="AP993" i="6" s="1"/>
  <c r="AN992" i="6"/>
  <c r="AO992" i="6" s="1"/>
  <c r="AN989" i="6"/>
  <c r="AO989" i="6" s="1"/>
  <c r="AN988" i="6"/>
  <c r="AO988" i="6" s="1"/>
  <c r="AN987" i="6"/>
  <c r="AP987" i="6" s="1"/>
  <c r="AN985" i="6"/>
  <c r="AO985" i="6" s="1"/>
  <c r="AN983" i="6"/>
  <c r="AP983" i="6" s="1"/>
  <c r="AN982" i="6"/>
  <c r="AO982" i="6" s="1"/>
  <c r="AN981" i="6"/>
  <c r="AP981" i="6" s="1"/>
  <c r="AN980" i="6"/>
  <c r="AO980" i="6" s="1"/>
  <c r="AN979" i="6"/>
  <c r="AP979" i="6" s="1"/>
  <c r="AN978" i="6"/>
  <c r="AO978" i="6" s="1"/>
  <c r="AN977" i="6"/>
  <c r="AP977" i="6" s="1"/>
  <c r="AN976" i="6"/>
  <c r="AO976" i="6" s="1"/>
  <c r="AN975" i="6"/>
  <c r="AO975" i="6" s="1"/>
  <c r="AN974" i="6"/>
  <c r="AO974" i="6" s="1"/>
  <c r="AN973" i="6"/>
  <c r="AP973" i="6" s="1"/>
  <c r="AN972" i="6"/>
  <c r="AO972" i="6" s="1"/>
  <c r="AN971" i="6"/>
  <c r="AP971" i="6" s="1"/>
  <c r="AN970" i="6"/>
  <c r="AO970" i="6" s="1"/>
  <c r="AN969" i="6"/>
  <c r="AP969" i="6" s="1"/>
  <c r="AN968" i="6"/>
  <c r="AO968" i="6" s="1"/>
  <c r="AN967" i="6"/>
  <c r="AP967" i="6" s="1"/>
  <c r="AN966" i="6"/>
  <c r="AO966" i="6" s="1"/>
  <c r="AN965" i="6"/>
  <c r="AP965" i="6" s="1"/>
  <c r="AN964" i="6"/>
  <c r="AO964" i="6" s="1"/>
  <c r="AN963" i="6"/>
  <c r="AP963" i="6" s="1"/>
  <c r="AN962" i="6"/>
  <c r="AO962" i="6" s="1"/>
  <c r="AN961" i="6"/>
  <c r="AP961" i="6" s="1"/>
  <c r="AN960" i="6"/>
  <c r="AO960" i="6" s="1"/>
  <c r="AN957" i="6"/>
  <c r="AO957" i="6" s="1"/>
  <c r="AN956" i="6"/>
  <c r="AO956" i="6" s="1"/>
  <c r="AN954" i="6"/>
  <c r="AP954" i="6" s="1"/>
  <c r="AN953" i="6"/>
  <c r="AO953" i="6" s="1"/>
  <c r="AN952" i="6"/>
  <c r="AP952" i="6" s="1"/>
  <c r="AN947" i="6"/>
  <c r="AO947" i="6" s="1"/>
  <c r="AN946" i="6"/>
  <c r="AP946" i="6" s="1"/>
  <c r="AN945" i="6"/>
  <c r="AO945" i="6" s="1"/>
  <c r="AN944" i="6"/>
  <c r="AO944" i="6" s="1"/>
  <c r="AN943" i="6"/>
  <c r="AO943" i="6" s="1"/>
  <c r="AN942" i="6"/>
  <c r="AP942" i="6" s="1"/>
  <c r="AN941" i="6"/>
  <c r="AO941" i="6" s="1"/>
  <c r="AN940" i="6"/>
  <c r="AO940" i="6" s="1"/>
  <c r="AN939" i="6"/>
  <c r="AO939" i="6" s="1"/>
  <c r="AN938" i="6"/>
  <c r="AP938" i="6" s="1"/>
  <c r="AN937" i="6"/>
  <c r="AO937" i="6" s="1"/>
  <c r="AN936" i="6"/>
  <c r="AP936" i="6" s="1"/>
  <c r="AN935" i="6"/>
  <c r="AO935" i="6" s="1"/>
  <c r="AN934" i="6"/>
  <c r="AP934" i="6" s="1"/>
  <c r="AN933" i="6"/>
  <c r="AO933" i="6" s="1"/>
  <c r="AN932" i="6"/>
  <c r="AP932" i="6" s="1"/>
  <c r="AN931" i="6"/>
  <c r="AO931" i="6" s="1"/>
  <c r="AN926" i="6"/>
  <c r="AP926" i="6" s="1"/>
  <c r="AN925" i="6"/>
  <c r="AO925" i="6" s="1"/>
  <c r="AN920" i="6"/>
  <c r="AO920" i="6" s="1"/>
  <c r="AN911" i="6"/>
  <c r="AO911" i="6" s="1"/>
  <c r="AN910" i="6"/>
  <c r="AP910" i="6" s="1"/>
  <c r="AN909" i="6"/>
  <c r="AO909" i="6" s="1"/>
  <c r="AN908" i="6"/>
  <c r="AN907" i="6"/>
  <c r="AO907" i="6" s="1"/>
  <c r="AN906" i="6"/>
  <c r="AP906" i="6" s="1"/>
  <c r="AN905" i="6"/>
  <c r="AO905" i="6" s="1"/>
  <c r="AN904" i="6"/>
  <c r="AP904" i="6" s="1"/>
  <c r="AN903" i="6"/>
  <c r="AO903" i="6" s="1"/>
  <c r="AN902" i="6"/>
  <c r="AP902" i="6" s="1"/>
  <c r="AN901" i="6"/>
  <c r="AO901" i="6" s="1"/>
  <c r="AN898" i="6"/>
  <c r="AP898" i="6" s="1"/>
  <c r="AN897" i="6"/>
  <c r="AO897" i="6" s="1"/>
  <c r="AN896" i="6"/>
  <c r="AP896" i="6" s="1"/>
  <c r="AN895" i="6"/>
  <c r="AO895" i="6" s="1"/>
  <c r="AN894" i="6"/>
  <c r="AO894" i="6" s="1"/>
  <c r="AN893" i="6"/>
  <c r="AO893" i="6" s="1"/>
  <c r="AN890" i="6"/>
  <c r="AP890" i="6" s="1"/>
  <c r="AN889" i="6"/>
  <c r="AO889" i="6" s="1"/>
  <c r="AN888" i="6"/>
  <c r="AP888" i="6" s="1"/>
  <c r="AN887" i="6"/>
  <c r="AO887" i="6" s="1"/>
  <c r="AN886" i="6"/>
  <c r="AP886" i="6" s="1"/>
  <c r="AN885" i="6"/>
  <c r="AO885" i="6" s="1"/>
  <c r="AN884" i="6"/>
  <c r="AP884" i="6" s="1"/>
  <c r="AN883" i="6"/>
  <c r="AO883" i="6" s="1"/>
  <c r="AN882" i="6"/>
  <c r="AP882" i="6" s="1"/>
  <c r="AN878" i="6"/>
  <c r="AO878" i="6" s="1"/>
  <c r="AN875" i="6"/>
  <c r="AO875" i="6" s="1"/>
  <c r="AN872" i="6"/>
  <c r="AO872" i="6" s="1"/>
  <c r="AN871" i="6"/>
  <c r="AP871" i="6" s="1"/>
  <c r="AN870" i="6"/>
  <c r="AO870" i="6" s="1"/>
  <c r="AN869" i="6"/>
  <c r="AO869" i="6" s="1"/>
  <c r="AN868" i="6"/>
  <c r="AO868" i="6" s="1"/>
  <c r="AN867" i="6"/>
  <c r="AP867" i="6" s="1"/>
  <c r="AN866" i="6"/>
  <c r="AO866" i="6" s="1"/>
  <c r="AN865" i="6"/>
  <c r="AP865" i="6" s="1"/>
  <c r="AN856" i="6"/>
  <c r="AO856" i="6" s="1"/>
  <c r="AN855" i="6"/>
  <c r="AP855" i="6" s="1"/>
  <c r="AN850" i="6"/>
  <c r="AO850" i="6" s="1"/>
  <c r="AN849" i="6"/>
  <c r="AP849" i="6" s="1"/>
  <c r="AN846" i="6"/>
  <c r="AO846" i="6" s="1"/>
  <c r="AN845" i="6"/>
  <c r="AP845" i="6" s="1"/>
  <c r="AN844" i="6"/>
  <c r="AO844" i="6" s="1"/>
  <c r="AN843" i="6"/>
  <c r="AP843" i="6" s="1"/>
  <c r="AN839" i="6"/>
  <c r="AO839" i="6" s="1"/>
  <c r="AN835" i="6"/>
  <c r="AP835" i="6" s="1"/>
  <c r="AN834" i="6"/>
  <c r="AO834" i="6" s="1"/>
  <c r="AN833" i="6"/>
  <c r="AO833" i="6" s="1"/>
  <c r="AN830" i="6"/>
  <c r="AO830" i="6" s="1"/>
  <c r="AN829" i="6"/>
  <c r="AP829" i="6" s="1"/>
  <c r="AN828" i="6"/>
  <c r="AO828" i="6" s="1"/>
  <c r="AN824" i="6"/>
  <c r="AP824" i="6" s="1"/>
  <c r="AN823" i="6"/>
  <c r="AO823" i="6" s="1"/>
  <c r="AN822" i="6"/>
  <c r="AP822" i="6" s="1"/>
  <c r="AN821" i="6"/>
  <c r="AO821" i="6" s="1"/>
  <c r="AN820" i="6"/>
  <c r="AP820" i="6" s="1"/>
  <c r="AN819" i="6"/>
  <c r="AO819" i="6" s="1"/>
  <c r="AN818" i="6"/>
  <c r="AP818" i="6" s="1"/>
  <c r="AN817" i="6"/>
  <c r="AO817" i="6" s="1"/>
  <c r="AN816" i="6"/>
  <c r="AO816" i="6" s="1"/>
  <c r="AN815" i="6"/>
  <c r="AO815" i="6" s="1"/>
  <c r="AN814" i="6"/>
  <c r="AP814" i="6" s="1"/>
  <c r="AN813" i="6"/>
  <c r="AO813" i="6" s="1"/>
  <c r="AN812" i="6"/>
  <c r="AO812" i="6" s="1"/>
  <c r="AN811" i="6"/>
  <c r="AO811" i="6" s="1"/>
  <c r="AN810" i="6"/>
  <c r="AP810" i="6" s="1"/>
  <c r="AN809" i="6"/>
  <c r="AO809" i="6" s="1"/>
  <c r="AN808" i="6"/>
  <c r="AP808" i="6" s="1"/>
  <c r="AN807" i="6"/>
  <c r="AO807" i="6" s="1"/>
  <c r="AN806" i="6"/>
  <c r="AP806" i="6" s="1"/>
  <c r="AN805" i="6"/>
  <c r="AO805" i="6" s="1"/>
  <c r="AN804" i="6"/>
  <c r="AP804" i="6" s="1"/>
  <c r="AN803" i="6"/>
  <c r="AO803" i="6" s="1"/>
  <c r="AN802" i="6"/>
  <c r="AP802" i="6" s="1"/>
  <c r="AN801" i="6"/>
  <c r="AO801" i="6" s="1"/>
  <c r="AN800" i="6"/>
  <c r="AP800" i="6" s="1"/>
  <c r="AN799" i="6"/>
  <c r="AO799" i="6" s="1"/>
  <c r="AN798" i="6"/>
  <c r="AP798" i="6" s="1"/>
  <c r="AN797" i="6"/>
  <c r="AO797" i="6" s="1"/>
  <c r="AN796" i="6"/>
  <c r="AO796" i="6" s="1"/>
  <c r="AN795" i="6"/>
  <c r="AO795" i="6" s="1"/>
  <c r="AN794" i="6"/>
  <c r="AP794" i="6" s="1"/>
  <c r="AN793" i="6"/>
  <c r="AO793" i="6" s="1"/>
  <c r="AN791" i="6"/>
  <c r="AP791" i="6" s="1"/>
  <c r="AN787" i="6"/>
  <c r="AO787" i="6" s="1"/>
  <c r="AN786" i="6"/>
  <c r="AP786" i="6" s="1"/>
  <c r="AN785" i="6"/>
  <c r="AO785" i="6" s="1"/>
  <c r="AN784" i="6"/>
  <c r="AP784" i="6" s="1"/>
  <c r="AN783" i="6"/>
  <c r="AO783" i="6" s="1"/>
  <c r="AN782" i="6"/>
  <c r="AP782" i="6" s="1"/>
  <c r="AN781" i="6"/>
  <c r="AO781" i="6" s="1"/>
  <c r="AN779" i="6"/>
  <c r="AP779" i="6" s="1"/>
  <c r="AN778" i="6"/>
  <c r="AO778" i="6" s="1"/>
  <c r="AN777" i="6"/>
  <c r="AP777" i="6" s="1"/>
  <c r="AN776" i="6"/>
  <c r="AO776" i="6" s="1"/>
  <c r="AN775" i="6"/>
  <c r="AO775" i="6" s="1"/>
  <c r="AN774" i="6"/>
  <c r="AO774" i="6" s="1"/>
  <c r="AN773" i="6"/>
  <c r="AP773" i="6" s="1"/>
  <c r="AN772" i="6"/>
  <c r="AO772" i="6" s="1"/>
  <c r="AN771" i="6"/>
  <c r="AP771" i="6" s="1"/>
  <c r="AN769" i="6"/>
  <c r="AO769" i="6" s="1"/>
  <c r="AN768" i="6"/>
  <c r="AP768" i="6" s="1"/>
  <c r="AN767" i="6"/>
  <c r="AO767" i="6" s="1"/>
  <c r="AN766" i="6"/>
  <c r="AP766" i="6" s="1"/>
  <c r="AN765" i="6"/>
  <c r="AO765" i="6" s="1"/>
  <c r="AN764" i="6"/>
  <c r="AP764" i="6" s="1"/>
  <c r="AN763" i="6"/>
  <c r="AO763" i="6" s="1"/>
  <c r="AN762" i="6"/>
  <c r="AO762" i="6" s="1"/>
  <c r="AN761" i="6"/>
  <c r="AO761" i="6" s="1"/>
  <c r="AN760" i="6"/>
  <c r="AP760" i="6" s="1"/>
  <c r="AN758" i="6"/>
  <c r="AO758" i="6" s="1"/>
  <c r="AN757" i="6"/>
  <c r="AO757" i="6" s="1"/>
  <c r="AN756" i="6"/>
  <c r="AO756" i="6" s="1"/>
  <c r="AN755" i="6"/>
  <c r="AP755" i="6" s="1"/>
  <c r="AN754" i="6"/>
  <c r="AO754" i="6" s="1"/>
  <c r="AN753" i="6"/>
  <c r="AP753" i="6" s="1"/>
  <c r="AN752" i="6"/>
  <c r="AO752" i="6" s="1"/>
  <c r="AN751" i="6"/>
  <c r="AP751" i="6" s="1"/>
  <c r="AN750" i="6"/>
  <c r="AO750" i="6" s="1"/>
  <c r="AN749" i="6"/>
  <c r="AP749" i="6" s="1"/>
  <c r="AN744" i="6"/>
  <c r="AO744" i="6" s="1"/>
  <c r="AN742" i="6"/>
  <c r="AP742" i="6" s="1"/>
  <c r="AN738" i="6"/>
  <c r="AO738" i="6" s="1"/>
  <c r="AN736" i="6"/>
  <c r="AO736" i="6" s="1"/>
  <c r="AN735" i="6"/>
  <c r="AO735" i="6" s="1"/>
  <c r="AN734" i="6"/>
  <c r="AP734" i="6" s="1"/>
  <c r="AN733" i="6"/>
  <c r="AO733" i="6" s="1"/>
  <c r="AN732" i="6"/>
  <c r="AO732" i="6" s="1"/>
  <c r="AN731" i="6"/>
  <c r="AO731" i="6" s="1"/>
  <c r="AN730" i="6"/>
  <c r="AP730" i="6" s="1"/>
  <c r="AN729" i="6"/>
  <c r="AO729" i="6" s="1"/>
  <c r="AN728" i="6"/>
  <c r="AP728" i="6" s="1"/>
  <c r="AN727" i="6"/>
  <c r="AO727" i="6" s="1"/>
  <c r="AN726" i="6"/>
  <c r="AP726" i="6" s="1"/>
  <c r="AN725" i="6"/>
  <c r="AO725" i="6" s="1"/>
  <c r="AN724" i="6"/>
  <c r="AO724" i="6" s="1"/>
  <c r="AN723" i="6"/>
  <c r="AO723" i="6" s="1"/>
  <c r="AN722" i="6"/>
  <c r="AP722" i="6" s="1"/>
  <c r="AN721" i="6"/>
  <c r="AO721" i="6" s="1"/>
  <c r="AN720" i="6"/>
  <c r="AO720" i="6" s="1"/>
  <c r="AN719" i="6"/>
  <c r="AO719" i="6" s="1"/>
  <c r="AN718" i="6"/>
  <c r="AP718" i="6" s="1"/>
  <c r="AN717" i="6"/>
  <c r="AO717" i="6" s="1"/>
  <c r="AN716" i="6"/>
  <c r="AO716" i="6" s="1"/>
  <c r="AN715" i="6"/>
  <c r="AO715" i="6" s="1"/>
  <c r="AN714" i="6"/>
  <c r="AP714" i="6" s="1"/>
  <c r="AN713" i="6"/>
  <c r="AO713" i="6" s="1"/>
  <c r="AN712" i="6"/>
  <c r="AP712" i="6" s="1"/>
  <c r="AN711" i="6"/>
  <c r="AO711" i="6" s="1"/>
  <c r="AN710" i="6"/>
  <c r="AP710" i="6" s="1"/>
  <c r="AN709" i="6"/>
  <c r="AO709" i="6" s="1"/>
  <c r="AN708" i="6"/>
  <c r="AP708" i="6" s="1"/>
  <c r="AN707" i="6"/>
  <c r="AO707" i="6" s="1"/>
  <c r="AN706" i="6"/>
  <c r="AP706" i="6" s="1"/>
  <c r="AN705" i="6"/>
  <c r="AO705" i="6" s="1"/>
  <c r="AN704" i="6"/>
  <c r="AO704" i="6" s="1"/>
  <c r="AN703" i="6"/>
  <c r="AO703" i="6" s="1"/>
  <c r="AN702" i="6"/>
  <c r="AP702" i="6" s="1"/>
  <c r="AN701" i="6"/>
  <c r="AO701" i="6" s="1"/>
  <c r="AN700" i="6"/>
  <c r="AP700" i="6" s="1"/>
  <c r="AN699" i="6"/>
  <c r="AO699" i="6" s="1"/>
  <c r="AN698" i="6"/>
  <c r="AP698" i="6" s="1"/>
  <c r="AN697" i="6"/>
  <c r="AO697" i="6" s="1"/>
  <c r="AN696" i="6"/>
  <c r="AP696" i="6" s="1"/>
  <c r="AN695" i="6"/>
  <c r="AO695" i="6" s="1"/>
  <c r="AN694" i="6"/>
  <c r="AP694" i="6" s="1"/>
  <c r="AN693" i="6"/>
  <c r="AO693" i="6" s="1"/>
  <c r="AN692" i="6"/>
  <c r="AO692" i="6" s="1"/>
  <c r="AN691" i="6"/>
  <c r="AO691" i="6" s="1"/>
  <c r="AN690" i="6"/>
  <c r="AP690" i="6" s="1"/>
  <c r="AN689" i="6"/>
  <c r="AO689" i="6" s="1"/>
  <c r="AN688" i="6"/>
  <c r="AP688" i="6" s="1"/>
  <c r="AN687" i="6"/>
  <c r="AO687" i="6" s="1"/>
  <c r="AN686" i="6"/>
  <c r="AP686" i="6" s="1"/>
  <c r="AN685" i="6"/>
  <c r="AO685" i="6" s="1"/>
  <c r="AN684" i="6"/>
  <c r="AO684" i="6" s="1"/>
  <c r="AN683" i="6"/>
  <c r="AO683" i="6" s="1"/>
  <c r="AN682" i="6"/>
  <c r="AP682" i="6" s="1"/>
  <c r="AN681" i="6"/>
  <c r="AO681" i="6" s="1"/>
  <c r="AN680" i="6"/>
  <c r="AP680" i="6" s="1"/>
  <c r="AN679" i="6"/>
  <c r="AO679" i="6" s="1"/>
  <c r="AN678" i="6"/>
  <c r="AP678" i="6" s="1"/>
  <c r="AN677" i="6"/>
  <c r="AO677" i="6" s="1"/>
  <c r="AN676" i="6"/>
  <c r="AP676" i="6" s="1"/>
  <c r="AN675" i="6"/>
  <c r="AO675" i="6" s="1"/>
  <c r="AN674" i="6"/>
  <c r="AP674" i="6" s="1"/>
  <c r="AN673" i="6"/>
  <c r="AO673" i="6" s="1"/>
  <c r="AN672" i="6"/>
  <c r="AO672" i="6" s="1"/>
  <c r="AN671" i="6"/>
  <c r="AO671" i="6" s="1"/>
  <c r="AN670" i="6"/>
  <c r="AP670" i="6" s="1"/>
  <c r="AN669" i="6"/>
  <c r="AO669" i="6" s="1"/>
  <c r="AN668" i="6"/>
  <c r="AP668" i="6" s="1"/>
  <c r="AN666" i="6"/>
  <c r="AO666" i="6" s="1"/>
  <c r="AN665" i="6"/>
  <c r="AP665" i="6" s="1"/>
  <c r="AN663" i="6"/>
  <c r="AO663" i="6" s="1"/>
  <c r="AN662" i="6"/>
  <c r="AP662" i="6" s="1"/>
  <c r="AN661" i="6"/>
  <c r="AO661" i="6" s="1"/>
  <c r="AN660" i="6"/>
  <c r="AP660" i="6" s="1"/>
  <c r="AN659" i="6"/>
  <c r="AO659" i="6" s="1"/>
  <c r="AN658" i="6"/>
  <c r="AP658" i="6" s="1"/>
  <c r="AN657" i="6"/>
  <c r="AO657" i="6" s="1"/>
  <c r="AN656" i="6"/>
  <c r="AP656" i="6" s="1"/>
  <c r="AN655" i="6"/>
  <c r="AO655" i="6" s="1"/>
  <c r="AN654" i="6"/>
  <c r="AP654" i="6" s="1"/>
  <c r="AN653" i="6"/>
  <c r="AO653" i="6" s="1"/>
  <c r="AN652" i="6"/>
  <c r="AP652" i="6" s="1"/>
  <c r="AN651" i="6"/>
  <c r="AO651" i="6" s="1"/>
  <c r="AN650" i="6"/>
  <c r="AP650" i="6" s="1"/>
  <c r="AN649" i="6"/>
  <c r="AO649" i="6" s="1"/>
  <c r="AN648" i="6"/>
  <c r="AP648" i="6" s="1"/>
  <c r="AN647" i="6"/>
  <c r="AO647" i="6" s="1"/>
  <c r="AN646" i="6"/>
  <c r="AP646" i="6" s="1"/>
  <c r="AN645" i="6"/>
  <c r="AO645" i="6" s="1"/>
  <c r="AN644" i="6"/>
  <c r="AP644" i="6" s="1"/>
  <c r="AN643" i="6"/>
  <c r="AO643" i="6" s="1"/>
  <c r="AN642" i="6"/>
  <c r="AP642" i="6" s="1"/>
  <c r="AN641" i="6"/>
  <c r="AO641" i="6" s="1"/>
  <c r="AN640" i="6"/>
  <c r="AP640" i="6" s="1"/>
  <c r="AN639" i="6"/>
  <c r="AO639" i="6" s="1"/>
  <c r="AN638" i="6"/>
  <c r="AP638" i="6" s="1"/>
  <c r="AN637" i="6"/>
  <c r="AO637" i="6" s="1"/>
  <c r="AN636" i="6"/>
  <c r="AP636" i="6" s="1"/>
  <c r="AN635" i="6"/>
  <c r="AO635" i="6" s="1"/>
  <c r="AN634" i="6"/>
  <c r="AO634" i="6" s="1"/>
  <c r="AN959" i="6"/>
  <c r="AP959" i="6" s="1"/>
  <c r="AP647" i="6" l="1"/>
  <c r="AO650" i="6"/>
  <c r="AP684" i="6"/>
  <c r="AP681" i="6"/>
  <c r="AP1025" i="6"/>
  <c r="AP635" i="6"/>
  <c r="AO638" i="6"/>
  <c r="AP651" i="6"/>
  <c r="AO654" i="6"/>
  <c r="AP812" i="6"/>
  <c r="AO1031" i="6"/>
  <c r="AO971" i="6"/>
  <c r="AP1155" i="6"/>
  <c r="AO779" i="6"/>
  <c r="AP775" i="6"/>
  <c r="AP1160" i="6"/>
  <c r="AP920" i="6"/>
  <c r="AP732" i="6"/>
  <c r="AP869" i="6"/>
  <c r="AP995" i="6"/>
  <c r="AP1103" i="6"/>
  <c r="AO1106" i="6"/>
  <c r="AP968" i="6"/>
  <c r="AP685" i="6"/>
  <c r="AO688" i="6"/>
  <c r="AP720" i="6"/>
  <c r="AP762" i="6"/>
  <c r="AP797" i="6"/>
  <c r="AO800" i="6"/>
  <c r="AP834" i="6"/>
  <c r="AO843" i="6"/>
  <c r="AP895" i="6"/>
  <c r="AO898" i="6"/>
  <c r="AP989" i="6"/>
  <c r="AP717" i="6"/>
  <c r="AP758" i="6"/>
  <c r="AP957" i="6"/>
  <c r="AP985" i="6"/>
  <c r="AP1123" i="6"/>
  <c r="AO1126" i="6"/>
  <c r="AP1083" i="6"/>
  <c r="AO1086" i="6"/>
  <c r="AP634" i="6"/>
  <c r="AP663" i="6"/>
  <c r="AO668" i="6"/>
  <c r="AP672" i="6"/>
  <c r="AP697" i="6"/>
  <c r="AO700" i="6"/>
  <c r="AP704" i="6"/>
  <c r="AP729" i="6"/>
  <c r="AP736" i="6"/>
  <c r="AP772" i="6"/>
  <c r="AP809" i="6"/>
  <c r="AP816" i="6"/>
  <c r="AP866" i="6"/>
  <c r="AP875" i="6"/>
  <c r="AP909" i="6"/>
  <c r="AP940" i="6"/>
  <c r="AP992" i="6"/>
  <c r="AP1052" i="6"/>
  <c r="AO1055" i="6"/>
  <c r="AP1170" i="6"/>
  <c r="AO1176" i="6"/>
  <c r="AP669" i="6"/>
  <c r="AP701" i="6"/>
  <c r="AP716" i="6"/>
  <c r="AP733" i="6"/>
  <c r="AP757" i="6"/>
  <c r="AP776" i="6"/>
  <c r="AP796" i="6"/>
  <c r="AP813" i="6"/>
  <c r="AP833" i="6"/>
  <c r="AP870" i="6"/>
  <c r="AP894" i="6"/>
  <c r="AP937" i="6"/>
  <c r="AP944" i="6"/>
  <c r="AP975" i="6"/>
  <c r="AP1011" i="6"/>
  <c r="AP1138" i="6"/>
  <c r="AP713" i="6"/>
  <c r="AP754" i="6"/>
  <c r="AP793" i="6"/>
  <c r="AP828" i="6"/>
  <c r="AP889" i="6"/>
  <c r="AP941" i="6"/>
  <c r="AP972" i="6"/>
  <c r="AP1008" i="6"/>
  <c r="AP1135" i="6"/>
  <c r="AO1164" i="6"/>
  <c r="AP1179" i="6"/>
  <c r="AO1187" i="6"/>
  <c r="AO959" i="6"/>
  <c r="AP643" i="6"/>
  <c r="AO646" i="6"/>
  <c r="AP659" i="6"/>
  <c r="AO662" i="6"/>
  <c r="AP677" i="6"/>
  <c r="AO680" i="6"/>
  <c r="AP693" i="6"/>
  <c r="AO696" i="6"/>
  <c r="AP709" i="6"/>
  <c r="AO712" i="6"/>
  <c r="AP725" i="6"/>
  <c r="AO728" i="6"/>
  <c r="AP750" i="6"/>
  <c r="AO753" i="6"/>
  <c r="AP767" i="6"/>
  <c r="AO771" i="6"/>
  <c r="AP785" i="6"/>
  <c r="AO791" i="6"/>
  <c r="AP805" i="6"/>
  <c r="AO808" i="6"/>
  <c r="AP821" i="6"/>
  <c r="AO824" i="6"/>
  <c r="AP850" i="6"/>
  <c r="AO865" i="6"/>
  <c r="AP885" i="6"/>
  <c r="AO888" i="6"/>
  <c r="AP905" i="6"/>
  <c r="AP933" i="6"/>
  <c r="AO936" i="6"/>
  <c r="AO952" i="6"/>
  <c r="AP964" i="6"/>
  <c r="AO967" i="6"/>
  <c r="AP980" i="6"/>
  <c r="AO983" i="6"/>
  <c r="AP1012" i="6"/>
  <c r="AO1015" i="6"/>
  <c r="AP1033" i="6"/>
  <c r="AO1039" i="6"/>
  <c r="AP1094" i="6"/>
  <c r="AP1107" i="6"/>
  <c r="AO1110" i="6"/>
  <c r="AP1122" i="6"/>
  <c r="AP1139" i="6"/>
  <c r="AO1142" i="6"/>
  <c r="AP1165" i="6"/>
  <c r="AP1004" i="6"/>
  <c r="AO1007" i="6"/>
  <c r="AP1021" i="6"/>
  <c r="AO1024" i="6"/>
  <c r="AP1048" i="6"/>
  <c r="AO1051" i="6"/>
  <c r="AP1059" i="6"/>
  <c r="AP1087" i="6"/>
  <c r="AP1119" i="6"/>
  <c r="AP1151" i="6"/>
  <c r="AO1154" i="6"/>
  <c r="AP692" i="6"/>
  <c r="AP724" i="6"/>
  <c r="AP639" i="6"/>
  <c r="AO642" i="6"/>
  <c r="AP655" i="6"/>
  <c r="AO658" i="6"/>
  <c r="AP673" i="6"/>
  <c r="AO676" i="6"/>
  <c r="AP689" i="6"/>
  <c r="AP705" i="6"/>
  <c r="AO708" i="6"/>
  <c r="AP721" i="6"/>
  <c r="AP738" i="6"/>
  <c r="AO749" i="6"/>
  <c r="AP763" i="6"/>
  <c r="AO766" i="6"/>
  <c r="AP781" i="6"/>
  <c r="AO784" i="6"/>
  <c r="AP801" i="6"/>
  <c r="AO804" i="6"/>
  <c r="AP817" i="6"/>
  <c r="AO820" i="6"/>
  <c r="AP844" i="6"/>
  <c r="AO849" i="6"/>
  <c r="AP878" i="6"/>
  <c r="AO884" i="6"/>
  <c r="AP901" i="6"/>
  <c r="AO904" i="6"/>
  <c r="AO932" i="6"/>
  <c r="AP945" i="6"/>
  <c r="AP960" i="6"/>
  <c r="AO963" i="6"/>
  <c r="AP976" i="6"/>
  <c r="AO979" i="6"/>
  <c r="AP996" i="6"/>
  <c r="AP1000" i="6"/>
  <c r="AO1003" i="6"/>
  <c r="AP1016" i="6"/>
  <c r="AO1020" i="6"/>
  <c r="AP1040" i="6"/>
  <c r="AO1043" i="6"/>
  <c r="AP1047" i="6"/>
  <c r="AP1056" i="6"/>
  <c r="AP1067" i="6"/>
  <c r="AO1071" i="6"/>
  <c r="AP1079" i="6"/>
  <c r="AP1095" i="6"/>
  <c r="AO1098" i="6"/>
  <c r="AP1102" i="6"/>
  <c r="AP1111" i="6"/>
  <c r="AO1114" i="6"/>
  <c r="AP1118" i="6"/>
  <c r="AP1127" i="6"/>
  <c r="AO1130" i="6"/>
  <c r="AP1134" i="6"/>
  <c r="AP1143" i="6"/>
  <c r="AO1146" i="6"/>
  <c r="AP1150" i="6"/>
  <c r="AP1189" i="6"/>
  <c r="AO1203" i="6"/>
  <c r="AP1044" i="6"/>
  <c r="AP1060" i="6"/>
  <c r="AP1072" i="6"/>
  <c r="AP1099" i="6"/>
  <c r="AP1115" i="6"/>
  <c r="AP1131" i="6"/>
  <c r="AP1147" i="6"/>
  <c r="AP1204" i="6"/>
  <c r="AP1161" i="6"/>
  <c r="AP1065" i="6"/>
  <c r="AP1169" i="6"/>
  <c r="AP925" i="6"/>
  <c r="AP953" i="6"/>
  <c r="AO636" i="6"/>
  <c r="AP637" i="6"/>
  <c r="AO640" i="6"/>
  <c r="AP641" i="6"/>
  <c r="AO644" i="6"/>
  <c r="AP645" i="6"/>
  <c r="AO648" i="6"/>
  <c r="AP649" i="6"/>
  <c r="AO652" i="6"/>
  <c r="AP653" i="6"/>
  <c r="AO656" i="6"/>
  <c r="AP657" i="6"/>
  <c r="AO660" i="6"/>
  <c r="AP661" i="6"/>
  <c r="AO665" i="6"/>
  <c r="AP666" i="6"/>
  <c r="AO670" i="6"/>
  <c r="AP671" i="6"/>
  <c r="AO674" i="6"/>
  <c r="AP675" i="6"/>
  <c r="AO678" i="6"/>
  <c r="AP679" i="6"/>
  <c r="AO682" i="6"/>
  <c r="AP683" i="6"/>
  <c r="AO686" i="6"/>
  <c r="AP687" i="6"/>
  <c r="AO690" i="6"/>
  <c r="AP691" i="6"/>
  <c r="AO694" i="6"/>
  <c r="AP695" i="6"/>
  <c r="AO698" i="6"/>
  <c r="AP699" i="6"/>
  <c r="AO702" i="6"/>
  <c r="AP703" i="6"/>
  <c r="AO706" i="6"/>
  <c r="AP707" i="6"/>
  <c r="AO710" i="6"/>
  <c r="AP711" i="6"/>
  <c r="AO714" i="6"/>
  <c r="AP715" i="6"/>
  <c r="AO718" i="6"/>
  <c r="AP719" i="6"/>
  <c r="AO722" i="6"/>
  <c r="AP723" i="6"/>
  <c r="AO726" i="6"/>
  <c r="AP727" i="6"/>
  <c r="AO730" i="6"/>
  <c r="AP731" i="6"/>
  <c r="AO734" i="6"/>
  <c r="AP735" i="6"/>
  <c r="AO742" i="6"/>
  <c r="AP744" i="6"/>
  <c r="AO751" i="6"/>
  <c r="AP752" i="6"/>
  <c r="AO755" i="6"/>
  <c r="AP756" i="6"/>
  <c r="AO760" i="6"/>
  <c r="AP761" i="6"/>
  <c r="AO764" i="6"/>
  <c r="AP765" i="6"/>
  <c r="AO768" i="6"/>
  <c r="AP769" i="6"/>
  <c r="AO773" i="6"/>
  <c r="AP774" i="6"/>
  <c r="AO777" i="6"/>
  <c r="AP778" i="6"/>
  <c r="AO782" i="6"/>
  <c r="AP783" i="6"/>
  <c r="AO786" i="6"/>
  <c r="AP787" i="6"/>
  <c r="AO794" i="6"/>
  <c r="AP795" i="6"/>
  <c r="AO798" i="6"/>
  <c r="AP799" i="6"/>
  <c r="AO802" i="6"/>
  <c r="AP803" i="6"/>
  <c r="AO806" i="6"/>
  <c r="AP807" i="6"/>
  <c r="AO810" i="6"/>
  <c r="AP811" i="6"/>
  <c r="AO814" i="6"/>
  <c r="AP815" i="6"/>
  <c r="AO818" i="6"/>
  <c r="AP819" i="6"/>
  <c r="AO822" i="6"/>
  <c r="AP823" i="6"/>
  <c r="AO829" i="6"/>
  <c r="AP830" i="6"/>
  <c r="AO835" i="6"/>
  <c r="AP839" i="6"/>
  <c r="AO845" i="6"/>
  <c r="AP846" i="6"/>
  <c r="AO855" i="6"/>
  <c r="AP856" i="6"/>
  <c r="AO867" i="6"/>
  <c r="AP868" i="6"/>
  <c r="AO871" i="6"/>
  <c r="AP872" i="6"/>
  <c r="AO882" i="6"/>
  <c r="AP883" i="6"/>
  <c r="AO886" i="6"/>
  <c r="AP887" i="6"/>
  <c r="AO890" i="6"/>
  <c r="AP893" i="6"/>
  <c r="AO896" i="6"/>
  <c r="AP897" i="6"/>
  <c r="AO902" i="6"/>
  <c r="AP903" i="6"/>
  <c r="AO906" i="6"/>
  <c r="AP907" i="6"/>
  <c r="AO910" i="6"/>
  <c r="AP911" i="6"/>
  <c r="AO926" i="6"/>
  <c r="AP931" i="6"/>
  <c r="AO934" i="6"/>
  <c r="AP935" i="6"/>
  <c r="AO938" i="6"/>
  <c r="AP939" i="6"/>
  <c r="AO942" i="6"/>
  <c r="AP943" i="6"/>
  <c r="AO946" i="6"/>
  <c r="AP947" i="6"/>
  <c r="AO954" i="6"/>
  <c r="AP956" i="6"/>
  <c r="AO961" i="6"/>
  <c r="AP962" i="6"/>
  <c r="AO965" i="6"/>
  <c r="AP966" i="6"/>
  <c r="AO969" i="6"/>
  <c r="AP970" i="6"/>
  <c r="AO973" i="6"/>
  <c r="AP974" i="6"/>
  <c r="AO977" i="6"/>
  <c r="AP978" i="6"/>
  <c r="AO981" i="6"/>
  <c r="AP982" i="6"/>
  <c r="AO987" i="6"/>
  <c r="AP988" i="6"/>
  <c r="AO993" i="6"/>
  <c r="AP994" i="6"/>
  <c r="AO997" i="6"/>
  <c r="AP998" i="6"/>
  <c r="AO1001" i="6"/>
  <c r="AP1002" i="6"/>
  <c r="AO1005" i="6"/>
  <c r="AP1006" i="6"/>
  <c r="AO1009" i="6"/>
  <c r="AP1010" i="6"/>
  <c r="AO1013" i="6"/>
  <c r="AP1014" i="6"/>
  <c r="AO1017" i="6"/>
  <c r="AP1018" i="6"/>
  <c r="AO1022" i="6"/>
  <c r="AP1023" i="6"/>
  <c r="AO1026" i="6"/>
  <c r="AP1029" i="6"/>
  <c r="AO1035" i="6"/>
  <c r="AP1038" i="6"/>
  <c r="AO1041" i="6"/>
  <c r="AP1042" i="6"/>
  <c r="AO1045" i="6"/>
  <c r="AP1046" i="6"/>
  <c r="AO1049" i="6"/>
  <c r="AP1050" i="6"/>
  <c r="AO1053" i="6"/>
  <c r="AP1054" i="6"/>
  <c r="AO1057" i="6"/>
  <c r="AP1058" i="6"/>
  <c r="AO1061" i="6"/>
  <c r="AP1063" i="6"/>
  <c r="AO1069" i="6"/>
  <c r="AP1070" i="6"/>
  <c r="AO1073" i="6"/>
  <c r="AP1077" i="6"/>
  <c r="AO1084" i="6"/>
  <c r="AP1085" i="6"/>
  <c r="AO1092" i="6"/>
  <c r="AP1093" i="6"/>
  <c r="AO1096" i="6"/>
  <c r="AP1097" i="6"/>
  <c r="AO1100" i="6"/>
  <c r="AP1101" i="6"/>
  <c r="AO1104" i="6"/>
  <c r="AP1105" i="6"/>
  <c r="AO1108" i="6"/>
  <c r="AP1109" i="6"/>
  <c r="AO1112" i="6"/>
  <c r="AP1113" i="6"/>
  <c r="AO1116" i="6"/>
  <c r="AP1117" i="6"/>
  <c r="AO1120" i="6"/>
  <c r="AP1121" i="6"/>
  <c r="AO1124" i="6"/>
  <c r="AP1125" i="6"/>
  <c r="AO1128" i="6"/>
  <c r="AP1129" i="6"/>
  <c r="AO1132" i="6"/>
  <c r="AP1133" i="6"/>
  <c r="AO1136" i="6"/>
  <c r="AP1137" i="6"/>
  <c r="AO1140" i="6"/>
  <c r="AP1141" i="6"/>
  <c r="AO1144" i="6"/>
  <c r="AP1145" i="6"/>
  <c r="AO1148" i="6"/>
  <c r="AP1149" i="6"/>
  <c r="AO1152" i="6"/>
  <c r="AP1153" i="6"/>
  <c r="AO1158" i="6"/>
  <c r="AP1159" i="6"/>
  <c r="AO1162" i="6"/>
  <c r="AP1163" i="6"/>
  <c r="AO1166" i="6"/>
  <c r="AP1167" i="6"/>
  <c r="AO1171" i="6"/>
  <c r="AP1175" i="6"/>
  <c r="AO1184" i="6"/>
  <c r="AP1186" i="6"/>
  <c r="AO1191" i="6"/>
  <c r="AP1202" i="6"/>
  <c r="AO1206" i="6"/>
  <c r="K1155" i="6"/>
  <c r="K1055" i="6"/>
  <c r="K1056" i="6"/>
  <c r="K972" i="6" l="1"/>
  <c r="K1054" i="6"/>
  <c r="K1053" i="6"/>
  <c r="K978" i="6"/>
  <c r="K977" i="6"/>
  <c r="J967" i="6"/>
  <c r="K1047" i="6"/>
  <c r="K1048" i="6"/>
  <c r="K1052" i="6"/>
  <c r="K1204" i="6"/>
  <c r="K1187" i="6"/>
  <c r="K1186" i="6"/>
  <c r="K1176" i="6"/>
  <c r="K1175" i="6"/>
  <c r="K1067" i="6"/>
  <c r="K1069" i="6"/>
  <c r="K738" i="6"/>
  <c r="J974" i="6" l="1"/>
  <c r="J1007" i="6"/>
  <c r="I963" i="6"/>
  <c r="J947" i="6"/>
  <c r="J867" i="6"/>
  <c r="J700" i="6"/>
  <c r="J699" i="6"/>
  <c r="I638" i="6"/>
  <c r="I615" i="6"/>
  <c r="I614" i="6"/>
  <c r="I613" i="6"/>
  <c r="AO908" i="6" l="1"/>
  <c r="AP908" i="6"/>
  <c r="I109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张悦</author>
    <author>王巧芸</author>
  </authors>
  <commentList>
    <comment ref="R1168" authorId="0" shapeId="0" xr:uid="{00000000-0006-0000-0000-000001000000}">
      <text>
        <r>
          <rPr>
            <b/>
            <sz val="9"/>
            <color indexed="81"/>
            <rFont val="宋体"/>
            <family val="3"/>
            <charset val="134"/>
          </rPr>
          <t>张悦</t>
        </r>
        <r>
          <rPr>
            <b/>
            <sz val="9"/>
            <color indexed="81"/>
            <rFont val="Tahoma"/>
            <family val="2"/>
          </rPr>
          <t>:</t>
        </r>
        <r>
          <rPr>
            <sz val="9"/>
            <color indexed="81"/>
            <rFont val="Tahoma"/>
            <family val="2"/>
          </rPr>
          <t xml:space="preserve">
9% 78959.90
6% 49546.08
13%246733.75</t>
        </r>
      </text>
    </comment>
    <comment ref="C1228" authorId="0" shapeId="0" xr:uid="{00000000-0006-0000-0000-000002000000}">
      <text>
        <r>
          <rPr>
            <b/>
            <sz val="9"/>
            <color indexed="81"/>
            <rFont val="宋体"/>
            <family val="3"/>
            <charset val="134"/>
          </rPr>
          <t>张悦</t>
        </r>
        <r>
          <rPr>
            <b/>
            <sz val="9"/>
            <color indexed="81"/>
            <rFont val="Tahoma"/>
            <family val="2"/>
          </rPr>
          <t>:</t>
        </r>
        <r>
          <rPr>
            <sz val="9"/>
            <color indexed="81"/>
            <rFont val="Tahoma"/>
            <family val="2"/>
          </rPr>
          <t xml:space="preserve">
</t>
        </r>
        <r>
          <rPr>
            <sz val="9"/>
            <color indexed="81"/>
            <rFont val="宋体"/>
            <family val="3"/>
            <charset val="134"/>
          </rPr>
          <t>没有项目号，根据项目名称归到一起</t>
        </r>
      </text>
    </comment>
    <comment ref="M1228" authorId="0" shapeId="0" xr:uid="{00000000-0006-0000-0000-000003000000}">
      <text>
        <r>
          <rPr>
            <b/>
            <sz val="9"/>
            <color indexed="81"/>
            <rFont val="宋体"/>
            <family val="3"/>
            <charset val="134"/>
          </rPr>
          <t>张悦</t>
        </r>
        <r>
          <rPr>
            <b/>
            <sz val="9"/>
            <color indexed="81"/>
            <rFont val="Tahoma"/>
            <family val="2"/>
          </rPr>
          <t>:</t>
        </r>
        <r>
          <rPr>
            <sz val="9"/>
            <color indexed="81"/>
            <rFont val="Tahoma"/>
            <family val="2"/>
          </rPr>
          <t xml:space="preserve">
</t>
        </r>
        <r>
          <rPr>
            <sz val="9"/>
            <color indexed="81"/>
            <rFont val="宋体"/>
            <family val="3"/>
            <charset val="134"/>
          </rPr>
          <t>方案经理</t>
        </r>
      </text>
    </comment>
    <comment ref="R1261" authorId="0" shapeId="0" xr:uid="{00000000-0006-0000-0000-000004000000}">
      <text>
        <r>
          <rPr>
            <b/>
            <sz val="9"/>
            <color indexed="81"/>
            <rFont val="宋体"/>
            <family val="3"/>
            <charset val="134"/>
          </rPr>
          <t>张悦</t>
        </r>
        <r>
          <rPr>
            <b/>
            <sz val="9"/>
            <color indexed="81"/>
            <rFont val="Tahoma"/>
            <family val="2"/>
          </rPr>
          <t>:</t>
        </r>
        <r>
          <rPr>
            <sz val="9"/>
            <color indexed="81"/>
            <rFont val="Tahoma"/>
            <family val="2"/>
          </rPr>
          <t xml:space="preserve">
</t>
        </r>
      </text>
    </comment>
    <comment ref="R1479" authorId="0" shapeId="0" xr:uid="{00000000-0006-0000-0000-000005000000}">
      <text>
        <r>
          <rPr>
            <b/>
            <sz val="9"/>
            <color indexed="81"/>
            <rFont val="宋体"/>
            <family val="3"/>
            <charset val="134"/>
          </rPr>
          <t>张悦</t>
        </r>
        <r>
          <rPr>
            <b/>
            <sz val="9"/>
            <color indexed="81"/>
            <rFont val="Tahoma"/>
            <family val="2"/>
          </rPr>
          <t>:</t>
        </r>
        <r>
          <rPr>
            <sz val="9"/>
            <color indexed="81"/>
            <rFont val="Tahoma"/>
            <family val="2"/>
          </rPr>
          <t xml:space="preserve">
</t>
        </r>
      </text>
    </comment>
    <comment ref="R1498" authorId="1" shapeId="0" xr:uid="{00000000-0006-0000-0000-000006000000}">
      <text>
        <r>
          <rPr>
            <b/>
            <sz val="9"/>
            <color indexed="81"/>
            <rFont val="宋体"/>
            <family val="3"/>
            <charset val="134"/>
          </rPr>
          <t>王巧芸</t>
        </r>
        <r>
          <rPr>
            <b/>
            <sz val="9"/>
            <color indexed="81"/>
            <rFont val="Tahoma"/>
            <family val="2"/>
          </rPr>
          <t>:</t>
        </r>
        <r>
          <rPr>
            <sz val="9"/>
            <color indexed="81"/>
            <rFont val="Tahoma"/>
            <family val="2"/>
          </rPr>
          <t xml:space="preserve">
9%3663.63
6% 253497.50
</t>
        </r>
      </text>
    </comment>
    <comment ref="B1513" authorId="1" shapeId="0" xr:uid="{00000000-0006-0000-0000-000007000000}">
      <text>
        <r>
          <rPr>
            <b/>
            <sz val="9"/>
            <color indexed="81"/>
            <rFont val="宋体"/>
            <family val="3"/>
            <charset val="134"/>
          </rPr>
          <t>王巧芸</t>
        </r>
        <r>
          <rPr>
            <b/>
            <sz val="9"/>
            <color indexed="81"/>
            <rFont val="Tahoma"/>
            <family val="2"/>
          </rPr>
          <t>:</t>
        </r>
        <r>
          <rPr>
            <sz val="9"/>
            <color indexed="81"/>
            <rFont val="Tahoma"/>
            <family val="2"/>
          </rPr>
          <t xml:space="preserve">
</t>
        </r>
        <r>
          <rPr>
            <sz val="9"/>
            <color indexed="81"/>
            <rFont val="宋体"/>
            <family val="3"/>
            <charset val="134"/>
          </rPr>
          <t>号重复</t>
        </r>
      </text>
    </comment>
    <comment ref="R1521" authorId="0" shapeId="0" xr:uid="{00000000-0006-0000-0000-000008000000}">
      <text>
        <r>
          <rPr>
            <b/>
            <sz val="9"/>
            <color indexed="81"/>
            <rFont val="宋体"/>
            <family val="3"/>
            <charset val="134"/>
          </rPr>
          <t>张悦</t>
        </r>
        <r>
          <rPr>
            <b/>
            <sz val="9"/>
            <color indexed="81"/>
            <rFont val="Tahoma"/>
            <family val="2"/>
          </rPr>
          <t>:</t>
        </r>
        <r>
          <rPr>
            <sz val="9"/>
            <color indexed="81"/>
            <rFont val="Tahoma"/>
            <family val="2"/>
          </rPr>
          <t xml:space="preserve">
1
</t>
        </r>
      </text>
    </comment>
    <comment ref="R1525" authorId="0" shapeId="0" xr:uid="{00000000-0006-0000-0000-000009000000}">
      <text>
        <r>
          <rPr>
            <b/>
            <sz val="9"/>
            <color indexed="81"/>
            <rFont val="宋体"/>
            <family val="3"/>
            <charset val="134"/>
          </rPr>
          <t>张悦</t>
        </r>
        <r>
          <rPr>
            <b/>
            <sz val="9"/>
            <color indexed="81"/>
            <rFont val="Tahoma"/>
            <family val="2"/>
          </rPr>
          <t>:</t>
        </r>
        <r>
          <rPr>
            <sz val="9"/>
            <color indexed="81"/>
            <rFont val="Tahoma"/>
            <family val="2"/>
          </rPr>
          <t xml:space="preserve">
13% 727585.47
9%  312041.98</t>
        </r>
      </text>
    </comment>
    <comment ref="R1526" authorId="0" shapeId="0" xr:uid="{00000000-0006-0000-0000-00000A000000}">
      <text>
        <r>
          <rPr>
            <b/>
            <sz val="9"/>
            <color indexed="81"/>
            <rFont val="宋体"/>
            <family val="3"/>
            <charset val="134"/>
          </rPr>
          <t>张悦</t>
        </r>
        <r>
          <rPr>
            <b/>
            <sz val="9"/>
            <color indexed="81"/>
            <rFont val="Tahoma"/>
            <family val="2"/>
          </rPr>
          <t>:</t>
        </r>
        <r>
          <rPr>
            <sz val="9"/>
            <color indexed="81"/>
            <rFont val="Tahoma"/>
            <family val="2"/>
          </rPr>
          <t xml:space="preserve">
13% 372780.22
9% 163837.43</t>
        </r>
      </text>
    </comment>
    <comment ref="R1532" authorId="0" shapeId="0" xr:uid="{00000000-0006-0000-0000-00000B000000}">
      <text>
        <r>
          <rPr>
            <b/>
            <sz val="9"/>
            <color indexed="81"/>
            <rFont val="宋体"/>
            <family val="3"/>
            <charset val="134"/>
          </rPr>
          <t>张悦</t>
        </r>
        <r>
          <rPr>
            <b/>
            <sz val="9"/>
            <color indexed="81"/>
            <rFont val="Tahoma"/>
            <family val="2"/>
          </rPr>
          <t>:</t>
        </r>
        <r>
          <rPr>
            <sz val="9"/>
            <color indexed="81"/>
            <rFont val="Tahoma"/>
            <family val="2"/>
          </rPr>
          <t xml:space="preserve">
16% 51400
6% 38000</t>
        </r>
      </text>
    </comment>
    <comment ref="R1533" authorId="0" shapeId="0" xr:uid="{00000000-0006-0000-0000-00000C000000}">
      <text>
        <r>
          <rPr>
            <b/>
            <sz val="9"/>
            <color indexed="81"/>
            <rFont val="宋体"/>
            <family val="3"/>
            <charset val="134"/>
          </rPr>
          <t>张悦</t>
        </r>
        <r>
          <rPr>
            <b/>
            <sz val="9"/>
            <color indexed="81"/>
            <rFont val="Tahoma"/>
            <family val="2"/>
          </rPr>
          <t>:</t>
        </r>
        <r>
          <rPr>
            <sz val="9"/>
            <color indexed="81"/>
            <rFont val="Tahoma"/>
            <family val="2"/>
          </rPr>
          <t xml:space="preserve">
16% 51400
6% 38000</t>
        </r>
      </text>
    </comment>
    <comment ref="R1535" authorId="0" shapeId="0" xr:uid="{00000000-0006-0000-0000-00000D000000}">
      <text>
        <r>
          <rPr>
            <b/>
            <sz val="9"/>
            <color indexed="81"/>
            <rFont val="宋体"/>
            <family val="3"/>
            <charset val="134"/>
          </rPr>
          <t>张悦</t>
        </r>
        <r>
          <rPr>
            <b/>
            <sz val="9"/>
            <color indexed="81"/>
            <rFont val="Tahoma"/>
            <family val="2"/>
          </rPr>
          <t>:</t>
        </r>
        <r>
          <rPr>
            <sz val="9"/>
            <color indexed="81"/>
            <rFont val="Tahoma"/>
            <family val="2"/>
          </rPr>
          <t xml:space="preserve">
13% 7499064.43
9% 770775.22</t>
        </r>
      </text>
    </comment>
    <comment ref="R1542" authorId="0" shapeId="0" xr:uid="{00000000-0006-0000-0000-00000E000000}">
      <text>
        <r>
          <rPr>
            <b/>
            <sz val="9"/>
            <color indexed="81"/>
            <rFont val="宋体"/>
            <family val="3"/>
            <charset val="134"/>
          </rPr>
          <t>张悦</t>
        </r>
        <r>
          <rPr>
            <b/>
            <sz val="9"/>
            <color indexed="81"/>
            <rFont val="Tahoma"/>
            <family val="2"/>
          </rPr>
          <t>:</t>
        </r>
        <r>
          <rPr>
            <sz val="9"/>
            <color indexed="81"/>
            <rFont val="Tahoma"/>
            <family val="2"/>
          </rPr>
          <t xml:space="preserve">
13%986583.30
9%287430
6%41468.25</t>
        </r>
      </text>
    </comment>
    <comment ref="R1545" authorId="0" shapeId="0" xr:uid="{00000000-0006-0000-0000-00000F000000}">
      <text>
        <r>
          <rPr>
            <b/>
            <sz val="9"/>
            <color indexed="81"/>
            <rFont val="宋体"/>
            <family val="3"/>
            <charset val="134"/>
          </rPr>
          <t>张悦</t>
        </r>
        <r>
          <rPr>
            <b/>
            <sz val="9"/>
            <color indexed="81"/>
            <rFont val="Tahoma"/>
            <family val="2"/>
          </rPr>
          <t>:</t>
        </r>
        <r>
          <rPr>
            <sz val="9"/>
            <color indexed="81"/>
            <rFont val="Tahoma"/>
            <family val="2"/>
          </rPr>
          <t xml:space="preserve">
6% 523500
9% 90000</t>
        </r>
      </text>
    </comment>
    <comment ref="R1550" authorId="0" shapeId="0" xr:uid="{00000000-0006-0000-0000-000010000000}">
      <text>
        <r>
          <rPr>
            <b/>
            <sz val="9"/>
            <color indexed="81"/>
            <rFont val="宋体"/>
            <family val="3"/>
            <charset val="134"/>
          </rPr>
          <t>张悦</t>
        </r>
        <r>
          <rPr>
            <b/>
            <sz val="9"/>
            <color indexed="81"/>
            <rFont val="Tahoma"/>
            <family val="2"/>
          </rPr>
          <t>:</t>
        </r>
        <r>
          <rPr>
            <sz val="9"/>
            <color indexed="81"/>
            <rFont val="Tahoma"/>
            <family val="2"/>
          </rPr>
          <t xml:space="preserve">
13% 159569.56
9% 17396.40
6%  12529.2 </t>
        </r>
      </text>
    </comment>
    <comment ref="R1551" authorId="0" shapeId="0" xr:uid="{00000000-0006-0000-0000-000011000000}">
      <text>
        <r>
          <rPr>
            <b/>
            <sz val="9"/>
            <color indexed="81"/>
            <rFont val="宋体"/>
            <family val="3"/>
            <charset val="134"/>
          </rPr>
          <t>张悦</t>
        </r>
        <r>
          <rPr>
            <b/>
            <sz val="9"/>
            <color indexed="81"/>
            <rFont val="Tahoma"/>
            <family val="2"/>
          </rPr>
          <t>:</t>
        </r>
        <r>
          <rPr>
            <sz val="9"/>
            <color indexed="81"/>
            <rFont val="Tahoma"/>
            <family val="2"/>
          </rPr>
          <t xml:space="preserve">
13% 159569.56
9% 17396.40
6%  12529.2 </t>
        </r>
      </text>
    </comment>
    <comment ref="R1559" authorId="1" shapeId="0" xr:uid="{00000000-0006-0000-0000-000012000000}">
      <text>
        <r>
          <rPr>
            <b/>
            <sz val="9"/>
            <color indexed="81"/>
            <rFont val="宋体"/>
            <family val="3"/>
            <charset val="134"/>
          </rPr>
          <t>王巧芸</t>
        </r>
        <r>
          <rPr>
            <b/>
            <sz val="9"/>
            <color indexed="81"/>
            <rFont val="Tahoma"/>
            <family val="2"/>
          </rPr>
          <t>:</t>
        </r>
        <r>
          <rPr>
            <sz val="9"/>
            <color indexed="81"/>
            <rFont val="Tahoma"/>
            <family val="2"/>
          </rPr>
          <t xml:space="preserve">
9%28776
13%9516.86</t>
        </r>
      </text>
    </comment>
    <comment ref="R1564" authorId="1" shapeId="0" xr:uid="{00000000-0006-0000-0000-000013000000}">
      <text>
        <r>
          <rPr>
            <b/>
            <sz val="9"/>
            <color indexed="81"/>
            <rFont val="宋体"/>
            <family val="3"/>
            <charset val="134"/>
          </rPr>
          <t>王巧芸</t>
        </r>
        <r>
          <rPr>
            <b/>
            <sz val="9"/>
            <color indexed="81"/>
            <rFont val="Tahoma"/>
            <family val="2"/>
          </rPr>
          <t>:</t>
        </r>
        <r>
          <rPr>
            <sz val="9"/>
            <color indexed="81"/>
            <rFont val="Tahoma"/>
            <family val="2"/>
          </rPr>
          <t xml:space="preserve">
13%98000.17
9% 313000.18</t>
        </r>
      </text>
    </comment>
    <comment ref="R1566" authorId="1" shapeId="0" xr:uid="{00000000-0006-0000-0000-000014000000}">
      <text>
        <r>
          <rPr>
            <b/>
            <sz val="9"/>
            <color indexed="81"/>
            <rFont val="宋体"/>
            <family val="3"/>
            <charset val="134"/>
          </rPr>
          <t>王巧芸</t>
        </r>
        <r>
          <rPr>
            <b/>
            <sz val="9"/>
            <color indexed="81"/>
            <rFont val="Tahoma"/>
            <family val="2"/>
          </rPr>
          <t>:</t>
        </r>
        <r>
          <rPr>
            <sz val="9"/>
            <color indexed="81"/>
            <rFont val="Tahoma"/>
            <family val="2"/>
          </rPr>
          <t xml:space="preserve">
13%27500
9% 375208.3</t>
        </r>
      </text>
    </comment>
    <comment ref="R1570" authorId="1" shapeId="0" xr:uid="{00000000-0006-0000-0000-000015000000}">
      <text>
        <r>
          <rPr>
            <sz val="9"/>
            <color indexed="81"/>
            <rFont val="Tahoma"/>
            <family val="2"/>
          </rPr>
          <t xml:space="preserve">
13%64325.25
9% 54995.92</t>
        </r>
      </text>
    </comment>
    <comment ref="R1575" authorId="1" shapeId="0" xr:uid="{00000000-0006-0000-0000-000016000000}">
      <text>
        <r>
          <rPr>
            <sz val="9"/>
            <color indexed="81"/>
            <rFont val="Tahoma"/>
            <family val="2"/>
          </rPr>
          <t xml:space="preserve">
16%1081178
6%667999.28</t>
        </r>
      </text>
    </comment>
    <comment ref="R1577" authorId="1" shapeId="0" xr:uid="{00000000-0006-0000-0000-000017000000}">
      <text>
        <r>
          <rPr>
            <b/>
            <sz val="9"/>
            <color indexed="81"/>
            <rFont val="宋体"/>
            <family val="3"/>
            <charset val="134"/>
          </rPr>
          <t>张悦</t>
        </r>
        <r>
          <rPr>
            <b/>
            <sz val="9"/>
            <color indexed="81"/>
            <rFont val="Tahoma"/>
            <family val="2"/>
          </rPr>
          <t>:
13%365865
9%225324.49
6%220800</t>
        </r>
        <r>
          <rPr>
            <sz val="9"/>
            <color indexed="81"/>
            <rFont val="Tahoma"/>
            <family val="2"/>
          </rPr>
          <t xml:space="preserve">
</t>
        </r>
      </text>
    </comment>
    <comment ref="R1579" authorId="0" shapeId="0" xr:uid="{00000000-0006-0000-0000-000018000000}">
      <text>
        <r>
          <rPr>
            <b/>
            <sz val="9"/>
            <color indexed="81"/>
            <rFont val="宋体"/>
            <family val="3"/>
            <charset val="134"/>
          </rPr>
          <t>张悦</t>
        </r>
        <r>
          <rPr>
            <b/>
            <sz val="9"/>
            <color indexed="81"/>
            <rFont val="Tahoma"/>
            <family val="2"/>
          </rPr>
          <t>:</t>
        </r>
        <r>
          <rPr>
            <sz val="9"/>
            <color indexed="81"/>
            <rFont val="Tahoma"/>
            <family val="2"/>
          </rPr>
          <t xml:space="preserve">
9%2927.52
6%65472.48</t>
        </r>
      </text>
    </comment>
    <comment ref="R1588" authorId="0" shapeId="0" xr:uid="{00000000-0006-0000-0000-000019000000}">
      <text>
        <r>
          <rPr>
            <b/>
            <sz val="9"/>
            <color indexed="81"/>
            <rFont val="宋体"/>
            <family val="3"/>
            <charset val="134"/>
          </rPr>
          <t>张悦</t>
        </r>
        <r>
          <rPr>
            <b/>
            <sz val="9"/>
            <color indexed="81"/>
            <rFont val="Tahoma"/>
            <family val="2"/>
          </rPr>
          <t>:</t>
        </r>
        <r>
          <rPr>
            <sz val="9"/>
            <color indexed="81"/>
            <rFont val="Tahoma"/>
            <family val="2"/>
          </rPr>
          <t xml:space="preserve">
13%77849
6%67173
9%19819</t>
        </r>
      </text>
    </comment>
    <comment ref="R1590" authorId="0" shapeId="0" xr:uid="{00000000-0006-0000-0000-00001A000000}">
      <text>
        <r>
          <rPr>
            <b/>
            <sz val="9"/>
            <color indexed="81"/>
            <rFont val="宋体"/>
            <family val="3"/>
            <charset val="134"/>
          </rPr>
          <t>张悦</t>
        </r>
        <r>
          <rPr>
            <b/>
            <sz val="9"/>
            <color indexed="81"/>
            <rFont val="Tahoma"/>
            <family val="2"/>
          </rPr>
          <t>:</t>
        </r>
        <r>
          <rPr>
            <sz val="9"/>
            <color indexed="81"/>
            <rFont val="Tahoma"/>
            <family val="2"/>
          </rPr>
          <t xml:space="preserve">
13%118085
9%19821
6%33781</t>
        </r>
      </text>
    </comment>
    <comment ref="R1594" authorId="0" shapeId="0" xr:uid="{00000000-0006-0000-0000-00001B000000}">
      <text>
        <r>
          <rPr>
            <b/>
            <sz val="9"/>
            <color indexed="81"/>
            <rFont val="宋体"/>
            <family val="3"/>
            <charset val="134"/>
          </rPr>
          <t>张悦</t>
        </r>
        <r>
          <rPr>
            <b/>
            <sz val="9"/>
            <color indexed="81"/>
            <rFont val="Tahoma"/>
            <family val="2"/>
          </rPr>
          <t>:</t>
        </r>
        <r>
          <rPr>
            <sz val="9"/>
            <color indexed="81"/>
            <rFont val="Tahoma"/>
            <family val="2"/>
          </rPr>
          <t xml:space="preserve">
9%22059
6%17000</t>
        </r>
      </text>
    </comment>
    <comment ref="R1597" authorId="0" shapeId="0" xr:uid="{00000000-0006-0000-0000-00001C000000}">
      <text>
        <r>
          <rPr>
            <b/>
            <sz val="9"/>
            <color indexed="81"/>
            <rFont val="宋体"/>
            <family val="3"/>
            <charset val="134"/>
          </rPr>
          <t>张悦</t>
        </r>
        <r>
          <rPr>
            <b/>
            <sz val="9"/>
            <color indexed="81"/>
            <rFont val="Tahoma"/>
            <family val="2"/>
          </rPr>
          <t>:</t>
        </r>
        <r>
          <rPr>
            <sz val="9"/>
            <color indexed="81"/>
            <rFont val="Tahoma"/>
            <family val="2"/>
          </rPr>
          <t xml:space="preserve">
6%800
9%13640
13%28135</t>
        </r>
      </text>
    </comment>
    <comment ref="R1599" authorId="0" shapeId="0" xr:uid="{00000000-0006-0000-0000-00001D000000}">
      <text>
        <r>
          <rPr>
            <b/>
            <sz val="9"/>
            <color indexed="81"/>
            <rFont val="宋体"/>
            <family val="3"/>
            <charset val="134"/>
          </rPr>
          <t>张悦</t>
        </r>
        <r>
          <rPr>
            <b/>
            <sz val="9"/>
            <color indexed="81"/>
            <rFont val="Tahoma"/>
            <family val="2"/>
          </rPr>
          <t>:</t>
        </r>
        <r>
          <rPr>
            <sz val="9"/>
            <color indexed="81"/>
            <rFont val="Tahoma"/>
            <family val="2"/>
          </rPr>
          <t xml:space="preserve">
6%150329.2
13%100655.18</t>
        </r>
      </text>
    </comment>
    <comment ref="R1606" authorId="0" shapeId="0" xr:uid="{00000000-0006-0000-0000-00001E000000}">
      <text>
        <r>
          <rPr>
            <b/>
            <sz val="9"/>
            <color indexed="81"/>
            <rFont val="宋体"/>
            <family val="3"/>
            <charset val="134"/>
          </rPr>
          <t>张悦</t>
        </r>
        <r>
          <rPr>
            <b/>
            <sz val="9"/>
            <color indexed="81"/>
            <rFont val="Tahoma"/>
            <family val="2"/>
          </rPr>
          <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王巧芸</author>
  </authors>
  <commentList>
    <comment ref="K6" authorId="0" shapeId="0" xr:uid="{00000000-0006-0000-0100-000001000000}">
      <text>
        <r>
          <rPr>
            <b/>
            <sz val="9"/>
            <color indexed="81"/>
            <rFont val="宋体"/>
            <family val="3"/>
            <charset val="134"/>
          </rPr>
          <t>王巧芸</t>
        </r>
        <r>
          <rPr>
            <b/>
            <sz val="9"/>
            <color indexed="81"/>
            <rFont val="Tahoma"/>
            <family val="2"/>
          </rPr>
          <t>:</t>
        </r>
        <r>
          <rPr>
            <sz val="9"/>
            <color indexed="81"/>
            <rFont val="Tahoma"/>
            <family val="2"/>
          </rPr>
          <t xml:space="preserve">
5.8</t>
        </r>
        <r>
          <rPr>
            <sz val="9"/>
            <color indexed="81"/>
            <rFont val="宋体"/>
            <family val="3"/>
            <charset val="134"/>
          </rPr>
          <t>号</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王巧芸</author>
  </authors>
  <commentList>
    <comment ref="A103" authorId="0" shapeId="0" xr:uid="{00000000-0006-0000-0200-000001000000}">
      <text>
        <r>
          <rPr>
            <b/>
            <sz val="9"/>
            <color indexed="81"/>
            <rFont val="宋体"/>
            <family val="3"/>
            <charset val="134"/>
          </rPr>
          <t>王巧芸</t>
        </r>
        <r>
          <rPr>
            <b/>
            <sz val="9"/>
            <color indexed="81"/>
            <rFont val="Tahoma"/>
            <family val="2"/>
          </rPr>
          <t>:</t>
        </r>
        <r>
          <rPr>
            <sz val="9"/>
            <color indexed="81"/>
            <rFont val="Tahoma"/>
            <family val="2"/>
          </rPr>
          <t xml:space="preserve">
6</t>
        </r>
        <r>
          <rPr>
            <sz val="9"/>
            <color indexed="81"/>
            <rFont val="宋体"/>
            <family val="3"/>
            <charset val="134"/>
          </rPr>
          <t>月项目</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cy</author>
    <author>王巧芸</author>
  </authors>
  <commentList>
    <comment ref="M1" authorId="0" shapeId="0" xr:uid="{00000000-0006-0000-0300-000001000000}">
      <text>
        <r>
          <rPr>
            <b/>
            <sz val="9"/>
            <rFont val="宋体"/>
            <family val="3"/>
            <charset val="134"/>
          </rPr>
          <t>cy:</t>
        </r>
        <r>
          <rPr>
            <sz val="9"/>
            <rFont val="宋体"/>
            <family val="3"/>
            <charset val="134"/>
          </rPr>
          <t xml:space="preserve">
物采填报</t>
        </r>
      </text>
    </comment>
    <comment ref="N11" authorId="1" shapeId="0" xr:uid="{00000000-0006-0000-0300-000002000000}">
      <text>
        <r>
          <rPr>
            <b/>
            <sz val="9"/>
            <rFont val="宋体"/>
            <family val="3"/>
            <charset val="134"/>
          </rPr>
          <t>王巧芸</t>
        </r>
        <r>
          <rPr>
            <b/>
            <sz val="9"/>
            <rFont val="Tahoma"/>
            <family val="2"/>
          </rPr>
          <t>:</t>
        </r>
        <r>
          <rPr>
            <sz val="9"/>
            <rFont val="Tahoma"/>
            <family val="2"/>
          </rPr>
          <t xml:space="preserve">
</t>
        </r>
        <r>
          <rPr>
            <sz val="9"/>
            <rFont val="宋体"/>
            <family val="3"/>
            <charset val="134"/>
          </rPr>
          <t>直签</t>
        </r>
      </text>
    </comment>
    <comment ref="N13" authorId="1" shapeId="0" xr:uid="{00000000-0006-0000-0300-000003000000}">
      <text>
        <r>
          <rPr>
            <b/>
            <sz val="9"/>
            <rFont val="宋体"/>
            <family val="3"/>
            <charset val="134"/>
          </rPr>
          <t>王巧芸</t>
        </r>
        <r>
          <rPr>
            <b/>
            <sz val="9"/>
            <rFont val="Tahoma"/>
            <family val="2"/>
          </rPr>
          <t>:</t>
        </r>
        <r>
          <rPr>
            <sz val="9"/>
            <rFont val="Tahoma"/>
            <family val="2"/>
          </rPr>
          <t xml:space="preserve">
2018.10.10 </t>
        </r>
        <r>
          <rPr>
            <sz val="9"/>
            <rFont val="宋体"/>
            <family val="3"/>
            <charset val="134"/>
          </rPr>
          <t>签约</t>
        </r>
      </text>
    </comment>
    <comment ref="K22" authorId="1" shapeId="0" xr:uid="{00000000-0006-0000-0300-000004000000}">
      <text>
        <r>
          <rPr>
            <b/>
            <sz val="9"/>
            <rFont val="宋体"/>
            <family val="3"/>
            <charset val="134"/>
          </rPr>
          <t>王巧芸:</t>
        </r>
        <r>
          <rPr>
            <sz val="9"/>
            <rFont val="宋体"/>
            <family val="3"/>
            <charset val="134"/>
          </rPr>
          <t xml:space="preserve">
分公司三重一大会议纪要，PPT里只有截图没有文件，重新下载提交</t>
        </r>
      </text>
    </comment>
    <comment ref="K23" authorId="1" shapeId="0" xr:uid="{00000000-0006-0000-0300-000005000000}">
      <text>
        <r>
          <rPr>
            <b/>
            <sz val="9"/>
            <rFont val="宋体"/>
            <family val="3"/>
            <charset val="134"/>
          </rPr>
          <t>王巧芸:</t>
        </r>
        <r>
          <rPr>
            <sz val="9"/>
            <rFont val="宋体"/>
            <family val="3"/>
            <charset val="134"/>
          </rPr>
          <t xml:space="preserve">
供应商联系方式</t>
        </r>
      </text>
    </comment>
  </commentList>
</comments>
</file>

<file path=xl/sharedStrings.xml><?xml version="1.0" encoding="utf-8"?>
<sst xmlns="http://schemas.openxmlformats.org/spreadsheetml/2006/main" count="24506" uniqueCount="10207">
  <si>
    <t>JC21-1201-2017-000274</t>
  </si>
  <si>
    <t>F-20170020</t>
  </si>
  <si>
    <t>192161HBWI0211</t>
  </si>
  <si>
    <t>天津市公安局图像侦查和技防监管总队（第11处）2016年河北区视频监控系统建设工程项目</t>
  </si>
  <si>
    <t>天津市公安局图像侦查和技防监管总队（第11处）2017年河北区视频监控系统建设工程项目</t>
  </si>
  <si>
    <t>2017、12、26</t>
  </si>
  <si>
    <t>JC21-1201-2017-000275</t>
  </si>
  <si>
    <r>
      <t>2017、9月  （%），2017、12月18261.79（8.34%）</t>
    </r>
    <r>
      <rPr>
        <sz val="11"/>
        <rFont val="宋体"/>
        <family val="3"/>
        <charset val="134"/>
      </rPr>
      <t/>
    </r>
  </si>
  <si>
    <t>F-20160226</t>
  </si>
  <si>
    <t>192161HDWI0212</t>
  </si>
  <si>
    <r>
      <t>F-20160079</t>
    </r>
    <r>
      <rPr>
        <outline/>
        <sz val="12"/>
        <rFont val="宋体"/>
        <family val="3"/>
        <charset val="134"/>
      </rPr>
      <t/>
    </r>
  </si>
  <si>
    <t>JC21-1201-2016-000134</t>
  </si>
  <si>
    <r>
      <t>F-20160204</t>
    </r>
    <r>
      <rPr>
        <outline/>
        <sz val="12"/>
        <rFont val="宋体"/>
        <family val="3"/>
        <charset val="134"/>
      </rPr>
      <t/>
    </r>
  </si>
  <si>
    <r>
      <t>F-20170013</t>
    </r>
    <r>
      <rPr>
        <outline/>
        <sz val="12"/>
        <rFont val="宋体"/>
        <family val="3"/>
        <charset val="134"/>
      </rPr>
      <t/>
    </r>
  </si>
  <si>
    <r>
      <t>F-20170095</t>
    </r>
    <r>
      <rPr>
        <outline/>
        <sz val="12"/>
        <rFont val="宋体"/>
        <family val="3"/>
        <charset val="134"/>
      </rPr>
      <t/>
    </r>
  </si>
  <si>
    <t>项目名称</t>
  </si>
  <si>
    <t>项目负责人</t>
  </si>
  <si>
    <t>剩余成本</t>
  </si>
  <si>
    <t>合同签定日期</t>
  </si>
  <si>
    <t>合同归档日期</t>
  </si>
  <si>
    <t>经办人</t>
  </si>
  <si>
    <t>付款方式</t>
  </si>
  <si>
    <t>发票类型</t>
  </si>
  <si>
    <t>第一次</t>
  </si>
  <si>
    <t>第二次</t>
  </si>
  <si>
    <t>累计付款</t>
  </si>
  <si>
    <t>付款比例</t>
  </si>
  <si>
    <t>备注</t>
  </si>
  <si>
    <t>剩余金额</t>
  </si>
  <si>
    <t>F-20160095</t>
  </si>
  <si>
    <t>192161JCWI0191</t>
  </si>
  <si>
    <t>SG-2</t>
  </si>
  <si>
    <t>SG-8</t>
  </si>
  <si>
    <t>SG-18</t>
  </si>
  <si>
    <t>F-20150204</t>
  </si>
  <si>
    <r>
      <t>F-20160030</t>
    </r>
    <r>
      <rPr>
        <sz val="11"/>
        <rFont val="宋体"/>
        <family val="3"/>
        <charset val="134"/>
      </rPr>
      <t/>
    </r>
  </si>
  <si>
    <r>
      <t>天津市西青区技防网2014年项目供电线路代理维护合同</t>
    </r>
    <r>
      <rPr>
        <sz val="11"/>
        <rFont val="宋体"/>
        <family val="3"/>
        <charset val="134"/>
      </rPr>
      <t/>
    </r>
  </si>
  <si>
    <t>F-20150157</t>
  </si>
  <si>
    <t>F-20160050</t>
  </si>
  <si>
    <t>F-20160044</t>
  </si>
  <si>
    <t>F-20160051</t>
  </si>
  <si>
    <t>F-20160015</t>
  </si>
  <si>
    <t>50%、50%</t>
  </si>
  <si>
    <r>
      <t>JC21-1201-2016-000162</t>
    </r>
    <r>
      <rPr>
        <sz val="11"/>
        <rFont val="宋体"/>
        <family val="3"/>
        <charset val="134"/>
      </rPr>
      <t/>
    </r>
  </si>
  <si>
    <t>F-20160183</t>
  </si>
  <si>
    <t>签订10% 验收10% 1年后10% 年末10% 2年后10% 年末10% 3年后10% 年末10% 4年后10% 年末10%</t>
  </si>
  <si>
    <r>
      <t>F-20160181</t>
    </r>
    <r>
      <rPr>
        <sz val="11"/>
        <rFont val="宋体"/>
        <family val="3"/>
        <charset val="134"/>
      </rPr>
      <t/>
    </r>
  </si>
  <si>
    <t>ICT天津污染源管理平台建设项目联通云服务合同</t>
  </si>
  <si>
    <t>JC21-1201-2017-000037</t>
  </si>
  <si>
    <t>F-20170054</t>
  </si>
  <si>
    <t>F-20160238</t>
  </si>
  <si>
    <t>F-20170027</t>
  </si>
  <si>
    <t>SG-169</t>
  </si>
  <si>
    <t>2017.8月100%</t>
  </si>
  <si>
    <t>1年后</t>
  </si>
  <si>
    <t>F-20160212</t>
  </si>
  <si>
    <r>
      <t>F-20150218</t>
    </r>
    <r>
      <rPr>
        <outline/>
        <sz val="12"/>
        <rFont val="宋体"/>
        <family val="3"/>
        <charset val="134"/>
      </rPr>
      <t/>
    </r>
  </si>
  <si>
    <r>
      <t>F-20150219</t>
    </r>
    <r>
      <rPr>
        <outline/>
        <sz val="12"/>
        <rFont val="宋体"/>
        <family val="3"/>
        <charset val="134"/>
      </rPr>
      <t/>
    </r>
  </si>
  <si>
    <t>F-20170187</t>
  </si>
  <si>
    <t>天津滨海环境监测预警体系项目</t>
  </si>
  <si>
    <t>天津慧全信达通信工程有限公司</t>
  </si>
  <si>
    <t>F-20170198</t>
  </si>
  <si>
    <t>192181JXWI0004</t>
  </si>
  <si>
    <t>F-20160156</t>
  </si>
  <si>
    <t>F-20180011</t>
  </si>
  <si>
    <t>F-20170174</t>
  </si>
  <si>
    <t>192171HXWI0054</t>
  </si>
  <si>
    <t>增值税</t>
  </si>
  <si>
    <t>F-20160230</t>
  </si>
  <si>
    <t>192161XQWI0220</t>
  </si>
  <si>
    <t>F-20180020</t>
  </si>
  <si>
    <t>F-20180021</t>
  </si>
  <si>
    <t>JC21-1201-2018-000054</t>
  </si>
  <si>
    <t>2018.3.1</t>
  </si>
  <si>
    <t>F-20180027</t>
  </si>
  <si>
    <t>F-20180022</t>
  </si>
  <si>
    <t>F-20180025</t>
  </si>
  <si>
    <t>F-20180028</t>
  </si>
  <si>
    <t>F-20180023</t>
  </si>
  <si>
    <t>F-20180036</t>
  </si>
  <si>
    <t>F-20180029</t>
  </si>
  <si>
    <t>F-20180041</t>
  </si>
  <si>
    <t>F-20180030</t>
  </si>
  <si>
    <t>F-20180031</t>
  </si>
  <si>
    <t>192171HXWI0060</t>
  </si>
  <si>
    <t>ICT大营门综治办弱电系统项目工程建设合同</t>
  </si>
  <si>
    <t>JC21-1201-2018-000089</t>
  </si>
  <si>
    <t>192171HXWI0057</t>
  </si>
  <si>
    <t>JC21-1201-2018-000081</t>
  </si>
  <si>
    <t>192171HXWI0061</t>
  </si>
  <si>
    <t>ICT大营门综治办大屏系统项目工程建设合同</t>
  </si>
  <si>
    <t>JC21-1201-2018-000080</t>
  </si>
  <si>
    <t>F-20170192</t>
  </si>
  <si>
    <t>JC21-1201-2018-000082</t>
  </si>
  <si>
    <t>F-20170191</t>
  </si>
  <si>
    <t>192171HXWI0058</t>
  </si>
  <si>
    <t>ICT河西区挂甲寺街美泉新苑新增临时移动监控项目工程建设合同</t>
  </si>
  <si>
    <t>192171HXWI0066</t>
  </si>
  <si>
    <t>ICT三水南里小区高清数字监控系统项目工程建设合同</t>
  </si>
  <si>
    <t>JC21-1201-2018-000074</t>
  </si>
  <si>
    <t>F-20170189</t>
  </si>
  <si>
    <t>F-20170194</t>
  </si>
  <si>
    <t>192171HXWI0064</t>
  </si>
  <si>
    <t>ICT河西区大营门街九江路社区居委会高清视频监控系统项目工程建设合同</t>
  </si>
  <si>
    <t>JC21-1201-2018-000072</t>
  </si>
  <si>
    <t>192171HXWI0063</t>
  </si>
  <si>
    <t>JC21-1201-2018-000075</t>
  </si>
  <si>
    <t>192171HXWI0062</t>
  </si>
  <si>
    <t>ICT天津河西大营门街精品小区高清数字监控系统项目工程建设合同</t>
  </si>
  <si>
    <t>JC21-1201-2018-000083</t>
  </si>
  <si>
    <t>192171HXWI0059</t>
  </si>
  <si>
    <t xml:space="preserve">ICT河西区挂甲寺街道办事处一楼高清视频监控系统项目工程建设合同 </t>
  </si>
  <si>
    <t>192171JKWI0073</t>
  </si>
  <si>
    <t>天津科力源科技有限公司</t>
  </si>
  <si>
    <t>JC21-1201-2018-000106</t>
  </si>
  <si>
    <t>ICT天津市教育招生考试院ups不间断电源及配电系统设备更新项目维保服务合同</t>
  </si>
  <si>
    <t>F-20170087</t>
  </si>
  <si>
    <t>192171JCWI0030</t>
  </si>
  <si>
    <t>ICT考试院视频监控及局域网改造项目监控0指挥中心机房改造集成服务合同</t>
  </si>
  <si>
    <t>JC21-1201-2018-000107</t>
  </si>
  <si>
    <t>F-20180002</t>
  </si>
  <si>
    <t>F-20180007</t>
  </si>
  <si>
    <t>F-20170066</t>
  </si>
  <si>
    <t>ICT天津市卫生计生综合监督所信号屏蔽及有线无线覆盖项目施工合同</t>
  </si>
  <si>
    <t>JC21-1201-2018-000178</t>
  </si>
  <si>
    <t>天津展特欧科技有限公司</t>
  </si>
  <si>
    <t>08-2</t>
  </si>
  <si>
    <t>08-7</t>
  </si>
  <si>
    <t>09-10</t>
  </si>
  <si>
    <t>08-9</t>
  </si>
  <si>
    <t>09-6</t>
  </si>
  <si>
    <t>09-2</t>
  </si>
  <si>
    <t>09-3</t>
  </si>
  <si>
    <t>ICT-13</t>
  </si>
  <si>
    <t>ICT-19</t>
  </si>
  <si>
    <t>ICT-11</t>
  </si>
  <si>
    <t>09-8</t>
  </si>
  <si>
    <t>ICT-17</t>
  </si>
  <si>
    <t>ICT-15</t>
  </si>
  <si>
    <t>ICT-20</t>
  </si>
  <si>
    <t>ICT-16</t>
  </si>
  <si>
    <t>ICT-21</t>
  </si>
  <si>
    <t>ICT-22</t>
  </si>
  <si>
    <t>ICT-24</t>
  </si>
  <si>
    <t>ICT-23</t>
  </si>
  <si>
    <t>ICT-25</t>
  </si>
  <si>
    <t>ICT-28</t>
  </si>
  <si>
    <t>F-2008001</t>
  </si>
  <si>
    <t>F-2008002</t>
  </si>
  <si>
    <t>F-2008002-1</t>
  </si>
  <si>
    <t>F-2008003</t>
  </si>
  <si>
    <t>F-2008004-1</t>
  </si>
  <si>
    <t>F-2008005</t>
  </si>
  <si>
    <t>F-2008006</t>
  </si>
  <si>
    <t>F-2008007</t>
  </si>
  <si>
    <t>F-2008008</t>
  </si>
  <si>
    <t>F-2008009</t>
  </si>
  <si>
    <t>F-2008009-1</t>
  </si>
  <si>
    <t>F-2008010</t>
  </si>
  <si>
    <t>F-2008011</t>
  </si>
  <si>
    <t>F-2009001</t>
  </si>
  <si>
    <t>F-2009003</t>
  </si>
  <si>
    <t>F-2009004</t>
  </si>
  <si>
    <t>F-2009005</t>
  </si>
  <si>
    <t>F-2009006</t>
  </si>
  <si>
    <t>F-2009006-1</t>
  </si>
  <si>
    <t>F-2009007</t>
  </si>
  <si>
    <t>F-2009009</t>
  </si>
  <si>
    <t>F-2009015</t>
  </si>
  <si>
    <t>F-2009015-1</t>
  </si>
  <si>
    <t>F-2009016</t>
  </si>
  <si>
    <t>F-2009016-1</t>
  </si>
  <si>
    <t>F-2009017</t>
  </si>
  <si>
    <t>F-2009031</t>
  </si>
  <si>
    <t>F-2009019</t>
  </si>
  <si>
    <t>F-2009019-1</t>
  </si>
  <si>
    <t>F-2009023</t>
  </si>
  <si>
    <t>合作协议</t>
  </si>
  <si>
    <t>F-2009028</t>
  </si>
  <si>
    <t>F-2009029</t>
  </si>
  <si>
    <t>F-2009034</t>
  </si>
  <si>
    <t>F-2009037</t>
  </si>
  <si>
    <t>F-2009038</t>
  </si>
  <si>
    <t>F-2009042</t>
  </si>
  <si>
    <t>F-2009043</t>
  </si>
  <si>
    <t>F-2009044</t>
  </si>
  <si>
    <t>F-2009044-1</t>
  </si>
  <si>
    <t>F-2009044-2</t>
  </si>
  <si>
    <t>F-2009044-3</t>
  </si>
  <si>
    <t>F-2009044-4</t>
  </si>
  <si>
    <t>F-2009046</t>
  </si>
  <si>
    <t>F-2009046-1</t>
  </si>
  <si>
    <t>F-2009049</t>
  </si>
  <si>
    <t>F-2009050</t>
  </si>
  <si>
    <t>F-2009051</t>
  </si>
  <si>
    <t>F-2009052</t>
  </si>
  <si>
    <t>F-2009053</t>
  </si>
  <si>
    <t>F-2009054</t>
  </si>
  <si>
    <t>F-2009055</t>
  </si>
  <si>
    <t>F-2009058</t>
  </si>
  <si>
    <t>F-2010004</t>
  </si>
  <si>
    <t>F-2010005</t>
  </si>
  <si>
    <t>F-2010006</t>
  </si>
  <si>
    <t>F-2010011</t>
  </si>
  <si>
    <t>F-2010013</t>
  </si>
  <si>
    <t>F-2010016</t>
  </si>
  <si>
    <t>F-2010018</t>
  </si>
  <si>
    <t>F-2010029</t>
  </si>
  <si>
    <t>F-2010030</t>
  </si>
  <si>
    <t>F-2010031</t>
  </si>
  <si>
    <t>F-2010032</t>
  </si>
  <si>
    <t>F-2010034</t>
  </si>
  <si>
    <t>F-2010037</t>
  </si>
  <si>
    <t>F-2010039</t>
  </si>
  <si>
    <t>F-2010040</t>
  </si>
  <si>
    <t>F-2010041</t>
  </si>
  <si>
    <t>F-2010042</t>
  </si>
  <si>
    <t>F-2010043</t>
  </si>
  <si>
    <t>F-2010044</t>
  </si>
  <si>
    <t>F-2010048</t>
  </si>
  <si>
    <t>F-2010052</t>
  </si>
  <si>
    <t>F-2010054</t>
  </si>
  <si>
    <t>F-2010059</t>
  </si>
  <si>
    <t>F-2010061</t>
  </si>
  <si>
    <t>F-2010062</t>
  </si>
  <si>
    <t>F-2010064</t>
  </si>
  <si>
    <t>F-2010065</t>
  </si>
  <si>
    <t>F-2010068</t>
  </si>
  <si>
    <t>F-2010070</t>
  </si>
  <si>
    <t>F-2010074</t>
  </si>
  <si>
    <t>F-2010077</t>
  </si>
  <si>
    <t>F-2010083</t>
  </si>
  <si>
    <t>F-2010081</t>
  </si>
  <si>
    <t>F-2010087</t>
  </si>
  <si>
    <t>F-2010089</t>
  </si>
  <si>
    <t>F-2010090</t>
  </si>
  <si>
    <t>F-2010091</t>
  </si>
  <si>
    <t>F-2010094</t>
  </si>
  <si>
    <t>F-2010094-1</t>
  </si>
  <si>
    <t>F-2010096</t>
  </si>
  <si>
    <t>F-2010098</t>
  </si>
  <si>
    <t>F-2011002</t>
  </si>
  <si>
    <t>F-2011004</t>
  </si>
  <si>
    <t>F-2011007</t>
  </si>
  <si>
    <t>F-2011008</t>
  </si>
  <si>
    <t>F-2011008-2</t>
  </si>
  <si>
    <t>F-2011008-1</t>
  </si>
  <si>
    <t>F-2011010</t>
  </si>
  <si>
    <t>F-2011011</t>
  </si>
  <si>
    <t>F-2011012</t>
  </si>
  <si>
    <t>F-2011013</t>
  </si>
  <si>
    <t>F-2011014</t>
  </si>
  <si>
    <t>F-2011016</t>
  </si>
  <si>
    <t>F-2011022</t>
  </si>
  <si>
    <t>F-2011023</t>
  </si>
  <si>
    <t>F-2011024</t>
  </si>
  <si>
    <t>F-2011027</t>
  </si>
  <si>
    <t>F-2011028</t>
  </si>
  <si>
    <t>F-2011029</t>
  </si>
  <si>
    <t>F-2011030</t>
  </si>
  <si>
    <t>F-2011032</t>
  </si>
  <si>
    <t>F-2011033</t>
  </si>
  <si>
    <t>F-2011034</t>
  </si>
  <si>
    <t>F-2011035</t>
  </si>
  <si>
    <t>F-2011036</t>
  </si>
  <si>
    <t>F-2011039</t>
  </si>
  <si>
    <t>F-2011041</t>
  </si>
  <si>
    <t>F-2011042</t>
  </si>
  <si>
    <t>F-2011043</t>
  </si>
  <si>
    <t>F-2011049</t>
  </si>
  <si>
    <t>F-2011050</t>
  </si>
  <si>
    <t>F-2011056</t>
  </si>
  <si>
    <t>F-2011064</t>
  </si>
  <si>
    <t>F-2011065</t>
  </si>
  <si>
    <t>F-2011066</t>
  </si>
  <si>
    <t>F-2011073</t>
  </si>
  <si>
    <t>F-2011074</t>
  </si>
  <si>
    <t>F-2011082</t>
  </si>
  <si>
    <t>F-2011083</t>
  </si>
  <si>
    <t>F-2011088</t>
  </si>
  <si>
    <t>F-2011089</t>
  </si>
  <si>
    <t>F-2011091</t>
  </si>
  <si>
    <t>F-2011096</t>
  </si>
  <si>
    <t>F-2011097</t>
  </si>
  <si>
    <t>F-2011099</t>
  </si>
  <si>
    <t>F-2011101</t>
  </si>
  <si>
    <t>F-2011110</t>
  </si>
  <si>
    <t>F-2011113</t>
  </si>
  <si>
    <t>F-2011117</t>
  </si>
  <si>
    <t>F-2011118</t>
  </si>
  <si>
    <t>F-2011125</t>
  </si>
  <si>
    <t>F-2011126</t>
  </si>
  <si>
    <t>F-2011130</t>
  </si>
  <si>
    <t>F-2011133</t>
  </si>
  <si>
    <t>F-2011137</t>
  </si>
  <si>
    <t>F-2011139</t>
  </si>
  <si>
    <t>F-2011142</t>
  </si>
  <si>
    <t>F-2011143</t>
  </si>
  <si>
    <t>F-2011147</t>
  </si>
  <si>
    <t>F-2011152/F20120030</t>
  </si>
  <si>
    <t>F-2011154</t>
  </si>
  <si>
    <t>F-2011153</t>
  </si>
  <si>
    <t>F-2012002</t>
  </si>
  <si>
    <t>F-2012005</t>
  </si>
  <si>
    <t>F-2012006</t>
  </si>
  <si>
    <t>F-2012008</t>
  </si>
  <si>
    <t>F-2012010</t>
  </si>
  <si>
    <t>F-2012013</t>
  </si>
  <si>
    <t>F-2012015</t>
  </si>
  <si>
    <t>F-2012018</t>
  </si>
  <si>
    <t>F-2012023</t>
  </si>
  <si>
    <t>F-2012028</t>
  </si>
  <si>
    <t>F-2012031</t>
  </si>
  <si>
    <t>F-2012035</t>
  </si>
  <si>
    <t>F-20120035</t>
  </si>
  <si>
    <t>F-2012038/F20120054</t>
  </si>
  <si>
    <t>F-2012053/F20120060</t>
  </si>
  <si>
    <t>F-20120080</t>
  </si>
  <si>
    <t>F-20120090</t>
  </si>
  <si>
    <t>F-20120093</t>
  </si>
  <si>
    <t>F-20120101</t>
  </si>
  <si>
    <t>F-20120103</t>
  </si>
  <si>
    <t>F-20120120</t>
  </si>
  <si>
    <t>F-20120139</t>
  </si>
  <si>
    <t>F-20120146</t>
  </si>
  <si>
    <t>F-20120153</t>
  </si>
  <si>
    <r>
      <t>F-20130211</t>
    </r>
    <r>
      <rPr>
        <outline/>
        <sz val="12"/>
        <rFont val="宋体"/>
        <family val="3"/>
        <charset val="134"/>
      </rPr>
      <t/>
    </r>
  </si>
  <si>
    <t>F-20140057</t>
  </si>
  <si>
    <t>F-20140058</t>
  </si>
  <si>
    <r>
      <t>F-20140168</t>
    </r>
    <r>
      <rPr>
        <outline/>
        <sz val="12"/>
        <rFont val="宋体"/>
        <family val="3"/>
        <charset val="134"/>
      </rPr>
      <t/>
    </r>
  </si>
  <si>
    <t>F-20150153</t>
  </si>
  <si>
    <r>
      <t>F-20160117</t>
    </r>
    <r>
      <rPr>
        <outline/>
        <sz val="12"/>
        <rFont val="宋体"/>
        <family val="3"/>
        <charset val="134"/>
      </rPr>
      <t/>
    </r>
  </si>
  <si>
    <t>F-20160228</t>
  </si>
  <si>
    <t>F-20170063</t>
  </si>
  <si>
    <t>F-20170190</t>
  </si>
  <si>
    <t>F-20170193</t>
  </si>
  <si>
    <t>F-20170195</t>
  </si>
  <si>
    <t>F-20170196</t>
  </si>
  <si>
    <r>
      <t>F-20170198</t>
    </r>
    <r>
      <rPr>
        <outline/>
        <sz val="12"/>
        <rFont val="宋体"/>
        <family val="3"/>
        <charset val="134"/>
      </rPr>
      <t/>
    </r>
  </si>
  <si>
    <t>F-20180056</t>
  </si>
  <si>
    <t>192080JKWI0001</t>
  </si>
  <si>
    <t>天津市气象局高性能计算机机房和气象信息网络机房改造工程</t>
  </si>
  <si>
    <t>天津市气象局高性能计算机系统及其附属设备采购工程</t>
  </si>
  <si>
    <t>192080JKWI2001</t>
  </si>
  <si>
    <t>天津市气象局高性能计算机系统及其附属设备采购合同补充协议</t>
  </si>
  <si>
    <t>192080WQWI0003</t>
  </si>
  <si>
    <t>武清技防网项目</t>
  </si>
  <si>
    <t>192080HBWM1004</t>
  </si>
  <si>
    <t>河北区卫生局VPN组网项目</t>
  </si>
  <si>
    <t>192080TGWI0005</t>
  </si>
  <si>
    <t>天津保税区海港技防网项目</t>
  </si>
  <si>
    <t>192080BDWI0006</t>
  </si>
  <si>
    <t>劝宝购物广场监控项目</t>
  </si>
  <si>
    <t>192080HPWI0007</t>
  </si>
  <si>
    <t>天津金融城发展有限公司EPON组网项目</t>
  </si>
  <si>
    <t>192080HXWI0008</t>
  </si>
  <si>
    <t>新华人寿保险公司天津分公司办公楼系统集成项目工程</t>
  </si>
  <si>
    <t>192080HBWI0009</t>
  </si>
  <si>
    <t>霍曼天津宝坻厂房项目</t>
  </si>
  <si>
    <t>192080HBWI1009</t>
  </si>
  <si>
    <t>霍曼天津宝坻厂房项目增项</t>
  </si>
  <si>
    <t>192080JNWI0010</t>
  </si>
  <si>
    <t>天津津南小站示范镇视频监控项目</t>
  </si>
  <si>
    <t>192080HDWI0011</t>
  </si>
  <si>
    <t>天津市河东区政府采购中心教育城域网集成项目</t>
  </si>
  <si>
    <t>192090HGWI0001</t>
  </si>
  <si>
    <t>天津市汉沽区卡口识别工程</t>
  </si>
  <si>
    <t>192090HDWU0003</t>
  </si>
  <si>
    <t>天津市河东区城管视频监控项目</t>
  </si>
  <si>
    <t>192090HPWA0004</t>
  </si>
  <si>
    <t>天津滨海圣光皇冠假日酒店设备采购项目</t>
  </si>
  <si>
    <t>192090JKWI0005</t>
  </si>
  <si>
    <t>太平人寿保险有限公司天津分公司环球置地广场弱电工程</t>
  </si>
  <si>
    <t>192090DLWI0006</t>
  </si>
  <si>
    <t>东丽水利局防汛视频监控项目</t>
  </si>
  <si>
    <t>192090DLWI1006</t>
  </si>
  <si>
    <t>东丽水利局防汛视频监控项目增项</t>
  </si>
  <si>
    <t>192090JKWI0007</t>
  </si>
  <si>
    <t>天士力金纳有限公司视频监控项目</t>
  </si>
  <si>
    <t>192090HXWI0009</t>
  </si>
  <si>
    <t>八里台示范小镇安防系统工程</t>
  </si>
  <si>
    <t>192090JKWI0015</t>
  </si>
  <si>
    <t>中国农业银行天津市分行利华大楼综合布线改造项目</t>
  </si>
  <si>
    <t>192090JKWI1015</t>
  </si>
  <si>
    <t>192090HPWI0016</t>
  </si>
  <si>
    <t>和平区庆有西里小区视频监控系统项目</t>
  </si>
  <si>
    <t>192090HPWI1016</t>
  </si>
  <si>
    <t>192090JKWI0017</t>
  </si>
  <si>
    <t>气象局影视制作中心演播室及配套机房改造门禁工程</t>
  </si>
  <si>
    <t>192090JCWA0031</t>
  </si>
  <si>
    <t>华苑IDC技防接入企业网项目采购</t>
  </si>
  <si>
    <t>192090NHWA0019</t>
  </si>
  <si>
    <t>天津冀东水泥有限公司监控设备采购合同</t>
  </si>
  <si>
    <t>192090NHWA1019</t>
  </si>
  <si>
    <t>192090HPWI0023</t>
  </si>
  <si>
    <t>和平数字城管视频监控平台新增点位建设项目(防汛）</t>
  </si>
  <si>
    <t>杭州海康威视数字技术股份有限公司天津分公司战略伙伴合作协议</t>
  </si>
  <si>
    <t>192090DLWI0028</t>
  </si>
  <si>
    <t>中兴研发基地一期弱电工程</t>
  </si>
  <si>
    <t>192090HXWI0029</t>
  </si>
  <si>
    <t>绍兴道住宅公建楼智能系统工程</t>
  </si>
  <si>
    <t>192090JCWA0034</t>
  </si>
  <si>
    <t>天津联通业务系统支撑部综合布线项目</t>
  </si>
  <si>
    <t>业务系统支撑部办公大楼弱电集成项目</t>
  </si>
  <si>
    <t>192090TGWA0037</t>
  </si>
  <si>
    <t>空港物流加工区航空产业支持中心核心交换机设备采购项目</t>
  </si>
  <si>
    <t>192090TGWA0038</t>
  </si>
  <si>
    <t>天津保税区数字化城市管理系统硬件采购及安装工程</t>
  </si>
  <si>
    <t>192090TGWA1038</t>
  </si>
  <si>
    <t>192090HXWU0042</t>
  </si>
  <si>
    <t>天津市公安局河西分局综合办公楼信息化系统集成及网络工程项目</t>
  </si>
  <si>
    <t>192090HPWI0043</t>
  </si>
  <si>
    <t>和平环卫局监控平台项目</t>
  </si>
  <si>
    <t>192090HGWA0044</t>
  </si>
  <si>
    <t>天津市汉沽区数字化城管平台建设硬件部分第一包</t>
  </si>
  <si>
    <t>192090HGWA1044</t>
  </si>
  <si>
    <t>天津市汉沽区数字化城管平台建设硬件部分第二包</t>
  </si>
  <si>
    <t>192090HGWA2044</t>
  </si>
  <si>
    <t>天津市汉沽区数字化城管平台建设硬件部分第三包</t>
  </si>
  <si>
    <t>192090HGWA3044</t>
  </si>
  <si>
    <t>天津市汉沽区数字化城管平台建设硬件部分第四包</t>
  </si>
  <si>
    <t>192090HGWA4044</t>
  </si>
  <si>
    <t>天津市汉沽区数字化城管平台建设硬件部分第五包</t>
  </si>
  <si>
    <t>192090NKWA0046</t>
  </si>
  <si>
    <t>天津市政务网设备搬迁工程</t>
  </si>
  <si>
    <t>192090NKWI1046</t>
  </si>
  <si>
    <t>192090JKWI0049</t>
  </si>
  <si>
    <t>中储发展股份有限公司综合楼弱电系统工程（一期）增项</t>
  </si>
  <si>
    <t>192090DGWA0050</t>
  </si>
  <si>
    <t>天津市加源电力设备技术有限公司设备采购项目</t>
  </si>
  <si>
    <t>192090JCWA0051</t>
  </si>
  <si>
    <t>天津联通2009年武清分公司营业点接入企业网购置设备项目</t>
  </si>
  <si>
    <t>192090JCWA0052</t>
  </si>
  <si>
    <t>东丽湖度假村企业网新增节点项目</t>
  </si>
  <si>
    <t>192090JCWA0053</t>
  </si>
  <si>
    <t>天津联通2009年管理信息系统部购置DCN网络维护用仪表项目买卖合同</t>
  </si>
  <si>
    <t>192090JCWA0054</t>
  </si>
  <si>
    <t>分布式TCP/IP地址/域名备案及管理系统2009年扩容购置</t>
  </si>
  <si>
    <t>北辰政务网</t>
  </si>
  <si>
    <t>192090HGWI0058</t>
  </si>
  <si>
    <t>汉沽技防网三期</t>
  </si>
  <si>
    <t>192100NHWI0004</t>
  </si>
  <si>
    <t>宁河县政府农工部VPN组网项目</t>
  </si>
  <si>
    <t>192100DGWA0005</t>
  </si>
  <si>
    <t>192100NHWI0006</t>
  </si>
  <si>
    <t>宁河综合执法局数字城管项目</t>
  </si>
  <si>
    <t>192100JXWI0011</t>
  </si>
  <si>
    <t>蓟县数字城管监控系统工程项目</t>
  </si>
  <si>
    <t>192100HXWI0013</t>
  </si>
  <si>
    <t>河西区汉江里小区视频监控项目</t>
  </si>
  <si>
    <t>192100JHWI0016</t>
  </si>
  <si>
    <t>天津市信访办公室弱电改造工程</t>
  </si>
  <si>
    <t>192100JCWD0018</t>
  </si>
  <si>
    <t>中国联通2009年新一代业务支撑系统升级改造工程</t>
  </si>
  <si>
    <t>192100JHWI0029</t>
  </si>
  <si>
    <t>梅江会展中心WLAN网络集成项目</t>
  </si>
  <si>
    <t>华为付款说明及服务承诺书、合同清单（含系统集成中心部分）、备忘录</t>
  </si>
  <si>
    <t>192100BCWI0030</t>
  </si>
  <si>
    <t>北辰区数字化城市管理监督指挥中心项目</t>
  </si>
  <si>
    <t>192100DLWI0031</t>
  </si>
  <si>
    <t>天津恒银金融科技园建筑智能化工程</t>
  </si>
  <si>
    <t>192100TGWA0032</t>
  </si>
  <si>
    <t>天津临港工业港务有限公司检验检疫局信息化项目</t>
  </si>
  <si>
    <t>192100JXWI0034</t>
  </si>
  <si>
    <t>蓟县教育局校园视频监控系统采购项目</t>
  </si>
  <si>
    <t>192100DGWA0037</t>
  </si>
  <si>
    <t>192100TGWA0039</t>
  </si>
  <si>
    <t>天津临港工业港务有限公司边检局信息化项目</t>
  </si>
  <si>
    <t>192100TGWA0040</t>
  </si>
  <si>
    <t>天津临港工业港务有限公司海事局信息化项目</t>
  </si>
  <si>
    <t>192100TGWI0041</t>
  </si>
  <si>
    <t>192100JHWI0042</t>
  </si>
  <si>
    <t>中国农业银行天津市分行原数据中心机房综合布线项目</t>
  </si>
  <si>
    <t>192100NBWI0043</t>
  </si>
  <si>
    <t>诚品嘉园项目北区一期智能化工程</t>
  </si>
  <si>
    <t>192100HBWI0044</t>
  </si>
  <si>
    <t>天津市公安局滨海分局车载移动监控</t>
  </si>
  <si>
    <t>192100TGWA0048</t>
  </si>
  <si>
    <t>192100TGWA0052</t>
  </si>
  <si>
    <t>天津临港工业港务有限公司生产调度管理系统硬件设备采购项目</t>
  </si>
  <si>
    <t>192100JXWA0054</t>
  </si>
  <si>
    <t>蓟县交通安全视频监控设备及安装采购项目</t>
  </si>
  <si>
    <t>192100NKWI0059</t>
  </si>
  <si>
    <t>天津奥林匹克中心体育场视频监控融合项目</t>
  </si>
  <si>
    <t>192100JHWI0061</t>
  </si>
  <si>
    <t>中储发展股份有限公司综合楼弱电系统</t>
  </si>
  <si>
    <t>192100JNWA0062</t>
  </si>
  <si>
    <t>津南财政局购置段路由器和单位端接入路由器设备采购</t>
  </si>
  <si>
    <t>192100JCWI0064</t>
  </si>
  <si>
    <t>天津阳光100视频监控融合项目</t>
  </si>
  <si>
    <t>192100JHWM1065</t>
  </si>
  <si>
    <t>天津滨腾会展管理有限公司网络工程项目</t>
  </si>
  <si>
    <t>192100JHWI0068</t>
  </si>
  <si>
    <t>天津宾馆五号楼通信布线工程</t>
  </si>
  <si>
    <t>192100JXWI0070</t>
  </si>
  <si>
    <t>蓟县法院GPS车载系统</t>
  </si>
  <si>
    <t>192100HDWA0074</t>
  </si>
  <si>
    <t>天津市明朗楼宇科技有限公司系统集成合同</t>
  </si>
  <si>
    <t>192100HQWA0077</t>
  </si>
  <si>
    <t>天宇浩海公司网络集成</t>
  </si>
  <si>
    <t>192100JCWA0083</t>
  </si>
  <si>
    <t>亚信联创网络集成合同</t>
  </si>
  <si>
    <t>192100WQWI0081</t>
  </si>
  <si>
    <t>天津新技术产业园区武清开发区道路监控系统工程</t>
  </si>
  <si>
    <t>192100TGWI0087</t>
  </si>
  <si>
    <t>亚历山大一期IT/AV工程</t>
  </si>
  <si>
    <t>192100TGWI0089</t>
  </si>
  <si>
    <t>天津临港工业港务有限公司海关信息化项目</t>
  </si>
  <si>
    <t>192100TGWI0090</t>
  </si>
  <si>
    <t>192100TGWA0091</t>
  </si>
  <si>
    <t>空港A地块弱电系统工程</t>
  </si>
  <si>
    <t>192100HDWA0094</t>
  </si>
  <si>
    <t>天津瑞联达科技有限公司中海油集成项目</t>
  </si>
  <si>
    <t>192110HDWA1058</t>
  </si>
  <si>
    <t>中海油集成合同增项工程</t>
  </si>
  <si>
    <t>192100TGWI0096</t>
  </si>
  <si>
    <t>中新天津生态城建设公寓监控、广播、巡更系统工程</t>
  </si>
  <si>
    <t>192100NKWI0098</t>
  </si>
  <si>
    <t>南开分局监控平台融合搭建项目</t>
  </si>
  <si>
    <t>192110NKWI1002</t>
  </si>
  <si>
    <t>新南马路五金城二期弱电系统工程</t>
  </si>
  <si>
    <t>192110JHWA1004</t>
  </si>
  <si>
    <t>静海县医院改扩建工程弱电工程电话外网系统项目设备采购合同</t>
  </si>
  <si>
    <t>192110JXWA1007</t>
  </si>
  <si>
    <t>天津同信电力检修有限公司GPS车载系统</t>
  </si>
  <si>
    <t>192110TJWI1008</t>
  </si>
  <si>
    <t>天津市教育招生考试院国家教育考试室考务管理与服务平台项目</t>
  </si>
  <si>
    <t>192110DLWA1010</t>
  </si>
  <si>
    <t>192110DLWA1011</t>
  </si>
  <si>
    <t>192110DLWA1012</t>
  </si>
  <si>
    <t>192110DLWA1013</t>
  </si>
  <si>
    <t>192110DLWI1014</t>
  </si>
  <si>
    <t>天保国际商务园A区建筑智能化工程</t>
  </si>
  <si>
    <t>192110JCWA1016</t>
  </si>
  <si>
    <t>中捷通信网络集成项目</t>
  </si>
  <si>
    <t>未导入</t>
  </si>
  <si>
    <t>192110NHWI1023</t>
  </si>
  <si>
    <t>天津市宁河县政府信息平台建设</t>
  </si>
  <si>
    <t>192110BDWI1024</t>
  </si>
  <si>
    <t>天津嘉立荷示范牛场弱电项目</t>
  </si>
  <si>
    <t>192110DGWA1027</t>
  </si>
  <si>
    <t>中盛宏达设备集成</t>
  </si>
  <si>
    <t>192110HQWA1028</t>
  </si>
  <si>
    <t>天宝嘉业F3地块弱电系统设备集成合同</t>
  </si>
  <si>
    <t>192110TGWA1029</t>
  </si>
  <si>
    <t>192110NHWI1030</t>
  </si>
  <si>
    <t>宁河县视频抓拍卡口监控建设项目</t>
  </si>
  <si>
    <t>192110JCWA1032</t>
  </si>
  <si>
    <t>192110JCWA1033</t>
  </si>
  <si>
    <t>192110JCWA1034</t>
  </si>
  <si>
    <t>192110JCWA1035</t>
  </si>
  <si>
    <t>192110JCWA1036</t>
  </si>
  <si>
    <t>192110TGWA1039</t>
  </si>
  <si>
    <t>边检、商检、海事、海关传输工程</t>
  </si>
  <si>
    <t>192100HQWI1041</t>
  </si>
  <si>
    <t>小南河村民还迁住宅（精武佳苑）小区弱电智能化</t>
  </si>
  <si>
    <t>192110TGWA1042</t>
  </si>
  <si>
    <t>边检、商检、海事、海关监控系统</t>
  </si>
  <si>
    <t>192110TGWA1043</t>
  </si>
  <si>
    <t>临港海关信息化工程</t>
  </si>
  <si>
    <t>192110NKWI1049</t>
  </si>
  <si>
    <t>天津市南开区科技企业服务中心弱电工程</t>
  </si>
  <si>
    <t>192110HBWI1050</t>
  </si>
  <si>
    <t>中办信息直报网天津直报点网络设备安装工程</t>
  </si>
  <si>
    <t>192110HDWI1065</t>
  </si>
  <si>
    <t>天津市城市管理综合执法局市内六区数字城管视频监控系统建设项目（第四包）</t>
  </si>
  <si>
    <t>192110HBWI1064</t>
  </si>
  <si>
    <t>天津市城市管理综合执法局市内六区数字城管视频监控系统建设项目（第五包）</t>
  </si>
  <si>
    <t>192110HQWI1066</t>
  </si>
  <si>
    <t>天津市城市管理综合执法局市内六区数字城管视频监控系统建设项目（第六包）</t>
  </si>
  <si>
    <t>192110TGWA1073</t>
  </si>
  <si>
    <t>天津津能临港热源厂一期工程系统集成项目</t>
  </si>
  <si>
    <t>192110NKWI1074</t>
  </si>
  <si>
    <t>南开区数字化城市管理视频监控项目</t>
  </si>
  <si>
    <t>192110JNWA1082</t>
  </si>
  <si>
    <t>津南区市容委数字化二级平台购置项目</t>
  </si>
  <si>
    <t>天津生态城无线铁塔项目</t>
  </si>
  <si>
    <t>192110JDWA1088</t>
  </si>
  <si>
    <t>天津滨海国际机场WLAN采购项目</t>
  </si>
  <si>
    <t>192110TGWI1089</t>
  </si>
  <si>
    <t>中新天津生态城2011年有线通讯网络用户工程FTTH光纤网络建设工程施工</t>
  </si>
  <si>
    <t>192110HGWA1091</t>
  </si>
  <si>
    <t>天房集团小区EPON建设项目</t>
  </si>
  <si>
    <t>192110DLWA1096</t>
  </si>
  <si>
    <t>192110DLWA1097</t>
  </si>
  <si>
    <t>192110NKWI1099</t>
  </si>
  <si>
    <t>2011年南开区视频监控点位建设工程</t>
  </si>
  <si>
    <t>192110JCWA1101</t>
  </si>
  <si>
    <t>中捷通信集成合同</t>
  </si>
  <si>
    <t>192110HQWA1110</t>
  </si>
  <si>
    <t>天津伊唯科技有限公司系统集成项目</t>
  </si>
  <si>
    <t>192110NKWA1113</t>
  </si>
  <si>
    <t>泰达有线FTTH一期工程</t>
  </si>
  <si>
    <t>192110JKWI1117</t>
  </si>
  <si>
    <t>农行天津市分行综合布线项目</t>
  </si>
  <si>
    <t>192110TGWI1118</t>
  </si>
  <si>
    <t>滨海视频监控项目</t>
  </si>
  <si>
    <t>192110JCWA1125</t>
  </si>
  <si>
    <t>中锐昊天（天津）信息技术有限公司EPON用户端集成项目</t>
  </si>
  <si>
    <t>192110NKWI1126</t>
  </si>
  <si>
    <t>天津市高级人民法院视频监控融合工程</t>
  </si>
  <si>
    <t>192110JCWI1130</t>
  </si>
  <si>
    <t>天津联通营业厅视频监控系统项目</t>
  </si>
  <si>
    <t>192110XQWA1133</t>
  </si>
  <si>
    <t>192110HDWI1137</t>
  </si>
  <si>
    <t>天津体育学院运动与文化艺术学院大学英语四六级考试考场视频监控项目</t>
  </si>
  <si>
    <t>192110DGWI1139</t>
  </si>
  <si>
    <t>中共天津市滨海新区大港工作委员会组织部干部评测系统项目</t>
  </si>
  <si>
    <t>192110JCWA1142</t>
  </si>
  <si>
    <t>中捷通信网络集成合同</t>
  </si>
  <si>
    <t>192110JCWA1143</t>
  </si>
  <si>
    <t>192110JKWI1147</t>
  </si>
  <si>
    <t>嘉利荷牧业有限公司移动视频监控项目</t>
  </si>
  <si>
    <t>19211CTG011152</t>
  </si>
  <si>
    <t>天津市中心渔港经济区管理委员会办公楼网络集成项目</t>
  </si>
  <si>
    <t>192110BCWI1154</t>
  </si>
  <si>
    <t>天津市北辰区技防网2011年度摄像头建设工程</t>
  </si>
  <si>
    <t>192110BCWI1153</t>
  </si>
  <si>
    <t>192120DLWI2002</t>
  </si>
  <si>
    <t>192120JHWI2005</t>
  </si>
  <si>
    <t>天津市静海县模范学校考场视频监控工程</t>
  </si>
  <si>
    <t>192120JHWI2006</t>
  </si>
  <si>
    <t>天津市静海县第二中学考场视频监控工程</t>
  </si>
  <si>
    <t>192120WQWI2008</t>
  </si>
  <si>
    <t>武清英华中学考场视频监控工程</t>
  </si>
  <si>
    <t>192120TGWA2010</t>
  </si>
  <si>
    <t>中建威海路项目（津海湾）弱电系统集成</t>
  </si>
  <si>
    <t>192120NKWI2013</t>
  </si>
  <si>
    <t>南翠屏公园视频监控融合工程</t>
  </si>
  <si>
    <t>192120JNWA2015</t>
  </si>
  <si>
    <t>津南区安监局服务器等相关设备系统集成项目</t>
  </si>
  <si>
    <t>192120BDWI2018</t>
  </si>
  <si>
    <t>天津市教育招生考试院国家教育考试室考务管理与服务平台项目宝坻中环增项工程</t>
  </si>
  <si>
    <t>192120HQWA2023</t>
  </si>
  <si>
    <t>高速公路处网络建设项目</t>
  </si>
  <si>
    <t>192120NKWI2028</t>
  </si>
  <si>
    <t>天津市南开区市政视频融合项目</t>
  </si>
  <si>
    <t>192120JNWA2031</t>
  </si>
  <si>
    <t>津南区公安局相关设备集成项目合同</t>
  </si>
  <si>
    <t>天津市西青区安全生产监督管理局安监信息系统建设项目</t>
  </si>
  <si>
    <t>192120JKWI2024</t>
  </si>
  <si>
    <t>天津梅江会展中心2012夏季达沃斯论坛弱电智能化系统工程</t>
  </si>
  <si>
    <t>天津市西青区安全生产监督管理局安监信息系统建设项目（硬件工程项目）</t>
  </si>
  <si>
    <t>192120XQWI0540</t>
  </si>
  <si>
    <t>192120HBWI0600</t>
  </si>
  <si>
    <t>天津市公安局西青分局机动车号牌抓拍系统项目</t>
  </si>
  <si>
    <t>天津市西青区校园视频监控系统联网整合工程项目</t>
  </si>
  <si>
    <t>192120XQWI0800</t>
  </si>
  <si>
    <t>192120HBWI0900</t>
  </si>
  <si>
    <t>天津市公安局河北分局号牌抓拍监控系统</t>
  </si>
  <si>
    <t>192120DLWI0930</t>
  </si>
  <si>
    <t>天津通钢立业钢材加工配送有限公司通钢立业大厦弱电系统集成项目</t>
  </si>
  <si>
    <t>192120HGWI1010</t>
  </si>
  <si>
    <t>汉沽区教育局中小学、幼儿园视频监控项目</t>
  </si>
  <si>
    <t>192120HQWI1030</t>
  </si>
  <si>
    <t>红桥区市容和园林管理委员会城管视频监控项目</t>
  </si>
  <si>
    <t>192120JXWA1200</t>
  </si>
  <si>
    <t>天津市蓟县财政局二级预算单位路由器购置项目</t>
  </si>
  <si>
    <t>192120JNWI1390</t>
  </si>
  <si>
    <t>天津市津南区财政局二级预算单位路由器购置项目</t>
  </si>
  <si>
    <t>192120DLWA1460</t>
  </si>
  <si>
    <t>东丽区军粮城示范镇一期（起步区）办公楼综合布线及网络项目</t>
  </si>
  <si>
    <t>192120XQWI1530</t>
  </si>
  <si>
    <t>天津市国家教育考试标准化考点建设项目</t>
  </si>
  <si>
    <t>192120WQWI1680</t>
  </si>
  <si>
    <t>192120JHWI1660</t>
  </si>
  <si>
    <t>192140BCWA1680</t>
  </si>
  <si>
    <r>
      <t>192171HXWI0024</t>
    </r>
    <r>
      <rPr>
        <outline/>
        <sz val="12"/>
        <rFont val="宋体"/>
        <family val="3"/>
        <charset val="134"/>
      </rPr>
      <t/>
    </r>
  </si>
  <si>
    <t>192171HXWI0024</t>
  </si>
  <si>
    <t>192181NKWI0012</t>
  </si>
  <si>
    <t>天津市气象局机房改造工程机柜买卖合同</t>
  </si>
  <si>
    <t>天津市气象局高性能计算机系统及附属设施采购合同（PDU）</t>
  </si>
  <si>
    <t>天津市气象局高性能计算机系统及附属设施采购合同（普利驰）</t>
  </si>
  <si>
    <t>天津市气象局高性能计算机系统及附属设施采购合同（一舟）</t>
  </si>
  <si>
    <t>天津市气象局二期空调设备采购合同</t>
  </si>
  <si>
    <t>天津市气象局机房改造工程机柜采购合同</t>
  </si>
  <si>
    <t>天津市气象局高性能计算机及附属设施采购合同（电缆）</t>
  </si>
  <si>
    <t>天津市气象局二期配电柜买卖合同</t>
  </si>
  <si>
    <t>天津市气象局高性能计算机及其附属设备采购合同（PC）</t>
  </si>
  <si>
    <t>天津市气象局高性能计算机及其附属设备采购合同（工具）</t>
  </si>
  <si>
    <t>天津市气象局二期布线产品买卖合同</t>
  </si>
  <si>
    <t>天津市气象局二期电缆买卖合同</t>
  </si>
  <si>
    <t>天津市气象局项目海洛斯空调采购合同（PC）</t>
  </si>
  <si>
    <t>天津市武清技防网立杆设备采购合同</t>
  </si>
  <si>
    <t>天津市武清技防网中力防雷设备采购合同</t>
  </si>
  <si>
    <t>天津市武清技防网索尼摄像机设备采购合同</t>
  </si>
  <si>
    <t>天津市武清技防网华为设备采购合同</t>
  </si>
  <si>
    <t>天津市武清技防网科华逆变器设备采购合同</t>
  </si>
  <si>
    <t>天津市武清技防网DELL服务器设备采购合同</t>
  </si>
  <si>
    <t>天津市武清技防网康鹏机柜及瑞斯康达设备设备采购合同</t>
  </si>
  <si>
    <t>天津市武清技防网亚安设备采购合同</t>
  </si>
  <si>
    <t>天津市武清技防网室外防护箱设备采购合同</t>
  </si>
  <si>
    <t>天津市武清技防网汇信特设备采购合同</t>
  </si>
  <si>
    <t>武清三期技防网项目金盾设备第一批买卖合同</t>
  </si>
  <si>
    <t>武清三期技防网项目金盾设备第二批买卖合同</t>
  </si>
  <si>
    <t>天津市武清技防网希捷硬盘设备采购合同</t>
  </si>
  <si>
    <t>天津市武清技防网监控光模块设备采购合同</t>
  </si>
  <si>
    <t>天津市武清技防网红外灯设备采购合同</t>
  </si>
  <si>
    <t>武清技防网3期汇信特设备采购合同</t>
  </si>
  <si>
    <t>CU12-1240-2011-000075</t>
  </si>
  <si>
    <t>武清技防网三期备件采购</t>
  </si>
  <si>
    <t>天津市河北区卫生局VPN项目设备买卖合同</t>
  </si>
  <si>
    <t>天津市河北区卫生局VPN项目（增项）设备买卖合同</t>
  </si>
  <si>
    <t>海港保税区项目索尼、三星光摄像机设备买卖合同</t>
  </si>
  <si>
    <t>海港保税区项目嘉杰设备买卖合同</t>
  </si>
  <si>
    <t>海港保税区项目中力防雷设备买卖合同</t>
  </si>
  <si>
    <t>海港保税区项目富尼视达设备买卖合同</t>
  </si>
  <si>
    <t>海港保税区项目华为设备买卖合同</t>
  </si>
  <si>
    <t>海港保税区项目中兴设备买卖合同</t>
  </si>
  <si>
    <t>海港保税区项目瑞斯康达设备买卖合同</t>
  </si>
  <si>
    <t>海港保税区项目视频编码器设备买卖合同</t>
  </si>
  <si>
    <t>海港保税区项目立杆设备买卖合同</t>
  </si>
  <si>
    <t>海港保税区项目室外防护箱设备买卖合同</t>
  </si>
  <si>
    <t>海港保税区项目大屏幕设备买卖合同</t>
  </si>
  <si>
    <t>海港保税区项目电源逆变器设备买卖合同</t>
  </si>
  <si>
    <t>海港保税区项目DELL显示器设备买卖合同</t>
  </si>
  <si>
    <t>海港保税区项目L显示系统设备买卖合同</t>
  </si>
  <si>
    <t>海港保税区项目DELL台式机设备买卖合同</t>
  </si>
  <si>
    <t>海港保税区项目SONY设备买卖合同</t>
  </si>
  <si>
    <t>劝宝购物广场监控项目设备买卖合同</t>
  </si>
  <si>
    <t>金融城EPON接入项目ZTE设备采购合同</t>
  </si>
  <si>
    <t>金融城EPON接入项目HP设备采购合同</t>
  </si>
  <si>
    <t>金融城EPON接入项目无线AP设备采购合同</t>
  </si>
  <si>
    <t>金融城EPON接入项目中兴设备采购合同</t>
  </si>
  <si>
    <t>新华人寿保险公司天津市分公司办公楼系统集成项目采购合同</t>
  </si>
  <si>
    <t>霍曼天津宝坻厂房项目设备采购合同</t>
  </si>
  <si>
    <t>霍曼天津宝坻厂房项目增项设备采购合同</t>
  </si>
  <si>
    <t>天津津南小站示范镇视频监控项目DVR设备买卖合同</t>
  </si>
  <si>
    <t>天津津南小站示范镇视频监控项目中力防雷设备买卖合同</t>
  </si>
  <si>
    <t>天津津南小站示范镇视频监控项目嘉杰设备买卖合同</t>
  </si>
  <si>
    <t>天津津南小站示范镇视频监控项目安防线缆设备买卖合同</t>
  </si>
  <si>
    <t>天津津南小站示范镇视频监控项目三星电子摄像机设备买卖合同</t>
  </si>
  <si>
    <t>天津津南小站示范镇视频监控项目大屏幕设备买卖合同</t>
  </si>
  <si>
    <t>天津津南小站示范镇视频监控项目视频矩阵设备买卖合同</t>
  </si>
  <si>
    <t>天津津南小站示范镇视频监控项目瑞斯康达设备买卖合同</t>
  </si>
  <si>
    <t>天津津南小站示范镇视频监控项目华为设备买卖合同</t>
  </si>
  <si>
    <t>天津市河东区教育城域网集成项目采购合同</t>
  </si>
  <si>
    <t>天津市汉沽区卡口识别工程中兴设备采购合同</t>
  </si>
  <si>
    <t>天津市汉沽区卡口识别工程设备采购合同</t>
  </si>
  <si>
    <t>天津市河东区城管监控系统室外防护箱设备买卖合同</t>
  </si>
  <si>
    <t>天津市河东区城管监控系统云台设备买卖合同</t>
  </si>
  <si>
    <t>天津市河东区城管监控系统光收发器设备买卖合同</t>
  </si>
  <si>
    <t>天津市河东区城管监控系统项目摄像机设备买卖合同</t>
  </si>
  <si>
    <t>天津市河东区城管监控系统HP工作站设备买卖合同</t>
  </si>
  <si>
    <t>天津市河东区城管监控系统中力设备买卖合同</t>
  </si>
  <si>
    <t>天津市河东区城管监控系统监控立杆设备买卖合同</t>
  </si>
  <si>
    <t>天津市河东区城管监控系统设备买卖合同</t>
  </si>
  <si>
    <t>天津市河东区城管监控系统ZTE设备买卖合同</t>
  </si>
  <si>
    <t>天津滨海圣光皇冠假日酒店设备买卖合同</t>
  </si>
  <si>
    <t>太平人寿天津公司康普采购合同</t>
  </si>
  <si>
    <t>太平人寿保险公司天津分公司机柜采购合同</t>
  </si>
  <si>
    <t>东丽水利局防汛视频监控项目H3C设备买卖合同</t>
  </si>
  <si>
    <t>东丽水利局防汛视频监控项目福信设备买卖合同</t>
  </si>
  <si>
    <t>东丽水利局防汛视频监控项目前端平台设备买卖合同</t>
  </si>
  <si>
    <t>天士力金纳有限公司视频监控项目设备采购合同</t>
  </si>
  <si>
    <t>天士力金纳有限公司视频监控项目HP、DELL设备采购合同</t>
  </si>
  <si>
    <t>八里台示范镇赛格线缆采购合同</t>
  </si>
  <si>
    <t>八里台示范镇立林可视对讲采购合同</t>
  </si>
  <si>
    <t>八里台示范镇赛格线缆第二批采购合同</t>
  </si>
  <si>
    <t>八里台示范镇豪恩设备采购合同</t>
  </si>
  <si>
    <t>八里台示范镇安防系统一舟设备采购合同</t>
  </si>
  <si>
    <t>八里台示范镇波纹管采购合同</t>
  </si>
  <si>
    <t>八里台示范镇PE管采购合同</t>
  </si>
  <si>
    <t>八里台示范镇UPS采购合同</t>
  </si>
  <si>
    <t>八里台项目海康威视设备采购合同</t>
  </si>
  <si>
    <t>八里台示范镇CNB摄像机采购合同</t>
  </si>
  <si>
    <t>八里台示范镇中力防雷采购合同</t>
  </si>
  <si>
    <t>八里台示范镇视频监控设备采购合同</t>
  </si>
  <si>
    <t>八里台示范镇视频监控设备星云采购合同</t>
  </si>
  <si>
    <t>八里台示范镇视频海康设备采购合同</t>
  </si>
  <si>
    <t>八里台示范镇星云电视墙采购合同</t>
  </si>
  <si>
    <t>八里台示范镇艾礼富设备采购合同</t>
  </si>
  <si>
    <t>八里台示范镇泽通接线板设备采购合同</t>
  </si>
  <si>
    <t>八里台示范镇安防工程立方设备采购合同</t>
  </si>
  <si>
    <t>中国农行天津分行利华大楼综合布线项目H3C设备采购合同</t>
  </si>
  <si>
    <t>中国农行天津分行利华大楼综合布线项目机柜设备采购合同</t>
  </si>
  <si>
    <t>中国农行天津分行利华大楼综合布线项目普天线缆采购合同</t>
  </si>
  <si>
    <t>中国农行天津分行利华大楼综合布线项目增项机柜设备采购合同</t>
  </si>
  <si>
    <t>中国农行天津分行利华大楼综合布线项目增项普天设备采购合同</t>
  </si>
  <si>
    <t>和平区庆有西里小区视频监控系统正通设备采购合同</t>
  </si>
  <si>
    <t>和平区庆有西里小区视频监控系统海康威视设备采购合同</t>
  </si>
  <si>
    <t>和平区庆有西里小区视频监控系统显示设备采购合同</t>
  </si>
  <si>
    <t>和平区庆有西里小区视频监控系统瑞斯康达设备采购合同</t>
  </si>
  <si>
    <t>和平数字城管项目三星设备买卖合同</t>
  </si>
  <si>
    <t>和平数字城管项目嘉杰设备买卖合同</t>
  </si>
  <si>
    <t>和平数字城管项目瑞斯康达设备买卖合同</t>
  </si>
  <si>
    <t>和平数字城管项目中力设备买卖合同</t>
  </si>
  <si>
    <t>和平数字城管项目室外防护箱设备买卖合同</t>
  </si>
  <si>
    <t>和平数字城管项目海康威视设备买卖合同</t>
  </si>
  <si>
    <t>气象局空调采购合同</t>
  </si>
  <si>
    <t>华苑IDC机房接入企业网系统设备采购合同</t>
  </si>
  <si>
    <t>和平数字城管项目三星电子摄像机设备采购合同</t>
  </si>
  <si>
    <t>和平数字城管项目海康威视设备采购合同</t>
  </si>
  <si>
    <t>和平数字城管项目嘉杰设备采购合同</t>
  </si>
  <si>
    <t>和平数字城管项目瑞斯康达设备采购合同</t>
  </si>
  <si>
    <t>和平数字城管项目室外防护箱设备采购合同</t>
  </si>
  <si>
    <t>和平数字城管项目插座设备采购合同</t>
  </si>
  <si>
    <t>和平数字城管项目奥美设备采购合同</t>
  </si>
  <si>
    <t>中兴研发基地一期弱电工程项目AD-link设备采购合同</t>
  </si>
  <si>
    <t>中兴研发基地一期弱电工程项目ZTE设备采购合同</t>
  </si>
  <si>
    <t>中兴研发基地一期弱电工程项目奥美设备采购合同</t>
  </si>
  <si>
    <t>中兴研发基地一期弱电工程项目海康威视设备采购合同</t>
  </si>
  <si>
    <t>中兴研发基地一期弱电工程项目联想PC设备采购合同</t>
  </si>
  <si>
    <t>绍兴道住宅公建楼智能系统工程音响设备买卖合同</t>
  </si>
  <si>
    <t>绍兴道住宅公建楼智能系统工程西蒙设备买卖合同</t>
  </si>
  <si>
    <t>华为设备采购合同</t>
  </si>
  <si>
    <t>新联通物流销售合同业务系统支撑部弱电项目买卖合同</t>
  </si>
  <si>
    <t>华为核心交换机采购合同</t>
  </si>
  <si>
    <t>保税区数字化城管项目弱电产品采购合同</t>
  </si>
  <si>
    <t>保税区数字化城管项目产品销售订单</t>
  </si>
  <si>
    <t>保税区数字化城管项目办公家具设备采购合同</t>
  </si>
  <si>
    <t>保税区数字化城管项目数据库服务器设备采购合同</t>
  </si>
  <si>
    <t>保税区数字化城管项目办公设备采购合同</t>
  </si>
  <si>
    <t>保税区数字化城管项目华三存储设备采购合同</t>
  </si>
  <si>
    <t>保税区数字化城管项目车载DVR采购合同</t>
  </si>
  <si>
    <t>保税区数字化城管项目办公设备增项采购合同</t>
  </si>
  <si>
    <t>保税区数字化城管项目办公家具采购合同</t>
  </si>
  <si>
    <t>河西公安局办公楼有线电视器材采购合同</t>
  </si>
  <si>
    <t>河西公安局办公楼UPS采购合同</t>
  </si>
  <si>
    <t>河西公安局办公楼大金空调采购合同</t>
  </si>
  <si>
    <t>河西公安局办公楼会议系统采购合同</t>
  </si>
  <si>
    <t>河西公安局办公楼H3C采购合同</t>
  </si>
  <si>
    <t>和平环卫局监控平台项目海康威视采购合同</t>
  </si>
  <si>
    <t>和平环卫局监控平台项目瑞斯康达采购合同</t>
  </si>
  <si>
    <t>和平环卫局监控平台项目服务器采购合同</t>
  </si>
  <si>
    <t>天津市汉沽区数字化城管平台建设硬件部分第一包设备买卖合同</t>
  </si>
  <si>
    <t>天津市汉沽区数字化城管平台建设硬件部分第二包设备买卖合同</t>
  </si>
  <si>
    <t>天津市汉沽区数字化城管平台建设硬件部分第三包设备买卖合同</t>
  </si>
  <si>
    <t>天津市汉沽区数字化城管平台建设硬件部分第四包设备买卖合同</t>
  </si>
  <si>
    <t>天津市汉沽区数字化城管平台建设硬件部分第五包设备买卖合同</t>
  </si>
  <si>
    <t>天津市政务网设备搬迁工程华为设备采购合同</t>
  </si>
  <si>
    <t>天津市政务网设备搬迁工程华为设备采购合同补充协议</t>
  </si>
  <si>
    <t>天津市政务网设备搬迁工程山特UPS采购合同</t>
  </si>
  <si>
    <t>天津市政务网设备搬迁工程大金空调采购合同</t>
  </si>
  <si>
    <t>CU12-1240-2012-000135</t>
  </si>
  <si>
    <t>ICT中储项目防火墙设备买卖合同</t>
  </si>
  <si>
    <t>天津市加源电力设备技术有限公司设备采购合同</t>
  </si>
  <si>
    <t>天津联通武清营业接入项目光电转换设备买卖合同</t>
  </si>
  <si>
    <t>天津联通武清营业接入项目光电转换设备买卖合同补充协议</t>
  </si>
  <si>
    <t>天津联通武清营业接入项目弱电设备买卖合同</t>
  </si>
  <si>
    <t>东丽湖度假村新增节点项目思科设备采购合同</t>
  </si>
  <si>
    <t>天津联通福禄克仪表采购合同</t>
  </si>
  <si>
    <t>分布式TCP/IP地址/域名备案及管理系统二期设备买卖合同</t>
  </si>
  <si>
    <t>北辰区政府项目华为设备买卖合同</t>
  </si>
  <si>
    <t>汉沽技防网3期金盾采购合同</t>
  </si>
  <si>
    <t>汉沽技防网3期奥美采购合同</t>
  </si>
  <si>
    <t>汉沽技防网3期嘉杰设备采购合同</t>
  </si>
  <si>
    <t>汉沽技防网3期中兴设备采购合同</t>
  </si>
  <si>
    <t>汉沽技防网三期瑞斯康达采购合同</t>
  </si>
  <si>
    <t>汉沽技防网三星采购合同</t>
  </si>
  <si>
    <t>汉沽技防网金盾采购合同</t>
  </si>
  <si>
    <t>汉沽技防网瑞斯康达采购合同</t>
  </si>
  <si>
    <t>宁河农工部合勤设备采购合同</t>
  </si>
  <si>
    <t>天津联通加源电力项目设备买卖合同</t>
  </si>
  <si>
    <t>宁河执法局城管项目海康威视设备买卖合同</t>
  </si>
  <si>
    <t>宁河执法局城管项目星云设备买卖合同</t>
  </si>
  <si>
    <t>宁河执法局城管项目泽通设备买卖合同</t>
  </si>
  <si>
    <t>蓟县数字城管监控项目中兴采购合同</t>
  </si>
  <si>
    <t>蓟县数字城管监控项目金盾采购合同</t>
  </si>
  <si>
    <t>蓟县数字城管监控项目防雷设备采购合同</t>
  </si>
  <si>
    <t>蓟县数字城管监控项目瑞斯康达设备采购合同</t>
  </si>
  <si>
    <t>蓟县数字城管监控项目塞福豪斯设备采购合同</t>
  </si>
  <si>
    <t>蓟县数字城管监控项目中兴设备采购合同</t>
  </si>
  <si>
    <t>小海地东海街监控项目正通采购合同</t>
  </si>
  <si>
    <t>小海地东海街监控项目H3C采购合同</t>
  </si>
  <si>
    <t>天津市信访办公室弱电改造工程设备买卖合同</t>
  </si>
  <si>
    <t>CU12-1240-2011-000103</t>
  </si>
  <si>
    <t>联通系统集成有限公司天津市分公司泽通采购合同</t>
  </si>
  <si>
    <t>CU12-1240-2011-000102</t>
  </si>
  <si>
    <t>联通系统集成有限公司天津市分公司驶然采购合同</t>
  </si>
  <si>
    <t>天津联通达沃斯会场WLAN网络项目设备买卖合同</t>
  </si>
  <si>
    <t>天津联通达沃斯会场WLAN网络项目设备买卖合同补充协议</t>
  </si>
  <si>
    <t>天津联通梅江会展项目一舟线缆设备买卖合同</t>
  </si>
  <si>
    <t>天津联通梅江会展项目机柜设备买卖合同</t>
  </si>
  <si>
    <t>天津联通梅江会展项目日海设备买卖合同</t>
  </si>
  <si>
    <t>北辰数字化城管项目金盾设备采购合同</t>
  </si>
  <si>
    <t>北辰数字化城管项目H3C设备采购合同</t>
  </si>
  <si>
    <t>恒银公司TCL设备采购合同</t>
  </si>
  <si>
    <t>恒银公司一舟线缆采购合同</t>
  </si>
  <si>
    <t>恒银公司H3C设备采购合同</t>
  </si>
  <si>
    <t>恒银公司中联交换机采购合同</t>
  </si>
  <si>
    <t>恒银公司微耕门禁采购合同</t>
  </si>
  <si>
    <t>恒银公司中力防雷采购合同</t>
  </si>
  <si>
    <t>恒银公司星云采购合同</t>
  </si>
  <si>
    <t>恒银公司TCL采购合同</t>
  </si>
  <si>
    <t>恒银科技园西门子采购合同</t>
  </si>
  <si>
    <t>天津联通临港检验检疫局信息化项目H3C交换机设备买卖合同</t>
  </si>
  <si>
    <t>天津联通临港检验检疫局信息化项目机柜设备买卖合同</t>
  </si>
  <si>
    <t>天津联通临港检验检疫局信息化项目CTC设备买卖合同</t>
  </si>
  <si>
    <t>天津联通临港检验检疫局信息化项目AR2831路由器设备买卖合同</t>
  </si>
  <si>
    <t>蓟县教育局海康威视设备采购合同</t>
  </si>
  <si>
    <t>蓟县教育局正通设备采购合同</t>
  </si>
  <si>
    <t>蓟县教育局视频监控海康威视设备采购合同</t>
  </si>
  <si>
    <t>蓟县教育局摄像机采购合同</t>
  </si>
  <si>
    <t>联通加源公司集成项目设备买卖合同</t>
  </si>
  <si>
    <t>天津港务边检局信息化项目波分复用设备买卖合同</t>
  </si>
  <si>
    <t>天津港务海事局信息化项目H3C设备采购合同</t>
  </si>
  <si>
    <t>天津港务海事局信息化项目波分复用设备采购合同</t>
  </si>
  <si>
    <t>天津港务海事局信息化项目一舟线缆设备采购合同</t>
  </si>
  <si>
    <t>天津港务海事局信息化项目瑞星杀毒软件采购合同</t>
  </si>
  <si>
    <t>天津港务海事局信息化项目宏正KVM设备采购合同</t>
  </si>
  <si>
    <t>天津港务海事局信息化项目弱电产品设备采购合同</t>
  </si>
  <si>
    <t>天津港务海事局信息化项目UPS设备采购合同</t>
  </si>
  <si>
    <t>农业银行光纤采购合同</t>
  </si>
  <si>
    <t>农行普天线缆采购合同</t>
  </si>
  <si>
    <t>诚品嘉园小区弱电工程项目设备买卖合同</t>
  </si>
  <si>
    <t>公安局滨海分局车载移动监控集成项目设备买卖合同</t>
  </si>
  <si>
    <t>天津港务边检局信息化项目UPS设备买卖合同</t>
  </si>
  <si>
    <t>天津联通临港边检局UPS设备购销合同</t>
  </si>
  <si>
    <t>天津港务公司生产调度项目APC产品采购合同</t>
  </si>
  <si>
    <t>天津联通IBM设备买卖合同</t>
  </si>
  <si>
    <t>天津港务公司生产调度项目网络设备采购合同</t>
  </si>
  <si>
    <t>天津联通软件产品采购合同</t>
  </si>
  <si>
    <t>蓟县交通安全视频监控项目设备买卖合同</t>
  </si>
  <si>
    <t>奥体中心视频监控融合项目设备买卖合同</t>
  </si>
  <si>
    <t>天津联通中储项目三星产品设备买卖合同</t>
  </si>
  <si>
    <t>天津联通中储项目科华UPS产品设备买卖合同</t>
  </si>
  <si>
    <t>津南财政局荃为采购合同</t>
  </si>
  <si>
    <t>津南财政局AR2831设备采购合同</t>
  </si>
  <si>
    <t>阳光100视频监控融合项目中兴设备买卖合同</t>
  </si>
  <si>
    <t>阳光100视频监控融合项目设备买卖合同</t>
  </si>
  <si>
    <t>天津滨腾网络工程项目卡巴斯基杀毒软件买卖合同</t>
  </si>
  <si>
    <t>天津滨腾网络工程项目UPS设备买卖合同</t>
  </si>
  <si>
    <t>天津联通滨腾网络项目弱电产品买卖合同</t>
  </si>
  <si>
    <t>天宾五号楼澳津线缆采购合同</t>
  </si>
  <si>
    <t>天宾五号楼配线箱采购合同</t>
  </si>
  <si>
    <t>蓟县法院GPS车载系统项目设备买卖合同</t>
  </si>
  <si>
    <t>天津联通华为交换机设备买卖合同</t>
  </si>
  <si>
    <t>天津亚信联创科技S53交换机设备采购合同</t>
  </si>
  <si>
    <t>武清技防网三星设备采购合同</t>
  </si>
  <si>
    <t>武清技防网嘉杰设备采购合同</t>
  </si>
  <si>
    <t>武清技防网汇信特设备采购合同</t>
  </si>
  <si>
    <t>亚历山大项目APC机柜采购合同</t>
  </si>
  <si>
    <t>亚历山大项目思科采购合同</t>
  </si>
  <si>
    <t>亚历山大项目AV系统采购合同</t>
  </si>
  <si>
    <t>亚历山大项目机柜采购合同</t>
  </si>
  <si>
    <t>亚历山大项目康普采购合同</t>
  </si>
  <si>
    <t>亚历山大项目UPS采购合同</t>
  </si>
  <si>
    <t>亚历山大项目西门子采购合同</t>
  </si>
  <si>
    <t>亚历山大项目华为采购合同</t>
  </si>
  <si>
    <t>亚历山大项目视频会议采购合同</t>
  </si>
  <si>
    <t>亚历山大项目郎科采购合同</t>
  </si>
  <si>
    <t>CU12-1240-2011-000004</t>
  </si>
  <si>
    <t>亚历山大一期IT/AV工程星云采购合同</t>
  </si>
  <si>
    <t>天津联通临港海关信息化项目机房监控系统设备买卖合同</t>
  </si>
  <si>
    <t>天津联通临港海关信息化项目机房空调设备买卖合同</t>
  </si>
  <si>
    <t>天津联通临港海关信息化项目MX-ONE交换机设备买卖合同</t>
  </si>
  <si>
    <t>天津联通临港海关信息化项目光纤监控设备买卖合同</t>
  </si>
  <si>
    <t>空港A地块耐克森设备采购合同</t>
  </si>
  <si>
    <t>联通系统集成有限公司天津市分公司瑞联达阿尔卡特采购合同</t>
  </si>
  <si>
    <t>联通系统集成有限公司天津市分公司瑞联达阿尔卡特增项采购合同</t>
  </si>
  <si>
    <t>天津中新生态城弱电设备买卖合同</t>
  </si>
  <si>
    <t>天津中新生态城项目光端机设备买卖合同</t>
  </si>
  <si>
    <t>天津中新生态城项目监控设备买卖合同</t>
  </si>
  <si>
    <t>天津中新生态城项目嘉杰设备买卖合同</t>
  </si>
  <si>
    <t>天津中新生态城项目三星设备买卖合同</t>
  </si>
  <si>
    <t>天津中新生态城项目大华硬盘录像机设备买卖合同</t>
  </si>
  <si>
    <t>天津中新生态城项目立杆设备买卖合同</t>
  </si>
  <si>
    <t>南开分局视频监控融合项目设备买卖合同</t>
  </si>
  <si>
    <t>新南马路五金城二期弱电系统工程设备买卖合同</t>
  </si>
  <si>
    <t>静海县医院改扩建工程弱电工程电话、外网系统设备买卖合同</t>
  </si>
  <si>
    <t>同信电力维修公司GPS车载系统项目设备买卖合同</t>
  </si>
  <si>
    <t>考试院天地伟业采购合同</t>
  </si>
  <si>
    <t>CU12-1240-2011-000152</t>
  </si>
  <si>
    <t>关于考试院项目天地伟业合同的变更协议</t>
  </si>
  <si>
    <t>考试院竞业达采购合同</t>
  </si>
  <si>
    <t>考试院佳发采购合同</t>
  </si>
  <si>
    <t>CU12-1240-2011-000151</t>
  </si>
  <si>
    <t>关于考试院项目佳发合同的变更协议</t>
  </si>
  <si>
    <t>考试院友创采购合同</t>
  </si>
  <si>
    <t>考试院泽通采购合同</t>
  </si>
  <si>
    <t>考试院创通网讯采购合同</t>
  </si>
  <si>
    <t>考试院投影仪采购合同</t>
  </si>
  <si>
    <t>考试院机柜采购合同</t>
  </si>
  <si>
    <t>CU12-1240-2012-000007</t>
  </si>
  <si>
    <t>联通系统集成有限公司天津市分公司创通网讯采购合同</t>
  </si>
  <si>
    <t>空港A地块东元采购合同</t>
  </si>
  <si>
    <t>空港A地块西门子采购合同</t>
  </si>
  <si>
    <t>空港A地块华为设备采购合同</t>
  </si>
  <si>
    <t>天津联通AB地块视频监控项目存储设备采购变更协议</t>
  </si>
  <si>
    <t>空港A地块爱默生采购合同</t>
  </si>
  <si>
    <t>中捷通信网络集成采购合同</t>
  </si>
  <si>
    <t>空港A地块灯杆采购合同</t>
  </si>
  <si>
    <t>空港A地块水泥堆采购合同</t>
  </si>
  <si>
    <t>宁河县政府中兴采购合同</t>
  </si>
  <si>
    <t>嘉立荷牛场爱谱华顿采购合同</t>
  </si>
  <si>
    <t>嘉立荷牛场星云采购合同</t>
  </si>
  <si>
    <t>嘉立荷牛场海康采购合同</t>
  </si>
  <si>
    <t>嘉立荷牛场防雷器采购合同</t>
  </si>
  <si>
    <t>嘉立荷牛场北讯采购合同</t>
  </si>
  <si>
    <t>奶牛场海康采购合同</t>
  </si>
  <si>
    <t>天津联通中盛项目设备买卖合同</t>
  </si>
  <si>
    <t>CU12-1240-2011-000056</t>
  </si>
  <si>
    <t>天宝F3地块海康威视设备采购合同</t>
  </si>
  <si>
    <t>CU12-1240-2011-000055</t>
  </si>
  <si>
    <t>CU12-1240-2011-000057</t>
  </si>
  <si>
    <t>天宝F3地块项目科士达设备采购合同</t>
  </si>
  <si>
    <t>CU12-1240-2011-000052</t>
  </si>
  <si>
    <t>天宝F3地块项目赛福力设备采购合同</t>
  </si>
  <si>
    <t>CU12-1240-2011-000060</t>
  </si>
  <si>
    <t>宁河卡口雷达网络传输网络二期交换机设备买卖合同</t>
  </si>
  <si>
    <t>中捷通信中兴采购合同</t>
  </si>
  <si>
    <t>CU12-1240-2011-000115</t>
  </si>
  <si>
    <t>天津联通集成合同的变更协议</t>
  </si>
  <si>
    <t>CU12-1240-2011-000113</t>
  </si>
  <si>
    <t>中捷通信中兴采购合同终止协议</t>
  </si>
  <si>
    <t>CU12-1240-2011-000112</t>
  </si>
  <si>
    <t>CU12-1240-2011-000111</t>
  </si>
  <si>
    <t>天津联通监控系统传输工程传输设备买卖合同</t>
  </si>
  <si>
    <t>小南河项目普天线缆采购合同</t>
  </si>
  <si>
    <t>小南河项目可视对讲设备一期二期设备采购合同</t>
  </si>
  <si>
    <t>ICT小南河村民还迁项目可视对讲设备买卖合同</t>
  </si>
  <si>
    <t>CU12-1240-2012-000295</t>
  </si>
  <si>
    <t>ICT小南河村民还迁项目烟感设备买卖合同</t>
  </si>
  <si>
    <t>CU12-1240-2012-000243</t>
  </si>
  <si>
    <t>ICT小南河村民还迁项目线缆买卖合同</t>
  </si>
  <si>
    <t>天津联通边检、商检、海事、海关视频监控项目设备买卖合同</t>
  </si>
  <si>
    <t>天津联通临港海关信息化项目弱电设备买卖合同</t>
  </si>
  <si>
    <t>南开科技园项目达德设备买卖合同</t>
  </si>
  <si>
    <t>南开科技园项目星云设备买卖合同</t>
  </si>
  <si>
    <t>南开科技园项目恒瑞永信设备买卖合同</t>
  </si>
  <si>
    <t>天津直报网天津直报点网络设备买卖合同</t>
  </si>
  <si>
    <t>联通系统集成有限公司天津市分公司河北容委三星采购合同</t>
  </si>
  <si>
    <t>联通系统集成有限公司天津市分公司河北容委正通采购合同</t>
  </si>
  <si>
    <t>联通系统集成有限公司天津市分公司河北容委机柜采购合同</t>
  </si>
  <si>
    <t>联通系统集成有限公司天津市分公司河北容委奥美采购合同</t>
  </si>
  <si>
    <t>联通系统集成有限公司天津市分公司河北容委海康采购合同</t>
  </si>
  <si>
    <t>联通系统集成有限公司天津市分公司河北容委采购合同</t>
  </si>
  <si>
    <t>联通系统集成有限公司天津市分公司河北容委中兴采购合同</t>
  </si>
  <si>
    <t>联通系统集成有限公司天津市分公司容委正通采购合同</t>
  </si>
  <si>
    <t>联通系统集成有限公司天津市分公司河东容委三星采购合同</t>
  </si>
  <si>
    <t>联通系统集成有限公司天津市分公司河东容委正通采购合同</t>
  </si>
  <si>
    <t>联通系统集成有限公司天津市分公司河东容委机柜采购合同</t>
  </si>
  <si>
    <t>联通系统集成有限公司天津市分公司河东容委奥美采购合同</t>
  </si>
  <si>
    <t>联通系统集成有限公司天津市分公司河东容委海康采购合同</t>
  </si>
  <si>
    <t>联通系统集成有限公司天津市分公司河东容委采购合同</t>
  </si>
  <si>
    <t>联通系统集成有限公司天津市分公司河东容委中兴采购合同</t>
  </si>
  <si>
    <t>联通系统集成有限公司天津市分公司容委机柜托板采购合同</t>
  </si>
  <si>
    <t>联通系统集成有限公司天津市分公司河东容委3G视频采购合同</t>
  </si>
  <si>
    <t>联通系统集成有限公司天津市分公司红桥容委三星采购合同</t>
  </si>
  <si>
    <t>联通系统集成有限公司天津市分公司红桥容委正通采购合同</t>
  </si>
  <si>
    <t>联通系统集成有限公司天津市分公司红桥容委机柜采购合同</t>
  </si>
  <si>
    <t>联通系统集成有限公司天津市分公司红桥容委奥美采购合同</t>
  </si>
  <si>
    <t>联通系统集成有限公司天津市分公司红桥容委海康采购合同</t>
  </si>
  <si>
    <t>联通系统集成有限公司天津市分公司红桥容委采购合同</t>
  </si>
  <si>
    <t>联通系统集成有限公司天津市分公司红桥容委中兴采购合同</t>
  </si>
  <si>
    <t>CU12-1240-2011-000051</t>
  </si>
  <si>
    <t>津能临港集成项目国通设备采购合同</t>
  </si>
  <si>
    <t>联通系统集成有限公司天津市分公司南开容委三星采购合同</t>
  </si>
  <si>
    <t>联通系统集成有限公司天津市分公司南开容委正通采购合同</t>
  </si>
  <si>
    <t>联通系统集成有限公司天津市分公司南开容委海康采购合同</t>
  </si>
  <si>
    <t>联通系统集成有限公司天津市分公司南开容委采购合同</t>
  </si>
  <si>
    <t>联通系统集成有限公司天津市分公司南开容委中兴采购合同</t>
  </si>
  <si>
    <t>CU12-1240-2011-000145</t>
  </si>
  <si>
    <t>CU12-1240-2011-000005</t>
  </si>
  <si>
    <t>津南市容委数字化二级平台海康威视采购合同</t>
  </si>
  <si>
    <t>CU12-1240-2011-000002</t>
  </si>
  <si>
    <t>津南市容委数字化二级平台奥美采购合同</t>
  </si>
  <si>
    <t>CU12-1240-2011-000003</t>
  </si>
  <si>
    <t>津南市容委数字化二级平台华为采购合同</t>
  </si>
  <si>
    <t>CU12-1240-2011-000034</t>
  </si>
  <si>
    <t>津南容委立科机柜采购合同</t>
  </si>
  <si>
    <t>天津生态城无线铁塔采购合同</t>
  </si>
  <si>
    <t>天津滨海机场WLAN项目弱电设备买卖合同</t>
  </si>
  <si>
    <t>CU12-1240-2011-000036</t>
  </si>
  <si>
    <t>中新生态城电池采购合同</t>
  </si>
  <si>
    <t>CU12-1240-2011-000074</t>
  </si>
  <si>
    <t>生态城UPS采购合同</t>
  </si>
  <si>
    <t>联通系统集成有限公司天津市分公司中兴采购合同</t>
  </si>
  <si>
    <t>CU12-1240-2011-000019</t>
  </si>
  <si>
    <t>天房集团中兴采购合同</t>
  </si>
  <si>
    <t>CU12-1240-2011-000076</t>
  </si>
  <si>
    <t>天房小区EPON中兴设备采购合同</t>
  </si>
  <si>
    <t>CU12-1240-2011-000007</t>
  </si>
  <si>
    <t>天保商务园A区智能化工程电力监控采购合同</t>
  </si>
  <si>
    <t>联通系统集成有限公司天津市分公司一舟采购合同</t>
  </si>
  <si>
    <t>CU12-1240-2011-000037</t>
  </si>
  <si>
    <t>空港天保商务园A地块三星采购合同</t>
  </si>
  <si>
    <t>CU12-1240-2011-000008</t>
  </si>
  <si>
    <t>南开区视频监控点位建设工程海康威视采购合同</t>
  </si>
  <si>
    <t>CU12-1240-2011-000119</t>
  </si>
  <si>
    <t>天津联通集成合同</t>
  </si>
  <si>
    <t>CU12-1240-2011-000038</t>
  </si>
  <si>
    <t>天津联通伊唯信系统集成项目弱电设备采购合同</t>
  </si>
  <si>
    <t>CU12-1240-2011-000124</t>
  </si>
  <si>
    <t>天津联通泰达有线FTTH项目弱电设备买卖合同</t>
  </si>
  <si>
    <t>CU12-1240-2011-000096</t>
  </si>
  <si>
    <t>天津农行综合布线项目弱电产品采购合同</t>
  </si>
  <si>
    <t>CU12-1240-2012-000082</t>
  </si>
  <si>
    <t>联通系统集成有限公司天津市分公司滨海视频监控华为采购合同</t>
  </si>
  <si>
    <t>CU12-1240-2012-000088</t>
  </si>
  <si>
    <t>滨海视频监控项目监控杆采购合同</t>
  </si>
  <si>
    <t>CU12-1240-2012-000089</t>
  </si>
  <si>
    <t>滨海视频监控项目天地伟业采购合同</t>
  </si>
  <si>
    <t>CU12-1240-2012-000152</t>
  </si>
  <si>
    <t>滨海视频监控捷顿采购合同</t>
  </si>
  <si>
    <t>CU12-1240-2011-000101</t>
  </si>
  <si>
    <t>联通系统集成公司中兴设备采购合同</t>
  </si>
  <si>
    <t>CU12-1240-2012-000011</t>
  </si>
  <si>
    <t>天津联通中兴视频监控设备采购合同</t>
  </si>
  <si>
    <t>CU12-1240-2011-000133</t>
  </si>
  <si>
    <t>联通营业厅项目设备采购合同</t>
  </si>
  <si>
    <t>CU12-1240-2011-000122</t>
  </si>
  <si>
    <t>天津联通中兴EPON设备采购合同</t>
  </si>
  <si>
    <t>CU12-1240-2011-000127</t>
  </si>
  <si>
    <t>联通系统集成有限公司天津市分公司天地伟业采购合同</t>
  </si>
  <si>
    <t>CU12-1240-2011-000126</t>
  </si>
  <si>
    <t>联通系统集成有限公司天津市分公司竞业达采购合同</t>
  </si>
  <si>
    <t>CU12-1240-2012-000009</t>
  </si>
  <si>
    <t>天津联通大港组织部评测项目弱电产品采购合同</t>
  </si>
  <si>
    <t>CU12-1240-2012-000010</t>
  </si>
  <si>
    <t>天津联通大港组织部评测项目华为设备采购合同</t>
  </si>
  <si>
    <t>CU12-1240-2012-000164</t>
  </si>
  <si>
    <t>ICT天津联通中捷项目设备买卖合同</t>
  </si>
  <si>
    <t>CU12-1240-2012-000163</t>
  </si>
  <si>
    <t>ICT天津联通中捷集成合同</t>
  </si>
  <si>
    <t>CU12-1240-2012-000002</t>
  </si>
  <si>
    <t>联通系统集成有限公司天津市分公司嘉利荷公司采购合同</t>
  </si>
  <si>
    <t>CU12-1240-2012-000012</t>
  </si>
  <si>
    <t>天津联通中兴交换机买卖合同</t>
  </si>
  <si>
    <t>CU12-1240-2012-000013</t>
  </si>
  <si>
    <t>天津联通华为防火墙买卖合同</t>
  </si>
  <si>
    <t>CU12-1240-2012-000109-1</t>
  </si>
  <si>
    <t>关于《ICT北辰区技防网摄像机建设项目弱电产品采购合同》的终止协议</t>
  </si>
  <si>
    <t>CU12-1240-2012-000214</t>
  </si>
  <si>
    <t>ICT北辰技防网摄像头建设工程奥美防雷买卖合同</t>
  </si>
  <si>
    <t>CU12-1240-2012-000218</t>
  </si>
  <si>
    <t>CU12-1240-2012-000216</t>
  </si>
  <si>
    <t>ICT北辰技防网摄像头建设工程光传输设备买卖合同</t>
  </si>
  <si>
    <t>CU12-1240-2012-000213</t>
  </si>
  <si>
    <t>ICT北辰技防网摄像头建设工程三星摄像头买卖合同</t>
  </si>
  <si>
    <t>CU12-1240-2012-000215</t>
  </si>
  <si>
    <t>ICT北辰技防网摄像头建设工程摄像机电源买卖合同</t>
  </si>
  <si>
    <t>CU12-1240-2012-000211</t>
  </si>
  <si>
    <t>ICT北辰技防网中兴设备头买卖合同</t>
  </si>
  <si>
    <t>CU12-1240-2012-000212</t>
  </si>
  <si>
    <t>ICT北辰技防网三星设备买卖合同</t>
  </si>
  <si>
    <t>CU12-1240-2012-000221</t>
  </si>
  <si>
    <t>ICT北辰技防网云台护罩产品买卖合同</t>
  </si>
  <si>
    <t>CU12-1240-2012-000222</t>
  </si>
  <si>
    <t>ICT北辰技防网瑞斯康达光传输产品买卖合同</t>
  </si>
  <si>
    <t>CU12-1240-2012-000217</t>
  </si>
  <si>
    <t>ICT北辰技防网摄像机电源买卖合同</t>
  </si>
  <si>
    <t>CU12-1240-2012-000219</t>
  </si>
  <si>
    <t>ICT北辰技防网奥美防雷产品买卖合同</t>
  </si>
  <si>
    <t>联通系统集成有限公司天津市分公司赛格采购合同</t>
  </si>
  <si>
    <t>CU12-1240-2012-000045</t>
  </si>
  <si>
    <t>联通系统集成有限公司天津市分公司静海模范学校佳发采购合同</t>
  </si>
  <si>
    <t>CU12-1240-2012-000044</t>
  </si>
  <si>
    <t>联通系统集成有限公司天津市分公司静海模范学校天地伟业采购合同</t>
  </si>
  <si>
    <t>CU12-1240-2012-000048</t>
  </si>
  <si>
    <t>联通系统集成有限公司天津市分公司静海模范学校一舟采购合同</t>
  </si>
  <si>
    <t>CU12-1240-2012-000042</t>
  </si>
  <si>
    <t>联通系统集成有限公司天津市分公司静海模范学校荃为采购合同</t>
  </si>
  <si>
    <t>CU12-1240-2012-000043</t>
  </si>
  <si>
    <t>联通系统集成有限公司天津市分公司静海二中天地伟业采购合同</t>
  </si>
  <si>
    <t>CU12-1240-2012-000047</t>
  </si>
  <si>
    <t>联通系统集成有限公司天津市分公司静海二中一舟采购合同</t>
  </si>
  <si>
    <t>CU12-1240-2012-000041</t>
  </si>
  <si>
    <t>联通系统集成有限公司天津市分公司静海二中荃为采购合同</t>
  </si>
  <si>
    <t>CU12-1240-2012-000070</t>
  </si>
  <si>
    <t>ICT武清英华中学天地伟业采购合同</t>
  </si>
  <si>
    <t>CU12-1240-2012-000071</t>
  </si>
  <si>
    <t>ICT武清英华中学竞业达采购合同</t>
  </si>
  <si>
    <t>CU12-1240-2012-000069</t>
  </si>
  <si>
    <t>ICT武清英华中学荃为采购合同</t>
  </si>
  <si>
    <t>CU12-1240-2012-000272</t>
  </si>
  <si>
    <t>ICT中建威海路弱电集成项目弱电设备买卖合同</t>
  </si>
  <si>
    <t>CU12-1240-2012-000183</t>
  </si>
  <si>
    <t>ICT南翠屏公园视频监控项目视频产品买卖合同</t>
  </si>
  <si>
    <t>CU12-1240-2012-000138</t>
  </si>
  <si>
    <t>ICT津南安监局集成项目凯舜设备采购合同</t>
  </si>
  <si>
    <t>CU12-1240-2012-000137</t>
  </si>
  <si>
    <t>ICT考试院宝坻中专竞业达采购合同</t>
  </si>
  <si>
    <t>CU12-1240-2012-000126</t>
  </si>
  <si>
    <t>ICT考试院宝坻中专天地伟业采购合同</t>
  </si>
  <si>
    <t>CU12-1240-2012-000127</t>
  </si>
  <si>
    <t>ICT考试院宝坻中专朗科采购合同</t>
  </si>
  <si>
    <t>CU12-1240-2012-000120</t>
  </si>
  <si>
    <t>ICT高速公路网络建设华为设备采购合同</t>
  </si>
  <si>
    <t>CU12-1240-2012-000184</t>
  </si>
  <si>
    <t>ICT南开视频项目多媒体单元设备采购合同</t>
  </si>
  <si>
    <t>CU12-1240-2012-000153</t>
  </si>
  <si>
    <t>ICT津南公安局系统集成项目采购合同</t>
  </si>
  <si>
    <t>CU12-1240-2012-000146</t>
  </si>
  <si>
    <t>ICT《安元重大危险源网络化安全监督与应急管理平台软件》V5.0软件销售合同</t>
  </si>
  <si>
    <t>CU12-1240-2012-000238</t>
  </si>
  <si>
    <t>联通系统集成有限公司天津市分公司达沃斯普天采购合同</t>
  </si>
  <si>
    <t>CU12-1240-2012-000237</t>
  </si>
  <si>
    <t>联通系统集成有限公司天津市分公司达沃斯论坛UPS采购合同</t>
  </si>
  <si>
    <t>CU12-1240-2012-000196</t>
  </si>
  <si>
    <t>ICT天津联通西青安监局项目华为设备买卖合同</t>
  </si>
  <si>
    <t>ICT天津联通西青安监局项目弱电设备买卖合同</t>
  </si>
  <si>
    <t>CU12-1240-2012-000200</t>
  </si>
  <si>
    <t>ICT天津联通西青安监局项目曙光服务器买卖合同</t>
  </si>
  <si>
    <t>CU12-1240-2012-000220</t>
  </si>
  <si>
    <t>ICT天津联通西青安监局项目综合布线产品买卖合同</t>
  </si>
  <si>
    <t>CU12-1240-2012-000206</t>
  </si>
  <si>
    <t>西青分局机动车号牌抓拍系统项目华为采购合同</t>
  </si>
  <si>
    <t>CU12-1240-2012-000203</t>
  </si>
  <si>
    <t>西青公安局机动车号牌抓拍系统项目中兴采购合同</t>
  </si>
  <si>
    <t>CU12-1240-2012-000205</t>
  </si>
  <si>
    <t>西青公安局机动车号牌抓拍系统项目瑞斯康达采购合同</t>
  </si>
  <si>
    <t>CU12-1240-2012-000277</t>
  </si>
  <si>
    <t>ICT西青校园监控项目光纤收发器采购合同</t>
  </si>
  <si>
    <t>CU12-1240-2012-000279</t>
  </si>
  <si>
    <t>ICT西青校园监控光端机采购合同</t>
  </si>
  <si>
    <t>CU12-1240-2012-000282</t>
  </si>
  <si>
    <t>ICT西青校园监控项目恒鸣采购合同</t>
  </si>
  <si>
    <t>CU12-1240-2012-000293</t>
  </si>
  <si>
    <t>西青校园监控大华采购合同</t>
  </si>
  <si>
    <t>CU12-1240-2012-000254</t>
  </si>
  <si>
    <t>ICT西青校园监控项目华为采购合同</t>
  </si>
  <si>
    <t>CU12-1240-2012-000294</t>
  </si>
  <si>
    <t>CU12-1240-2012-000291</t>
  </si>
  <si>
    <t>河北分局监控项目光纤收发器采购合同</t>
  </si>
  <si>
    <t>CU12-1240-2012-000280</t>
  </si>
  <si>
    <t>ICT通钢立业大厦弱电集成项目弱电产品买卖合同</t>
  </si>
  <si>
    <t>CU12-1240-2012-000288</t>
  </si>
  <si>
    <t>汉沽教育局中小学幼儿园视频监控项目智特采购合同</t>
  </si>
  <si>
    <t>CU12-1240-2012-000256</t>
  </si>
  <si>
    <t>ICT红桥容委视频监控项目三星采购合同</t>
  </si>
  <si>
    <t>CU12-1240-2012-000255</t>
  </si>
  <si>
    <t>ICT红桥容委视频监控项目正通采购合同</t>
  </si>
  <si>
    <t>CU12-1240-2012-000259</t>
  </si>
  <si>
    <t>ICT红桥容委视频监控项目光端机采购合同</t>
  </si>
  <si>
    <t>CU12-1240-2012-000257</t>
  </si>
  <si>
    <t>ICT红桥容委视频监控项目防水箱采购合同</t>
  </si>
  <si>
    <t>CU12-1240-2012-000263</t>
  </si>
  <si>
    <t>ICT红桥容委视频监控项目防雷采购合同</t>
  </si>
  <si>
    <t>CU12-1240-2012-000271</t>
  </si>
  <si>
    <t>ICT红桥容委视频监控项目中兴采购合同</t>
  </si>
  <si>
    <t>CU12-1240-2012-000285</t>
  </si>
  <si>
    <t>ICT蓟县财政局路由器采购合同</t>
  </si>
  <si>
    <t>CU12-1240-2012-000273</t>
  </si>
  <si>
    <t>ICT蓟县财政局华为采购合同</t>
  </si>
  <si>
    <t>CU12-1240-2012-000284</t>
  </si>
  <si>
    <t>ICT津南财政局路由器采购合同</t>
  </si>
  <si>
    <t>CU12-1240-2012-000303</t>
  </si>
  <si>
    <t>ICT东丽区军粮城示范镇一期（起步区）办公楼综合布线及网络项目星云采购合同</t>
  </si>
  <si>
    <t>CU12-1240-2012-000320</t>
  </si>
  <si>
    <t>考试院建设项目立科采购合同</t>
  </si>
  <si>
    <t>CU12-1240-2012-000319</t>
  </si>
  <si>
    <t>考试院建设项目交换机采购合同</t>
  </si>
  <si>
    <t>CU12-1240-2013-000007</t>
  </si>
  <si>
    <r>
      <t>JC21-1201-2013-000157</t>
    </r>
    <r>
      <rPr>
        <sz val="11"/>
        <rFont val="宋体"/>
        <family val="3"/>
        <charset val="134"/>
      </rPr>
      <t/>
    </r>
  </si>
  <si>
    <t>JC21-1201-2014-000110</t>
  </si>
  <si>
    <r>
      <t>JC21-1201-2015-000018</t>
    </r>
    <r>
      <rPr>
        <sz val="11"/>
        <rFont val="宋体"/>
        <family val="3"/>
        <charset val="134"/>
      </rPr>
      <t/>
    </r>
  </si>
  <si>
    <t>ICT公安网升级星云采购合同</t>
  </si>
  <si>
    <t>JC21-1201-2016-000176</t>
  </si>
  <si>
    <t>ICT天津考试院视频监控及视频会议系统项目天地伟业设备采购合同补充协议</t>
  </si>
  <si>
    <t>JC21-1201-2018-000108</t>
  </si>
  <si>
    <t>JC21-1201-2018-000088</t>
  </si>
  <si>
    <t>ICT三水南里小区高清数字监控系统项目设备采购合同</t>
  </si>
  <si>
    <t>JC21-1201-2018-000093</t>
  </si>
  <si>
    <t>ICT河西区挂甲寺街社会事务管理科前端信息采集项目设备采购合同</t>
  </si>
  <si>
    <t>JC21-1201-2018-000096</t>
  </si>
  <si>
    <t>ICT河西区挂甲寺街美泉新苑新增临时移动监控项目设备采购合同</t>
  </si>
  <si>
    <t>JC21-1201-2018-000085</t>
  </si>
  <si>
    <t>ICT河西区挂甲寺街道办事处一楼高清视频监控系统项目设备采购合同</t>
  </si>
  <si>
    <t>JC21-1201-2018-000097</t>
  </si>
  <si>
    <t>ICT大营门综治办大屏系统项目设备采购合同</t>
  </si>
  <si>
    <t>JC21-1201-2018-000095</t>
  </si>
  <si>
    <t>ICT大营门综治办弱电系统项目设备采购合同</t>
  </si>
  <si>
    <t>JC21-1201-2018-000092</t>
  </si>
  <si>
    <t>ICT天津河西大营门街精品小区高清数字监控系统项目设备采购合同</t>
  </si>
  <si>
    <t>JC21-1201-2018-000086</t>
  </si>
  <si>
    <t>ICT河西区大营门街敬重里社区居委会高清视频监控系统项目设备采购合同</t>
  </si>
  <si>
    <t>ICT河西区大营门街九江路社区居委会高清视频监控系统项目设备采购合同</t>
  </si>
  <si>
    <t xml:space="preserve">JC21-1201-2018-000098  </t>
  </si>
  <si>
    <t xml:space="preserve">ICT天津市教育招生考试院ups不间断电源及配电系统设备更新项目设备采购合同 </t>
  </si>
  <si>
    <t>JC21-1201-2018-000177</t>
  </si>
  <si>
    <t>ICT天津市卫生计生综合监督所信号屏蔽及有线无线覆盖项目设备采购合同</t>
  </si>
  <si>
    <t>孙津艳/刘嘉</t>
  </si>
  <si>
    <t>天津立科通信设备有限公司</t>
  </si>
  <si>
    <t>天津市泽通通信科技有限公司</t>
  </si>
  <si>
    <t>天津瑞信通信技术发展有限公司</t>
  </si>
  <si>
    <t>天津市科立讯通信科技有限公司</t>
  </si>
  <si>
    <t>北京捷联设备有限公司</t>
  </si>
  <si>
    <t>天津市威图电气设备有限公司</t>
  </si>
  <si>
    <t>刘嘉</t>
  </si>
  <si>
    <t>北京海洛斯机房设备工程有限责任公司</t>
  </si>
  <si>
    <t>金廷宇</t>
  </si>
  <si>
    <t>天津润成铁塔制造有限公司</t>
  </si>
  <si>
    <t>天津市维太宁电子科技有限公司</t>
  </si>
  <si>
    <t>天津市乐鑫科技发展有限公司</t>
  </si>
  <si>
    <t>华为数字技术有限公司</t>
  </si>
  <si>
    <t>厦门科华恒盛股份有限公司</t>
  </si>
  <si>
    <t>北京恒远至达科技发展有限公司</t>
  </si>
  <si>
    <t>天津市康鹏通信设备技术开发有限公司</t>
  </si>
  <si>
    <t>天津市亚安科技电子有限公司</t>
  </si>
  <si>
    <t>广州汇信特通信技术有限公司</t>
  </si>
  <si>
    <t>天津金盾技术防范工程服务中心有限公司</t>
  </si>
  <si>
    <t>王桂林</t>
  </si>
  <si>
    <t>北京富尼视达科技有限公司</t>
  </si>
  <si>
    <t>张华艳</t>
  </si>
  <si>
    <t>李庆东</t>
  </si>
  <si>
    <t>天津市嘉杰电子有限公司</t>
  </si>
  <si>
    <t>中兴通讯股份有限公司</t>
  </si>
  <si>
    <t>天津开发区天博网络系统有限公司</t>
  </si>
  <si>
    <t>杨静</t>
  </si>
  <si>
    <t>天津市金时代电子工程部</t>
  </si>
  <si>
    <t>北京逸点再现商贸有限公司</t>
  </si>
  <si>
    <t>天津市星云网络科技开发有限公司</t>
  </si>
  <si>
    <t>李翔</t>
  </si>
  <si>
    <t>天津市驶然科技发展有限公司</t>
  </si>
  <si>
    <t>吴俊杰</t>
  </si>
  <si>
    <t>北京京安长信科技有限公司</t>
  </si>
  <si>
    <t>天津市三特电子有限公司</t>
  </si>
  <si>
    <t>瑞斯康达科技发展股份有限公司</t>
  </si>
  <si>
    <t>天津市中力神盾电子科技有限公司</t>
  </si>
  <si>
    <t>天津市洁森通讯技术有限公司</t>
  </si>
  <si>
    <t>天津市龙欣铭菁科技有限公司</t>
  </si>
  <si>
    <t>天津市达德网络技术有限公司</t>
  </si>
  <si>
    <t>天津市明朗楼宇科技有限公司</t>
  </si>
  <si>
    <t>胡雅楠</t>
  </si>
  <si>
    <t>北京中青旅创格科技有限公司</t>
  </si>
  <si>
    <t>厦门福信光电集成有限公司</t>
  </si>
  <si>
    <t>杭州海康威视数字技术股份有限公司天津分公司</t>
  </si>
  <si>
    <t>天津市盛城科技发展有限公司</t>
  </si>
  <si>
    <t>天津市嘉赫川达科技有限公司</t>
  </si>
  <si>
    <t>天津市鼎泰科技发展有限公司</t>
  </si>
  <si>
    <t>天津市正通电子有限公司</t>
  </si>
  <si>
    <t>天津中意顺机房空调安装工程有限公司</t>
  </si>
  <si>
    <t>天津奥美环境技术有限公司</t>
  </si>
  <si>
    <t>天津世纪荣信科技发展有限公司</t>
  </si>
  <si>
    <t>天津亚力视听安防系统工程有限公司</t>
  </si>
  <si>
    <t>天津开发区日通经济发展公司</t>
  </si>
  <si>
    <t>北京世纪迪非信息技术有限公司</t>
  </si>
  <si>
    <t>安富利（中国）科技有限公司</t>
  </si>
  <si>
    <t>天津市东方华雅家具有限公司</t>
  </si>
  <si>
    <t>天津市维弘科技信息有限公司</t>
  </si>
  <si>
    <t>天津港保税区电艺佳电子工程有限公司</t>
  </si>
  <si>
    <t>北京东联世纪科技有限公司</t>
  </si>
  <si>
    <t>张东亮</t>
  </si>
  <si>
    <t>天津市爱通网络工程有限公司</t>
  </si>
  <si>
    <t>天津市泰戈尔科技发展有限公司</t>
  </si>
  <si>
    <t>天津市强强电器科技有限公司</t>
  </si>
  <si>
    <t>天津保安器材研发工程有限公司</t>
  </si>
  <si>
    <t>北京安恒科技有限公司</t>
  </si>
  <si>
    <t>天津市国瑞数码安全系统有限公司</t>
  </si>
  <si>
    <t>天津市唯洋电子科技有限公司</t>
  </si>
  <si>
    <t>天津时代昊锐商贸有限公司</t>
  </si>
  <si>
    <t>天津市朗科电子科技有限公司</t>
  </si>
  <si>
    <t>天津一舟科技有限公司</t>
  </si>
  <si>
    <t>天津滨海高新区五洲科技有限公司</t>
  </si>
  <si>
    <t>北京恒光创新科技股份有限公司</t>
  </si>
  <si>
    <t>天津市荃为科技发展有限公司</t>
  </si>
  <si>
    <t>刘文顺</t>
  </si>
  <si>
    <t>上海尧视通讯科技有限公司</t>
  </si>
  <si>
    <t>天津展望互联网络安全系统技术开发有限公司</t>
  </si>
  <si>
    <t>天津众志伟业科技有限公司</t>
  </si>
  <si>
    <t>北京银盾高科科技发展中心</t>
  </si>
  <si>
    <t>北京首信科技股份有限公司</t>
  </si>
  <si>
    <t>北京宏志兴达科技有限公司</t>
  </si>
  <si>
    <t>赵垣权</t>
  </si>
  <si>
    <t>北京神州数码有限公司</t>
  </si>
  <si>
    <t>深圳中兴力维技术有限公司</t>
  </si>
  <si>
    <t>天津澳津电缆有限公司</t>
  </si>
  <si>
    <t>浙江宏盛通信技术有限公司</t>
  </si>
  <si>
    <t>天津市赛格车圣导航科技有限公司</t>
  </si>
  <si>
    <t>华普信息技术有限公司</t>
  </si>
  <si>
    <t>张智超</t>
  </si>
  <si>
    <t xml:space="preserve">王桂林 </t>
  </si>
  <si>
    <t>天津中网基业智能系统工程有限公司</t>
  </si>
  <si>
    <t>深圳市共济科技有限公司</t>
  </si>
  <si>
    <t>北京诚之信科技有限公司</t>
  </si>
  <si>
    <t>北京捷康特光通讯技术有限公司</t>
  </si>
  <si>
    <t>北京通恒泛讯电信技术有限公司</t>
  </si>
  <si>
    <t>天津智导科技有限公司</t>
  </si>
  <si>
    <t>天津恒瑞永信网络科技发展有限公司</t>
  </si>
  <si>
    <t>天津欧迈通信技术有限公司</t>
  </si>
  <si>
    <t>天津市龙源工贸有限公司</t>
  </si>
  <si>
    <t>浙江大华技术股份有限公司</t>
  </si>
  <si>
    <t>天津中天通信有限公司</t>
  </si>
  <si>
    <t>天津天地伟业数码科技有限公司</t>
  </si>
  <si>
    <t>北京竞业达数字系统科技有限公司</t>
  </si>
  <si>
    <t>成都佳发安泰科技有限公司</t>
  </si>
  <si>
    <t>天津创通网讯科技有限公司</t>
  </si>
  <si>
    <t>天津市东元冷暖设备制造有限公司</t>
  </si>
  <si>
    <t>天津鑫金维网络技术有限公司</t>
  </si>
  <si>
    <t>上海爱谱华顿电子工业有限公司</t>
  </si>
  <si>
    <t>北京展创时代科技有限公司</t>
  </si>
  <si>
    <t>天津市锐博特科技有限公司</t>
  </si>
  <si>
    <t>天津科士达科技发展有限公司</t>
  </si>
  <si>
    <t>天津安泰银科科技发展有限公司</t>
  </si>
  <si>
    <t>珠海市竞争电子科技有限公司</t>
  </si>
  <si>
    <t>天津工大机电设备安装有限公司</t>
  </si>
  <si>
    <t>天津冠辉安装工程有限公司</t>
  </si>
  <si>
    <t>广东省信息化工程有限公司天津分公司</t>
  </si>
  <si>
    <t>北京民慧世纪科技有限公司</t>
  </si>
  <si>
    <t>天津市盛瑞通网络技术有限公司</t>
  </si>
  <si>
    <t>天津市国通科贸有限公司</t>
  </si>
  <si>
    <t>电联工程技术有限公司</t>
  </si>
  <si>
    <t>江苏理士电池有限公司</t>
  </si>
  <si>
    <t>珠海派诺科技股份有限公司</t>
  </si>
  <si>
    <t>天津市康威通电子有限公司</t>
  </si>
  <si>
    <t>华为软件技术有限公司</t>
  </si>
  <si>
    <t>天津晨辉照明灯具有限公司</t>
  </si>
  <si>
    <t>天津捷顿智能系统科技有限公司</t>
  </si>
  <si>
    <t>天津开发区瑞克科技有限公司</t>
  </si>
  <si>
    <t>扬州赛格线缆有限公司</t>
  </si>
  <si>
    <t>天津凯舜科技发展有限公司</t>
  </si>
  <si>
    <t>天津市中天环宇数码科技有限公司</t>
  </si>
  <si>
    <t>南京安元科技有限公司</t>
  </si>
  <si>
    <t>中锐昊天（天津）信息技术有限公司</t>
  </si>
  <si>
    <t>胡雅楠/李庆东</t>
  </si>
  <si>
    <t>天津市恒鸣科技发展有限公司</t>
  </si>
  <si>
    <t>天津沃瑞丰科技发展有限公司</t>
  </si>
  <si>
    <t>北京华为数字技术有限公司</t>
  </si>
  <si>
    <t>天津市智特通讯安装工程有限公司</t>
  </si>
  <si>
    <t>天津电信建设工程有限公司</t>
  </si>
  <si>
    <t>天津市方卫信息系统工程技术有限公司</t>
  </si>
  <si>
    <t>天津先亚科技有限公司</t>
  </si>
  <si>
    <t>周建军</t>
  </si>
  <si>
    <t>3，6，1</t>
  </si>
  <si>
    <t>陈音</t>
  </si>
  <si>
    <t>5，4，1</t>
  </si>
  <si>
    <t>韩旭</t>
  </si>
  <si>
    <t>9，1</t>
  </si>
  <si>
    <t>3，7</t>
  </si>
  <si>
    <t>韩静</t>
  </si>
  <si>
    <t>50/45/5</t>
  </si>
  <si>
    <t>2，2，4，2</t>
  </si>
  <si>
    <t>5，1，1，1，1.5，0.5</t>
  </si>
  <si>
    <t>何启涛</t>
  </si>
  <si>
    <t>5，5</t>
  </si>
  <si>
    <t>6，4</t>
  </si>
  <si>
    <t>6，3.5，0.5</t>
  </si>
  <si>
    <t>1，6，3</t>
  </si>
  <si>
    <t>按工程进度</t>
  </si>
  <si>
    <t>7，3</t>
  </si>
  <si>
    <t>70、30</t>
  </si>
  <si>
    <t>3，3，4</t>
  </si>
  <si>
    <t>5、5</t>
  </si>
  <si>
    <t>60，35，5</t>
  </si>
  <si>
    <t>95，5</t>
  </si>
  <si>
    <t>1，8，1</t>
  </si>
  <si>
    <t>朱国稳</t>
  </si>
  <si>
    <t>6，2，2</t>
  </si>
  <si>
    <t>到货50%，验收40%，1年后10%</t>
  </si>
  <si>
    <t>签订50%，一月后50%</t>
  </si>
  <si>
    <t>5、4、1</t>
  </si>
  <si>
    <t>到货50%，1月后50%</t>
  </si>
  <si>
    <t>到货50%，验收50%</t>
  </si>
  <si>
    <t>到货50%，初验40%，终验10%</t>
  </si>
  <si>
    <t>9、1</t>
  </si>
  <si>
    <t>4，6</t>
  </si>
  <si>
    <t>预付30%，验收60%终验10%</t>
  </si>
  <si>
    <t>杨楠</t>
  </si>
  <si>
    <t>到货100%</t>
  </si>
  <si>
    <t>到货30%，3个月30%，6个月40%</t>
  </si>
  <si>
    <t>到货2月90%，验收半年10%</t>
  </si>
  <si>
    <t>75日内842000，90日内1590000</t>
  </si>
  <si>
    <t>签订30日内50%，6月后50%</t>
  </si>
  <si>
    <t>到货30%，初验30%，终验35%，一年后5%</t>
  </si>
  <si>
    <t>预付60%，到货验收35%，一年后5%</t>
  </si>
  <si>
    <t>到货40%，验收2月内55%，质保1年后5%</t>
  </si>
  <si>
    <t>到货50%，验收40%，保修后10%</t>
  </si>
  <si>
    <t>到货50%，调测验收45%，质保1年后5%</t>
  </si>
  <si>
    <t>预付30%，到货70%</t>
  </si>
  <si>
    <t>到货90%，6月内10%</t>
  </si>
  <si>
    <t>到货50%，6月内50%</t>
  </si>
  <si>
    <t>到货50％，验收40％终验10％</t>
  </si>
  <si>
    <t>到货15%，初验82%，一年后3%</t>
  </si>
  <si>
    <t>到货90%，一年后10%</t>
  </si>
  <si>
    <t>到货50%，验收45%，6月后5%</t>
  </si>
  <si>
    <t>到货90%，验收10%</t>
  </si>
  <si>
    <t>到货80%，验收20%</t>
  </si>
  <si>
    <t>20%、30%、40%、10%</t>
  </si>
  <si>
    <t>到货50%，6月后50%</t>
  </si>
  <si>
    <t>到货60%，初验20%，终验20%</t>
  </si>
  <si>
    <t>到货20%，验收75%，1年后5%</t>
  </si>
  <si>
    <t>到货50%，3个月内45%，6个月内5%</t>
  </si>
  <si>
    <t>到货50%，初验40%，验收10%</t>
  </si>
  <si>
    <t>10%，75%，10%，5%</t>
  </si>
  <si>
    <t>签订30%，到货60%，验收10%</t>
  </si>
  <si>
    <t>一期到货30%，验收30%，二期到货20%，验收20%</t>
  </si>
  <si>
    <t>到货50%，3月后50%</t>
  </si>
  <si>
    <t>50%、45%、5%</t>
  </si>
  <si>
    <t>签订50%，验收45%，1年后5%</t>
  </si>
  <si>
    <t>到货50%，完工45%，验收5%</t>
  </si>
  <si>
    <t>到货50% ，验收45%，6月后5%</t>
  </si>
  <si>
    <t>到货50%，验收40%，6月后10%</t>
  </si>
  <si>
    <t>到货50% ，验收40%，6月后10%</t>
  </si>
  <si>
    <t>30%、40%、25%，5%</t>
  </si>
  <si>
    <t>到货60%，初验30%，终验10%</t>
  </si>
  <si>
    <t>到货50%，2月后50%</t>
  </si>
  <si>
    <t>签订50%，验收50%</t>
  </si>
  <si>
    <t>到货80%，验收15%，保修5%</t>
  </si>
  <si>
    <t>到货80%，验收15%，质保后5%</t>
  </si>
  <si>
    <t>到货90%，验收一年后10%</t>
  </si>
  <si>
    <t>90%，10%</t>
  </si>
  <si>
    <t>验收100%</t>
  </si>
  <si>
    <t>验收合格95%，项目验收1年后5%</t>
  </si>
  <si>
    <t>到货50%，3个月后50%</t>
  </si>
  <si>
    <t>到货80%，完工20%</t>
  </si>
  <si>
    <t>签订50%，完工20%，验收30%</t>
  </si>
  <si>
    <t>到货50%，5个月后50%</t>
  </si>
  <si>
    <t>签订30%，到货30%，验收30%，保修后10%</t>
  </si>
  <si>
    <t>签订30%，验收10%，1年后30%，2年后30%</t>
  </si>
  <si>
    <t>到货50%，完工50%</t>
  </si>
  <si>
    <t>签订30%安装调试30%验收30% 1年后11%</t>
  </si>
  <si>
    <t>签订30%安装调试验收60% 1年后11%</t>
  </si>
  <si>
    <t>签订30%验收60%1年后9%</t>
  </si>
  <si>
    <t>普票</t>
  </si>
  <si>
    <t>到货</t>
  </si>
  <si>
    <t>发票日期为08-4-11</t>
  </si>
  <si>
    <t>验收</t>
  </si>
  <si>
    <t>发票日期为08-4-14</t>
  </si>
  <si>
    <t>发票日期为08-4-15</t>
  </si>
  <si>
    <t>发票日期为08-5-15</t>
  </si>
  <si>
    <t>发票日期为08-4-16</t>
  </si>
  <si>
    <t>发票日期为08-6-19</t>
  </si>
  <si>
    <t>发票日期为08-8-13</t>
  </si>
  <si>
    <t>发票日期为08-5-14</t>
  </si>
  <si>
    <t>发票日期为08-5-8</t>
  </si>
  <si>
    <t>预付</t>
  </si>
  <si>
    <t>发票日期为08-8-18</t>
  </si>
  <si>
    <t>17310969，发票日期为09-6-18，收票日期为09-6-19</t>
  </si>
  <si>
    <t>06716139，发票日期为10-11-29，收票日期为10-11-30</t>
  </si>
  <si>
    <t>01129666,发票日期为11-11-7</t>
  </si>
  <si>
    <t>发票日期为08-9-10</t>
  </si>
  <si>
    <t>发票日期为08-9-9</t>
  </si>
  <si>
    <t>2008-9-11/后附补充协议</t>
  </si>
  <si>
    <t>00110736，发票日期为09-6-23，收票日期为09-6-25</t>
  </si>
  <si>
    <t>发票日期为08-9-18</t>
  </si>
  <si>
    <t>发票日期为08-12-22</t>
  </si>
  <si>
    <t>2008-10-6，金额为375360/发票日期为08-12-5/9/27，发票金额为62560/93840/31280</t>
  </si>
  <si>
    <t>00000200，发票日期为09-6-23，收票日期为09-6-24</t>
  </si>
  <si>
    <t>03658619，发票日期为09-6-18，收票日期为09-6-19</t>
  </si>
  <si>
    <t>00362529，发票日期为09-7-9，收票日期为09-7-13</t>
  </si>
  <si>
    <t>03321804，发票日期为09-6-23，收票日期为09-6-24</t>
  </si>
  <si>
    <t>06895462，发票日期为09-6-19，收票日期为09-6-24</t>
  </si>
  <si>
    <t>尾款</t>
  </si>
  <si>
    <t>09-5-27/2009-6-27</t>
  </si>
  <si>
    <t>？/273039.37</t>
  </si>
  <si>
    <t>2009-4-24，原合同金额为32200，变更后为44960</t>
  </si>
  <si>
    <t>2009-5-19，原合同金额为16500，变更后为18720</t>
  </si>
  <si>
    <t>发票日期为09-3-19，金额为43930</t>
  </si>
  <si>
    <t>09-4-9，发票金额为21670/04309543,发票日期为09-7-1，收票日期为09-7-1，金额为130020</t>
  </si>
  <si>
    <t>？</t>
  </si>
  <si>
    <t>03495206-7,发票日期为09-5-21，收票日期为09-5-22，金额为15750</t>
  </si>
  <si>
    <t>04928585，发票日期为09-7-17，收票日期为09-7-17</t>
  </si>
  <si>
    <t>03658626,发票日期为09-7-8，收票日期为09-7-10</t>
  </si>
  <si>
    <t>04300354，发票日期为09-8-12，收票日期为09-8-13，金额为43400</t>
  </si>
  <si>
    <t>06058523，发票日期为10-6-8，售票日期为10-6-9</t>
  </si>
  <si>
    <t>06989640，发票日期为10-6-8，收票日期为10-6-10</t>
  </si>
  <si>
    <t>12927439，发票日期为09-6-16，收票日期为09-6-17</t>
  </si>
  <si>
    <t>03658617，发票日期为09-6-12，收票日期为09-6-12</t>
  </si>
  <si>
    <t>01879519，发票日期为09-6-12，收票日期为09-6-17</t>
  </si>
  <si>
    <t>01879531，发票日期为09-8-12，收票日期为09-8-13</t>
  </si>
  <si>
    <t>03658621，发票日期为09-6-25，收票日期为09-6-25</t>
  </si>
  <si>
    <t>01879523，发票日期为09-6-25，收票日期为09-6-30</t>
  </si>
  <si>
    <t>02369158,发票日期为09-6-4,收票日期为09-6-5</t>
  </si>
  <si>
    <t>03658618，发票日期为09-6-18，收票日期为09-6-19</t>
  </si>
  <si>
    <t>00275878，发票日期为09-6-18，收票日期为09-6-19</t>
  </si>
  <si>
    <t>02383391，发票日期为09-6-18，收票日期为09-6-18</t>
  </si>
  <si>
    <t>01835101，发票日期为09-6-23，收票日期为09-6-24</t>
  </si>
  <si>
    <t>02385151，发票日期为09-6-23，收票日期为09-6-24</t>
  </si>
  <si>
    <t>05679589,发票日期为09-8-11，收票日期为09-8-11</t>
  </si>
  <si>
    <t>04502405,发票日期为09-8-20，收票日期为09-8-20</t>
  </si>
  <si>
    <t>02137887，发票日期为09-7-13，收票日期为09-7-13</t>
  </si>
  <si>
    <t>00404128-9，发票日期为09-6-17，收票日期为09-6-18</t>
  </si>
  <si>
    <t>02383426，发票日期为09-7-21，收票日期为09-7-21</t>
  </si>
  <si>
    <t>04640282，发票日期为09-7-21，收票日期为09-7-21</t>
  </si>
  <si>
    <t>05249740,发票日期为09-7-21，收票日期为09-7-22</t>
  </si>
  <si>
    <t>04372722，发票日期为09-7-22，收票日期为09-7-22</t>
  </si>
  <si>
    <t>03658634，发票日期为09-8-25，收票日期为09-8-25</t>
  </si>
  <si>
    <t>00999373，发票日期为09-8-20，收票日期为09-8-25</t>
  </si>
  <si>
    <t>06506448,发票日期为10-5-12，收票日期为10-5-13</t>
  </si>
  <si>
    <t>09年12月确认成本</t>
  </si>
  <si>
    <t>02260507-9，发票日期为10-5-17，收票日期为10-5-18</t>
  </si>
  <si>
    <t>02260506，发票日期为10-5-17，收票日期为10-5-18</t>
  </si>
  <si>
    <t>01497858-60，发票日期为12-6-18</t>
  </si>
  <si>
    <t>03651451，发票日期为10-6-9，收票日期为10-6-10</t>
  </si>
  <si>
    <t>09690305-6，发票日期为11-1-7，收票日期为11-1-11</t>
  </si>
  <si>
    <t>06978591，发票日期为11-1-10，收票日期为11-1-11</t>
  </si>
  <si>
    <t>00917362，发票日期为11-7-25</t>
  </si>
  <si>
    <t>09130139,发票日期为11-2-15，售票日期为11-2-16</t>
  </si>
  <si>
    <t>08228481-3,发票日期为10-12-8，收票日期为10-12-9，金额为28000/09187284-6，发票日期为11-1-10，收票日期为11-1-11，金额28000</t>
  </si>
  <si>
    <t>00097479，发票日期12-12-4</t>
  </si>
  <si>
    <t>07795781-3，发票日期为10-5-19，收票日期为10-5-19</t>
  </si>
  <si>
    <t>03460568，发票日期为10-8-13，收票日期为10-8-23</t>
  </si>
  <si>
    <t>01034950，发票日期为10-7-1，收票日期为10-7-6</t>
  </si>
  <si>
    <t>01626993，发票日期为11-4-28，收票日期为11-5-4</t>
  </si>
  <si>
    <t>03460554，发票日期为10-8-13，收票日期为10-8-18</t>
  </si>
  <si>
    <t>01927218，发票日期为10-7-16，收票日期为10-7-27</t>
  </si>
  <si>
    <t>9-8最后一页</t>
  </si>
  <si>
    <t>06783055，发票日期为10-7-7，收票日期为10-7-8</t>
  </si>
  <si>
    <t>05722514，发票日期为10-7-14，收票日期为10-7-15</t>
  </si>
  <si>
    <t>06058527，发票日期为10-7-13，售票日期为10-7-15</t>
  </si>
  <si>
    <t>03224359-64，发票日期为10-6-8，收票日期为10-6-8</t>
  </si>
  <si>
    <t>03849641，发票日期为10-6-7，收票日期为10-6-8</t>
  </si>
  <si>
    <t>发票已来</t>
  </si>
  <si>
    <t>07155684,发票日期为10-9-8，收票日期为10-9-9</t>
  </si>
  <si>
    <t>03849665，发票日期为10-8-17，收票日期为108-18</t>
  </si>
  <si>
    <t>06058536，发票日期为10-9-19，收票日期为10-9-20</t>
  </si>
  <si>
    <t>07818892-6,发票日期为10-9-26，收票日期为10-9-27，金额为493081/08988637，9发票日期为10-12-28收票日期为10-12-28，金额为154720</t>
  </si>
  <si>
    <t>00740609，发票日期为11-1-7，收票日期为11-1-10</t>
  </si>
  <si>
    <t>00292294，发票日期为11-6-10，收票日期为11-6-13</t>
  </si>
  <si>
    <t>01774092-5，发票日期为10-7-5，收票日期为10-7-6</t>
  </si>
  <si>
    <t>03165642，发票日期为10-7-14，收票日期为10-7-15</t>
  </si>
  <si>
    <t>02953963,发票日期为为10-7-6，收票日期为10-7-8</t>
  </si>
  <si>
    <t>00095434，发票日期为10-10-22，收票日期为10-10-27</t>
  </si>
  <si>
    <t>01161361-74,发票日期为10-7-12，收票日期为10-7-12，金额为153125/01161375-85/01833626-31，发票日期为10-9-1，收票日期为10-9-7，金额为153125</t>
  </si>
  <si>
    <t>01833633,发票日期为10-9-7，收票日期为10-9-14</t>
  </si>
  <si>
    <t>02769829,发票日期为11-4-11，收票日期为11-4-12</t>
  </si>
  <si>
    <t>00701095-7，发票日期为10-7-26，收票日期为10-7-26</t>
  </si>
  <si>
    <t>00265821-2，发票日期为10-8-3，收票日期为10-8-4</t>
  </si>
  <si>
    <t>04517126，发票日期为10-8-11，收票日期为10-8-12</t>
  </si>
  <si>
    <t>07123706，发票日期为10-8-13，收票日期为10-8-13</t>
  </si>
  <si>
    <t>03857293，发票日期为10-8-11，收票日期为10-8-12</t>
  </si>
  <si>
    <t>03908483-4，发票日期为10-8-11，收票日期为10-8-13</t>
  </si>
  <si>
    <t>04634049,发票日期为10-9-17，收票日期为10-9-19，金额为52400</t>
  </si>
  <si>
    <t>00715409，发票日期为10-8-13，收票日期为10-8-13</t>
  </si>
  <si>
    <t>06058535，发票日期为10-9-19，收票日期为10-9-20</t>
  </si>
  <si>
    <t>07168384，发票日期为10-9-10，收票日期为10-9-17</t>
  </si>
  <si>
    <t>06975478-9，发票日期为10-10-21，收票日期为10-1-22</t>
  </si>
  <si>
    <t>04025707，发票日期为10-10-11，收票日期为10-10-13</t>
  </si>
  <si>
    <t>00095435，发票日期为10-10-22，收票日期为10-10-27</t>
  </si>
  <si>
    <t>02399214，发票日期为10-9-26，收票日期为10-10-9</t>
  </si>
  <si>
    <t>01564262，发票日期为11-4-13，收票日期为11-5-9</t>
  </si>
  <si>
    <t>02399154，发票日期为10-9-9，收票日期为10-9-10</t>
  </si>
  <si>
    <t>00095025,发票日期为10-8-26，收票日期为10-8-27</t>
  </si>
  <si>
    <t>02109228-30/01246835，发票日期为10-9-6/7，收票日期为10-9-7</t>
  </si>
  <si>
    <t>00095203-4,发票日期为10-8-27，收票日期为10-8-30</t>
  </si>
  <si>
    <t>05890338，发票日期为10-10-29，收票日期为10-11-3</t>
  </si>
  <si>
    <t>02208174，发票日期为11-2-22，收票日期为11-2-23</t>
  </si>
  <si>
    <t>01833640-50/03415301-3,发票日期为为10-10-14，收票日期为10-10-15</t>
  </si>
  <si>
    <t>00095439，发票日期为10-10-22，收票日期为10-10-27</t>
  </si>
  <si>
    <t>02208175，发票日期为11-2-22，收票日期为11-2-23</t>
  </si>
  <si>
    <t>08124285，发票日期为10-11-10，收票日期为10-11-11</t>
  </si>
  <si>
    <t>01878887，发票日期为11-1-7，收票日期为11-1-7/换票为03893407，发票日期为11-5-12，收票日期为11-5-12</t>
  </si>
  <si>
    <t>16730812-4，发票日期为11-1-13，收票日期为11-1-18</t>
  </si>
  <si>
    <t>03971010，发票日期为10-11-25，收票日期为10-12-2</t>
  </si>
  <si>
    <t>05848047，发票日期为11-1-11，收票日期为11-1-13</t>
  </si>
  <si>
    <t>09130140-2，发票日期为11-2-15，收票日期为11-2-16</t>
  </si>
  <si>
    <t>06978590，发票日期为11-1-10，收票日期为11-1-11</t>
  </si>
  <si>
    <t>10202786,发票日期为11-3-4，收票日期为11-4-13</t>
  </si>
  <si>
    <t>00139355-6，11-4-11</t>
  </si>
  <si>
    <t>01676759，11-4-11</t>
  </si>
  <si>
    <t>01676760，11-4-11</t>
  </si>
  <si>
    <t>01123485-6，发票日期为11-4-11，收票日期为11-4-18</t>
  </si>
  <si>
    <t>02771323，发票日期为11-7-11</t>
  </si>
  <si>
    <t>00292273-4，发票日期为11-4-11，收票日期为11-4-14</t>
  </si>
  <si>
    <t>02832005，发票日期为11-9-14</t>
  </si>
  <si>
    <t>01676764，发票日期为11-5-5，收票日期为11-5-5</t>
  </si>
  <si>
    <t>02832006，发票日期为11-9-14</t>
  </si>
  <si>
    <t>00009515，发票日期为11-1-11，收票日期为11-1-13</t>
  </si>
  <si>
    <t>01958961-5，发票日期为11-3-16，收票日期为11-3-18</t>
  </si>
  <si>
    <t>07496679-80，发票日期为11-3-15，收票日期为11-3-16</t>
  </si>
  <si>
    <t>10469676-9,发票日期为11-3-18，收款日期为11-3-21</t>
  </si>
  <si>
    <t>08074026，发票日期为11-3-23，收票日期为11-3-24，金额177078.75/08074047/08074050-52，发票日期为11-4-1，售票日期为11-4-2，金额413183.75</t>
  </si>
  <si>
    <t>02300258/02366628-35，发票日期为11-2-28/11-3-29，收票日期为11-3-29，金额920000/02370462-9，发票日期为11-3-31/11-4-11，金额为920000/02370472-3，02419199-201，金额为552740，开票日期为11-4-27，收票日期为11-5-3</t>
  </si>
  <si>
    <t>00850704-9，发票日期为11-6-28</t>
  </si>
  <si>
    <t>01139062，发票日期为11-3-28，收票日期为11-3-29</t>
  </si>
  <si>
    <t>00239290，发票日期为11-1-10，收票日期为11-1-10</t>
  </si>
  <si>
    <t>01109417，发票日期为11-2-22，收票日期为11-2-23，金额为48500</t>
  </si>
  <si>
    <t>06978592，发票日期为11-1-10，收票日期为11-1-11</t>
  </si>
  <si>
    <t>05937848，发票日期为11-2-21，收票日期为11-2-22</t>
  </si>
  <si>
    <t>08528329，发票日期为11-1-10，收票日期为11-1-10</t>
  </si>
  <si>
    <t>02468987，发票日期为11-2-17，收票日期为11-2-22</t>
  </si>
  <si>
    <t>01139061，发票日期为11-3-28，收票日期为11-3-29</t>
  </si>
  <si>
    <t>02208230，发票日期为11-3-9，收票日期为11-3-10</t>
  </si>
  <si>
    <t>01129626，发票日期为11-3-1，收票日期为11-3-9</t>
  </si>
  <si>
    <t>03893408，发票日期为11-5-13，收票日期为11-5-13</t>
  </si>
  <si>
    <t>02352442-4/02352427-40，金额为1767060/02462486-500,发票日期为11-12-16,金额为1667660</t>
  </si>
  <si>
    <t>01266277-86，发票日期为11-4-8，收票日期为11-4-11，金额为1086000/07615869-77，发票日期为11-12-14，金额为955200</t>
  </si>
  <si>
    <t>03663112-4，03663116-7，金额为559650，发票日期为11-3-17,18/02021083-7,发票日期为11-12-14,金额为459650</t>
  </si>
  <si>
    <t>02823756，发票日期为11-3-17，收票日期为11-3-18，金额为69934/02415189，发票日期为11-6-8，收票日期为11-6-10，金额为69934</t>
  </si>
  <si>
    <t>02415186，发票日期为11-5-5，收票日期为11-5-9</t>
  </si>
  <si>
    <t>02406174-5，发票日期为11-4-25，收票日期为11-4-26，金额121800/00936144,金额94860,日期11-12-15</t>
  </si>
  <si>
    <t>02021082,发票日期为11-12-14</t>
  </si>
  <si>
    <t>已到</t>
  </si>
  <si>
    <t>02462483,日期11-12-16</t>
  </si>
  <si>
    <t>03252713，发票日期为11-5-10，收票日期为11-5-10</t>
  </si>
  <si>
    <t>004455555,发票日期为11-6-8，收票日期为11-6-8</t>
  </si>
  <si>
    <t>02471433-47,02471451-4，发票日期为12-1-5</t>
  </si>
  <si>
    <t>02766371-2，发票日期为11-3-23，收票日期为11-3-24，金额216600/00954512-5，发票日期为11-6-8，收票日期为11-6-9，金额为433200/00438441-4,发票日期为11-11-1，金额为433200</t>
  </si>
  <si>
    <t>04563443，发票日期为11-6-9，收票日期为11-6-13</t>
  </si>
  <si>
    <t>01744198-200,发票日期为11-8-8</t>
  </si>
  <si>
    <t>01359931，发票日期为11-5-3，收票日期为11-5-9</t>
  </si>
  <si>
    <t>00017251，发票日期为12-2-21</t>
  </si>
  <si>
    <t>02771324-6，发票日期为11-7-11</t>
  </si>
  <si>
    <t>04377293,发票日期为11-7-7</t>
  </si>
  <si>
    <t>01748637，发票日期为11-7-4，收票日期为11-7-4</t>
  </si>
  <si>
    <t>04596462，发票日期为11-7-5</t>
  </si>
  <si>
    <t>01786169-75/01842276-7，发票日期为11-4-28，收票日期为11-5-20</t>
  </si>
  <si>
    <t>01842278-85/01842287-98，发票日期为11-4-28，收票日期为11-5-20</t>
  </si>
  <si>
    <t>00003887,发票日期为11-7-8</t>
  </si>
  <si>
    <t>01360332，发票日期为11-5-24，收票日期为11-6-1</t>
  </si>
  <si>
    <t>10651234，发票日期为11-9-28，收票日期为11-10-19</t>
  </si>
  <si>
    <t>01260546-53，02544850-65，收票日期为11-6-29</t>
  </si>
  <si>
    <t>00384209-25/00398841-44，发票日期为12-11-12/13</t>
  </si>
  <si>
    <t>01260571-95，02957811-3，03188424-30，收票11-6-29</t>
  </si>
  <si>
    <t>01260555-69，02959057，收票日期为11-6-29</t>
  </si>
  <si>
    <t>02280880，发票日期为11-7-4</t>
  </si>
  <si>
    <t>02832022，发票日期为12-1-4，收票日期为12-1-4</t>
  </si>
  <si>
    <t>04634053，发票日期为11-7-15</t>
  </si>
  <si>
    <t>02545371，发票日期为11-7-5，金额51600</t>
  </si>
  <si>
    <t>08916792，发票日期为11-7-13</t>
  </si>
  <si>
    <t>03230626,发票日期11-7-11</t>
  </si>
  <si>
    <t>01109444，发票日期为11-8-15</t>
  </si>
  <si>
    <t>02545372，发票日期为11-7-5，金额51600</t>
  </si>
  <si>
    <t>08916793，发票日期为11-7-13</t>
  </si>
  <si>
    <t>03230627,发票日期11-7-11换票去03230631，发票日期为11-7-25</t>
  </si>
  <si>
    <t>08916796,发票日期为11-8-11</t>
  </si>
  <si>
    <t>02545373，发票日期为11-7-5，金额51600</t>
  </si>
  <si>
    <t>08916791，发票日期为11-7-13</t>
  </si>
  <si>
    <t>03230628,发票日期11-7-11</t>
  </si>
  <si>
    <t>02545374，发票日期为11-7-5，金额51600</t>
  </si>
  <si>
    <t>01109437，发票日期为11-7-6</t>
  </si>
  <si>
    <t>03230629,发票日期11-7-11</t>
  </si>
  <si>
    <t>00005394，发票日期为11-8-8</t>
  </si>
  <si>
    <t>07287596，发票日期为12-2-29</t>
  </si>
  <si>
    <t>01958963-84，发票日期为11-9-6/7</t>
  </si>
  <si>
    <t>01933289-90,发票日期为12-1-12，收款日期为12-1-12</t>
  </si>
  <si>
    <t>05091214，发票日期为12-1-7</t>
  </si>
  <si>
    <t>03252716，发票日期为12-1-4</t>
  </si>
  <si>
    <t>00271636,发票日期为11-11-2</t>
  </si>
  <si>
    <t>07228516，发票日期为11-8-22</t>
  </si>
  <si>
    <t>10621860，发票日期为11-10-21</t>
  </si>
  <si>
    <t>02756188，发票日期为12-1-4，收票日期为12-1-9</t>
  </si>
  <si>
    <t>01513367-76,01513384，发票日期为12-1-5/6</t>
  </si>
  <si>
    <t>01597013，发票日期为11-12-8</t>
  </si>
  <si>
    <t>第二次01893871，发票日期为11-10-31，金额为14580</t>
  </si>
  <si>
    <t>00143062-5/0167806-7，日期为11-12-9/13，金额为601800；02482589-90,00202286-7，金额为401200</t>
  </si>
  <si>
    <t>全</t>
  </si>
  <si>
    <t>00627019，发票日期为12-7-12</t>
  </si>
  <si>
    <t>00365144-57,发票日期为12-4-18</t>
  </si>
  <si>
    <t>00837809-48,发票日期为12-5-2，金额4000000/01993311-20，金额998000，发票日期为12-7-3</t>
  </si>
  <si>
    <t>50%/02844185-8,发票日期为12-3-12，金额434640</t>
  </si>
  <si>
    <t>02756496,发票日期为12-1-16，收票日期为12-1-18</t>
  </si>
  <si>
    <t>01631619，发票日期为12-1-4，收票日期为12-1-5</t>
  </si>
  <si>
    <t>04365902，发票日期为12-7-25</t>
  </si>
  <si>
    <t>04365901，发票日期为12-7-25</t>
  </si>
  <si>
    <t>07244053，发票日期为12-8-14</t>
  </si>
  <si>
    <t>CG-F20120030-0-1</t>
  </si>
  <si>
    <t>03254528，发票日期为12-7-11</t>
  </si>
  <si>
    <t>CG-F20120030-0-2</t>
  </si>
  <si>
    <t>03153382，发票日期为12-12-7</t>
  </si>
  <si>
    <t>00011177，发票日期为12-11-9</t>
  </si>
  <si>
    <t>03069011，发票日期为12-11-6</t>
  </si>
  <si>
    <t>00045683,发票日期为12-4-13</t>
  </si>
  <si>
    <t>02634596，发票日期为12-4-18</t>
  </si>
  <si>
    <t>00576788，发票日期为12-3-22</t>
  </si>
  <si>
    <t>02844189，发票日期为12-3-22</t>
  </si>
  <si>
    <t>00045684，发票日期为12-4-13</t>
  </si>
  <si>
    <t>02634597，发票日期为12-4-18</t>
  </si>
  <si>
    <t>00576787，发票日期为12-3-22</t>
  </si>
  <si>
    <t>02844190，发票日期为12-3-22</t>
  </si>
  <si>
    <t>02634598，发票日期为12-4-18</t>
  </si>
  <si>
    <t>01493882，发票日期为12-6-18</t>
  </si>
  <si>
    <t>01873614，发票日期为12-6-4</t>
  </si>
  <si>
    <t>01988648，发票日期为12-11-7</t>
  </si>
  <si>
    <t>01189790-800，发票日期为12-8-27</t>
  </si>
  <si>
    <t>01992838,12-6-19</t>
  </si>
  <si>
    <t>01873614，12-6-4</t>
  </si>
  <si>
    <t>01768010，发票日期为12-8-30</t>
  </si>
  <si>
    <t>04746117,发票日期12-8-22</t>
  </si>
  <si>
    <t>03769059-60,票日期为12-10-23，金额为170073.82/03737532-5，金额为170073.82,12-11-7</t>
  </si>
  <si>
    <t>00086276，发票日期为12-10-16，金额61250/00093286，发票日期为12-11-7，金额为61250</t>
  </si>
  <si>
    <t>CG-F20120054-0-1</t>
  </si>
  <si>
    <t>CG-F20120054-0-2</t>
  </si>
  <si>
    <t>02787146，发票日期为12-12-14</t>
  </si>
  <si>
    <t>00426434-6，发票日期为12-12-10</t>
  </si>
  <si>
    <t>02974231-7，发票日期为12-12-7</t>
  </si>
  <si>
    <t>第一次付款 电汇</t>
  </si>
  <si>
    <t>2015.9.16</t>
  </si>
  <si>
    <t>2016.8</t>
  </si>
  <si>
    <t>2015.9.17</t>
  </si>
  <si>
    <t>2018.3</t>
  </si>
  <si>
    <t>00988551-5,00994991-5，发票日期为09-5-7/5-14，收票日期为09-5-13金额为1151501.77/03174307-9,发票日期为10-7-12，收票日期为10-7-12，金额为312602.23，第四次付款支票号07540670</t>
  </si>
  <si>
    <t>发票日期为09-3-23，金额为147862/收票日期为09-5-18，金额为263580/00211395,发票日期为10-6-4，收票日期为10-6-9，金额为443586;最后一笔付款10%147862元，与第四次付款合在一起了，电汇2013-12-4</t>
  </si>
  <si>
    <t>第二次实际支付86638.04</t>
  </si>
  <si>
    <t>07818880-5/7，发票日期为10-8-27，收票日期为10-8-27，金额为698009.2/电汇</t>
  </si>
  <si>
    <t>06713892、发票日期2013-6-28</t>
  </si>
  <si>
    <t>02771315-20,22发票日期为11-6-24，收票日期为11-6-27;电汇</t>
  </si>
  <si>
    <t>01615730，发票日期为12-1-13，收票日期为12-1-13；第二次付款电汇</t>
  </si>
  <si>
    <t>02330603-6，发票日期为12-1-5，金额34600.4;06713905发票日期2013-6-28,第三次付款电汇，第四次付款支票07540694</t>
  </si>
  <si>
    <t>34317.6/03157351-7，发票日期为12-3-5，金额为69735；06713903发票日期2013-6-28</t>
  </si>
  <si>
    <t>00907527-9，发票日期为11-11-9，金额为27413.6/00801504-7，发票日期为12-3-8，金额38033;06713904发票日期2013-6-28</t>
  </si>
  <si>
    <t>03085134，发票日期为11-11-1，金额13174/01552085,发票日期为12-3-5，金额为15000/06713924,发票日期13-9，金额为68805</t>
  </si>
  <si>
    <t>00815946，发票日期为11-11-15，金额9692.1/00804233，发票日期为12-3-13，金额26534.25;06713897发票日期2013-6-28</t>
  </si>
  <si>
    <t>06890068，发票日期为12-1-9，收票日期为12-1-11，金额90005/07015290-1，发票日期为12-3-5，金额131330.25;电汇；第四次付款电汇197955;第五次付款电汇131934.75；第六次电汇131934.75；第七次 付款51000</t>
  </si>
  <si>
    <t>00037886，13-2-25，116900/00037887,13-2-25,52375</t>
  </si>
  <si>
    <t>01139082，发票日期为11-8-16；第二次付款电汇</t>
  </si>
  <si>
    <t>01495533，发票日期为11-10-21，金额为451970/00007017，发票日期为11-12-7，金额为451970;第五次付款支票07540702</t>
  </si>
  <si>
    <t>第二次支票07540701</t>
  </si>
  <si>
    <t>01109438，发票日期为11-7-6；支票，2013-12-4</t>
  </si>
  <si>
    <t>02783436-8，发票日期为11-7-11；06713950,2013-12-4</t>
  </si>
  <si>
    <t>00005396，发票日期为11-8-8;电汇，2013-12-4</t>
  </si>
  <si>
    <t>01109440，发票日期为11-7-6；支票，2013-12-4</t>
  </si>
  <si>
    <t>02806045-6/6053，发票日期为11-7-13/19；支票07540551,2013-12-4</t>
  </si>
  <si>
    <t>00005401，发票日期为11-8-8；电汇</t>
  </si>
  <si>
    <t>00633581-93，发票日期为11-8-16；支票，2013-12-4</t>
  </si>
  <si>
    <t>01109439，发票日期为11-7-6；支票2013-12-4</t>
  </si>
  <si>
    <t>02783433-5，发票日期为11-7-11；07540552,2013-12-4</t>
  </si>
  <si>
    <t>00005395，发票日期为11-8-8；电汇，2013-12-4</t>
  </si>
  <si>
    <t>第二次付款电汇</t>
  </si>
  <si>
    <t>10443935，发票日期为11-11-9；第三次付款电汇；第四次付款电汇</t>
  </si>
  <si>
    <t>1.电汇2.电汇</t>
  </si>
  <si>
    <t>02980290，发票日期为12-7-12/03069009，发票日期为12-11-6，金额为89960，第二次付款支票7540711</t>
  </si>
  <si>
    <t>04596484-9，发票日期为11-9-6;电汇</t>
  </si>
  <si>
    <t>06713896,发票日期2013-6-28</t>
  </si>
  <si>
    <t>第二次付款为支票 07540628</t>
  </si>
  <si>
    <t>07557938,发票日期为12-1-9；第二次付款：电汇</t>
  </si>
  <si>
    <t>02844178，发票日期为12-1-5/电汇</t>
  </si>
  <si>
    <t>00662935，发票日期为12-11-8，第二次付款 支票</t>
  </si>
  <si>
    <t>、第二次付款支票7540712</t>
  </si>
  <si>
    <t>、第二次付款电汇</t>
  </si>
  <si>
    <t>、第二次付款支票7540710</t>
  </si>
  <si>
    <t>第一次付款电汇</t>
  </si>
  <si>
    <t>第一次电汇；</t>
  </si>
  <si>
    <t>03069010，发票日期为12-11-6；第二次付款支票07540677</t>
  </si>
  <si>
    <t>03153383，发票日期为12-12-7；第二次付款支票07540676</t>
  </si>
  <si>
    <t>00011178，发票日期为12-11-9；第二次付款电汇</t>
  </si>
  <si>
    <t>00662936-7,发票日期额12-11-8；第二次付款支票07540675</t>
  </si>
  <si>
    <t>02513547-9，发票日期为12-4-7；第三次付款电汇</t>
  </si>
  <si>
    <t>03865318-9/23/01668193，发票日期为12-11-21/22；第二次付款电汇</t>
  </si>
  <si>
    <t>；电汇</t>
  </si>
  <si>
    <t>金额671915/04075280，发票日期为12-11-9，金额为74657;电汇</t>
  </si>
  <si>
    <t>00114321，13-2-22，3542</t>
  </si>
  <si>
    <t>00087801，发票日期为12-9-18，第二次付款电汇</t>
  </si>
  <si>
    <t>00884525，发票日期为12-9-18</t>
  </si>
  <si>
    <t>1.电汇2014-1-31，第二次付款电汇，第三次付款电汇</t>
  </si>
  <si>
    <t>00114324，13-2-22，1500</t>
  </si>
  <si>
    <t>00010374，发票日期为12-10-18，金额10292/00011180，发票日期为12-11-9，金额为10292、第二次付款电汇</t>
  </si>
  <si>
    <t>00096996，发票日期为12-11-26；第二次付款电汇、第三次付款电汇</t>
  </si>
  <si>
    <t>01604875-6，发票日期为12-11-20；07540553,2012-12-4</t>
  </si>
  <si>
    <t>02628839-45,金额为781755/04475206-8,301334；电汇2013-12-4</t>
  </si>
  <si>
    <t>00114322,13-2-22,305000,2013-3-26,434809；第二次付款电汇</t>
  </si>
  <si>
    <t>06713872，发票日期2013.4.27</t>
  </si>
  <si>
    <t>06713866,发票日期2013.4.27</t>
  </si>
  <si>
    <t>支票，2013-12-4；</t>
  </si>
  <si>
    <t>06713871，发票日期2013.4.27；第二次付款07540590，发票日期2013-12-26</t>
  </si>
  <si>
    <t>00021988，发票日期为13-1-9、第二次付款电汇</t>
  </si>
  <si>
    <t>01234379，发票日期为13-1-6</t>
  </si>
  <si>
    <t>02989581-4，发票日期为12-12-21，金额为401432;2013-3-26,01222225/03308161~4,金额515717。2013/9/27第二次付款电汇；3.电汇</t>
  </si>
  <si>
    <t>00768861/03493663-5,发票日期为13-1-17/16；支票2013-12-4；第三次付款：支票号为07540611</t>
  </si>
  <si>
    <t>03069007，发票日期为12-11-6；支票2013-12-4</t>
  </si>
  <si>
    <t>01873018，发票日期为12-11-13；支票2012-12-4</t>
  </si>
  <si>
    <t>00011239，发票日期为12-11-9。第二次付款电汇</t>
  </si>
  <si>
    <t>03575789，发票日期为12-11-20。第二次付款电汇</t>
  </si>
  <si>
    <t>00662944-5，发票日期为12-11-20。第二次付款支票</t>
  </si>
  <si>
    <t>00017900，发票日期为12-11-23；电汇2013-12-4</t>
  </si>
  <si>
    <t>06713926,发票日期2013-9</t>
  </si>
  <si>
    <t>第二次付款为电汇、第三次付款电汇</t>
  </si>
  <si>
    <t>03157366-75，发票日期为12-12-6;06713899发票日期2013-6-28</t>
  </si>
  <si>
    <t>00114323,13-2-22,5151/4402.56;电汇</t>
  </si>
  <si>
    <t>1.电汇；2.电汇、3.电汇</t>
  </si>
  <si>
    <t>已到;电汇</t>
  </si>
  <si>
    <t>00771602，发票日期为13-1-17；支票，2013-12-4</t>
  </si>
  <si>
    <t>01234602，发票日期为13-1-18；电汇2013-12-4</t>
  </si>
  <si>
    <t>06713867，发票日期2013.4.27；支票2013-12-4</t>
  </si>
  <si>
    <t>06713859，发票日期2013.4.27；支票2013-12-4</t>
  </si>
  <si>
    <t>06713864，发票日期2013.4.27</t>
  </si>
  <si>
    <t>电汇</t>
  </si>
  <si>
    <t>06713873，发票日期2013.4.27</t>
  </si>
  <si>
    <t>026598712013-3-29；06713878，发票日期2013.4.27</t>
  </si>
  <si>
    <t>第一次电汇；第二次电汇</t>
  </si>
  <si>
    <t>06713865，发票日期2013.4.27；第二次付款07540577，发票日期2013-12-27</t>
  </si>
  <si>
    <t>支票，2013-12-4；第二次支票07540576 2013-12-26</t>
  </si>
  <si>
    <t>支票，2013-12-4；第二次电汇</t>
  </si>
  <si>
    <t>1.电汇2014-1-31</t>
  </si>
  <si>
    <t>1.支票07540595</t>
  </si>
  <si>
    <t>第二次电汇2013-12-4，第三次付款电汇</t>
  </si>
  <si>
    <t>电汇2013-9-27；电汇2013-12-4；第三次付款电汇</t>
  </si>
  <si>
    <t>电汇2014.8.29</t>
  </si>
  <si>
    <t>电汇2013-12-4；电汇2013-12-4</t>
  </si>
  <si>
    <t>电汇2013-12-4；电汇2013-12-31；电汇2014-3-25</t>
  </si>
  <si>
    <t>电汇2013-12-26；</t>
  </si>
  <si>
    <t>第一次付款电汇第二次汇款2014.12.30</t>
  </si>
  <si>
    <t>第一次付款支票07540607第二次汇款2014.12.30</t>
  </si>
  <si>
    <t>07540575，,发票日期2013-12-26</t>
  </si>
  <si>
    <t>第一次付款：电汇</t>
  </si>
  <si>
    <t>第一次付款：支票号为07540609</t>
  </si>
  <si>
    <t>第一次付款 电汇、第二次付款 电汇</t>
  </si>
  <si>
    <t>第一次付款 电汇  2014.10.20；第二次付款电汇</t>
  </si>
  <si>
    <t>第一次付款 支票  2014.12.25</t>
  </si>
  <si>
    <t>第一次付款 电汇2015.1.29、第二次付款电汇</t>
  </si>
  <si>
    <t>第一次付款 电汇、第二次付款 电汇、第三次付款 电汇</t>
  </si>
  <si>
    <t>第一次付款 电汇  2014.11.30；第二次付款 电汇</t>
  </si>
  <si>
    <t>第一次付款 电汇2015.1.29；第二次付款 电汇</t>
  </si>
  <si>
    <t>第一次付款 电汇2015.1.29、第二次付款电汇、第三次付款电汇</t>
  </si>
  <si>
    <t>第一次付款支票07540659 2015.1.28、第二次付款支票</t>
  </si>
  <si>
    <t xml:space="preserve">第一次付款 电汇  2014.10.30、第二次付款 电汇  </t>
  </si>
  <si>
    <t>第一次付款电汇2015.2.10</t>
  </si>
  <si>
    <t xml:space="preserve">第一次付款 电汇、第二次付款 电汇  </t>
  </si>
  <si>
    <t>第一次付款支票07540679、第二次付款 电汇</t>
  </si>
  <si>
    <t>第一次付款 电汇、第二次付款电汇</t>
  </si>
  <si>
    <t>SG-117</t>
    <phoneticPr fontId="19" type="noConversion"/>
  </si>
  <si>
    <t>F-2012012</t>
    <phoneticPr fontId="19" type="noConversion"/>
  </si>
  <si>
    <t>192161JNWI0196</t>
    <phoneticPr fontId="19" type="noConversion"/>
  </si>
  <si>
    <t>津南区双桥河镇示范安置区福和园视频监控系统增项工程</t>
    <phoneticPr fontId="19" type="noConversion"/>
  </si>
  <si>
    <t>JC21-1201-2017-000005</t>
    <phoneticPr fontId="19" type="noConversion"/>
  </si>
  <si>
    <t>ICT天津津南双桥河镇福和园视频监控系统工程合同</t>
    <phoneticPr fontId="19" type="noConversion"/>
  </si>
  <si>
    <t>2017.2月100%</t>
    <phoneticPr fontId="19" type="noConversion"/>
  </si>
  <si>
    <t>李璐璐</t>
    <phoneticPr fontId="19" type="noConversion"/>
  </si>
  <si>
    <t>天津旭涛鸿泽科技发展有限公司</t>
    <phoneticPr fontId="19" type="noConversion"/>
  </si>
  <si>
    <t>2017.2.22</t>
    <phoneticPr fontId="19" type="noConversion"/>
  </si>
  <si>
    <t>张添源</t>
    <phoneticPr fontId="19" type="noConversion"/>
  </si>
  <si>
    <t>签订20%其他按进度结算 质保结束10%</t>
    <phoneticPr fontId="19" type="noConversion"/>
  </si>
  <si>
    <t>增值税</t>
    <phoneticPr fontId="19" type="noConversion"/>
  </si>
  <si>
    <t>SG-111</t>
    <phoneticPr fontId="19" type="noConversion"/>
  </si>
  <si>
    <t>F-20150094</t>
    <phoneticPr fontId="19" type="noConversion"/>
  </si>
  <si>
    <t>192150JKWI0940</t>
    <phoneticPr fontId="19" type="noConversion"/>
  </si>
  <si>
    <t>天津市公安局光缆路由查勘项目合同</t>
    <phoneticPr fontId="19" type="noConversion"/>
  </si>
  <si>
    <t>JC21-1201-2016-000171</t>
    <phoneticPr fontId="19" type="noConversion"/>
  </si>
  <si>
    <t>ICT天津市公安局光缆路由勘查后临时迁移项目施工合同</t>
    <phoneticPr fontId="19" type="noConversion"/>
  </si>
  <si>
    <t>2017.5月100%</t>
    <phoneticPr fontId="19" type="noConversion"/>
  </si>
  <si>
    <t>李春彦</t>
    <phoneticPr fontId="19" type="noConversion"/>
  </si>
  <si>
    <t>天津伍阳日晟通信工程有限公司</t>
    <phoneticPr fontId="19" type="noConversion"/>
  </si>
  <si>
    <t>2016.10.21</t>
    <phoneticPr fontId="19" type="noConversion"/>
  </si>
  <si>
    <t>2017.2.6</t>
    <phoneticPr fontId="19" type="noConversion"/>
  </si>
  <si>
    <t>验收100%</t>
    <phoneticPr fontId="19" type="noConversion"/>
  </si>
  <si>
    <t>普票</t>
    <phoneticPr fontId="19" type="noConversion"/>
  </si>
  <si>
    <t>SG-9</t>
    <phoneticPr fontId="19" type="noConversion"/>
  </si>
  <si>
    <t>F-20150106</t>
    <phoneticPr fontId="19" type="noConversion"/>
  </si>
  <si>
    <t>192150BCWI1060</t>
    <phoneticPr fontId="19" type="noConversion"/>
  </si>
  <si>
    <t>天津市北辰区建设管理委员会建筑安全综合管理系统项目</t>
    <phoneticPr fontId="19" type="noConversion"/>
  </si>
  <si>
    <t>JC21-1201-2015-000168</t>
    <phoneticPr fontId="19" type="noConversion"/>
  </si>
  <si>
    <t>ICT北辰建委项目施工合同</t>
    <phoneticPr fontId="19" type="noConversion"/>
  </si>
  <si>
    <t>2016.1月50%、2016.5月50%</t>
    <phoneticPr fontId="19" type="noConversion"/>
  </si>
  <si>
    <t>胡雅楠</t>
    <phoneticPr fontId="19" type="noConversion"/>
  </si>
  <si>
    <t>天津众和通电子有限公司</t>
    <phoneticPr fontId="19" type="noConversion"/>
  </si>
  <si>
    <t>2015.12.6</t>
    <phoneticPr fontId="19" type="noConversion"/>
  </si>
  <si>
    <t>2016.1.22</t>
    <phoneticPr fontId="19" type="noConversion"/>
  </si>
  <si>
    <t>周建军</t>
    <phoneticPr fontId="19" type="noConversion"/>
  </si>
  <si>
    <t>签订30%验收60%质保结束10%</t>
    <phoneticPr fontId="19" type="noConversion"/>
  </si>
  <si>
    <t>SG-6</t>
    <phoneticPr fontId="19" type="noConversion"/>
  </si>
  <si>
    <t>F-20150130</t>
    <phoneticPr fontId="19" type="noConversion"/>
  </si>
  <si>
    <t>192150DGWF1300</t>
    <phoneticPr fontId="19" type="noConversion"/>
  </si>
  <si>
    <t>天津市滨海新区大港电子政务信息中心机房搬迁</t>
    <phoneticPr fontId="19" type="noConversion"/>
  </si>
  <si>
    <t>JC21-1201-2015-000135</t>
    <phoneticPr fontId="19" type="noConversion"/>
  </si>
  <si>
    <t>ICT大港政务网搬迁采购合同</t>
    <phoneticPr fontId="19" type="noConversion"/>
  </si>
  <si>
    <t>陈建春</t>
    <phoneticPr fontId="19" type="noConversion"/>
  </si>
  <si>
    <t>天津展特欧科技有限公司</t>
    <phoneticPr fontId="19" type="noConversion"/>
  </si>
  <si>
    <t>2015.10.15</t>
    <phoneticPr fontId="19" type="noConversion"/>
  </si>
  <si>
    <t>2015.12.17</t>
    <phoneticPr fontId="19" type="noConversion"/>
  </si>
  <si>
    <t>签订30% 验收70%</t>
    <phoneticPr fontId="19" type="noConversion"/>
  </si>
  <si>
    <t>SG-4</t>
    <phoneticPr fontId="19" type="noConversion"/>
  </si>
  <si>
    <t>F-20150139</t>
    <phoneticPr fontId="19" type="noConversion"/>
  </si>
  <si>
    <t>192150DLWF1390</t>
    <phoneticPr fontId="19" type="noConversion"/>
  </si>
  <si>
    <t>2015年度天津港保税区、空港经济区、空港国际物流区技防及智能交通设施养管项目协议书</t>
    <phoneticPr fontId="19" type="noConversion"/>
  </si>
  <si>
    <t>JC21-1201-2015-000149</t>
    <phoneticPr fontId="19" type="noConversion"/>
  </si>
  <si>
    <t>ICT空港技防网维护合同</t>
    <phoneticPr fontId="19" type="noConversion"/>
  </si>
  <si>
    <t>2015.12月100%，2017.12月-301248.57（-43.86%）</t>
    <phoneticPr fontId="19" type="noConversion"/>
  </si>
  <si>
    <t>袁静</t>
    <phoneticPr fontId="19" type="noConversion"/>
  </si>
  <si>
    <t>天津恒瑞永信网络科技发展有限公司</t>
    <phoneticPr fontId="19" type="noConversion"/>
  </si>
  <si>
    <t>2015.11.13</t>
    <phoneticPr fontId="19" type="noConversion"/>
  </si>
  <si>
    <t>2015.11.30</t>
    <phoneticPr fontId="19" type="noConversion"/>
  </si>
  <si>
    <t>付至发包人审核值80%，项目完工后付至95%，余款质保后付清</t>
    <phoneticPr fontId="19" type="noConversion"/>
  </si>
  <si>
    <t>SG-1</t>
    <phoneticPr fontId="19" type="noConversion"/>
  </si>
  <si>
    <t>F-20150140</t>
    <phoneticPr fontId="19" type="noConversion"/>
  </si>
  <si>
    <t>192150JXWI1400</t>
    <phoneticPr fontId="19" type="noConversion"/>
  </si>
  <si>
    <t>2015蓟县城区视频电子警察安装及技防网建设工程项目</t>
    <phoneticPr fontId="19" type="noConversion"/>
  </si>
  <si>
    <t>JC21-1201-2015-000116</t>
    <phoneticPr fontId="19" type="noConversion"/>
  </si>
  <si>
    <t>ICT2015蓟县技防网天地伟业施工合同</t>
    <phoneticPr fontId="19" type="noConversion"/>
  </si>
  <si>
    <t>2016.1月50% 2016.6月50%</t>
    <phoneticPr fontId="19" type="noConversion"/>
  </si>
  <si>
    <t>李翔</t>
    <phoneticPr fontId="19" type="noConversion"/>
  </si>
  <si>
    <t>天津天地伟业数码科技有限公司</t>
    <phoneticPr fontId="19" type="noConversion"/>
  </si>
  <si>
    <t>2015.9.20</t>
    <phoneticPr fontId="19" type="noConversion"/>
  </si>
  <si>
    <t>2015.9.28</t>
    <phoneticPr fontId="19" type="noConversion"/>
  </si>
  <si>
    <t>签订30%验收65%质保满30日后5%</t>
    <phoneticPr fontId="19" type="noConversion"/>
  </si>
  <si>
    <t>SG-11</t>
    <phoneticPr fontId="19" type="noConversion"/>
  </si>
  <si>
    <t>2015年蓟县城区视频电子警察安装及技防网建设工程项目</t>
    <phoneticPr fontId="19" type="noConversion"/>
  </si>
  <si>
    <t>JC21-1201-2016-000001</t>
    <phoneticPr fontId="19" type="noConversion"/>
  </si>
  <si>
    <t>ICT蓟县技防网金潮施工合同</t>
    <phoneticPr fontId="19" type="noConversion"/>
  </si>
  <si>
    <t>F-20160029</t>
    <phoneticPr fontId="19" type="noConversion"/>
  </si>
  <si>
    <t>192161XQWI0172</t>
    <phoneticPr fontId="19" type="noConversion"/>
  </si>
  <si>
    <t>天津市西青区技防网2013年项目供电线路代理维护合同</t>
    <phoneticPr fontId="19" type="noConversion"/>
  </si>
  <si>
    <t>JC21-1201-2016-000092</t>
    <phoneticPr fontId="19" type="noConversion"/>
  </si>
  <si>
    <t>ICT西青区技防网2013年供电线路恒鸣维护合同</t>
    <phoneticPr fontId="19" type="noConversion"/>
  </si>
  <si>
    <r>
      <t>2017.11月13993.72（8.33%）</t>
    </r>
    <r>
      <rPr>
        <outline/>
        <sz val="12"/>
        <rFont val="宋体"/>
        <family val="3"/>
        <charset val="134"/>
      </rPr>
      <t/>
    </r>
    <phoneticPr fontId="19" type="noConversion"/>
  </si>
  <si>
    <t>李庆东</t>
    <phoneticPr fontId="19" type="noConversion"/>
  </si>
  <si>
    <t>天津市恒鸣科技发展有限公司</t>
    <phoneticPr fontId="19" type="noConversion"/>
  </si>
  <si>
    <t>2016.5.23</t>
    <phoneticPr fontId="19" type="noConversion"/>
  </si>
  <si>
    <t>2016.5.30</t>
    <phoneticPr fontId="19" type="noConversion"/>
  </si>
  <si>
    <t>周建军</t>
    <phoneticPr fontId="19" type="noConversion"/>
  </si>
  <si>
    <t>签订50% 1年后50%</t>
    <phoneticPr fontId="19" type="noConversion"/>
  </si>
  <si>
    <t>增值税</t>
    <phoneticPr fontId="19" type="noConversion"/>
  </si>
  <si>
    <t>JC21-1201-2016-000094</t>
    <phoneticPr fontId="19" type="noConversion"/>
  </si>
  <si>
    <t>ICT西青区技防网2013年供电线路工程公司维护合同</t>
    <phoneticPr fontId="19" type="noConversion"/>
  </si>
  <si>
    <r>
      <t>2017.11月16685.53（8.33%）</t>
    </r>
    <r>
      <rPr>
        <outline/>
        <sz val="12"/>
        <rFont val="宋体"/>
        <family val="3"/>
        <charset val="134"/>
      </rPr>
      <t/>
    </r>
    <phoneticPr fontId="19" type="noConversion"/>
  </si>
  <si>
    <t>天津电信建设工程有限公司</t>
    <phoneticPr fontId="19" type="noConversion"/>
  </si>
  <si>
    <t>192161XQWI0173</t>
    <phoneticPr fontId="19" type="noConversion"/>
  </si>
  <si>
    <t>JC21-1201-2016-000083</t>
    <phoneticPr fontId="19" type="noConversion"/>
  </si>
  <si>
    <r>
      <t>ICT西青区技防网2014年供电线路荃为维护合同</t>
    </r>
    <r>
      <rPr>
        <outline/>
        <sz val="12"/>
        <rFont val="宋体"/>
        <family val="3"/>
        <charset val="134"/>
      </rPr>
      <t/>
    </r>
    <phoneticPr fontId="19" type="noConversion"/>
  </si>
  <si>
    <t>2017、9月  （%），2017、12月22040.09（8.33%）</t>
    <phoneticPr fontId="19" type="noConversion"/>
  </si>
  <si>
    <t>天津市荃为科技发展有限公司</t>
    <phoneticPr fontId="19" type="noConversion"/>
  </si>
  <si>
    <t>签订1/3、1年后1/3、2年后1/3</t>
    <phoneticPr fontId="19" type="noConversion"/>
  </si>
  <si>
    <t>JC21-1201-2016-000085</t>
    <phoneticPr fontId="19" type="noConversion"/>
  </si>
  <si>
    <r>
      <t>ICT西青区技防网2014年供电线路泓晟维护合同</t>
    </r>
    <r>
      <rPr>
        <outline/>
        <sz val="12"/>
        <rFont val="宋体"/>
        <family val="3"/>
        <charset val="134"/>
      </rPr>
      <t/>
    </r>
    <phoneticPr fontId="19" type="noConversion"/>
  </si>
  <si>
    <t>2017、9月  （%），2017、12月31745.28（8.33%）</t>
    <phoneticPr fontId="19" type="noConversion"/>
  </si>
  <si>
    <t>天津市泓晟伟业科技有限公司</t>
    <phoneticPr fontId="19" type="noConversion"/>
  </si>
  <si>
    <t>JC21-1201-2016-000087</t>
    <phoneticPr fontId="19" type="noConversion"/>
  </si>
  <si>
    <r>
      <t>ICT西青区技防网2014年供电线路瑞克维护合同</t>
    </r>
    <r>
      <rPr>
        <outline/>
        <sz val="12"/>
        <rFont val="宋体"/>
        <family val="3"/>
        <charset val="134"/>
      </rPr>
      <t/>
    </r>
    <phoneticPr fontId="19" type="noConversion"/>
  </si>
  <si>
    <r>
      <t>2017、9月  （%），2017、12月15323.11（8.33%）</t>
    </r>
    <r>
      <rPr>
        <sz val="11"/>
        <rFont val="宋体"/>
        <family val="3"/>
        <charset val="134"/>
      </rPr>
      <t/>
    </r>
    <phoneticPr fontId="19" type="noConversion"/>
  </si>
  <si>
    <t>天津开发区瑞克科技有限公司</t>
    <phoneticPr fontId="19" type="noConversion"/>
  </si>
  <si>
    <t>2016.5.22</t>
    <phoneticPr fontId="19" type="noConversion"/>
  </si>
  <si>
    <t>JC21-1201-2016-000088</t>
    <phoneticPr fontId="19" type="noConversion"/>
  </si>
  <si>
    <r>
      <t>ICT西青区技防网2014年供电线路星云维护合同</t>
    </r>
    <r>
      <rPr>
        <outline/>
        <sz val="12"/>
        <rFont val="宋体"/>
        <family val="3"/>
        <charset val="134"/>
      </rPr>
      <t/>
    </r>
    <phoneticPr fontId="19" type="noConversion"/>
  </si>
  <si>
    <t>天津市星云网络科技开发有限公司</t>
    <phoneticPr fontId="19" type="noConversion"/>
  </si>
  <si>
    <t>F-20160033</t>
    <phoneticPr fontId="19" type="noConversion"/>
  </si>
  <si>
    <t>192161JCWI0175</t>
    <phoneticPr fontId="19" type="noConversion"/>
  </si>
  <si>
    <t>天津市红星职业中等专业学校实训监控购置项目</t>
    <phoneticPr fontId="19" type="noConversion"/>
  </si>
  <si>
    <t>JC21-1201-2016-000080</t>
    <phoneticPr fontId="19" type="noConversion"/>
  </si>
  <si>
    <t>ICT红星职专项目施工合同</t>
    <phoneticPr fontId="19" type="noConversion"/>
  </si>
  <si>
    <t>2016.5月100%</t>
    <phoneticPr fontId="19" type="noConversion"/>
  </si>
  <si>
    <t>张华艳</t>
    <phoneticPr fontId="19" type="noConversion"/>
  </si>
  <si>
    <t>天津市深大立讯电子科技有限公司</t>
    <phoneticPr fontId="19" type="noConversion"/>
  </si>
  <si>
    <t>2016.5.15</t>
    <phoneticPr fontId="19" type="noConversion"/>
  </si>
  <si>
    <t>签订30% 验收70%</t>
    <phoneticPr fontId="19" type="noConversion"/>
  </si>
  <si>
    <t>普票</t>
    <phoneticPr fontId="19" type="noConversion"/>
  </si>
  <si>
    <t>2016.5.25</t>
    <phoneticPr fontId="19" type="noConversion"/>
  </si>
  <si>
    <t>2016.5.19</t>
    <phoneticPr fontId="19" type="noConversion"/>
  </si>
  <si>
    <t>JC21-1201-2017-000035</t>
    <phoneticPr fontId="19" type="noConversion"/>
  </si>
  <si>
    <t>ICT红星职业学校实训监控施工项目合同</t>
    <phoneticPr fontId="19" type="noConversion"/>
  </si>
  <si>
    <t>2017.3月100%</t>
    <phoneticPr fontId="19" type="noConversion"/>
  </si>
  <si>
    <t>韩旭</t>
    <phoneticPr fontId="19" type="noConversion"/>
  </si>
  <si>
    <t>天津市深大天星科技发展有限公司</t>
    <phoneticPr fontId="19" type="noConversion"/>
  </si>
  <si>
    <t>2017.4.20</t>
    <phoneticPr fontId="19" type="noConversion"/>
  </si>
  <si>
    <t>F-20160034</t>
    <phoneticPr fontId="19" type="noConversion"/>
  </si>
  <si>
    <t>192161JCWO0176</t>
    <phoneticPr fontId="19" type="noConversion"/>
  </si>
  <si>
    <t>天津市教育招生考试院多联式空调室内外机机空调移机项目</t>
    <phoneticPr fontId="19" type="noConversion"/>
  </si>
  <si>
    <t>JC21-1201-2016-000103</t>
    <phoneticPr fontId="19" type="noConversion"/>
  </si>
  <si>
    <t>ICT天津教育招生考试院空调施工项目施工合同</t>
    <phoneticPr fontId="19" type="noConversion"/>
  </si>
  <si>
    <t>天津科力源科技有限公司</t>
    <phoneticPr fontId="19" type="noConversion"/>
  </si>
  <si>
    <t>2016.6.16</t>
    <phoneticPr fontId="19" type="noConversion"/>
  </si>
  <si>
    <t>2016.6.29</t>
    <phoneticPr fontId="19" type="noConversion"/>
  </si>
  <si>
    <t>张添源</t>
    <phoneticPr fontId="19" type="noConversion"/>
  </si>
  <si>
    <t>验收100%</t>
    <phoneticPr fontId="19" type="noConversion"/>
  </si>
  <si>
    <t>2016.9.12</t>
    <phoneticPr fontId="19" type="noConversion"/>
  </si>
  <si>
    <t>F-20160040</t>
    <phoneticPr fontId="19" type="noConversion"/>
  </si>
  <si>
    <t>19216000WO0179</t>
    <phoneticPr fontId="19" type="noConversion"/>
  </si>
  <si>
    <t>JC21-1201-2016-000180</t>
    <phoneticPr fontId="19" type="noConversion"/>
  </si>
  <si>
    <t>ICT天津市公安局光缆路由勘查项目施工合同</t>
    <phoneticPr fontId="19" type="noConversion"/>
  </si>
  <si>
    <t>2017.5月100%</t>
    <phoneticPr fontId="19" type="noConversion"/>
  </si>
  <si>
    <t>李春彦</t>
    <phoneticPr fontId="19" type="noConversion"/>
  </si>
  <si>
    <t>天津伍阳日晟通信工程有限公司</t>
    <phoneticPr fontId="19" type="noConversion"/>
  </si>
  <si>
    <t>2016.10.28</t>
    <phoneticPr fontId="19" type="noConversion"/>
  </si>
  <si>
    <t>2017.2.6</t>
    <phoneticPr fontId="19" type="noConversion"/>
  </si>
  <si>
    <t>合同生效100%</t>
    <phoneticPr fontId="19" type="noConversion"/>
  </si>
  <si>
    <t>F-20160043</t>
    <phoneticPr fontId="19" type="noConversion"/>
  </si>
  <si>
    <t>192160HBND0177</t>
    <phoneticPr fontId="19" type="noConversion"/>
  </si>
  <si>
    <t>中新天津生态城管理委员会OA系统和门户网站维护检测升级合同2015</t>
    <phoneticPr fontId="19" type="noConversion"/>
  </si>
  <si>
    <t>JC21-1201-2016-000093</t>
    <phoneticPr fontId="19" type="noConversion"/>
  </si>
  <si>
    <t>ICT生态城维保合同协议书</t>
    <phoneticPr fontId="19" type="noConversion"/>
  </si>
  <si>
    <t>2016.7月100%</t>
    <phoneticPr fontId="19" type="noConversion"/>
  </si>
  <si>
    <t>袁静</t>
    <phoneticPr fontId="19" type="noConversion"/>
  </si>
  <si>
    <t>天津生态城慧丰和科技有限公司</t>
    <phoneticPr fontId="19" type="noConversion"/>
  </si>
  <si>
    <t>2016.5.31</t>
    <phoneticPr fontId="19" type="noConversion"/>
  </si>
  <si>
    <t>签订30% 1月后60% 合同期满验收合格起半年后10%</t>
    <phoneticPr fontId="19" type="noConversion"/>
  </si>
  <si>
    <t>192161FGWO0178</t>
    <phoneticPr fontId="19" type="noConversion"/>
  </si>
  <si>
    <t>天津滨海新都市御海东苑室外通信线路工程</t>
    <phoneticPr fontId="19" type="noConversion"/>
  </si>
  <si>
    <t>JC21-1201-2016-000105</t>
    <phoneticPr fontId="19" type="noConversion"/>
  </si>
  <si>
    <t>ICT御海东苑项目施工合同</t>
    <phoneticPr fontId="19" type="noConversion"/>
  </si>
  <si>
    <t>2016.6月50%2016.11月50%</t>
    <phoneticPr fontId="19" type="noConversion"/>
  </si>
  <si>
    <t>天津滨海格瑞通信科技有限公司</t>
    <phoneticPr fontId="19" type="noConversion"/>
  </si>
  <si>
    <t>2016.6.15</t>
    <phoneticPr fontId="19" type="noConversion"/>
  </si>
  <si>
    <t>验收90%  结算完成后5%  质保结束5%</t>
    <phoneticPr fontId="19" type="noConversion"/>
  </si>
  <si>
    <t>F-20160049</t>
    <phoneticPr fontId="19" type="noConversion"/>
  </si>
  <si>
    <t>192161HGWI0181</t>
    <phoneticPr fontId="19" type="noConversion"/>
  </si>
  <si>
    <t>清河地区公安局、检察院、法院有线通信系统工程</t>
    <phoneticPr fontId="19" type="noConversion"/>
  </si>
  <si>
    <t>JC21-1201-2016-000096</t>
    <phoneticPr fontId="19" type="noConversion"/>
  </si>
  <si>
    <t>ICT清河地区公安通信工程施工合同</t>
    <phoneticPr fontId="19" type="noConversion"/>
  </si>
  <si>
    <t>华星（天津）工程技术有限公司</t>
    <phoneticPr fontId="19" type="noConversion"/>
  </si>
  <si>
    <t>完工50% 验收45%  质保结束后5%</t>
    <phoneticPr fontId="19" type="noConversion"/>
  </si>
  <si>
    <t>192161JCWI0006</t>
    <phoneticPr fontId="19" type="noConversion"/>
  </si>
  <si>
    <t>天津市河西区文化局三馆室外弱电工程</t>
    <phoneticPr fontId="19" type="noConversion"/>
  </si>
  <si>
    <t>JC21-1201-2016-000091</t>
    <phoneticPr fontId="19" type="noConversion"/>
  </si>
  <si>
    <t>ICT河西文化馆施工合同</t>
    <phoneticPr fontId="19" type="noConversion"/>
  </si>
  <si>
    <t>2016.5月50%、2017.1月50%</t>
    <phoneticPr fontId="19" type="noConversion"/>
  </si>
  <si>
    <t>刘文顺</t>
    <phoneticPr fontId="19" type="noConversion"/>
  </si>
  <si>
    <t>天津市翔达电子信息工程有限公司</t>
    <phoneticPr fontId="19" type="noConversion"/>
  </si>
  <si>
    <t>完工30% 验收65%  质保结束后5%</t>
    <phoneticPr fontId="19" type="noConversion"/>
  </si>
  <si>
    <t>2017.3.8</t>
    <phoneticPr fontId="19" type="noConversion"/>
  </si>
  <si>
    <t>192161HGWO0171</t>
    <phoneticPr fontId="19" type="noConversion"/>
  </si>
  <si>
    <t>天津宝龙城项目现场安装视频监控工程</t>
    <phoneticPr fontId="19" type="noConversion"/>
  </si>
  <si>
    <t>JC21-1201-2016-000108</t>
    <phoneticPr fontId="19" type="noConversion"/>
  </si>
  <si>
    <t>ICT天津宝龙城视频监控工程项目施工合同</t>
    <phoneticPr fontId="19" type="noConversion"/>
  </si>
  <si>
    <t>2016.6月50%、2016.9月50%</t>
    <phoneticPr fontId="19" type="noConversion"/>
  </si>
  <si>
    <t>天津潮汐尚义智能科技发展有限公司</t>
    <phoneticPr fontId="19" type="noConversion"/>
  </si>
  <si>
    <t>2016.6.18</t>
    <phoneticPr fontId="19" type="noConversion"/>
  </si>
  <si>
    <t>F-20160061</t>
    <phoneticPr fontId="19" type="noConversion"/>
  </si>
  <si>
    <t>192161JCWI0183</t>
    <phoneticPr fontId="19" type="noConversion"/>
  </si>
  <si>
    <t>天津市红星职业中等专业学校实训监控系统购置项目合同</t>
    <phoneticPr fontId="19" type="noConversion"/>
  </si>
  <si>
    <t>JC21-1201-2016-000111</t>
    <phoneticPr fontId="19" type="noConversion"/>
  </si>
  <si>
    <t>ICT红星职业中等专业学校实训监控项目施工合同</t>
    <phoneticPr fontId="19" type="noConversion"/>
  </si>
  <si>
    <t>2016.6月100%</t>
    <phoneticPr fontId="19" type="noConversion"/>
  </si>
  <si>
    <t>JC21-1201-2017-000034</t>
    <phoneticPr fontId="19" type="noConversion"/>
  </si>
  <si>
    <t>ICT天津市红星职业中等专业学校实训监控系统施工项目合同</t>
    <phoneticPr fontId="19" type="noConversion"/>
  </si>
  <si>
    <t>F-20160065</t>
    <phoneticPr fontId="19" type="noConversion"/>
  </si>
  <si>
    <t>192161HGWI0182</t>
    <phoneticPr fontId="19" type="noConversion"/>
  </si>
  <si>
    <t>德晟祥广场建委远程监控项目</t>
    <phoneticPr fontId="19" type="noConversion"/>
  </si>
  <si>
    <t>JC21-1201-2016-000157</t>
    <phoneticPr fontId="19" type="noConversion"/>
  </si>
  <si>
    <t>ICT德晟祥广场建委远程监控项目施工合同</t>
    <phoneticPr fontId="19" type="noConversion"/>
  </si>
  <si>
    <t>2016.11月100%</t>
    <phoneticPr fontId="19" type="noConversion"/>
  </si>
  <si>
    <t>天津众和通电子有限公司</t>
    <phoneticPr fontId="19" type="noConversion"/>
  </si>
  <si>
    <t>2016.9.7</t>
    <phoneticPr fontId="19" type="noConversion"/>
  </si>
  <si>
    <t>2016.11.23</t>
    <phoneticPr fontId="19" type="noConversion"/>
  </si>
  <si>
    <t>F-20160069</t>
    <phoneticPr fontId="19" type="noConversion"/>
  </si>
  <si>
    <t>192161JCWO0009</t>
    <phoneticPr fontId="19" type="noConversion"/>
  </si>
  <si>
    <t>天津滨腾会展管理有限公司2016天津夏季达沃斯论坛弱电</t>
    <phoneticPr fontId="19" type="noConversion"/>
  </si>
  <si>
    <t>JC21-1201-2016-000127</t>
    <phoneticPr fontId="19" type="noConversion"/>
  </si>
  <si>
    <t>ICT2016达沃斯论坛项目服务合同</t>
    <phoneticPr fontId="19" type="noConversion"/>
  </si>
  <si>
    <t>2016.7.23</t>
    <phoneticPr fontId="19" type="noConversion"/>
  </si>
  <si>
    <t>2016.11.21</t>
    <phoneticPr fontId="19" type="noConversion"/>
  </si>
  <si>
    <t>签订60% 验收40%</t>
    <phoneticPr fontId="19" type="noConversion"/>
  </si>
  <si>
    <t>F-20160071</t>
    <phoneticPr fontId="19" type="noConversion"/>
  </si>
  <si>
    <t>19216000WR0185</t>
    <phoneticPr fontId="19" type="noConversion"/>
  </si>
  <si>
    <t>上海岩谷有限公司储罐状况监控管理项目</t>
    <phoneticPr fontId="19" type="noConversion"/>
  </si>
  <si>
    <t>JC21-1201-2016-000082</t>
    <phoneticPr fontId="19" type="noConversion"/>
  </si>
  <si>
    <t>ICT上海岩谷有限公司储罐状况监控管理项目服务合同</t>
    <phoneticPr fontId="19" type="noConversion"/>
  </si>
  <si>
    <t>2016.11月50%、2017.3月21056.6（50%）</t>
    <phoneticPr fontId="19" type="noConversion"/>
  </si>
  <si>
    <t>芮晓静</t>
    <phoneticPr fontId="19" type="noConversion"/>
  </si>
  <si>
    <t>日电通信有限公司天津分公司</t>
    <phoneticPr fontId="19" type="noConversion"/>
  </si>
  <si>
    <t>2016.10.31</t>
    <phoneticPr fontId="19" type="noConversion"/>
  </si>
  <si>
    <t>第一期21870元 第二期22320元</t>
    <phoneticPr fontId="19" type="noConversion"/>
  </si>
  <si>
    <t>F-20160078</t>
    <phoneticPr fontId="19" type="noConversion"/>
  </si>
  <si>
    <t>192161WQWI0186</t>
    <phoneticPr fontId="19" type="noConversion"/>
  </si>
  <si>
    <t>杨北公路津蓟铁路K9+414辛庄道口安装超速违法摄录装置安装工程</t>
    <phoneticPr fontId="19" type="noConversion"/>
  </si>
  <si>
    <t>JC21-1201-2016-000142</t>
    <phoneticPr fontId="19" type="noConversion"/>
  </si>
  <si>
    <t>ICT辛庄道口安装摄录装置项目施工合同</t>
    <phoneticPr fontId="19" type="noConversion"/>
  </si>
  <si>
    <t>2016.11月50%</t>
    <phoneticPr fontId="19" type="noConversion"/>
  </si>
  <si>
    <t>到货40% 验收55% 1年后5%</t>
    <phoneticPr fontId="19" type="noConversion"/>
  </si>
  <si>
    <t>192161TGWD0188</t>
    <phoneticPr fontId="19" type="noConversion"/>
  </si>
  <si>
    <t>天津临港港务集团有限公司档案管理系统软件开发服务合同</t>
    <phoneticPr fontId="19" type="noConversion"/>
  </si>
  <si>
    <t>JC21-1201-2016-000138</t>
    <phoneticPr fontId="19" type="noConversion"/>
  </si>
  <si>
    <t>ICT天津临港港务集团有限公司档案管理系统软件开发服务合同</t>
    <phoneticPr fontId="19" type="noConversion"/>
  </si>
  <si>
    <t>2017.1月57547.17</t>
    <phoneticPr fontId="19" type="noConversion"/>
  </si>
  <si>
    <t>陈建春</t>
    <phoneticPr fontId="19" type="noConversion"/>
  </si>
  <si>
    <t>天津天心天思软件科技有限公司</t>
    <phoneticPr fontId="19" type="noConversion"/>
  </si>
  <si>
    <t>2016.11.29</t>
    <phoneticPr fontId="19" type="noConversion"/>
  </si>
  <si>
    <t>一期60% 二期30% 三期10%</t>
    <phoneticPr fontId="19" type="noConversion"/>
  </si>
  <si>
    <t>2017.1.4</t>
    <phoneticPr fontId="19" type="noConversion"/>
  </si>
  <si>
    <t>F-20160080</t>
    <phoneticPr fontId="19" type="noConversion"/>
  </si>
  <si>
    <t>192161HGWI0189</t>
    <phoneticPr fontId="19" type="noConversion"/>
  </si>
  <si>
    <t>汉沽紫润别苑住宅小区弱电工程</t>
    <phoneticPr fontId="19" type="noConversion"/>
  </si>
  <si>
    <r>
      <t>JC21-1201-2016-000109</t>
    </r>
    <r>
      <rPr>
        <sz val="11"/>
        <rFont val="宋体"/>
        <family val="3"/>
        <charset val="134"/>
      </rPr>
      <t/>
    </r>
    <phoneticPr fontId="19" type="noConversion"/>
  </si>
  <si>
    <t>ICT汉沽紫润别苑项目施工合同</t>
    <phoneticPr fontId="19" type="noConversion"/>
  </si>
  <si>
    <t>2016.6月50%</t>
    <phoneticPr fontId="19" type="noConversion"/>
  </si>
  <si>
    <t>签订30% 建设完成后20% 验收45% 质保结束5%</t>
    <phoneticPr fontId="19" type="noConversion"/>
  </si>
  <si>
    <t>F-20160095</t>
    <phoneticPr fontId="19" type="noConversion"/>
  </si>
  <si>
    <t>192161JCWI0191</t>
    <phoneticPr fontId="19" type="noConversion"/>
  </si>
  <si>
    <t>天津市滨海新区教育体育委员会-教育专网及校园网租赁项目</t>
    <phoneticPr fontId="19" type="noConversion"/>
  </si>
  <si>
    <t>JC21-1201-2016-000252</t>
    <phoneticPr fontId="19" type="noConversion"/>
  </si>
  <si>
    <t>ICT滨海教育校园网项目系统集成服务合同（第一包）</t>
    <phoneticPr fontId="19" type="noConversion"/>
  </si>
  <si>
    <t>天津市滨海新区大港宏丹技术开发有限公司</t>
    <phoneticPr fontId="19" type="noConversion"/>
  </si>
  <si>
    <t>2016.12.23</t>
    <phoneticPr fontId="19" type="noConversion"/>
  </si>
  <si>
    <t>2017.1.12</t>
    <phoneticPr fontId="19" type="noConversion"/>
  </si>
  <si>
    <t>JC21-1201-2016-000253</t>
    <phoneticPr fontId="19" type="noConversion"/>
  </si>
  <si>
    <t>ICT滨海教育校园网项目系统集成服务合同（第三包）</t>
    <phoneticPr fontId="19" type="noConversion"/>
  </si>
  <si>
    <t>天津智导科技有限公司</t>
    <phoneticPr fontId="19" type="noConversion"/>
  </si>
  <si>
    <t>2016.1.12</t>
    <phoneticPr fontId="19" type="noConversion"/>
  </si>
  <si>
    <t>JC21-1201-2016-000251</t>
    <phoneticPr fontId="19" type="noConversion"/>
  </si>
  <si>
    <t>ICT滨海教育校园网项目系统集成服务合同（第二包）</t>
    <phoneticPr fontId="19" type="noConversion"/>
  </si>
  <si>
    <t>2016.12.22</t>
    <phoneticPr fontId="19" type="noConversion"/>
  </si>
  <si>
    <t>2017.1.13</t>
    <phoneticPr fontId="19" type="noConversion"/>
  </si>
  <si>
    <t>签订10% 验收10% 1年后10% 年末10% 2年后10% 年末10% 3年后10% 年末10% 4年后10% 年末10%</t>
    <phoneticPr fontId="19" type="noConversion"/>
  </si>
  <si>
    <t>JC21-1201-2017-000051</t>
    <phoneticPr fontId="19" type="noConversion"/>
  </si>
  <si>
    <t>ICT滨海新区教育网项目互联网租赁服务合同</t>
    <phoneticPr fontId="19" type="noConversion"/>
  </si>
  <si>
    <t>2018.3(141509.43)</t>
    <phoneticPr fontId="19" type="noConversion"/>
  </si>
  <si>
    <t>中国联合网络通信有限公司天津市分公司</t>
    <phoneticPr fontId="19" type="noConversion"/>
  </si>
  <si>
    <t>2017.4.1</t>
    <phoneticPr fontId="19" type="noConversion"/>
  </si>
  <si>
    <t>2017.6.7</t>
    <phoneticPr fontId="19" type="noConversion"/>
  </si>
  <si>
    <t xml:space="preserve">3月支付上半年费用，9月支付下半年费用，50000元/月/G 共3个G </t>
    <phoneticPr fontId="19" type="noConversion"/>
  </si>
  <si>
    <t>JC21-1201-2017-000277</t>
    <phoneticPr fontId="19" type="noConversion"/>
  </si>
  <si>
    <t>ICT大港油田专线服务协议</t>
    <phoneticPr fontId="19" type="noConversion"/>
  </si>
  <si>
    <t>大港油田集团有限公司</t>
    <phoneticPr fontId="19" type="noConversion"/>
  </si>
  <si>
    <t>2017、12、26</t>
    <phoneticPr fontId="19" type="noConversion"/>
  </si>
  <si>
    <t>2018.1.25</t>
    <phoneticPr fontId="19" type="noConversion"/>
  </si>
  <si>
    <t>签订10%，验收10%，第二年10%，第三年10%，第四年10%，第五年10%</t>
    <phoneticPr fontId="19" type="noConversion"/>
  </si>
  <si>
    <t>JC21-1201-2017-000273</t>
    <phoneticPr fontId="19" type="noConversion"/>
  </si>
  <si>
    <t>ICT滨海新区教育专网及校园网项目光纤组网租赁服务合同（塘沽）</t>
    <phoneticPr fontId="19" type="noConversion"/>
  </si>
  <si>
    <t>2018.3(21621.62)</t>
    <phoneticPr fontId="19" type="noConversion"/>
  </si>
  <si>
    <t>2018、1、10</t>
    <phoneticPr fontId="19" type="noConversion"/>
  </si>
  <si>
    <t>签订，且甲方收到第三方付款后15天内。</t>
    <phoneticPr fontId="19" type="noConversion"/>
  </si>
  <si>
    <t>ICT滨海新区教育专网及校园网项目光纤组网租赁服务合同（大港）</t>
    <phoneticPr fontId="19" type="noConversion"/>
  </si>
  <si>
    <t>2017、12、25</t>
    <phoneticPr fontId="19" type="noConversion"/>
  </si>
  <si>
    <t>2018、1、16</t>
    <phoneticPr fontId="19" type="noConversion"/>
  </si>
  <si>
    <t>ICT滨海新区教育专网及校园网项目光纤组网租赁服务合同（汉沽）</t>
    <phoneticPr fontId="19" type="noConversion"/>
  </si>
  <si>
    <t>签订，且甲方收到第三方付款后15天内，以后每年3月份付。</t>
    <phoneticPr fontId="19" type="noConversion"/>
  </si>
  <si>
    <t>JC21-1201-2018-000001</t>
    <phoneticPr fontId="19" type="noConversion"/>
  </si>
  <si>
    <t>ICT滨海新区教育专网及校园网项目物连网连接服务合同（塘沽）</t>
    <phoneticPr fontId="19" type="noConversion"/>
  </si>
  <si>
    <t>F-20160110</t>
    <phoneticPr fontId="19" type="noConversion"/>
  </si>
  <si>
    <t>192161JNWI0190</t>
    <phoneticPr fontId="19" type="noConversion"/>
  </si>
  <si>
    <t>天津市公安局津南分局2015年技防网高清视频监控和电子卡口系统建设项目</t>
    <phoneticPr fontId="19" type="noConversion"/>
  </si>
  <si>
    <t>JC21-1201-2016-000117</t>
    <phoneticPr fontId="19" type="noConversion"/>
  </si>
  <si>
    <t>ICT公安津南分局技防网项目施工合同</t>
    <phoneticPr fontId="19" type="noConversion"/>
  </si>
  <si>
    <t>2016.6月50%、2016.12月50%</t>
    <phoneticPr fontId="19" type="noConversion"/>
  </si>
  <si>
    <t>王桂林</t>
    <phoneticPr fontId="19" type="noConversion"/>
  </si>
  <si>
    <t>2016.6.23</t>
    <phoneticPr fontId="19" type="noConversion"/>
  </si>
  <si>
    <t>验收90% 1年后10%</t>
    <phoneticPr fontId="19" type="noConversion"/>
  </si>
  <si>
    <t>F-20160116</t>
    <phoneticPr fontId="19" type="noConversion"/>
  </si>
  <si>
    <t>192161HBWI0193</t>
    <phoneticPr fontId="19" type="noConversion"/>
  </si>
  <si>
    <t>天津市河北区建设工程质量安全监督管理支队智慧工地机房改造</t>
    <phoneticPr fontId="19" type="noConversion"/>
  </si>
  <si>
    <t>JC21-1201-2016-000160</t>
    <phoneticPr fontId="19" type="noConversion"/>
  </si>
  <si>
    <t>ICT河北建设智慧工地项目机房改造服务合同</t>
    <phoneticPr fontId="19" type="noConversion"/>
  </si>
  <si>
    <t>2017.1月363243.24（90%）、2017.3月32132.43（）、</t>
    <phoneticPr fontId="19" type="noConversion"/>
  </si>
  <si>
    <t>天津市视觉装饰工程有限公司</t>
    <phoneticPr fontId="19" type="noConversion"/>
  </si>
  <si>
    <t>2016.9.27</t>
    <phoneticPr fontId="19" type="noConversion"/>
  </si>
  <si>
    <t>2016.10.26</t>
    <phoneticPr fontId="19" type="noConversion"/>
  </si>
  <si>
    <t>签订30% 验收60%质保结束10%</t>
    <phoneticPr fontId="19" type="noConversion"/>
  </si>
  <si>
    <t>F-20160125</t>
    <phoneticPr fontId="19" type="noConversion"/>
  </si>
  <si>
    <t>192161WQWI0197</t>
    <phoneticPr fontId="19" type="noConversion"/>
  </si>
  <si>
    <t>2015泉州路违反停车视频监控建设工程</t>
    <phoneticPr fontId="19" type="noConversion"/>
  </si>
  <si>
    <t>JC21-1201-2016-000174</t>
    <phoneticPr fontId="19" type="noConversion"/>
  </si>
  <si>
    <t>ICT泉州路违法停车监控项目施工合同</t>
    <phoneticPr fontId="19" type="noConversion"/>
  </si>
  <si>
    <r>
      <t>签订45% 验收50%质保结束5%</t>
    </r>
    <r>
      <rPr>
        <outline/>
        <sz val="12"/>
        <rFont val="宋体"/>
        <family val="3"/>
        <charset val="134"/>
      </rPr>
      <t/>
    </r>
    <phoneticPr fontId="19" type="noConversion"/>
  </si>
  <si>
    <t>2017.1.11</t>
    <phoneticPr fontId="19" type="noConversion"/>
  </si>
  <si>
    <t>F-20160126</t>
    <phoneticPr fontId="19" type="noConversion"/>
  </si>
  <si>
    <t>192161TGWO0199</t>
    <phoneticPr fontId="19" type="noConversion"/>
  </si>
  <si>
    <t>天津滨海新区商务区管理委员会呼叫中心维护及坐席服务项目-坐席部分</t>
    <phoneticPr fontId="19" type="noConversion"/>
  </si>
  <si>
    <t>JC21-1201-2016-000133</t>
    <phoneticPr fontId="19" type="noConversion"/>
  </si>
  <si>
    <t>ICT滨海新区中心商务区管理委员会呼叫中心坐席服务合同</t>
    <phoneticPr fontId="19" type="noConversion"/>
  </si>
  <si>
    <t>2016.9月18.18%、2016.11月18.18%、2016.12月90908.5、2017.318.18%、2017.5月136366</t>
    <phoneticPr fontId="19" type="noConversion"/>
  </si>
  <si>
    <t>北京北星博辉科技有限公司</t>
    <phoneticPr fontId="19" type="noConversion"/>
  </si>
  <si>
    <t>2016.8.11</t>
    <phoneticPr fontId="19" type="noConversion"/>
  </si>
  <si>
    <t>2016.9.20</t>
    <phoneticPr fontId="19" type="noConversion"/>
  </si>
  <si>
    <t>项目运行一个月付全款</t>
    <phoneticPr fontId="19" type="noConversion"/>
  </si>
  <si>
    <t>天津滨海新区商务区管理委员会呼叫中心维护及坐席服务项目-软件部分</t>
    <phoneticPr fontId="19" type="noConversion"/>
  </si>
  <si>
    <t>ICT滨海新区中心商务区管理委员会呼叫中心软件服务合同</t>
    <phoneticPr fontId="19" type="noConversion"/>
  </si>
  <si>
    <t>2016.9月18.18%、2016.11月18.18%、2016.12月10365.1、2017.3月10365.1、2017.5月15551.86</t>
    <phoneticPr fontId="19" type="noConversion"/>
  </si>
  <si>
    <t>2016.8.13</t>
    <phoneticPr fontId="19" type="noConversion"/>
  </si>
  <si>
    <t>F-20160129</t>
    <phoneticPr fontId="19" type="noConversion"/>
  </si>
  <si>
    <t>192161JHWI0201</t>
    <phoneticPr fontId="19" type="noConversion"/>
  </si>
  <si>
    <t>天津市公安局图像侦查和技防监管总队（第11处）2016年静海区视频监控系统建设工程</t>
    <phoneticPr fontId="19" type="noConversion"/>
  </si>
  <si>
    <t>JC21-1201-2016-000156</t>
    <phoneticPr fontId="19" type="noConversion"/>
  </si>
  <si>
    <t>ICT静海技防网项目服务合同</t>
    <phoneticPr fontId="19" type="noConversion"/>
  </si>
  <si>
    <t>2016.9月1130943.4（60%）、2017.1月753962.26（40%）</t>
    <phoneticPr fontId="19" type="noConversion"/>
  </si>
  <si>
    <t>天津慧科网络科技有限公司</t>
    <phoneticPr fontId="19" type="noConversion"/>
  </si>
  <si>
    <t>2016.9.21</t>
    <phoneticPr fontId="19" type="noConversion"/>
  </si>
  <si>
    <t>签订30% 安装完毕30% 验收30% 质保结束10%</t>
    <phoneticPr fontId="19" type="noConversion"/>
  </si>
  <si>
    <t>JC21-1201-2016-000143</t>
    <phoneticPr fontId="19" type="noConversion"/>
  </si>
  <si>
    <t>ICT静海技防网光纤租赁服务合同</t>
    <phoneticPr fontId="19" type="noConversion"/>
  </si>
  <si>
    <t>2017.7月201081.08（50%），2017.12月167567.57（41.66%），2018.1月33513.51</t>
    <phoneticPr fontId="19" type="noConversion"/>
  </si>
  <si>
    <t>2016.9.6</t>
    <phoneticPr fontId="19" type="noConversion"/>
  </si>
  <si>
    <t>2017.6.8</t>
    <phoneticPr fontId="19" type="noConversion"/>
  </si>
  <si>
    <t>按甲方确认明细核算，单点240元/月/点，共155个点</t>
    <phoneticPr fontId="19" type="noConversion"/>
  </si>
  <si>
    <t>2017.7.10</t>
    <phoneticPr fontId="19" type="noConversion"/>
  </si>
  <si>
    <t>F-20160130</t>
    <phoneticPr fontId="19" type="noConversion"/>
  </si>
  <si>
    <t>192160HBND0202</t>
    <phoneticPr fontId="19" type="noConversion"/>
  </si>
  <si>
    <t>2016年中新天津生态城管理委员会OA系统和门户网站有偿维护检测升级合同</t>
    <phoneticPr fontId="19" type="noConversion"/>
  </si>
  <si>
    <t>JC21-1201-2016-000172</t>
    <phoneticPr fontId="19" type="noConversion"/>
  </si>
  <si>
    <t>ICT中新天津生态城管理委员会办公室OA及网站运营维护合同</t>
    <phoneticPr fontId="19" type="noConversion"/>
  </si>
  <si>
    <t>2017.10月517669.52（9.99%）</t>
    <phoneticPr fontId="19" type="noConversion"/>
  </si>
  <si>
    <t>2017.10.9</t>
    <phoneticPr fontId="19" type="noConversion"/>
  </si>
  <si>
    <t>2010.10.25</t>
    <phoneticPr fontId="19" type="noConversion"/>
  </si>
  <si>
    <t>签订后向乙方付40%，半年后付50%，验收合格后半年内付清10%</t>
    <phoneticPr fontId="19" type="noConversion"/>
  </si>
  <si>
    <t>F-20160134</t>
    <phoneticPr fontId="19" type="noConversion"/>
  </si>
  <si>
    <t>192161TGWO0200</t>
    <phoneticPr fontId="19" type="noConversion"/>
  </si>
  <si>
    <t>天保金海岸D06住宅项目光纤入户配套工程</t>
    <phoneticPr fontId="19" type="noConversion"/>
  </si>
  <si>
    <t>JC21-1201-2016-000152</t>
    <phoneticPr fontId="19" type="noConversion"/>
  </si>
  <si>
    <t>ICT天保黄金海岸住宅光纤入户项目施工合同</t>
    <phoneticPr fontId="19" type="noConversion"/>
  </si>
  <si>
    <t>2017.1月100450.45（50%）、2017.4月100450.45（50%）</t>
    <phoneticPr fontId="19" type="noConversion"/>
  </si>
  <si>
    <t>2016.11.25</t>
    <phoneticPr fontId="19" type="noConversion"/>
  </si>
  <si>
    <t>签订50% 信号开通50%</t>
    <phoneticPr fontId="19" type="noConversion"/>
  </si>
  <si>
    <t>F-20160142</t>
    <phoneticPr fontId="19" type="noConversion"/>
  </si>
  <si>
    <t>192161DLWI0204</t>
    <phoneticPr fontId="19" type="noConversion"/>
  </si>
  <si>
    <t>2016年度天津港保税区、空港经济区、空港国际物流区技防及智能交通设施养管项目协议书</t>
    <phoneticPr fontId="19" type="noConversion"/>
  </si>
  <si>
    <t>JC21-1201-2016-000161</t>
    <phoneticPr fontId="19" type="noConversion"/>
  </si>
  <si>
    <t>ICT2016年度天津港保税区、空港经济区、空港国际物流区技防及智能交通设施养管项目服务合同</t>
    <phoneticPr fontId="19" type="noConversion"/>
  </si>
  <si>
    <t>天津恒瑞永信网络科技发展有限公司</t>
    <phoneticPr fontId="19" type="noConversion"/>
  </si>
  <si>
    <t>2016.9.30</t>
    <phoneticPr fontId="19" type="noConversion"/>
  </si>
  <si>
    <t>按工作量支付</t>
    <phoneticPr fontId="19" type="noConversion"/>
  </si>
  <si>
    <t>F-20160144</t>
    <phoneticPr fontId="19" type="noConversion"/>
  </si>
  <si>
    <t>19216000WI0003</t>
    <phoneticPr fontId="19" type="noConversion"/>
  </si>
  <si>
    <t>天津市2015-2016年度外阜技防网系统代理维护合同</t>
    <phoneticPr fontId="19" type="noConversion"/>
  </si>
  <si>
    <t>JC21-1201-2016-000187</t>
    <phoneticPr fontId="19" type="noConversion"/>
  </si>
  <si>
    <t>2016.11月75%、2016.12月16.66%</t>
    <phoneticPr fontId="19" type="noConversion"/>
  </si>
  <si>
    <t>洪涛</t>
    <phoneticPr fontId="19" type="noConversion"/>
  </si>
  <si>
    <t>天津星云网络科技开发有限公司</t>
    <phoneticPr fontId="19" type="noConversion"/>
  </si>
  <si>
    <t>2016.11.10</t>
    <phoneticPr fontId="19" type="noConversion"/>
  </si>
  <si>
    <t>2016.11.28</t>
    <phoneticPr fontId="19" type="noConversion"/>
  </si>
  <si>
    <t>签订50% 维护完成后支付剩余费用</t>
    <phoneticPr fontId="19" type="noConversion"/>
  </si>
  <si>
    <t>JC21-1201-2016-000196</t>
    <phoneticPr fontId="19" type="noConversion"/>
  </si>
  <si>
    <t>天津天地伟业数码科技有限公司</t>
    <phoneticPr fontId="19" type="noConversion"/>
  </si>
  <si>
    <t>2016.12.13</t>
    <phoneticPr fontId="19" type="noConversion"/>
  </si>
  <si>
    <t>F-20160145</t>
    <phoneticPr fontId="19" type="noConversion"/>
  </si>
  <si>
    <t>192161HXWI0237</t>
    <phoneticPr fontId="19" type="noConversion"/>
  </si>
  <si>
    <t>天安佰盈保险销售有限公司天津分公司集成项目工程</t>
    <phoneticPr fontId="19" type="noConversion"/>
  </si>
  <si>
    <t>JC21-1201-2017-000016</t>
    <phoneticPr fontId="19" type="noConversion"/>
  </si>
  <si>
    <t>ICT天安保险项目施工合同</t>
    <phoneticPr fontId="19" type="noConversion"/>
  </si>
  <si>
    <t>天津市泰英科技发展有限公司</t>
    <phoneticPr fontId="19" type="noConversion"/>
  </si>
  <si>
    <t>2017.2.15</t>
    <phoneticPr fontId="19" type="noConversion"/>
  </si>
  <si>
    <t>2017.3.24</t>
    <phoneticPr fontId="19" type="noConversion"/>
  </si>
  <si>
    <t>F-20160148</t>
    <phoneticPr fontId="19" type="noConversion"/>
  </si>
  <si>
    <t>192161TGWI0205</t>
    <phoneticPr fontId="19" type="noConversion"/>
  </si>
  <si>
    <t>天津临港智能装备起步区室内信号放大工程</t>
    <phoneticPr fontId="19" type="noConversion"/>
  </si>
  <si>
    <t>JC21-1201-2016-000164</t>
    <phoneticPr fontId="19" type="noConversion"/>
  </si>
  <si>
    <t>天津临港智能装备园室内信号放大工程施工合同</t>
    <phoneticPr fontId="19" type="noConversion"/>
  </si>
  <si>
    <t>2017.2月100%</t>
    <phoneticPr fontId="19" type="noConversion"/>
  </si>
  <si>
    <t>天津国通智能科技有限公司</t>
    <phoneticPr fontId="19" type="noConversion"/>
  </si>
  <si>
    <t>2017.1.25</t>
    <phoneticPr fontId="19" type="noConversion"/>
  </si>
  <si>
    <t>验收95% 质保结束5%</t>
    <phoneticPr fontId="19" type="noConversion"/>
  </si>
  <si>
    <t>F-20160152</t>
    <phoneticPr fontId="19" type="noConversion"/>
  </si>
  <si>
    <t>192161TGWO0207</t>
    <phoneticPr fontId="19" type="noConversion"/>
  </si>
  <si>
    <t>泰达建设集团第一大街A地块通信工程</t>
    <phoneticPr fontId="19" type="noConversion"/>
  </si>
  <si>
    <t>JC21-1201-2016-000167</t>
    <phoneticPr fontId="19" type="noConversion"/>
  </si>
  <si>
    <t>ICT泰达建设集团A地块项目施工合同</t>
    <phoneticPr fontId="19" type="noConversion"/>
  </si>
  <si>
    <t>F-20160154</t>
    <phoneticPr fontId="19" type="noConversion"/>
  </si>
  <si>
    <t>192161BCWI0208</t>
    <phoneticPr fontId="19" type="noConversion"/>
  </si>
  <si>
    <t>2016年北辰区视频监控系统建设工程项目（第四包）</t>
    <phoneticPr fontId="19" type="noConversion"/>
  </si>
  <si>
    <t>JC21-1201-2016-000198</t>
    <phoneticPr fontId="19" type="noConversion"/>
  </si>
  <si>
    <t>ICT北辰技防网监控项目系统集成服务合同</t>
    <phoneticPr fontId="19" type="noConversion"/>
  </si>
  <si>
    <t>2016.11月30%、2017.6月3471490.57（40%），2018.1月2603617.93</t>
    <phoneticPr fontId="19" type="noConversion"/>
  </si>
  <si>
    <t>2016.11.19</t>
    <phoneticPr fontId="19" type="noConversion"/>
  </si>
  <si>
    <t>签订30% 验收40% 1年后30%</t>
    <phoneticPr fontId="19" type="noConversion"/>
  </si>
  <si>
    <t>2016.11.22</t>
    <phoneticPr fontId="19" type="noConversion"/>
  </si>
  <si>
    <t>F-20160155</t>
    <phoneticPr fontId="19" type="noConversion"/>
  </si>
  <si>
    <t>192161TGWI0209</t>
    <phoneticPr fontId="19" type="noConversion"/>
  </si>
  <si>
    <t>天津滨海新区海防网络信道建设项目系统集成服务合同</t>
    <phoneticPr fontId="19" type="noConversion"/>
  </si>
  <si>
    <t>ICT滨海新区海防网络信道建设项目系统集成服务合同</t>
    <phoneticPr fontId="19" type="noConversion"/>
  </si>
  <si>
    <t>2016.10月45%、2017.4月55%（385988.85），2018.1月-24858.49，</t>
    <phoneticPr fontId="19" type="noConversion"/>
  </si>
  <si>
    <t>赵立民</t>
    <phoneticPr fontId="19" type="noConversion"/>
  </si>
  <si>
    <t>天津贯海科贸有限公司</t>
    <phoneticPr fontId="19" type="noConversion"/>
  </si>
  <si>
    <t>2016.9.26</t>
    <phoneticPr fontId="19" type="noConversion"/>
  </si>
  <si>
    <t>开工款45%验收款50%质保款5%</t>
    <phoneticPr fontId="19" type="noConversion"/>
  </si>
  <si>
    <t>2016.11.2</t>
    <phoneticPr fontId="19" type="noConversion"/>
  </si>
  <si>
    <t>JC21-1201-2016-000192</t>
    <phoneticPr fontId="19" type="noConversion"/>
  </si>
  <si>
    <t>ICT滨海新区海防网光纤组网租赁服务合同（塘沽）</t>
    <phoneticPr fontId="19" type="noConversion"/>
  </si>
  <si>
    <t>2017.9月87567.57（12.5%）、2017.10月29189.19（4.17%）、2017.11月29189.19（4.17%）、2017.12月29189.19（4.17%）、2018.1月29189.19，2018.2月29189.19</t>
    <phoneticPr fontId="19" type="noConversion"/>
  </si>
  <si>
    <t>每年3月支付一次，以开通电路数量付款</t>
    <phoneticPr fontId="19" type="noConversion"/>
  </si>
  <si>
    <t>JC21-1201-2016-000197</t>
    <phoneticPr fontId="19" type="noConversion"/>
  </si>
  <si>
    <t>ICT滨海新区海防网光纤组网租赁服务合同（汉沽）</t>
    <phoneticPr fontId="19" type="noConversion"/>
  </si>
  <si>
    <t>2017.9月61081.08（13.08%）、2017.10月19459.46（4.17%）、2017.11月19459.46（4.17%）、2017.12月19459.46（4.17%）、2018.1月19459.46（4.17%），2018.2月19459.46（4.17%）</t>
    <phoneticPr fontId="19" type="noConversion"/>
  </si>
  <si>
    <t>JC21-1201-2016-000191</t>
    <phoneticPr fontId="19" type="noConversion"/>
  </si>
  <si>
    <t>ICT滨海新区海防网光纤组网租赁服务合同（大港）</t>
    <phoneticPr fontId="19" type="noConversion"/>
  </si>
  <si>
    <t>2017.9月43783.78（12.5%）、2017.10月14594.59（4.17%）、2017.11月14594.59（4.17%）、2017.12月14594.59（4.17%）、2018.1月14594.59（4.17%），2018.2月14594.59（4.17%）</t>
    <phoneticPr fontId="19" type="noConversion"/>
  </si>
  <si>
    <t>每年5月支付一次，以开通电路数量付款</t>
    <phoneticPr fontId="19" type="noConversion"/>
  </si>
  <si>
    <t>192161HPWI0206</t>
    <phoneticPr fontId="19" type="noConversion"/>
  </si>
  <si>
    <t>天津智慧和平网络工程有限公司和平区社会治安防控体系视频监控网高清视频监控系统工程项目</t>
    <phoneticPr fontId="19" type="noConversion"/>
  </si>
  <si>
    <t>JC21-1201-2017-000253</t>
    <phoneticPr fontId="19" type="noConversion"/>
  </si>
  <si>
    <t>ICT和平技防网IDC托管合同书</t>
    <phoneticPr fontId="19" type="noConversion"/>
  </si>
  <si>
    <t>每季度最后一个月25日前，按合同条件支付合同金额的5%</t>
    <phoneticPr fontId="19" type="noConversion"/>
  </si>
  <si>
    <t>F-20160156</t>
    <phoneticPr fontId="19" type="noConversion"/>
  </si>
  <si>
    <t>JC21-1201-2017-000270</t>
    <phoneticPr fontId="19" type="noConversion"/>
  </si>
  <si>
    <t>ICT和平高清视频监控项目光纤租赁服务合同</t>
    <phoneticPr fontId="19" type="noConversion"/>
  </si>
  <si>
    <t>每季度额定支付额=合同价格*5%。</t>
    <phoneticPr fontId="19" type="noConversion"/>
  </si>
  <si>
    <t>F-20160159</t>
    <phoneticPr fontId="19" type="noConversion"/>
  </si>
  <si>
    <t>192161XQWI0210</t>
    <phoneticPr fontId="19" type="noConversion"/>
  </si>
  <si>
    <t>天津市蓝辰宏业科技发展有限公司新建项目一期安防监控系统集成项目</t>
    <phoneticPr fontId="19" type="noConversion"/>
  </si>
  <si>
    <t>JC21-1201-2016-000186</t>
    <phoneticPr fontId="19" type="noConversion"/>
  </si>
  <si>
    <t>ICT天津蓝辰宏业科技公司安防监控系统集成项目施工合同</t>
    <phoneticPr fontId="19" type="noConversion"/>
  </si>
  <si>
    <t>2017.7月65225.23（20%）</t>
    <phoneticPr fontId="19" type="noConversion"/>
  </si>
  <si>
    <t>2016.11.7</t>
    <phoneticPr fontId="19" type="noConversion"/>
  </si>
  <si>
    <t>签订20% 验收75% 1年后质保结束2.5% 2年期满剩余</t>
    <phoneticPr fontId="19" type="noConversion"/>
  </si>
  <si>
    <t>192171BCWD0050</t>
    <phoneticPr fontId="19" type="noConversion"/>
  </si>
  <si>
    <t>天津市北辰区人民政府果园新村街道办事处OA办公系统项目系统集成服务</t>
    <phoneticPr fontId="19" type="noConversion"/>
  </si>
  <si>
    <t>JC21-1201-2017-000223</t>
    <phoneticPr fontId="19" type="noConversion"/>
  </si>
  <si>
    <t>ICT北辰果园新村项目集成合同</t>
    <phoneticPr fontId="19" type="noConversion"/>
  </si>
  <si>
    <t>2017.12月25259.43（%），2018、1月58938.68</t>
    <phoneticPr fontId="19" type="noConversion"/>
  </si>
  <si>
    <t>上海帜讯信息技术股份有限公司</t>
    <phoneticPr fontId="19" type="noConversion"/>
  </si>
  <si>
    <t>2017、11、22</t>
    <phoneticPr fontId="19" type="noConversion"/>
  </si>
  <si>
    <t>签订30%，验收70%</t>
    <phoneticPr fontId="19" type="noConversion"/>
  </si>
  <si>
    <t>F-20160180</t>
    <phoneticPr fontId="19" type="noConversion"/>
  </si>
  <si>
    <t>192161HXWI0198</t>
    <phoneticPr fontId="19" type="noConversion"/>
  </si>
  <si>
    <t>修理厂弱电配套项目工程</t>
    <phoneticPr fontId="19" type="noConversion"/>
  </si>
  <si>
    <t>JC21-1201-2016-000249</t>
    <phoneticPr fontId="19" type="noConversion"/>
  </si>
  <si>
    <t>ICT修理厂项目系统集成服务项目</t>
    <phoneticPr fontId="19" type="noConversion"/>
  </si>
  <si>
    <t>2017.1月182792.45（80%）、</t>
    <phoneticPr fontId="19" type="noConversion"/>
  </si>
  <si>
    <t>2017.1.18</t>
    <phoneticPr fontId="19" type="noConversion"/>
  </si>
  <si>
    <t>签订50% 验收30% 结算后20%</t>
    <phoneticPr fontId="23" type="noConversion"/>
  </si>
  <si>
    <t>192161HXWI0194</t>
    <phoneticPr fontId="19" type="noConversion"/>
  </si>
  <si>
    <t>天津市纪律检查委员会通信机房建设工程</t>
    <phoneticPr fontId="19" type="noConversion"/>
  </si>
  <si>
    <t>JC21-1201-2016-000268</t>
    <phoneticPr fontId="19" type="noConversion"/>
  </si>
  <si>
    <t>ICT天津纪律检查委员会通信机房建设工程合同</t>
    <phoneticPr fontId="19" type="noConversion"/>
  </si>
  <si>
    <t>2017.9月43243.24（30%），2018.1月100900.9，</t>
    <phoneticPr fontId="19" type="noConversion"/>
  </si>
  <si>
    <t>2016.12.31</t>
    <phoneticPr fontId="19" type="noConversion"/>
  </si>
  <si>
    <t>签订30% 验收60% 保修结束10%</t>
    <phoneticPr fontId="19" type="noConversion"/>
  </si>
  <si>
    <t>F-20160182</t>
    <phoneticPr fontId="19" type="noConversion"/>
  </si>
  <si>
    <t>192161JKWI0216</t>
    <phoneticPr fontId="19" type="noConversion"/>
  </si>
  <si>
    <t>一商集团办公楼弱电综合布线系统工程</t>
    <phoneticPr fontId="19" type="noConversion"/>
  </si>
  <si>
    <t>JC21-1201-2016-000200</t>
    <phoneticPr fontId="19" type="noConversion"/>
  </si>
  <si>
    <t>ICT一商集团办公楼综合布线系统工程项目服务合同</t>
    <phoneticPr fontId="19" type="noConversion"/>
  </si>
  <si>
    <t>天津慧海创先科技发展有限公司</t>
    <phoneticPr fontId="19" type="noConversion"/>
  </si>
  <si>
    <t>19216000WD0215</t>
    <phoneticPr fontId="23" type="noConversion"/>
  </si>
  <si>
    <t>天津市恶臭污染源排放信息动态管理平台建设项目</t>
    <phoneticPr fontId="23" type="noConversion"/>
  </si>
  <si>
    <t>JC21-1201-2016-000205</t>
    <phoneticPr fontId="19" type="noConversion"/>
  </si>
  <si>
    <t>ICT天津污染源管理平台建设项目信息平台服务合同</t>
    <phoneticPr fontId="23" type="noConversion"/>
  </si>
  <si>
    <t>2016.11月30%、2017.1月356603.77（60%）、2017.3月59433.96</t>
    <phoneticPr fontId="19" type="noConversion"/>
  </si>
  <si>
    <t>签订30% 验收60% 1年后10%</t>
    <phoneticPr fontId="23" type="noConversion"/>
  </si>
  <si>
    <t>F-20160183</t>
    <phoneticPr fontId="19" type="noConversion"/>
  </si>
  <si>
    <t>JC21-1201-2016-000264</t>
    <phoneticPr fontId="19" type="noConversion"/>
  </si>
  <si>
    <t>2017.2月4402.52（8.33%）、2017.3月4402.52（8.33%）、2017.4月4402.52（8.33%）、2017.5月4402.52（8.3%）、2017.6月4402.52（8.3%）、2017.7月4402.52（8.33%）、2017.8月4402.52（8.33%）、2017.9月4402.52（8.33%）、2017.10月4402.52（8.33%）、2017.11月4402.52（8.33%）、2017.12月4402.52（8.33%）,2018.1月4402.52（8.33%）</t>
    <phoneticPr fontId="19" type="noConversion"/>
  </si>
  <si>
    <t>芮晓靖</t>
    <phoneticPr fontId="19" type="noConversion"/>
  </si>
  <si>
    <t>联通云数据有限公司天津市分公司</t>
    <phoneticPr fontId="19" type="noConversion"/>
  </si>
  <si>
    <t>2017.1.16</t>
    <phoneticPr fontId="19" type="noConversion"/>
  </si>
  <si>
    <t>2016.2.22</t>
    <phoneticPr fontId="19" type="noConversion"/>
  </si>
  <si>
    <t>实施50%  完成50%</t>
    <phoneticPr fontId="19" type="noConversion"/>
  </si>
  <si>
    <t>F-20160187</t>
    <phoneticPr fontId="19" type="noConversion"/>
  </si>
  <si>
    <t>192161XQWI0221</t>
    <phoneticPr fontId="19" type="noConversion"/>
  </si>
  <si>
    <t>天津市公安局西青分局西青区高清视频监控网建设项目（辛口）</t>
    <phoneticPr fontId="19" type="noConversion"/>
  </si>
  <si>
    <t>JC21-1201-2016-000202</t>
    <phoneticPr fontId="19" type="noConversion"/>
  </si>
  <si>
    <t>ICT西青分局视频监控网项目辛口监控杆施工合同</t>
    <phoneticPr fontId="19" type="noConversion"/>
  </si>
  <si>
    <t>2017.1月120270.27（30%）、2017.12月280630.63（70%）</t>
    <phoneticPr fontId="19" type="noConversion"/>
  </si>
  <si>
    <t>天津泓晟伟业科技有限公司</t>
    <phoneticPr fontId="19" type="noConversion"/>
  </si>
  <si>
    <t>2016.11.27</t>
    <phoneticPr fontId="19" type="noConversion"/>
  </si>
  <si>
    <t>签订30% 验收50% 1年后10% 2年后5% 3年后5%</t>
    <phoneticPr fontId="23" type="noConversion"/>
  </si>
  <si>
    <t>天津市公安局西青分局西青区高清视频监控网建设项目（杨柳青镇西1）</t>
    <phoneticPr fontId="19" type="noConversion"/>
  </si>
  <si>
    <t>JC21-1201-2016-000206</t>
    <phoneticPr fontId="19" type="noConversion"/>
  </si>
  <si>
    <t>ICT西青分局视频监控网项目杨柳青镇西监控杆施工合同</t>
    <phoneticPr fontId="19" type="noConversion"/>
  </si>
  <si>
    <t>2017.1月198351.35（30%）、2017.12月462819.82（70%）</t>
    <phoneticPr fontId="19" type="noConversion"/>
  </si>
  <si>
    <t>2016.11.24</t>
    <phoneticPr fontId="19" type="noConversion"/>
  </si>
  <si>
    <t>2017.1.9</t>
    <phoneticPr fontId="19" type="noConversion"/>
  </si>
  <si>
    <t>天津市公安局西青分局西青区高清视频监控网建设项目（杨柳青镇西2）</t>
    <phoneticPr fontId="19" type="noConversion"/>
  </si>
  <si>
    <t>JC21-1201-2016-000209</t>
    <phoneticPr fontId="19" type="noConversion"/>
  </si>
  <si>
    <t>ICT西青分局视频监控网项目杨柳青镇西（2段）监控杆施工合同</t>
    <phoneticPr fontId="19" type="noConversion"/>
  </si>
  <si>
    <t>2017.1月253324.32（30%）、2017.12月591090.09（70%）</t>
    <phoneticPr fontId="19" type="noConversion"/>
  </si>
  <si>
    <t>天津市公安局西青分局西青区高清视频监控网建设项目（杨柳青镇西供电部分）</t>
    <phoneticPr fontId="19" type="noConversion"/>
  </si>
  <si>
    <t>JC21-1201-2017-000009</t>
    <phoneticPr fontId="19" type="noConversion"/>
  </si>
  <si>
    <t>ICT西青分局视频监控网项目杨柳青镇西取电施工合同</t>
    <phoneticPr fontId="19" type="noConversion"/>
  </si>
  <si>
    <t>2017.1月640000（30%），2017.12月1493333.33（70%）</t>
    <phoneticPr fontId="19" type="noConversion"/>
  </si>
  <si>
    <t>2017.1.17</t>
    <phoneticPr fontId="19" type="noConversion"/>
  </si>
  <si>
    <t>天津市公安局西青分局西青区高清视频监控网建设项目（杨柳青镇东及辛口供电部）</t>
    <phoneticPr fontId="19" type="noConversion"/>
  </si>
  <si>
    <t>JC21-1201-2017-000010</t>
    <phoneticPr fontId="19" type="noConversion"/>
  </si>
  <si>
    <t>ICT西青分局视频监控网项目杨柳青镇东及辛口取电施工合同</t>
    <phoneticPr fontId="19" type="noConversion"/>
  </si>
  <si>
    <t>2017.1月1421837.84（30%）、2017.12月3317621.62（70%）</t>
    <phoneticPr fontId="19" type="noConversion"/>
  </si>
  <si>
    <t>2017.1.14</t>
    <phoneticPr fontId="19" type="noConversion"/>
  </si>
  <si>
    <t>天津市公安局西青分局西青区高清视频监控网建设项目（杨柳青镇东及辛口供）</t>
    <phoneticPr fontId="19" type="noConversion"/>
  </si>
  <si>
    <t>JC21-1201-2016-000224</t>
    <phoneticPr fontId="19" type="noConversion"/>
  </si>
  <si>
    <t>ICT西青分局视频监控网项目杨柳青镇东及辛口监控杆施工合同</t>
    <phoneticPr fontId="19" type="noConversion"/>
  </si>
  <si>
    <t>2017.1月878108.11（30%）、2017.12月2048918.92（70%）</t>
    <phoneticPr fontId="19" type="noConversion"/>
  </si>
  <si>
    <t>2016.12.8</t>
    <phoneticPr fontId="19" type="noConversion"/>
  </si>
  <si>
    <t>天津市公安局西青分局西青区高清视频监控网建设项目（第一包）</t>
    <phoneticPr fontId="19" type="noConversion"/>
  </si>
  <si>
    <t>JC21-1201-2017-000038</t>
    <phoneticPr fontId="19" type="noConversion"/>
  </si>
  <si>
    <t>ICT西青技防网（第一包）光纤租用合同</t>
    <phoneticPr fontId="19" type="noConversion"/>
  </si>
  <si>
    <t>2017.3.6</t>
    <phoneticPr fontId="19" type="noConversion"/>
  </si>
  <si>
    <t>租赁费2308800元/年，按半年预付</t>
    <phoneticPr fontId="19" type="noConversion"/>
  </si>
  <si>
    <t>天津市公安局西青分局西青区高清视频监控网建设项目（检测服务)</t>
    <phoneticPr fontId="19" type="noConversion"/>
  </si>
  <si>
    <t>JC21-1201-2017-000211</t>
    <phoneticPr fontId="19" type="noConversion"/>
  </si>
  <si>
    <t>ICT西青技防网检测服务合同</t>
    <phoneticPr fontId="19" type="noConversion"/>
  </si>
  <si>
    <t>2017.11月100%</t>
    <phoneticPr fontId="19" type="noConversion"/>
  </si>
  <si>
    <t>天津社会公共安全产品与技术检验中心</t>
    <phoneticPr fontId="19" type="noConversion"/>
  </si>
  <si>
    <t>2017.10.26</t>
    <phoneticPr fontId="19" type="noConversion"/>
  </si>
  <si>
    <t>2017.11.24</t>
    <phoneticPr fontId="19" type="noConversion"/>
  </si>
  <si>
    <t>签订100%</t>
    <phoneticPr fontId="19" type="noConversion"/>
  </si>
  <si>
    <t>F-20160190</t>
    <phoneticPr fontId="19" type="noConversion"/>
  </si>
  <si>
    <t>192161JKWI0224</t>
    <phoneticPr fontId="19" type="noConversion"/>
  </si>
  <si>
    <t>天津市司法局专网建设项目</t>
    <phoneticPr fontId="19" type="noConversion"/>
  </si>
  <si>
    <t>JC21-1201-2016-000230</t>
    <phoneticPr fontId="19" type="noConversion"/>
  </si>
  <si>
    <t>ICT司法局项目服务合同</t>
    <phoneticPr fontId="19" type="noConversion"/>
  </si>
  <si>
    <t>刘建新</t>
    <phoneticPr fontId="19" type="noConversion"/>
  </si>
  <si>
    <t>签订30% 验收60% 1年后10%</t>
    <phoneticPr fontId="25" type="noConversion"/>
  </si>
  <si>
    <t>F-20160203</t>
    <phoneticPr fontId="19" type="noConversion"/>
  </si>
  <si>
    <t>192161HGWI0229</t>
    <phoneticPr fontId="19" type="noConversion"/>
  </si>
  <si>
    <t>杨家泊道路主要出入口视频监控云存储项目</t>
    <phoneticPr fontId="19" type="noConversion"/>
  </si>
  <si>
    <t>JC21-1201-2016-000262</t>
    <phoneticPr fontId="19" type="noConversion"/>
  </si>
  <si>
    <t>ICT杨家泊道路视频监控项目施工合同</t>
    <phoneticPr fontId="19" type="noConversion"/>
  </si>
  <si>
    <t>2017.1月100%</t>
    <phoneticPr fontId="19" type="noConversion"/>
  </si>
  <si>
    <t>2016.12.1</t>
    <phoneticPr fontId="19" type="noConversion"/>
  </si>
  <si>
    <t>签订10%  验收90%</t>
    <phoneticPr fontId="19" type="noConversion"/>
  </si>
  <si>
    <t>JC21-1201-2017-000063</t>
    <phoneticPr fontId="19" type="noConversion"/>
  </si>
  <si>
    <t>ICT杨家泊道路视频监控存储项目服务合同</t>
    <phoneticPr fontId="19" type="noConversion"/>
  </si>
  <si>
    <t>2017.4.12</t>
    <phoneticPr fontId="19" type="noConversion"/>
  </si>
  <si>
    <t>2017.5.22</t>
    <phoneticPr fontId="19" type="noConversion"/>
  </si>
  <si>
    <r>
      <t>192161HGWI0230</t>
    </r>
    <r>
      <rPr>
        <outline/>
        <sz val="12"/>
        <rFont val="宋体"/>
        <family val="3"/>
        <charset val="134"/>
      </rPr>
      <t/>
    </r>
    <phoneticPr fontId="19" type="noConversion"/>
  </si>
  <si>
    <t>高庄道路主要出入口视频监控云存储项目</t>
    <phoneticPr fontId="19" type="noConversion"/>
  </si>
  <si>
    <t>JC21-1201-2016-000266</t>
    <phoneticPr fontId="19" type="noConversion"/>
  </si>
  <si>
    <t>ICT高庄道路视频监控项目施工合同</t>
    <phoneticPr fontId="19" type="noConversion"/>
  </si>
  <si>
    <t>2016.12.30</t>
    <phoneticPr fontId="19" type="noConversion"/>
  </si>
  <si>
    <t>F-20160205</t>
    <phoneticPr fontId="19" type="noConversion"/>
  </si>
  <si>
    <t>192161HGWI0228</t>
    <phoneticPr fontId="19" type="noConversion"/>
  </si>
  <si>
    <t>西庄坨道路主要出入口视频监控云存储项目</t>
    <phoneticPr fontId="19" type="noConversion"/>
  </si>
  <si>
    <t>JC21-1201-2016-000220</t>
    <phoneticPr fontId="19" type="noConversion"/>
  </si>
  <si>
    <t>ICT西庄坨道路视频监控项目施工合同</t>
    <phoneticPr fontId="19" type="noConversion"/>
  </si>
  <si>
    <t>F-20160208</t>
    <phoneticPr fontId="19" type="noConversion"/>
  </si>
  <si>
    <t>192161BDWI0218</t>
    <phoneticPr fontId="19" type="noConversion"/>
  </si>
  <si>
    <t>天津市宝坻区人民法院网络电话系统工程</t>
    <phoneticPr fontId="19" type="noConversion"/>
  </si>
  <si>
    <t>JC21-1201-2016-000258</t>
    <phoneticPr fontId="19" type="noConversion"/>
  </si>
  <si>
    <t>ICT天津宝坻法院网络电话系统工程项目集成服务合同</t>
    <phoneticPr fontId="19" type="noConversion"/>
  </si>
  <si>
    <t>天津慧全信达通信工程有限公司</t>
    <phoneticPr fontId="19" type="noConversion"/>
  </si>
  <si>
    <t>2017.2.14</t>
    <phoneticPr fontId="19" type="noConversion"/>
  </si>
  <si>
    <t>F-20160212</t>
    <phoneticPr fontId="19" type="noConversion"/>
  </si>
  <si>
    <t>192161HBWI0211</t>
    <phoneticPr fontId="19" type="noConversion"/>
  </si>
  <si>
    <t>天津市公安局图像侦查和技防监管总队（第11处）2016年河北区视频监控系统建设工程</t>
    <phoneticPr fontId="19" type="noConversion"/>
  </si>
  <si>
    <t>JC21-1201-2016-000237</t>
    <phoneticPr fontId="19" type="noConversion"/>
  </si>
  <si>
    <t>ICT2016河北区视频监控项目施工合同</t>
    <phoneticPr fontId="19" type="noConversion"/>
  </si>
  <si>
    <t>杭州中威电子股份有限公司</t>
    <phoneticPr fontId="19" type="noConversion"/>
  </si>
  <si>
    <t>2016.12.26</t>
    <phoneticPr fontId="19" type="noConversion"/>
  </si>
  <si>
    <t>2017.3.2</t>
    <phoneticPr fontId="19" type="noConversion"/>
  </si>
  <si>
    <t>总维护费的5%</t>
    <phoneticPr fontId="19" type="noConversion"/>
  </si>
  <si>
    <t>JC21-1201-2016-000247</t>
    <phoneticPr fontId="19" type="noConversion"/>
  </si>
  <si>
    <t>ICT2016河北区视频监控项目系统集成服务合同</t>
    <phoneticPr fontId="19" type="noConversion"/>
  </si>
  <si>
    <t>1707782*5</t>
    <phoneticPr fontId="19" type="noConversion"/>
  </si>
  <si>
    <t>天津市公安局图像侦查和技防监管总队（第11处）2016年河北区视频监控系统建设工程项目</t>
    <phoneticPr fontId="19" type="noConversion"/>
  </si>
  <si>
    <t>JC21-1201-2017-000055</t>
    <phoneticPr fontId="19" type="noConversion"/>
  </si>
  <si>
    <t>ICT2016河北区视频监控项目（3、4包）集成服务合同</t>
    <phoneticPr fontId="19" type="noConversion"/>
  </si>
  <si>
    <t>季度支付2591529.6*5%</t>
    <phoneticPr fontId="19" type="noConversion"/>
  </si>
  <si>
    <t>JC21-1201-2017-000056</t>
    <phoneticPr fontId="19" type="noConversion"/>
  </si>
  <si>
    <t>ICT2016河北区视频监控项目（3、4包）施工合同</t>
    <phoneticPr fontId="19" type="noConversion"/>
  </si>
  <si>
    <t>季度支付7258246.16*5%</t>
    <phoneticPr fontId="19" type="noConversion"/>
  </si>
  <si>
    <t>JC21-1201-2017-000207</t>
    <phoneticPr fontId="19" type="noConversion"/>
  </si>
  <si>
    <t>ICT河北技防网光纤专网组网合同</t>
    <phoneticPr fontId="19" type="noConversion"/>
  </si>
  <si>
    <t>2017、10、25</t>
    <phoneticPr fontId="19" type="noConversion"/>
  </si>
  <si>
    <t>周期5年，每季度额定支付额=25848000*5%</t>
    <phoneticPr fontId="19" type="noConversion"/>
  </si>
  <si>
    <t>JC21-1201-2017-000244</t>
    <phoneticPr fontId="19" type="noConversion"/>
  </si>
  <si>
    <t>ICT河北技防网EDC业务合同</t>
    <phoneticPr fontId="19" type="noConversion"/>
  </si>
  <si>
    <t>2017、12、8</t>
    <phoneticPr fontId="19" type="noConversion"/>
  </si>
  <si>
    <t>周期5年，每季度额定支付额=3840000*5%</t>
    <phoneticPr fontId="19" type="noConversion"/>
  </si>
  <si>
    <t>F-20160216</t>
    <phoneticPr fontId="19" type="noConversion"/>
  </si>
  <si>
    <t>192161HXWI0226</t>
    <phoneticPr fontId="19" type="noConversion"/>
  </si>
  <si>
    <t>天津市河西区人民政府桃园街道办事处泰达园二期系统集成合同</t>
    <phoneticPr fontId="19" type="noConversion"/>
  </si>
  <si>
    <t>JC21-1201-2016-000260</t>
    <phoneticPr fontId="19" type="noConversion"/>
  </si>
  <si>
    <t>ICT天津河西桃园街泰达园二期集团集成项目集成服务合同</t>
    <phoneticPr fontId="19" type="noConversion"/>
  </si>
  <si>
    <t>天津丽岭钰科技发展有限公司</t>
    <phoneticPr fontId="24" type="noConversion"/>
  </si>
  <si>
    <t>2017.2.7</t>
    <phoneticPr fontId="19" type="noConversion"/>
  </si>
  <si>
    <t>F-20160217</t>
    <phoneticPr fontId="19" type="noConversion"/>
  </si>
  <si>
    <t>192161HXWI0225</t>
    <phoneticPr fontId="24" type="noConversion"/>
  </si>
  <si>
    <t>天津市河西区人民政府大营门街道办事处系统集成合同</t>
    <phoneticPr fontId="24" type="noConversion"/>
  </si>
  <si>
    <t>JC21-1201-2016-000238</t>
    <phoneticPr fontId="19" type="noConversion"/>
  </si>
  <si>
    <t>ICT河西大营门街道办事处系统集成项目集成服务合同</t>
    <phoneticPr fontId="24" type="noConversion"/>
  </si>
  <si>
    <t>刘文顺</t>
    <phoneticPr fontId="24" type="noConversion"/>
  </si>
  <si>
    <t>F-20160226</t>
    <phoneticPr fontId="19" type="noConversion"/>
  </si>
  <si>
    <t>192161HDWI0212</t>
    <phoneticPr fontId="19" type="noConversion"/>
  </si>
  <si>
    <t>天津市公安局图像侦查和技防监管总队（第11处）2016年河东区视频监控系统建设一期</t>
    <phoneticPr fontId="19" type="noConversion"/>
  </si>
  <si>
    <t>JC21-1201-2017-000003</t>
    <phoneticPr fontId="19" type="noConversion"/>
  </si>
  <si>
    <t>ICT2016河东区视频监控项目(三、四包）施工合同</t>
    <phoneticPr fontId="19" type="noConversion"/>
  </si>
  <si>
    <t>2018.4（998702.43）</t>
    <phoneticPr fontId="19" type="noConversion"/>
  </si>
  <si>
    <t>重庆海康威视系统技术有限公司</t>
    <phoneticPr fontId="19" type="noConversion"/>
  </si>
  <si>
    <t>第一部分5年每季度支付20397498.48*5%、第二部分每季度支付1773695.52*5%</t>
    <phoneticPr fontId="19" type="noConversion"/>
  </si>
  <si>
    <t>JC21-1201-2017-000021</t>
    <phoneticPr fontId="19" type="noConversion"/>
  </si>
  <si>
    <t>ICT2016河东区视频监控项目(第一包）施工合同</t>
    <phoneticPr fontId="19" type="noConversion"/>
  </si>
  <si>
    <t>2018.4（357928.06）</t>
    <phoneticPr fontId="19" type="noConversion"/>
  </si>
  <si>
    <t>华平信息技术股份有限公司</t>
    <phoneticPr fontId="19" type="noConversion"/>
  </si>
  <si>
    <t>2017.2.9</t>
    <phoneticPr fontId="19" type="noConversion"/>
  </si>
  <si>
    <t>2017.10.11</t>
    <phoneticPr fontId="19" type="noConversion"/>
  </si>
  <si>
    <t>季度支付7946003*5%</t>
    <phoneticPr fontId="19" type="noConversion"/>
  </si>
  <si>
    <t>JC21-1201-2017-000246</t>
    <phoneticPr fontId="19" type="noConversion"/>
  </si>
  <si>
    <t>ICT河东技防网光纤专网组网合同</t>
    <phoneticPr fontId="19" type="noConversion"/>
  </si>
  <si>
    <t>按实际付费</t>
    <phoneticPr fontId="19" type="noConversion"/>
  </si>
  <si>
    <t>F-20160229</t>
    <phoneticPr fontId="19" type="noConversion"/>
  </si>
  <si>
    <t>19216000WI0227</t>
    <phoneticPr fontId="19" type="noConversion"/>
  </si>
  <si>
    <t>天津市河东区政府政务网平台改造服务项目</t>
    <phoneticPr fontId="19" type="noConversion"/>
  </si>
  <si>
    <t>JC21-1201-2017-000004</t>
    <phoneticPr fontId="19" type="noConversion"/>
  </si>
  <si>
    <t>ICT天津市河东区政务网平台改造项目集成服务合同</t>
    <phoneticPr fontId="19" type="noConversion"/>
  </si>
  <si>
    <t>2017.1月52075.47（20%）、2017.11月208301.89（80%）</t>
    <phoneticPr fontId="19" type="noConversion"/>
  </si>
  <si>
    <t>天津岩石科技有限公司</t>
    <phoneticPr fontId="19" type="noConversion"/>
  </si>
  <si>
    <t>签订20%验收70%质保结束10%</t>
    <phoneticPr fontId="19" type="noConversion"/>
  </si>
  <si>
    <t>JC21-1201-2017-000101</t>
    <phoneticPr fontId="26" type="noConversion"/>
  </si>
  <si>
    <t>ICT天津河东政府政务网平台灾备环境项目机位租用合同</t>
    <phoneticPr fontId="19" type="noConversion"/>
  </si>
  <si>
    <t>2017.6.21</t>
    <phoneticPr fontId="19" type="noConversion"/>
  </si>
  <si>
    <t>合同签订100%</t>
    <phoneticPr fontId="19" type="noConversion"/>
  </si>
  <si>
    <t>F-20160230</t>
    <phoneticPr fontId="26" type="noConversion"/>
  </si>
  <si>
    <t>192161XQWI0220</t>
    <phoneticPr fontId="26" type="noConversion"/>
  </si>
  <si>
    <t>天津市公安局西青分局西青区高清视频监控网建设项目第八包（光纤租赁）</t>
    <phoneticPr fontId="26" type="noConversion"/>
  </si>
  <si>
    <t>JC21-1201-2017-000040</t>
    <phoneticPr fontId="26" type="noConversion"/>
  </si>
  <si>
    <t>ICT西青技防网（第八包）光纤租用合同</t>
    <phoneticPr fontId="26" type="noConversion"/>
  </si>
  <si>
    <t>每季度实际付款金额=每季度额定金额*当季度该项目建设全部点位完好使用率</t>
    <phoneticPr fontId="26" type="noConversion"/>
  </si>
  <si>
    <t>F-20160230</t>
    <phoneticPr fontId="19" type="noConversion"/>
  </si>
  <si>
    <t>192161XQWI0220</t>
    <phoneticPr fontId="19" type="noConversion"/>
  </si>
  <si>
    <t>天津市公安局西青分局西青区高清视频监控网建设项目第八包（平台及存储）</t>
    <phoneticPr fontId="19" type="noConversion"/>
  </si>
  <si>
    <t>JC21-1201-2017-000058</t>
    <phoneticPr fontId="19" type="noConversion"/>
  </si>
  <si>
    <t>ICT西青视频监控（第八包）系统集成服务合同</t>
    <phoneticPr fontId="26" type="noConversion"/>
  </si>
  <si>
    <t>JC21-1201-2017-000232</t>
    <phoneticPr fontId="19" type="noConversion"/>
  </si>
  <si>
    <t>ICT西青技防网EDC业务合同</t>
    <phoneticPr fontId="26" type="noConversion"/>
  </si>
  <si>
    <t>2017、12、1</t>
    <phoneticPr fontId="19" type="noConversion"/>
  </si>
  <si>
    <t>2017、12、27</t>
    <phoneticPr fontId="19" type="noConversion"/>
  </si>
  <si>
    <t>F-20160231</t>
    <phoneticPr fontId="25" type="noConversion"/>
  </si>
  <si>
    <t>192161JKWI0232</t>
    <phoneticPr fontId="25" type="noConversion"/>
  </si>
  <si>
    <t>天津市司法局建设互联网无线WIFI系统项目</t>
    <phoneticPr fontId="25" type="noConversion"/>
  </si>
  <si>
    <t>JC21-1201-2017-000011</t>
    <phoneticPr fontId="19" type="noConversion"/>
  </si>
  <si>
    <t>ICT司法局无线项目服务合同</t>
    <phoneticPr fontId="19" type="noConversion"/>
  </si>
  <si>
    <t>2017.2月33679.25（30%），2018.1月78584.9（70%）</t>
    <phoneticPr fontId="19" type="noConversion"/>
  </si>
  <si>
    <t>2017.2.22</t>
    <phoneticPr fontId="19" type="noConversion"/>
  </si>
  <si>
    <t>签订30% 验收65% 1年后5%</t>
    <phoneticPr fontId="25" type="noConversion"/>
  </si>
  <si>
    <t>F-20160232</t>
    <phoneticPr fontId="19" type="noConversion"/>
  </si>
  <si>
    <t>192161JKWI0245</t>
    <phoneticPr fontId="19" type="noConversion"/>
  </si>
  <si>
    <t>天津市教育招生考试院蓄电池及配电线路改造项目</t>
    <phoneticPr fontId="19" type="noConversion"/>
  </si>
  <si>
    <t>JC21-1201-2017-000043</t>
    <phoneticPr fontId="19" type="noConversion"/>
  </si>
  <si>
    <t>ICT天津市教育招生考试院蓄电池及配电线路改造项目合同</t>
    <phoneticPr fontId="19" type="noConversion"/>
  </si>
  <si>
    <t>2017.3月136054.05（90%）、2017.4月15117.12（10%）</t>
    <phoneticPr fontId="19" type="noConversion"/>
  </si>
  <si>
    <t>签订90% 验收10%</t>
    <phoneticPr fontId="19" type="noConversion"/>
  </si>
  <si>
    <t>F-20160233</t>
    <phoneticPr fontId="19" type="noConversion"/>
  </si>
  <si>
    <t>192161JKWI0244</t>
    <phoneticPr fontId="19" type="noConversion"/>
  </si>
  <si>
    <t>天津市教育招生考试院机房专用精密空调维保服务项目</t>
    <phoneticPr fontId="19" type="noConversion"/>
  </si>
  <si>
    <t>JC21-1201-2017-000027</t>
    <phoneticPr fontId="19" type="noConversion"/>
  </si>
  <si>
    <t>ICT天津市教育考试院机房空调维保服务合同</t>
    <phoneticPr fontId="19" type="noConversion"/>
  </si>
  <si>
    <t>2017.3月36016.98（90%）、2017.7月4001.89（10%）</t>
    <phoneticPr fontId="19" type="noConversion"/>
  </si>
  <si>
    <t>2017.2.16</t>
    <phoneticPr fontId="19" type="noConversion"/>
  </si>
  <si>
    <t>F-20160234</t>
    <phoneticPr fontId="19" type="noConversion"/>
  </si>
  <si>
    <t>192161TGWI0247</t>
    <phoneticPr fontId="19" type="noConversion"/>
  </si>
  <si>
    <t>天津市滨海新区天津临港港务集团有限公司件杂货码头生产作业管理系统（一期）项目软件部</t>
    <phoneticPr fontId="19" type="noConversion"/>
  </si>
  <si>
    <t>JC21-1201-2017-000024</t>
    <phoneticPr fontId="19" type="noConversion"/>
  </si>
  <si>
    <t>ICT临港项目技术服务合同</t>
    <phoneticPr fontId="19" type="noConversion"/>
  </si>
  <si>
    <t>2017.3月221320.75（60%）</t>
    <phoneticPr fontId="19" type="noConversion"/>
  </si>
  <si>
    <t>2017.3.3</t>
    <phoneticPr fontId="19" type="noConversion"/>
  </si>
  <si>
    <t>签订60% 验收35% 1年后5%</t>
    <phoneticPr fontId="25" type="noConversion"/>
  </si>
  <si>
    <t>F-20160236</t>
    <phoneticPr fontId="19" type="noConversion"/>
  </si>
  <si>
    <t>192161TGWO0240</t>
    <phoneticPr fontId="19" type="noConversion"/>
  </si>
  <si>
    <t>天津市滨海新区塘沽区向阳第一小学楼内弱电金属桥架项目</t>
    <phoneticPr fontId="19" type="noConversion"/>
  </si>
  <si>
    <t>JC21-1201-2017-000074</t>
    <phoneticPr fontId="19" type="noConversion"/>
  </si>
  <si>
    <t>ICT天津市塘沽区向阳第一小学弱电金属桥架项目施工合同</t>
    <phoneticPr fontId="19" type="noConversion"/>
  </si>
  <si>
    <t>2017.6月100%</t>
    <phoneticPr fontId="19" type="noConversion"/>
  </si>
  <si>
    <t>2017.5.5</t>
    <phoneticPr fontId="19" type="noConversion"/>
  </si>
  <si>
    <t>2017.6.27</t>
    <phoneticPr fontId="19" type="noConversion"/>
  </si>
  <si>
    <t>验收85% 保修结束15%</t>
    <phoneticPr fontId="19" type="noConversion"/>
  </si>
  <si>
    <t>F-20160237</t>
    <phoneticPr fontId="19" type="noConversion"/>
  </si>
  <si>
    <t>192161JKWO0239</t>
    <phoneticPr fontId="19" type="noConversion"/>
  </si>
  <si>
    <t>天津市北洋职业中等专业学校线路铺设工程</t>
    <phoneticPr fontId="19" type="noConversion"/>
  </si>
  <si>
    <t>JC21-1201-2017-000028</t>
    <phoneticPr fontId="19" type="noConversion"/>
  </si>
  <si>
    <t>ICT天津市北洋中专线路铺设工程项目施工合同</t>
    <phoneticPr fontId="19" type="noConversion"/>
  </si>
  <si>
    <t>192161HDWM0242</t>
    <phoneticPr fontId="19" type="noConversion"/>
  </si>
  <si>
    <t>天津市第三中学医院网络平台租用服务项目</t>
    <phoneticPr fontId="19" type="noConversion"/>
  </si>
  <si>
    <t>JC21-1201-2017-000031</t>
    <phoneticPr fontId="19" type="noConversion"/>
  </si>
  <si>
    <t>ICT第三中心医院网络平台设备租用合同</t>
    <phoneticPr fontId="19" type="noConversion"/>
  </si>
  <si>
    <t>2017.2.28</t>
    <phoneticPr fontId="19" type="noConversion"/>
  </si>
  <si>
    <t>签订435136 第二年435136  后三年每年435136</t>
    <phoneticPr fontId="19" type="noConversion"/>
  </si>
  <si>
    <t>JC21-1201-2017-000030</t>
    <phoneticPr fontId="19" type="noConversion"/>
  </si>
  <si>
    <t>ICT第三中心医院网络平台租用服务合同</t>
    <phoneticPr fontId="19" type="noConversion"/>
  </si>
  <si>
    <t>天津市中联天纪科技发展有限公司</t>
    <phoneticPr fontId="19" type="noConversion"/>
  </si>
  <si>
    <t>合同签订支付104011 第二年104011 后三年每年104011</t>
    <phoneticPr fontId="19" type="noConversion"/>
  </si>
  <si>
    <t>F-20170006</t>
    <phoneticPr fontId="19" type="noConversion"/>
  </si>
  <si>
    <t>19216000WD0238</t>
    <phoneticPr fontId="19" type="noConversion"/>
  </si>
  <si>
    <t>天津市恶臭污染源排放信息动态管理平台建设项目增项</t>
    <phoneticPr fontId="19" type="noConversion"/>
  </si>
  <si>
    <t>JC21-1201-2017-000033</t>
    <phoneticPr fontId="19" type="noConversion"/>
  </si>
  <si>
    <t>ICT恶臭污染源排放信息动态管理平台联通云服务合同</t>
    <phoneticPr fontId="19" type="noConversion"/>
  </si>
  <si>
    <t>2017.3.1</t>
    <phoneticPr fontId="19" type="noConversion"/>
  </si>
  <si>
    <t>2017.6.23</t>
    <phoneticPr fontId="19" type="noConversion"/>
  </si>
  <si>
    <t>F-20170008</t>
    <phoneticPr fontId="19" type="noConversion"/>
  </si>
  <si>
    <t>192171TGWI0001</t>
    <phoneticPr fontId="19" type="noConversion"/>
  </si>
  <si>
    <t>中国电信滨海分公司（JC）新建滨海文化商务中心外管网管道工程</t>
    <phoneticPr fontId="19" type="noConversion"/>
  </si>
  <si>
    <t>JC21-1201-2017-000061</t>
    <phoneticPr fontId="19" type="noConversion"/>
  </si>
  <si>
    <t>ICT天津市滨海文化商务中心外管网管道项目施工合同</t>
    <phoneticPr fontId="19" type="noConversion"/>
  </si>
  <si>
    <t>2017.7月100%</t>
    <phoneticPr fontId="19" type="noConversion"/>
  </si>
  <si>
    <t>2017.6.28</t>
    <phoneticPr fontId="19" type="noConversion"/>
  </si>
  <si>
    <t>F-20170009</t>
    <phoneticPr fontId="19" type="noConversion"/>
  </si>
  <si>
    <t>192171HQWI0002</t>
    <phoneticPr fontId="19" type="noConversion"/>
  </si>
  <si>
    <t>天津市都行商场监控系统改造项目</t>
    <phoneticPr fontId="19" type="noConversion"/>
  </si>
  <si>
    <t>JC21-1201-2017-000045</t>
    <phoneticPr fontId="19" type="noConversion"/>
  </si>
  <si>
    <t>ICT天津都行项目施工合同</t>
    <phoneticPr fontId="19" type="noConversion"/>
  </si>
  <si>
    <t>2017.3月351205.41（50%）、2017.4月351205.41（50%）</t>
    <phoneticPr fontId="19" type="noConversion"/>
  </si>
  <si>
    <t>智特赛通（天津）科技有限公司</t>
    <phoneticPr fontId="19" type="noConversion"/>
  </si>
  <si>
    <t>2017.3.5</t>
    <phoneticPr fontId="19" type="noConversion"/>
  </si>
  <si>
    <t>2017.3.9</t>
    <phoneticPr fontId="19" type="noConversion"/>
  </si>
  <si>
    <r>
      <t>签订50% 验收40% 验收1年后10%</t>
    </r>
    <r>
      <rPr>
        <outline/>
        <sz val="12"/>
        <rFont val="宋体"/>
        <family val="3"/>
        <charset val="134"/>
      </rPr>
      <t/>
    </r>
    <phoneticPr fontId="19" type="noConversion"/>
  </si>
  <si>
    <t>JC21-1201-2017-000228</t>
    <phoneticPr fontId="19" type="noConversion"/>
  </si>
  <si>
    <t>ICT天津都行增项施工合同</t>
    <phoneticPr fontId="19" type="noConversion"/>
  </si>
  <si>
    <t>验收合格90%，验收一年后10%。</t>
    <phoneticPr fontId="19" type="noConversion"/>
  </si>
  <si>
    <t>F-20170012</t>
    <phoneticPr fontId="19" type="noConversion"/>
  </si>
  <si>
    <t>19217000WI0008</t>
    <phoneticPr fontId="19" type="noConversion"/>
  </si>
  <si>
    <t>天津贵云通商贸有限公司弱电工程</t>
    <phoneticPr fontId="19" type="noConversion"/>
  </si>
  <si>
    <t>JC21-1201-2017-000079</t>
    <phoneticPr fontId="19" type="noConversion"/>
  </si>
  <si>
    <t>ICT天津贵云通商贸弱电项目工程合同</t>
    <phoneticPr fontId="19" type="noConversion"/>
  </si>
  <si>
    <t>李璐璐</t>
    <phoneticPr fontId="19" type="noConversion"/>
  </si>
  <si>
    <t>天津旭涛鸿泽科技发展有限公司</t>
    <phoneticPr fontId="19" type="noConversion"/>
  </si>
  <si>
    <t>2017.5.24</t>
    <phoneticPr fontId="19" type="noConversion"/>
  </si>
  <si>
    <t>签订50%  验收50%</t>
    <phoneticPr fontId="19" type="noConversion"/>
  </si>
  <si>
    <t>192171JNWI0004</t>
    <phoneticPr fontId="19" type="noConversion"/>
  </si>
  <si>
    <t>咸水沽镇卫生院VPN工程项目</t>
    <phoneticPr fontId="19" type="noConversion"/>
  </si>
  <si>
    <t>JC21-1201-2017-000081</t>
    <phoneticPr fontId="19" type="noConversion"/>
  </si>
  <si>
    <t>ICT天津咸水沽镇卫生院VPN工程项目合同</t>
    <phoneticPr fontId="19" type="noConversion"/>
  </si>
  <si>
    <t>F-20170015</t>
    <phoneticPr fontId="19" type="noConversion"/>
  </si>
  <si>
    <t>192171TGWI0003</t>
    <phoneticPr fontId="19" type="noConversion"/>
  </si>
  <si>
    <t>天津市滨海新区塘沽十四中无线网络覆盖建设工程</t>
    <phoneticPr fontId="19" type="noConversion"/>
  </si>
  <si>
    <t>JC21-1201-2017-000036</t>
    <phoneticPr fontId="19" type="noConversion"/>
  </si>
  <si>
    <t>ICT天津塘沽十四中无线网络覆盖建设项目施工合同</t>
    <phoneticPr fontId="19" type="noConversion"/>
  </si>
  <si>
    <t>F-20170017</t>
    <phoneticPr fontId="19" type="noConversion"/>
  </si>
  <si>
    <t>192171TGWM0005</t>
    <phoneticPr fontId="19" type="noConversion"/>
  </si>
  <si>
    <t>塘沽十四中网络设备线路维护服务项目</t>
    <phoneticPr fontId="19" type="noConversion"/>
  </si>
  <si>
    <t>ICT塘沽十四中网络设备线路维护服务合同</t>
    <phoneticPr fontId="19" type="noConversion"/>
  </si>
  <si>
    <t>F-20170019</t>
    <phoneticPr fontId="19" type="noConversion"/>
  </si>
  <si>
    <t>192171DGWI0012</t>
    <phoneticPr fontId="19" type="noConversion"/>
  </si>
  <si>
    <t>天津市滨海新区大港区中塘镇政府视频会议ICT集成项目</t>
    <phoneticPr fontId="19" type="noConversion"/>
  </si>
  <si>
    <t>JC21-1201-2017-000064</t>
    <phoneticPr fontId="19" type="noConversion"/>
  </si>
  <si>
    <t>ICT天津滨海中塘镇政府视频会议系统集成项目施工合同</t>
    <phoneticPr fontId="19" type="noConversion"/>
  </si>
  <si>
    <t>吴俊杰</t>
    <phoneticPr fontId="19" type="noConversion"/>
  </si>
  <si>
    <t>2017.4.24</t>
    <phoneticPr fontId="19" type="noConversion"/>
  </si>
  <si>
    <t>签订30% 到货50% 验收15% 保质期结束5%</t>
    <phoneticPr fontId="19" type="noConversion"/>
  </si>
  <si>
    <t>192171HGWI0011</t>
    <phoneticPr fontId="19" type="noConversion"/>
  </si>
  <si>
    <t>天津市滨海新区公安局2016年视频监控系统项目（第四包汉沽分局）</t>
    <phoneticPr fontId="19" type="noConversion"/>
  </si>
  <si>
    <t>JC21-1201-2017-000264</t>
    <phoneticPr fontId="19" type="noConversion"/>
  </si>
  <si>
    <t>ICT汉沽技防网IDC托管合同书</t>
    <phoneticPr fontId="19" type="noConversion"/>
  </si>
  <si>
    <t>天津联合网络通信有限公司天津市分公司</t>
    <phoneticPr fontId="19" type="noConversion"/>
  </si>
  <si>
    <t>2017、12、16</t>
    <phoneticPr fontId="19" type="noConversion"/>
  </si>
  <si>
    <t>维护期5年，按季度支付，每季度额定支付额=结算价格的5%。</t>
    <phoneticPr fontId="19" type="noConversion"/>
  </si>
  <si>
    <t>JC21-1201-2018-000002</t>
    <phoneticPr fontId="19" type="noConversion"/>
  </si>
  <si>
    <t>ICT汉沽技防网MPLS_VPN电路租用合同</t>
    <phoneticPr fontId="19" type="noConversion"/>
  </si>
  <si>
    <t>2018、1、8</t>
    <phoneticPr fontId="19" type="noConversion"/>
  </si>
  <si>
    <t>2018、1、18</t>
    <phoneticPr fontId="19" type="noConversion"/>
  </si>
  <si>
    <t>F-20170023</t>
    <phoneticPr fontId="19" type="noConversion"/>
  </si>
  <si>
    <t>19217000WI0010</t>
    <phoneticPr fontId="19" type="noConversion"/>
  </si>
  <si>
    <t>天津市公安局图像侦查和技防监管总队（第十一处）2016年河东区视频监控系统建设二期</t>
    <phoneticPr fontId="19" type="noConversion"/>
  </si>
  <si>
    <t>JC21-1201-2017-000044</t>
    <phoneticPr fontId="19" type="noConversion"/>
  </si>
  <si>
    <t>ICT2016河东区视频监控项目（卡口包）施工合同</t>
    <phoneticPr fontId="19" type="noConversion"/>
  </si>
  <si>
    <t>2018.4（174088.47）</t>
    <phoneticPr fontId="19" type="noConversion"/>
  </si>
  <si>
    <t>季度支付，3864764*5%</t>
    <phoneticPr fontId="19" type="noConversion"/>
  </si>
  <si>
    <t>JC21-1201-2017-000247</t>
    <phoneticPr fontId="19" type="noConversion"/>
  </si>
  <si>
    <t>ICT河东技防网卡口光纤专网组网合同</t>
    <phoneticPr fontId="19" type="noConversion"/>
  </si>
  <si>
    <t>季度支付，1029600*5%</t>
    <phoneticPr fontId="19" type="noConversion"/>
  </si>
  <si>
    <t>F-20170024</t>
    <phoneticPr fontId="19" type="noConversion"/>
  </si>
  <si>
    <t>19216000WI0234</t>
    <phoneticPr fontId="19" type="noConversion"/>
  </si>
  <si>
    <t>双湖花园456号楼红线内管道、光纤线路、军线线路建设项目</t>
    <phoneticPr fontId="19" type="noConversion"/>
  </si>
  <si>
    <t>JC21-1201-2017-000143</t>
    <phoneticPr fontId="19" type="noConversion"/>
  </si>
  <si>
    <t>ICT天津双湖花园红线内管道和线路建设工程合同</t>
    <phoneticPr fontId="19" type="noConversion"/>
  </si>
  <si>
    <t>2017.8.18</t>
    <phoneticPr fontId="19" type="noConversion"/>
  </si>
  <si>
    <t>2017.9.1</t>
    <phoneticPr fontId="19" type="noConversion"/>
  </si>
  <si>
    <t>F-20170026</t>
    <phoneticPr fontId="19" type="noConversion"/>
  </si>
  <si>
    <t>192161JXWI0248</t>
    <phoneticPr fontId="19" type="noConversion"/>
  </si>
  <si>
    <t>蓟县2016年视频监控及电子卡口系统工程</t>
    <phoneticPr fontId="19" type="noConversion"/>
  </si>
  <si>
    <t>JC21-1201-2017-000053</t>
    <phoneticPr fontId="19" type="noConversion"/>
  </si>
  <si>
    <t>ICT蓟县技防网施工合同</t>
    <phoneticPr fontId="19" type="noConversion"/>
  </si>
  <si>
    <t>2017.3月5507326.13（40%）</t>
    <phoneticPr fontId="19" type="noConversion"/>
  </si>
  <si>
    <t>天津市拓甫网络科技开发有限公司</t>
    <phoneticPr fontId="19" type="noConversion"/>
  </si>
  <si>
    <t>2017.3.22</t>
    <phoneticPr fontId="19" type="noConversion"/>
  </si>
  <si>
    <t>调试40% 验收50% 1年后10%</t>
    <phoneticPr fontId="19" type="noConversion"/>
  </si>
  <si>
    <t>19217000WM0015</t>
    <phoneticPr fontId="19" type="noConversion"/>
  </si>
  <si>
    <t>天津市电子政务内网信息化运维项目</t>
    <phoneticPr fontId="19" type="noConversion"/>
  </si>
  <si>
    <t>JC21-1201-2017-000089</t>
    <phoneticPr fontId="19" type="noConversion"/>
  </si>
  <si>
    <t>ICT政务内网运维项目技术服务合同</t>
    <phoneticPr fontId="19" type="noConversion"/>
  </si>
  <si>
    <t>2017.5.27</t>
    <phoneticPr fontId="19" type="noConversion"/>
  </si>
  <si>
    <t>合同签订70% 服务期结束30%</t>
    <phoneticPr fontId="19" type="noConversion"/>
  </si>
  <si>
    <t>19217000WM0017</t>
    <phoneticPr fontId="19" type="noConversion"/>
  </si>
  <si>
    <t>天津市委信息化系统运维服务项目-2016年度运维服务</t>
    <phoneticPr fontId="19" type="noConversion"/>
  </si>
  <si>
    <t>JC21-1201-2017-000088</t>
    <phoneticPr fontId="19" type="noConversion"/>
  </si>
  <si>
    <t>ICT市委信息化运维项目技术服务合同</t>
    <phoneticPr fontId="19" type="noConversion"/>
  </si>
  <si>
    <t>F-20170030</t>
    <phoneticPr fontId="19" type="noConversion"/>
  </si>
  <si>
    <t>192171WQWT0014</t>
    <phoneticPr fontId="19" type="noConversion"/>
  </si>
  <si>
    <t>天津市公安局图像侦查和技防监管总队（第十一处）2016年武清区视频监控系统建设工程项目</t>
    <phoneticPr fontId="19" type="noConversion"/>
  </si>
  <si>
    <t>JC21-1201-2017-000068</t>
    <phoneticPr fontId="19" type="noConversion"/>
  </si>
  <si>
    <t>ICT武清技防网施工合同</t>
    <phoneticPr fontId="19" type="noConversion"/>
  </si>
  <si>
    <t>2017.4月2756756.76（40%），2018.1月4135135.13（60%）</t>
    <phoneticPr fontId="19" type="noConversion"/>
  </si>
  <si>
    <t>2017.4.21</t>
    <phoneticPr fontId="19" type="noConversion"/>
  </si>
  <si>
    <t>安装调试达到50%后40% 安装调试到达100%后50%验收10%</t>
    <phoneticPr fontId="19" type="noConversion"/>
  </si>
  <si>
    <t>F-20170032</t>
    <phoneticPr fontId="19" type="noConversion"/>
  </si>
  <si>
    <t>192161HXWI0233</t>
    <phoneticPr fontId="19" type="noConversion"/>
  </si>
  <si>
    <t>哈尔滨银行股份有限公司系统集成合同</t>
    <phoneticPr fontId="19" type="noConversion"/>
  </si>
  <si>
    <t>JC21-1201-2017-000065</t>
    <phoneticPr fontId="19" type="noConversion"/>
  </si>
  <si>
    <t>ICT哈尔滨银行天津公司系统集成项目施工合同</t>
    <phoneticPr fontId="19" type="noConversion"/>
  </si>
  <si>
    <t>2017.5.26</t>
    <phoneticPr fontId="19" type="noConversion"/>
  </si>
  <si>
    <t>2017.8.9</t>
    <phoneticPr fontId="19" type="noConversion"/>
  </si>
  <si>
    <t>F-20170033</t>
    <phoneticPr fontId="19" type="noConversion"/>
  </si>
  <si>
    <t>192171HXWI0009</t>
    <phoneticPr fontId="19" type="noConversion"/>
  </si>
  <si>
    <t>天津健康产业园体育基地新建生活区项目一期施工总承包工程</t>
    <phoneticPr fontId="19" type="noConversion"/>
  </si>
  <si>
    <t>JC21-1201-2017-000086</t>
    <phoneticPr fontId="19" type="noConversion"/>
  </si>
  <si>
    <t>ICT健康产业园动力中心系统集成服务合同</t>
    <phoneticPr fontId="19" type="noConversion"/>
  </si>
  <si>
    <t>2017、12月280808.10（90%）</t>
    <phoneticPr fontId="19" type="noConversion"/>
  </si>
  <si>
    <t>2017.6.30</t>
    <phoneticPr fontId="19" type="noConversion"/>
  </si>
  <si>
    <t>验收合格95%，验收2年后5%</t>
    <phoneticPr fontId="19" type="noConversion"/>
  </si>
  <si>
    <t>F-20170053</t>
    <phoneticPr fontId="19" type="noConversion"/>
  </si>
  <si>
    <t>192171BDWI0007</t>
    <phoneticPr fontId="19" type="noConversion"/>
  </si>
  <si>
    <t>宝地经典小区视频监控安装工程</t>
    <phoneticPr fontId="19" type="noConversion"/>
  </si>
  <si>
    <t>JC21-1201-2017-000078</t>
    <phoneticPr fontId="19" type="noConversion"/>
  </si>
  <si>
    <t>ICT宝地经典监控项目施工合同</t>
    <phoneticPr fontId="19" type="noConversion"/>
  </si>
  <si>
    <t>验收95% 1年后5%</t>
    <phoneticPr fontId="19" type="noConversion"/>
  </si>
  <si>
    <t>192171BDWI0006</t>
    <phoneticPr fontId="19" type="noConversion"/>
  </si>
  <si>
    <t>馨逸家园小区视频监控安装工程</t>
    <phoneticPr fontId="19" type="noConversion"/>
  </si>
  <si>
    <t>JC21-1201-2017-000087</t>
    <phoneticPr fontId="19" type="noConversion"/>
  </si>
  <si>
    <t>ICT馨逸家园监控项目施工合同</t>
    <phoneticPr fontId="19" type="noConversion"/>
  </si>
  <si>
    <t>F-20170056</t>
    <phoneticPr fontId="19" type="noConversion"/>
  </si>
  <si>
    <t>19217000WI0023</t>
    <phoneticPr fontId="19" type="noConversion"/>
  </si>
  <si>
    <t>天津市公安局蓟州分局机房搬迁</t>
    <phoneticPr fontId="19" type="noConversion"/>
  </si>
  <si>
    <t>JC21-1201-2017-000137</t>
    <phoneticPr fontId="19" type="noConversion"/>
  </si>
  <si>
    <t>ICT天津公安蓟州分局机房搬迁工程合同</t>
    <phoneticPr fontId="19" type="noConversion"/>
  </si>
  <si>
    <t>2017.9月100%</t>
    <phoneticPr fontId="19" type="noConversion"/>
  </si>
  <si>
    <t>2017.8.11</t>
    <phoneticPr fontId="19" type="noConversion"/>
  </si>
  <si>
    <t>2017.8.21</t>
    <phoneticPr fontId="19" type="noConversion"/>
  </si>
  <si>
    <t>F-20170063</t>
    <phoneticPr fontId="19" type="noConversion"/>
  </si>
  <si>
    <t>192171HXWI0024</t>
    <phoneticPr fontId="19" type="noConversion"/>
  </si>
  <si>
    <t>天津健康产业园体育基地新建生活区项目一期施工总承包工程弱电工程</t>
    <phoneticPr fontId="19" type="noConversion"/>
  </si>
  <si>
    <t>JC21-1201-2017-000083</t>
    <phoneticPr fontId="19" type="noConversion"/>
  </si>
  <si>
    <t>ICT健康产业园生活区系统集成服务合同</t>
    <phoneticPr fontId="19" type="noConversion"/>
  </si>
  <si>
    <t>2017.6月707824.2（60%）、2017.11月166060.05（14.08%）</t>
    <phoneticPr fontId="19" type="noConversion"/>
  </si>
  <si>
    <t>签订按工作量 验收后至95% 2年后5%</t>
    <phoneticPr fontId="19" type="noConversion"/>
  </si>
  <si>
    <t>F-20170065</t>
    <phoneticPr fontId="19" type="noConversion"/>
  </si>
  <si>
    <t>192171BDWI0020</t>
    <phoneticPr fontId="19" type="noConversion"/>
  </si>
  <si>
    <t>馨逸家园党建视频监控安装工程</t>
    <phoneticPr fontId="19" type="noConversion"/>
  </si>
  <si>
    <t>JC21-1201-2017-000080</t>
    <phoneticPr fontId="19" type="noConversion"/>
  </si>
  <si>
    <t>ICT馨逸家园党建监控项目施工合同</t>
    <phoneticPr fontId="19" type="noConversion"/>
  </si>
  <si>
    <t>19217000W00025</t>
    <phoneticPr fontId="19" type="noConversion"/>
  </si>
  <si>
    <t>JC21-1201-2018-000148</t>
    <phoneticPr fontId="19" type="noConversion"/>
  </si>
  <si>
    <t>ICT上海岩谷有限公司储罐状况监控管理项目结算协议</t>
    <phoneticPr fontId="19" type="noConversion"/>
  </si>
  <si>
    <t>2018.4(45000)</t>
    <phoneticPr fontId="19" type="noConversion"/>
  </si>
  <si>
    <t>2018.4.18</t>
    <phoneticPr fontId="19" type="noConversion"/>
  </si>
  <si>
    <t>2018.4.20</t>
    <phoneticPr fontId="19" type="noConversion"/>
  </si>
  <si>
    <t>签订一次性支付47700元</t>
    <phoneticPr fontId="19" type="noConversion"/>
  </si>
  <si>
    <t>F-20170076</t>
    <phoneticPr fontId="28" type="noConversion"/>
  </si>
  <si>
    <t>19217000WM0029</t>
    <phoneticPr fontId="28" type="noConversion"/>
  </si>
  <si>
    <t>2017年度天津港保税区、空港经济区、空港国际物流区技防及智能交通设施养管项目协议书</t>
    <phoneticPr fontId="28" type="noConversion"/>
  </si>
  <si>
    <t>JC21-1201-2017-000110</t>
    <phoneticPr fontId="19" type="noConversion"/>
  </si>
  <si>
    <t>ICT2017年度天津港保税区、空港经济区、空港国际物流区技防及智能交通设施养管项目协议书</t>
    <phoneticPr fontId="28" type="noConversion"/>
  </si>
  <si>
    <t>2017.7月567836.5（37.5%）、2017.11月757115.33（50%）、2017.12月189278.83（12.5%）</t>
    <phoneticPr fontId="19" type="noConversion"/>
  </si>
  <si>
    <t>2017.6.25</t>
    <phoneticPr fontId="19" type="noConversion"/>
  </si>
  <si>
    <t>增值税</t>
    <phoneticPr fontId="27" type="noConversion"/>
  </si>
  <si>
    <t>F-20170078</t>
    <phoneticPr fontId="19" type="noConversion"/>
  </si>
  <si>
    <t>192171TGWI0027</t>
    <phoneticPr fontId="19" type="noConversion"/>
  </si>
  <si>
    <t>天津市滨海新区公安局公安交警电子警察监控系统项目</t>
    <phoneticPr fontId="19" type="noConversion"/>
  </si>
  <si>
    <t>JC21-1201-2017-000127</t>
    <phoneticPr fontId="19" type="noConversion"/>
  </si>
  <si>
    <t>ICT天津市滨海新区公安局公安交警电子警察监控系统项目（第三包）施工合同</t>
    <phoneticPr fontId="19" type="noConversion"/>
  </si>
  <si>
    <t>2017.7月2634234.46（38.99%）、2017.11月1419819.6（21.01%）</t>
    <phoneticPr fontId="19" type="noConversion"/>
  </si>
  <si>
    <t>天津思创云海科技发展有限公司</t>
    <phoneticPr fontId="19" type="noConversion"/>
  </si>
  <si>
    <t>2017.7.18</t>
    <phoneticPr fontId="19" type="noConversion"/>
  </si>
  <si>
    <t>2017.7.24</t>
    <phoneticPr fontId="19" type="noConversion"/>
  </si>
  <si>
    <t>签订30%到货30%验收30%1年后10%</t>
    <phoneticPr fontId="19" type="noConversion"/>
  </si>
  <si>
    <t>JC21-1201-2017-000150</t>
    <phoneticPr fontId="19" type="noConversion"/>
  </si>
  <si>
    <t>ICT滨海电警MPLS-VPN电路租用合同</t>
    <phoneticPr fontId="19" type="noConversion"/>
  </si>
  <si>
    <t>2017.9.10</t>
    <phoneticPr fontId="19" type="noConversion"/>
  </si>
  <si>
    <t>开通后按月支付</t>
    <phoneticPr fontId="19" type="noConversion"/>
  </si>
  <si>
    <t>F-20170087</t>
    <phoneticPr fontId="27" type="noConversion"/>
  </si>
  <si>
    <t>192171JCWI0030</t>
    <phoneticPr fontId="27" type="noConversion"/>
  </si>
  <si>
    <t>天津市教育招生考试院教育考试高清视频监控及视频会议系统项目</t>
    <phoneticPr fontId="27" type="noConversion"/>
  </si>
  <si>
    <r>
      <t>JC21-1201-2017-000104</t>
    </r>
    <r>
      <rPr>
        <sz val="11"/>
        <rFont val="宋体"/>
        <family val="3"/>
        <charset val="134"/>
      </rPr>
      <t/>
    </r>
    <phoneticPr fontId="19" type="noConversion"/>
  </si>
  <si>
    <t>ICT天津考试院视频监控及视频会议系统项目室内考区系统集成服务合同</t>
    <phoneticPr fontId="27" type="noConversion"/>
  </si>
  <si>
    <t>2017.6月412386.79（30%）、2017.7月412386.79（30%）、2017.10月549849.06（40%）</t>
    <phoneticPr fontId="19" type="noConversion"/>
  </si>
  <si>
    <t>2017.6.22</t>
    <phoneticPr fontId="19" type="noConversion"/>
  </si>
  <si>
    <t>签订30%安装调试30%验收30% 1年后10%</t>
    <phoneticPr fontId="27" type="noConversion"/>
  </si>
  <si>
    <t>JC21-1201-2017-000102</t>
    <phoneticPr fontId="19" type="noConversion"/>
  </si>
  <si>
    <t>ICT天津考试院视频监控及视频会议系统项目郊县考区系统集成服务合同</t>
    <phoneticPr fontId="27" type="noConversion"/>
  </si>
  <si>
    <t>2017.6月856415.09（30%）、2017.7月856415.09（30%）、2017.10月1141886.79（40%）</t>
    <phoneticPr fontId="19" type="noConversion"/>
  </si>
  <si>
    <t>天津深大立讯电子科技有限公司</t>
    <phoneticPr fontId="19" type="noConversion"/>
  </si>
  <si>
    <t>2018.3（572264.15）</t>
    <phoneticPr fontId="19" type="noConversion"/>
  </si>
  <si>
    <t>JC21-1201-2017-000102-1</t>
    <phoneticPr fontId="19" type="noConversion"/>
  </si>
  <si>
    <t>ICT天津考试院视频监控及视频会议系统项目郊县考区系统集成服务合同补充协议</t>
    <phoneticPr fontId="27" type="noConversion"/>
  </si>
  <si>
    <t>2018.3(350943.4)</t>
    <phoneticPr fontId="19" type="noConversion"/>
  </si>
  <si>
    <t>2018.3.3</t>
    <phoneticPr fontId="19" type="noConversion"/>
  </si>
  <si>
    <t>2018.3.19</t>
    <phoneticPr fontId="19" type="noConversion"/>
  </si>
  <si>
    <t>F-20170091</t>
    <phoneticPr fontId="19" type="noConversion"/>
  </si>
  <si>
    <t>19217000WI0032</t>
    <phoneticPr fontId="19" type="noConversion"/>
  </si>
  <si>
    <t>天津市津南区双桥安置区聚合园、友和园、福和园安防系统集中维护工程</t>
    <phoneticPr fontId="19" type="noConversion"/>
  </si>
  <si>
    <t>JC21-1201-2017-000213</t>
    <phoneticPr fontId="19" type="noConversion"/>
  </si>
  <si>
    <t>ICT天津津南双桥安置区安防系统项目工程合同</t>
    <phoneticPr fontId="19" type="noConversion"/>
  </si>
  <si>
    <t>2017.11月295178.74（75.93%）</t>
    <phoneticPr fontId="19" type="noConversion"/>
  </si>
  <si>
    <t>2017.11.8</t>
    <phoneticPr fontId="19" type="noConversion"/>
  </si>
  <si>
    <t>F-20170094</t>
    <phoneticPr fontId="19" type="noConversion"/>
  </si>
  <si>
    <t>19217000WI0031</t>
    <phoneticPr fontId="19" type="noConversion"/>
  </si>
  <si>
    <t>中华人民共和国第十三届运动会网络通信集成项目</t>
    <phoneticPr fontId="19" type="noConversion"/>
  </si>
  <si>
    <t>JC21-1201-2017-000099</t>
    <phoneticPr fontId="19" type="noConversion"/>
  </si>
  <si>
    <t>ICT全运会服务项目</t>
    <phoneticPr fontId="19" type="noConversion"/>
  </si>
  <si>
    <t>2017.9月155660.38（50%）</t>
    <phoneticPr fontId="19" type="noConversion"/>
  </si>
  <si>
    <t>天津卓朗科技发展有限公司</t>
    <phoneticPr fontId="19" type="noConversion"/>
  </si>
  <si>
    <t>到货50% 验收30% 全运会结束20%</t>
    <phoneticPr fontId="19" type="noConversion"/>
  </si>
  <si>
    <t>JC21-1201-2017-000113</t>
    <phoneticPr fontId="19" type="noConversion"/>
  </si>
  <si>
    <t>ICT全运会施工项目</t>
    <phoneticPr fontId="19" type="noConversion"/>
  </si>
  <si>
    <t>2017.7月2252150（50%）</t>
    <phoneticPr fontId="19" type="noConversion"/>
  </si>
  <si>
    <t>天津市鼎泰科技发展有限公司</t>
    <phoneticPr fontId="19" type="noConversion"/>
  </si>
  <si>
    <t>2017.7.1</t>
    <phoneticPr fontId="19" type="noConversion"/>
  </si>
  <si>
    <t>2017.7.19</t>
    <phoneticPr fontId="19" type="noConversion"/>
  </si>
  <si>
    <t>JC21-1201-2017-000130</t>
    <phoneticPr fontId="19" type="noConversion"/>
  </si>
  <si>
    <t>ICT全运会项目保障服务合同</t>
    <phoneticPr fontId="19" type="noConversion"/>
  </si>
  <si>
    <t>2017.8月750000（50%）</t>
    <phoneticPr fontId="19" type="noConversion"/>
  </si>
  <si>
    <t>2017.7.31</t>
    <phoneticPr fontId="19" type="noConversion"/>
  </si>
  <si>
    <t>2017.8.22</t>
    <phoneticPr fontId="19" type="noConversion"/>
  </si>
  <si>
    <t>合同签订50% 服务结束30% 全运会结束20%</t>
    <phoneticPr fontId="19" type="noConversion"/>
  </si>
  <si>
    <t>JC21-1201-2017-000116</t>
    <phoneticPr fontId="19" type="noConversion"/>
  </si>
  <si>
    <t>ICT联通系统集成有限公司天津市分公司全运会项目通信服务协议</t>
    <phoneticPr fontId="19" type="noConversion"/>
  </si>
  <si>
    <t>2017.7.4</t>
    <phoneticPr fontId="19" type="noConversion"/>
  </si>
  <si>
    <t>2017.8.23</t>
    <phoneticPr fontId="19" type="noConversion"/>
  </si>
  <si>
    <t>签订50% 验收30% 完成全部合同义务20%</t>
    <phoneticPr fontId="19" type="noConversion"/>
  </si>
  <si>
    <t>JC21-1201-2017-000114</t>
    <phoneticPr fontId="19" type="noConversion"/>
  </si>
  <si>
    <t>19217000WI0028</t>
    <phoneticPr fontId="19" type="noConversion"/>
  </si>
  <si>
    <t>天津市滨海新区开元房地产D07地块通信配套工程</t>
    <phoneticPr fontId="19" type="noConversion"/>
  </si>
  <si>
    <t>JC21-1201-2017-000132</t>
    <phoneticPr fontId="19" type="noConversion"/>
  </si>
  <si>
    <t>ICT滨海金海岸D07地块通信配套工程合同</t>
    <phoneticPr fontId="19" type="noConversion"/>
  </si>
  <si>
    <t>2017.9月175456.76（50%）</t>
    <phoneticPr fontId="19" type="noConversion"/>
  </si>
  <si>
    <t>签订50%信号开通194757元</t>
    <phoneticPr fontId="27" type="noConversion"/>
  </si>
  <si>
    <t>F-20170096</t>
    <phoneticPr fontId="19" type="noConversion"/>
  </si>
  <si>
    <t>192171JCWI0033</t>
    <phoneticPr fontId="19" type="noConversion"/>
  </si>
  <si>
    <t>教育招生考试院空调采购及安装项目</t>
    <phoneticPr fontId="19" type="noConversion"/>
  </si>
  <si>
    <t>JC21-1201-2017-000139</t>
    <phoneticPr fontId="19" type="noConversion"/>
  </si>
  <si>
    <t>ICT天津教育考试院空调工程合同</t>
    <phoneticPr fontId="19" type="noConversion"/>
  </si>
  <si>
    <t>2017.8月60864.86（40%）、2017.11月60%</t>
    <phoneticPr fontId="19" type="noConversion"/>
  </si>
  <si>
    <t>签订40%验收101340元</t>
    <phoneticPr fontId="27" type="noConversion"/>
  </si>
  <si>
    <t>F-20170103</t>
    <phoneticPr fontId="19" type="noConversion"/>
  </si>
  <si>
    <t>19217000WI0036</t>
    <phoneticPr fontId="19" type="noConversion"/>
  </si>
  <si>
    <t>ICT永兴物业项目施工合同</t>
    <phoneticPr fontId="19" type="noConversion"/>
  </si>
  <si>
    <t>JC21-1201-2017-000212</t>
    <phoneticPr fontId="19" type="noConversion"/>
  </si>
  <si>
    <t>ICT永兴物业项目施工合同（税率17%）</t>
    <phoneticPr fontId="19" type="noConversion"/>
  </si>
  <si>
    <t>2017、12月146336.99（%）</t>
    <phoneticPr fontId="19" type="noConversion"/>
  </si>
  <si>
    <t>常广宇</t>
    <phoneticPr fontId="19" type="noConversion"/>
  </si>
  <si>
    <t>天津冠航网络科技有限公司</t>
    <phoneticPr fontId="19" type="noConversion"/>
  </si>
  <si>
    <t>ICT永兴物业项目施工合同（税率11%）</t>
    <phoneticPr fontId="19" type="noConversion"/>
  </si>
  <si>
    <t>2017、12月232271.12（%）</t>
    <phoneticPr fontId="19" type="noConversion"/>
  </si>
  <si>
    <t>2017、11、5</t>
    <phoneticPr fontId="19" type="noConversion"/>
  </si>
  <si>
    <t>签订50%，验收50%。</t>
    <phoneticPr fontId="19" type="noConversion"/>
  </si>
  <si>
    <t>ICT永兴和谐物业管理有限公司监控和楼宇对讲改造增项工程</t>
    <phoneticPr fontId="19" type="noConversion"/>
  </si>
  <si>
    <t>JC21-1201-2017-000280</t>
    <phoneticPr fontId="19" type="noConversion"/>
  </si>
  <si>
    <t>ICT天津永兴和揩物业管理有限公司监控和楼宇对讲改选项目施工合同</t>
    <phoneticPr fontId="19" type="noConversion"/>
  </si>
  <si>
    <t>2017、12、30</t>
    <phoneticPr fontId="19" type="noConversion"/>
  </si>
  <si>
    <t>签订50% 验收50%</t>
    <phoneticPr fontId="19" type="noConversion"/>
  </si>
  <si>
    <t>F-20170115</t>
    <phoneticPr fontId="19" type="noConversion"/>
  </si>
  <si>
    <t>192171TGWI0035</t>
    <phoneticPr fontId="19" type="noConversion"/>
  </si>
  <si>
    <t>天津市滨海新区公安局视频监控网云平台和监控终端项目（第一包）</t>
    <phoneticPr fontId="19" type="noConversion"/>
  </si>
  <si>
    <t>JC21-1201-2017-000156</t>
    <phoneticPr fontId="19" type="noConversion"/>
  </si>
  <si>
    <t>ICT滨海公安局视频监控网云平台和监控终端项目（第一包）集成服务合同</t>
    <phoneticPr fontId="19" type="noConversion"/>
  </si>
  <si>
    <t>2017.9月127497.17（30%）,2018.4(297493.4)</t>
    <phoneticPr fontId="19" type="noConversion"/>
  </si>
  <si>
    <t>2017.9.8</t>
    <phoneticPr fontId="19" type="noConversion"/>
  </si>
  <si>
    <t>2017.9.21</t>
    <phoneticPr fontId="19" type="noConversion"/>
  </si>
  <si>
    <t>签订30%验收30%设备无质量问题当年支付30% 运维期结束10%</t>
    <phoneticPr fontId="19" type="noConversion"/>
  </si>
  <si>
    <t>F-20170117</t>
    <phoneticPr fontId="19" type="noConversion"/>
  </si>
  <si>
    <t>192171DGWO0038</t>
    <phoneticPr fontId="19" type="noConversion"/>
  </si>
  <si>
    <t>大港公安局公安网升级改造工程</t>
    <phoneticPr fontId="19" type="noConversion"/>
  </si>
  <si>
    <t>JC21-1201-2017-000162</t>
    <phoneticPr fontId="19" type="noConversion"/>
  </si>
  <si>
    <t>ICT大港公安局项目施工合同</t>
    <phoneticPr fontId="19" type="noConversion"/>
  </si>
  <si>
    <t>2017.10月15461.84(33%)，2018.1月31392.21(66.99%)</t>
    <phoneticPr fontId="19" type="noConversion"/>
  </si>
  <si>
    <t>2017.9.20</t>
    <phoneticPr fontId="19" type="noConversion"/>
  </si>
  <si>
    <t>签订17336验收1年后17336 2年后17336</t>
    <phoneticPr fontId="19" type="noConversion"/>
  </si>
  <si>
    <t>F-20170118</t>
    <phoneticPr fontId="19" type="noConversion"/>
  </si>
  <si>
    <t>19217000WI0034</t>
    <phoneticPr fontId="19" type="noConversion"/>
  </si>
  <si>
    <t>天津蓟县地质矿产局指挥中心建设项目</t>
    <phoneticPr fontId="19" type="noConversion"/>
  </si>
  <si>
    <t>JC21-1201-2017-000217</t>
    <phoneticPr fontId="19" type="noConversion"/>
  </si>
  <si>
    <t>ICT蓟县地矿局项目施工合同</t>
    <phoneticPr fontId="19" type="noConversion"/>
  </si>
  <si>
    <t>2017.11(100%)</t>
    <phoneticPr fontId="19" type="noConversion"/>
  </si>
  <si>
    <t>2017.11.10</t>
    <phoneticPr fontId="19" type="noConversion"/>
  </si>
  <si>
    <t>签订30%验收60%1年后10%</t>
    <phoneticPr fontId="19" type="noConversion"/>
  </si>
  <si>
    <t>F-20170119</t>
    <phoneticPr fontId="19" type="noConversion"/>
  </si>
  <si>
    <t>192171TGWI0039</t>
    <phoneticPr fontId="19" type="noConversion"/>
  </si>
  <si>
    <t>天津市滨海新区塘沽紫云中学无线WIFI设备购置项目</t>
    <phoneticPr fontId="19" type="noConversion"/>
  </si>
  <si>
    <t>JC21-1201-2017-000154</t>
    <phoneticPr fontId="19" type="noConversion"/>
  </si>
  <si>
    <t>ICT天津市滨海新区塘沽紫云中学无线WIFI项目施工合同</t>
    <phoneticPr fontId="19" type="noConversion"/>
  </si>
  <si>
    <t>2017.9.24</t>
    <phoneticPr fontId="19" type="noConversion"/>
  </si>
  <si>
    <t>高媛媛</t>
    <phoneticPr fontId="19" type="noConversion"/>
  </si>
  <si>
    <t>验收90%1年后10%</t>
    <phoneticPr fontId="19" type="noConversion"/>
  </si>
  <si>
    <t>F-20170121</t>
    <phoneticPr fontId="19" type="noConversion"/>
  </si>
  <si>
    <t>192171JKWI0044</t>
    <phoneticPr fontId="19" type="noConversion"/>
  </si>
  <si>
    <t>天津市广播电视台2017年广播电视传输项目服务合同</t>
    <phoneticPr fontId="19" type="noConversion"/>
  </si>
  <si>
    <t>JC21-1201-2017-000149</t>
    <phoneticPr fontId="19" type="noConversion"/>
  </si>
  <si>
    <t>ICT全运会项目物联网业务服务协议</t>
    <phoneticPr fontId="19" type="noConversion"/>
  </si>
  <si>
    <t>2017.9月518179.25（50.01%）、2017.10月517890.56（49.99%）</t>
    <phoneticPr fontId="19" type="noConversion"/>
  </si>
  <si>
    <t>2017.8.29</t>
    <phoneticPr fontId="19" type="noConversion"/>
  </si>
  <si>
    <t>签订50% 开幕后40% 闭幕后10%</t>
    <phoneticPr fontId="19" type="noConversion"/>
  </si>
  <si>
    <t>JC21-1201-2017-000147</t>
    <phoneticPr fontId="19" type="noConversion"/>
  </si>
  <si>
    <t>ICT全运会电视传输项目服务合同</t>
    <phoneticPr fontId="19" type="noConversion"/>
  </si>
  <si>
    <t>2017.9月5371839.62（50%）、2017.11月5371839.62（50%）</t>
    <phoneticPr fontId="19" type="noConversion"/>
  </si>
  <si>
    <t>北京泰频阳影视文化传播有限公司</t>
    <phoneticPr fontId="19" type="noConversion"/>
  </si>
  <si>
    <t>2017.8.28</t>
    <phoneticPr fontId="19" type="noConversion"/>
  </si>
  <si>
    <t>2017.9.18</t>
    <phoneticPr fontId="19" type="noConversion"/>
  </si>
  <si>
    <t>F-20170124</t>
    <phoneticPr fontId="19" type="noConversion"/>
  </si>
  <si>
    <t>192171TGWI0041</t>
    <phoneticPr fontId="19" type="noConversion"/>
  </si>
  <si>
    <t>天津顶育咨询有限公司视频联网项目</t>
    <phoneticPr fontId="19" type="noConversion"/>
  </si>
  <si>
    <t>JC21-1201-2017-000194</t>
    <phoneticPr fontId="19" type="noConversion"/>
  </si>
  <si>
    <t>ICT天津顶育咨询有限公司视频联网项目系统集成合同</t>
    <phoneticPr fontId="19" type="noConversion"/>
  </si>
  <si>
    <t>天津冠石科技有限公司</t>
    <phoneticPr fontId="19" type="noConversion"/>
  </si>
  <si>
    <t>2017.10.13</t>
    <phoneticPr fontId="19" type="noConversion"/>
  </si>
  <si>
    <t>2017.10.25</t>
    <phoneticPr fontId="19" type="noConversion"/>
  </si>
  <si>
    <t>运行十五内，验收合格付全款</t>
    <phoneticPr fontId="19" type="noConversion"/>
  </si>
  <si>
    <t>F-20170126</t>
    <phoneticPr fontId="19" type="noConversion"/>
  </si>
  <si>
    <t>192171TGWM0043</t>
    <phoneticPr fontId="19" type="noConversion"/>
  </si>
  <si>
    <t>天津市滨海新区中心商务区管理委员会呼叫中心维护及坐席服务项目</t>
    <phoneticPr fontId="19" type="noConversion"/>
  </si>
  <si>
    <t>JC21-1201-2017-000161</t>
    <phoneticPr fontId="19" type="noConversion"/>
  </si>
  <si>
    <t>ICT中心商务区管理委员会呼叫中心维护及坐席服务项目软件部分合同</t>
    <phoneticPr fontId="19" type="noConversion"/>
  </si>
  <si>
    <t>2017.9.17</t>
    <phoneticPr fontId="19" type="noConversion"/>
  </si>
  <si>
    <t>运行一个月付全款</t>
    <phoneticPr fontId="19" type="noConversion"/>
  </si>
  <si>
    <t>JC21-1201-2017-000164</t>
    <phoneticPr fontId="19" type="noConversion"/>
  </si>
  <si>
    <t>ICT中心商务区管理委员会呼叫中心维护及坐席服务项目坐席部分合同</t>
    <phoneticPr fontId="19" type="noConversion"/>
  </si>
  <si>
    <t>天津众云互联科技有限公司</t>
    <phoneticPr fontId="19" type="noConversion"/>
  </si>
  <si>
    <t>2017.9.22</t>
    <phoneticPr fontId="19" type="noConversion"/>
  </si>
  <si>
    <t>F-20170132</t>
    <phoneticPr fontId="19" type="noConversion"/>
  </si>
  <si>
    <t>192171HXWI0040</t>
    <phoneticPr fontId="19" type="noConversion"/>
  </si>
  <si>
    <t>友谊路16号弱电及智能化工程</t>
    <phoneticPr fontId="19" type="noConversion"/>
  </si>
  <si>
    <t>JC21-1201-2017-000210</t>
    <phoneticPr fontId="19" type="noConversion"/>
  </si>
  <si>
    <t>ICT友谊路16号弱电及智能化工程合同</t>
    <phoneticPr fontId="19" type="noConversion"/>
  </si>
  <si>
    <t>2017.11月77139.86（30%），2018.1月179993，</t>
    <phoneticPr fontId="19" type="noConversion"/>
  </si>
  <si>
    <t>2017.10.27</t>
    <phoneticPr fontId="19" type="noConversion"/>
  </si>
  <si>
    <t>合同签订30% 工程进度到50%支付80% 调测完毕95% 质保期满100%</t>
    <phoneticPr fontId="19" type="noConversion"/>
  </si>
  <si>
    <t>F-20170135</t>
    <phoneticPr fontId="19" type="noConversion"/>
  </si>
  <si>
    <t>192171JXWI0037</t>
    <phoneticPr fontId="19" type="noConversion"/>
  </si>
  <si>
    <t>ICT蓟州公共安全和社会治安综合管理服务平台项目建设施工合同</t>
    <phoneticPr fontId="19" type="noConversion"/>
  </si>
  <si>
    <t>JC21-1201-2018-000003</t>
    <phoneticPr fontId="19" type="noConversion"/>
  </si>
  <si>
    <t>2018.2月354546.22（），</t>
    <phoneticPr fontId="19" type="noConversion"/>
  </si>
  <si>
    <t>2018.1.11</t>
    <phoneticPr fontId="19" type="noConversion"/>
  </si>
  <si>
    <t>2018.1.31</t>
    <phoneticPr fontId="19" type="noConversion"/>
  </si>
  <si>
    <t>签订30%，验收60%，保修期结束10%。</t>
    <phoneticPr fontId="19" type="noConversion"/>
  </si>
  <si>
    <t>F-20170150</t>
    <phoneticPr fontId="19" type="noConversion"/>
  </si>
  <si>
    <t>192171JHWI0070</t>
    <phoneticPr fontId="19" type="noConversion"/>
  </si>
  <si>
    <t>环保监察智能化平台建设基站信号传输工程项目</t>
    <phoneticPr fontId="19" type="noConversion"/>
  </si>
  <si>
    <t>JC21-1201-2018-000019</t>
    <phoneticPr fontId="19" type="noConversion"/>
  </si>
  <si>
    <t>ICT环保监察智能化项目MPLS VPN电路租用合同</t>
    <phoneticPr fontId="19" type="noConversion"/>
  </si>
  <si>
    <t>刘健欣</t>
    <phoneticPr fontId="19" type="noConversion"/>
  </si>
  <si>
    <t>2018.1.26</t>
    <phoneticPr fontId="19" type="noConversion"/>
  </si>
  <si>
    <t>2018.2.5</t>
    <phoneticPr fontId="19" type="noConversion"/>
  </si>
  <si>
    <t>合同生效后一次性付款</t>
    <phoneticPr fontId="19" type="noConversion"/>
  </si>
  <si>
    <t>JC21-1201-2018-000015</t>
    <phoneticPr fontId="19" type="noConversion"/>
  </si>
  <si>
    <t>ICT环保智能监察服务合同</t>
    <phoneticPr fontId="19" type="noConversion"/>
  </si>
  <si>
    <t>2018.2月268867.92，</t>
    <phoneticPr fontId="19" type="noConversion"/>
  </si>
  <si>
    <t>华春建设工程项目管理有限责任公司天津分公司</t>
    <phoneticPr fontId="19" type="noConversion"/>
  </si>
  <si>
    <t>2018.2.8</t>
    <phoneticPr fontId="19" type="noConversion"/>
  </si>
  <si>
    <t>2018.2.24</t>
    <phoneticPr fontId="19" type="noConversion"/>
  </si>
  <si>
    <t>验收合格100%</t>
    <phoneticPr fontId="19" type="noConversion"/>
  </si>
  <si>
    <t>F-20170153</t>
    <phoneticPr fontId="19" type="noConversion"/>
  </si>
  <si>
    <t>192171TGWO0045</t>
    <phoneticPr fontId="19" type="noConversion"/>
  </si>
  <si>
    <t>JC21-1201-2017-000272</t>
    <phoneticPr fontId="19" type="noConversion"/>
  </si>
  <si>
    <t>天津滨海环境监测预警体系项目施工</t>
    <phoneticPr fontId="19" type="noConversion"/>
  </si>
  <si>
    <t>2018.1月906478.4，</t>
    <phoneticPr fontId="19" type="noConversion"/>
  </si>
  <si>
    <t>天津源泰通讯工程有限公司</t>
    <phoneticPr fontId="19" type="noConversion"/>
  </si>
  <si>
    <t>2018.1月115654.14，</t>
    <phoneticPr fontId="19" type="noConversion"/>
  </si>
  <si>
    <t>F-20170154</t>
    <phoneticPr fontId="19" type="noConversion"/>
  </si>
  <si>
    <t>19217000WI0046</t>
    <phoneticPr fontId="19" type="noConversion"/>
  </si>
  <si>
    <t>新华社全运会网络集成项目</t>
    <phoneticPr fontId="19" type="noConversion"/>
  </si>
  <si>
    <t>JC21-1201-2017-000221</t>
    <phoneticPr fontId="19" type="noConversion"/>
  </si>
  <si>
    <t>ICT全运会新华社项目施工合同</t>
    <phoneticPr fontId="19" type="noConversion"/>
  </si>
  <si>
    <t>2017.11月175322.52（100%）</t>
    <phoneticPr fontId="19" type="noConversion"/>
  </si>
  <si>
    <t>2017.11.14</t>
    <phoneticPr fontId="19" type="noConversion"/>
  </si>
  <si>
    <t>合同签订70%竣工20% 全运会结束10%</t>
    <phoneticPr fontId="19" type="noConversion"/>
  </si>
  <si>
    <t>F-20170167</t>
    <phoneticPr fontId="19" type="noConversion"/>
  </si>
  <si>
    <t>192171DLWD0051</t>
    <phoneticPr fontId="19" type="noConversion"/>
  </si>
  <si>
    <t>中恩（天津）医药科技有限公司办公OA系统服务项目</t>
    <phoneticPr fontId="19" type="noConversion"/>
  </si>
  <si>
    <t>JC21-1201-2017-000226</t>
    <phoneticPr fontId="19" type="noConversion"/>
  </si>
  <si>
    <t>ICT中恩医药公司信息服务系统集成项目</t>
    <phoneticPr fontId="19" type="noConversion"/>
  </si>
  <si>
    <t>2017、11、24</t>
    <phoneticPr fontId="19" type="noConversion"/>
  </si>
  <si>
    <t>签订40%，验收55%，1年后5%</t>
    <phoneticPr fontId="19" type="noConversion"/>
  </si>
  <si>
    <t>F-20170168-1</t>
    <phoneticPr fontId="19" type="noConversion"/>
  </si>
  <si>
    <t>192171WQWI0056</t>
    <phoneticPr fontId="19" type="noConversion"/>
  </si>
  <si>
    <t>徐官屯街道办事处网络提升改造项目</t>
    <phoneticPr fontId="19" type="noConversion"/>
  </si>
  <si>
    <t>JC21-1201-2018-000032</t>
    <phoneticPr fontId="19" type="noConversion"/>
  </si>
  <si>
    <t>ICT徐官屯街道办事处网络提升改造项目施工合同</t>
    <phoneticPr fontId="19" type="noConversion"/>
  </si>
  <si>
    <t>2018.4（146276.58）</t>
    <phoneticPr fontId="19" type="noConversion"/>
  </si>
  <si>
    <t>2018.2.14</t>
    <phoneticPr fontId="19" type="noConversion"/>
  </si>
  <si>
    <t>2018.2.22</t>
    <phoneticPr fontId="19" type="noConversion"/>
  </si>
  <si>
    <t>验收95%，1年5%。</t>
    <phoneticPr fontId="19" type="noConversion"/>
  </si>
  <si>
    <t>F-20170169</t>
    <phoneticPr fontId="19" type="noConversion"/>
  </si>
  <si>
    <t>192171HXWI0052</t>
    <phoneticPr fontId="19" type="noConversion"/>
  </si>
  <si>
    <t>世界智能大会N7、N6区域综合布线系统集成项目</t>
    <phoneticPr fontId="19" type="noConversion"/>
  </si>
  <si>
    <t>JC21-1201-2017-000240</t>
    <phoneticPr fontId="19" type="noConversion"/>
  </si>
  <si>
    <t>ICT智能大会施工合同</t>
    <phoneticPr fontId="19" type="noConversion"/>
  </si>
  <si>
    <t>2018.4（49030.39）</t>
    <phoneticPr fontId="19" type="noConversion"/>
  </si>
  <si>
    <t>F-20170173</t>
    <phoneticPr fontId="19" type="noConversion"/>
  </si>
  <si>
    <t>192171HXWI0053</t>
    <phoneticPr fontId="19" type="noConversion"/>
  </si>
  <si>
    <t>河西区民政局婚姻登记服务中心网络改造项目</t>
    <phoneticPr fontId="19" type="noConversion"/>
  </si>
  <si>
    <t>JC21-1201-2017-000256</t>
    <phoneticPr fontId="19" type="noConversion"/>
  </si>
  <si>
    <t>ICT河西区民政局婚姻登记服务中心网络改选项目施工合同</t>
    <phoneticPr fontId="19" type="noConversion"/>
  </si>
  <si>
    <t>2017、12、19</t>
    <phoneticPr fontId="19" type="noConversion"/>
  </si>
  <si>
    <t>河西区民政局婚姻登记服务中心二次叫号及扩声系统项目</t>
    <phoneticPr fontId="19" type="noConversion"/>
  </si>
  <si>
    <t>JC21-1201-2017-000258</t>
    <phoneticPr fontId="19" type="noConversion"/>
  </si>
  <si>
    <t>ICT河西区民政局婚姻登记服务中心二次叫号及扩声系统项目施工合同</t>
    <phoneticPr fontId="19" type="noConversion"/>
  </si>
  <si>
    <t>F-20170175</t>
    <phoneticPr fontId="19" type="noConversion"/>
  </si>
  <si>
    <t>192171XQWI0048</t>
    <phoneticPr fontId="19" type="noConversion"/>
  </si>
  <si>
    <t>ICT污水厂项目施工合同</t>
    <phoneticPr fontId="19" type="noConversion"/>
  </si>
  <si>
    <t>JC21-1201-2017-000271</t>
    <phoneticPr fontId="19" type="noConversion"/>
  </si>
  <si>
    <t>2017、12月564128.83（%）</t>
    <phoneticPr fontId="19" type="noConversion"/>
  </si>
  <si>
    <t>天津九宇新泰科技发展股份有限公司</t>
    <phoneticPr fontId="19" type="noConversion"/>
  </si>
  <si>
    <t>2017、12、20</t>
    <phoneticPr fontId="19" type="noConversion"/>
  </si>
  <si>
    <t>192170BDSI0067</t>
    <phoneticPr fontId="19" type="noConversion"/>
  </si>
  <si>
    <t>天津市宝坻区露天焚烧高架视频监控系统集成服务项目</t>
    <phoneticPr fontId="19" type="noConversion"/>
  </si>
  <si>
    <t>JC21-1201-2018-000007</t>
    <phoneticPr fontId="19" type="noConversion"/>
  </si>
  <si>
    <t>ICT天津市宝坻区露天焚烧高架视频监控项目合同</t>
    <phoneticPr fontId="19" type="noConversion"/>
  </si>
  <si>
    <t>2018.3(3057297.69)</t>
    <phoneticPr fontId="19" type="noConversion"/>
  </si>
  <si>
    <t>杭州海康威视系统技术有限公司</t>
    <phoneticPr fontId="19" type="noConversion"/>
  </si>
  <si>
    <t>2018.1.13</t>
    <phoneticPr fontId="19" type="noConversion"/>
  </si>
  <si>
    <t>合同生效后按合同条件支付3577035元，次年按合同条件支付3577035元，第三年按合同条件支付3685440元。</t>
    <phoneticPr fontId="19" type="noConversion"/>
  </si>
  <si>
    <t>F-20170188</t>
    <phoneticPr fontId="19" type="noConversion"/>
  </si>
  <si>
    <t>192171JKWI0065</t>
    <phoneticPr fontId="19" type="noConversion"/>
  </si>
  <si>
    <t>红星职专高清视频监控系统集成服务</t>
    <phoneticPr fontId="19" type="noConversion"/>
  </si>
  <si>
    <t>JC21-1201-2018-000014</t>
    <phoneticPr fontId="19" type="noConversion"/>
  </si>
  <si>
    <t>ICT红星职专高清视频监控系统集成服务合同</t>
    <phoneticPr fontId="19" type="noConversion"/>
  </si>
  <si>
    <t>2018.3（18443.4）</t>
    <phoneticPr fontId="19" type="noConversion"/>
  </si>
  <si>
    <t>2018.1.22</t>
    <phoneticPr fontId="19" type="noConversion"/>
  </si>
  <si>
    <t>2018.1.30</t>
    <phoneticPr fontId="19" type="noConversion"/>
  </si>
  <si>
    <t>2018.3（62702.7）</t>
    <phoneticPr fontId="19" type="noConversion"/>
  </si>
  <si>
    <t>F-20170189-1</t>
    <phoneticPr fontId="19" type="noConversion"/>
  </si>
  <si>
    <t>ICT河西区挂甲寺街社会事务管理科前端信息采集项目工程建设合同</t>
    <phoneticPr fontId="19" type="noConversion"/>
  </si>
  <si>
    <t>2018.3（129189.19）</t>
    <phoneticPr fontId="19" type="noConversion"/>
  </si>
  <si>
    <t>F-20170190</t>
    <phoneticPr fontId="19" type="noConversion"/>
  </si>
  <si>
    <t>2018.3（13423.42）</t>
    <phoneticPr fontId="19" type="noConversion"/>
  </si>
  <si>
    <t xml:space="preserve">JC21-1201-2018-000063  </t>
    <phoneticPr fontId="33" type="noConversion"/>
  </si>
  <si>
    <t>2018.3（3423.42）</t>
    <phoneticPr fontId="19" type="noConversion"/>
  </si>
  <si>
    <t>2018.3（48378.38）</t>
    <phoneticPr fontId="19" type="noConversion"/>
  </si>
  <si>
    <t>F-20170193</t>
    <phoneticPr fontId="19" type="noConversion"/>
  </si>
  <si>
    <t>2018.3（45045.04）</t>
    <phoneticPr fontId="19" type="noConversion"/>
  </si>
  <si>
    <t>2018.3（85765.77）</t>
    <phoneticPr fontId="19" type="noConversion"/>
  </si>
  <si>
    <t>F-20170195</t>
    <phoneticPr fontId="19" type="noConversion"/>
  </si>
  <si>
    <t>ICT大营门街敬重里社区居委会高清视频监控系统项目工程建设合同</t>
    <phoneticPr fontId="33" type="noConversion"/>
  </si>
  <si>
    <t>2018.3（28918.92）</t>
    <phoneticPr fontId="19" type="noConversion"/>
  </si>
  <si>
    <t>F-20170196</t>
    <phoneticPr fontId="19" type="noConversion"/>
  </si>
  <si>
    <t>2018.3（27207.21）</t>
    <phoneticPr fontId="19" type="noConversion"/>
  </si>
  <si>
    <t>F-20170198</t>
    <phoneticPr fontId="19" type="noConversion"/>
  </si>
  <si>
    <t>192181JXWI0004</t>
    <phoneticPr fontId="19" type="noConversion"/>
  </si>
  <si>
    <t>天津市蓟州区智慧旅游建设项目-云服务</t>
    <phoneticPr fontId="19" type="noConversion"/>
  </si>
  <si>
    <t>JC21-1201-2018-000020</t>
    <phoneticPr fontId="19" type="noConversion"/>
  </si>
  <si>
    <t>ICT蓟州智慧旅游沃云产品服务销售合同</t>
    <phoneticPr fontId="19" type="noConversion"/>
  </si>
  <si>
    <t>签署预付10%，进度过半50%，竣工40%。</t>
    <phoneticPr fontId="19" type="noConversion"/>
  </si>
  <si>
    <t>天津市蓟州区智慧旅游建设项目-软件开发</t>
    <phoneticPr fontId="19" type="noConversion"/>
  </si>
  <si>
    <t>JC21-1201-2018-000016</t>
    <phoneticPr fontId="19" type="noConversion"/>
  </si>
  <si>
    <t>ICT蓟州智慧旅游施工合同</t>
    <phoneticPr fontId="19" type="noConversion"/>
  </si>
  <si>
    <t>2018.3（157297.3）</t>
    <phoneticPr fontId="19" type="noConversion"/>
  </si>
  <si>
    <t>2018.2.11</t>
    <phoneticPr fontId="19" type="noConversion"/>
  </si>
  <si>
    <t>2018.3.15</t>
    <phoneticPr fontId="19" type="noConversion"/>
  </si>
  <si>
    <t>签署10%，进度过半50%，竣工30%，保修期满10%。</t>
    <phoneticPr fontId="19" type="noConversion"/>
  </si>
  <si>
    <t>JC21-1201-2018-000091</t>
    <phoneticPr fontId="19" type="noConversion"/>
  </si>
  <si>
    <t>ICT蓟州智慧旅游服务合同</t>
    <phoneticPr fontId="19" type="noConversion"/>
  </si>
  <si>
    <t>2018.3（2592452.83）</t>
    <phoneticPr fontId="19" type="noConversion"/>
  </si>
  <si>
    <t>签署10%，进度过半50%，竣工30%，验收合格四年后10%。</t>
    <phoneticPr fontId="19" type="noConversion"/>
  </si>
  <si>
    <t>JC21-1201-2018-000147</t>
    <phoneticPr fontId="19" type="noConversion"/>
  </si>
  <si>
    <t>ICT天津市蓟州区智慧旅游建设项目大数据沃旅游产品服务合同</t>
    <phoneticPr fontId="19" type="noConversion"/>
  </si>
  <si>
    <t>2018.4.8</t>
    <phoneticPr fontId="19" type="noConversion"/>
  </si>
  <si>
    <t>2018.4.9</t>
    <phoneticPr fontId="19" type="noConversion"/>
  </si>
  <si>
    <t>F-20170212</t>
    <phoneticPr fontId="19" type="noConversion"/>
  </si>
  <si>
    <t>192171NKWI0072</t>
    <phoneticPr fontId="19" type="noConversion"/>
  </si>
  <si>
    <t>天津中医药大学第一附属医院一键式报警项目</t>
    <phoneticPr fontId="19" type="noConversion"/>
  </si>
  <si>
    <t>JC21-1201-2018-000033</t>
    <phoneticPr fontId="19" type="noConversion"/>
  </si>
  <si>
    <t>天津滨海高新区五洲科技有限公司</t>
    <phoneticPr fontId="19" type="noConversion"/>
  </si>
  <si>
    <t>2018.2.7</t>
    <phoneticPr fontId="19" type="noConversion"/>
  </si>
  <si>
    <t>JC21-1201-2018-000034</t>
    <phoneticPr fontId="19" type="noConversion"/>
  </si>
  <si>
    <t>ICT天津中医药大学第一附属医院一键式报警项目服务合同</t>
    <phoneticPr fontId="19" type="noConversion"/>
  </si>
  <si>
    <t>2018.4（59400）</t>
    <phoneticPr fontId="19" type="noConversion"/>
  </si>
  <si>
    <t>F-20180001</t>
    <phoneticPr fontId="19" type="noConversion"/>
  </si>
  <si>
    <t>192171JKWI0089</t>
    <phoneticPr fontId="19" type="noConversion"/>
  </si>
  <si>
    <t>天津市公安局图像侦查和技防监管总队2017年天津市重点单位视频监控点整合项目</t>
    <phoneticPr fontId="19" type="noConversion"/>
  </si>
  <si>
    <t>JC21-1201-2018-000090</t>
    <phoneticPr fontId="19" type="noConversion"/>
  </si>
  <si>
    <t>ICT视频整合项目系统集成合同</t>
    <phoneticPr fontId="19" type="noConversion"/>
  </si>
  <si>
    <t>481132.08</t>
    <phoneticPr fontId="19" type="noConversion"/>
  </si>
  <si>
    <t>2018.3.5</t>
    <phoneticPr fontId="19" type="noConversion"/>
  </si>
  <si>
    <t>2018.3.9</t>
    <phoneticPr fontId="19" type="noConversion"/>
  </si>
  <si>
    <t>签订40%，验收合格60%。</t>
    <phoneticPr fontId="19" type="noConversion"/>
  </si>
  <si>
    <t>JC21-1201-2018-000128</t>
    <phoneticPr fontId="19" type="noConversion"/>
  </si>
  <si>
    <t>ICT重点单位视频整合项MPLS-VPN电路租用合同</t>
    <phoneticPr fontId="19" type="noConversion"/>
  </si>
  <si>
    <t>984905.66</t>
    <phoneticPr fontId="19" type="noConversion"/>
  </si>
  <si>
    <t>2018.3.30</t>
    <phoneticPr fontId="19" type="noConversion"/>
  </si>
  <si>
    <t>2018.4.3</t>
    <phoneticPr fontId="19" type="noConversion"/>
  </si>
  <si>
    <t>192171DLWD0108</t>
    <phoneticPr fontId="19" type="noConversion"/>
  </si>
  <si>
    <t>天津市东丽区人民政府张贵庄街道办事处办公OA系统服务项目</t>
    <phoneticPr fontId="19" type="noConversion"/>
  </si>
  <si>
    <t>JC21-1201-2018-000138</t>
    <phoneticPr fontId="19" type="noConversion"/>
  </si>
  <si>
    <t>天津市东丽区人民政府张贵庄街道办事处办公OA系统服务项目集成合同</t>
    <phoneticPr fontId="19" type="noConversion"/>
  </si>
  <si>
    <t>64150.94</t>
    <phoneticPr fontId="19" type="noConversion"/>
  </si>
  <si>
    <t>2018.4（64150.94）</t>
    <phoneticPr fontId="19" type="noConversion"/>
  </si>
  <si>
    <t>普华云信息技术（天津）有限公司</t>
    <phoneticPr fontId="19" type="noConversion"/>
  </si>
  <si>
    <t>2018.3.28</t>
    <phoneticPr fontId="19" type="noConversion"/>
  </si>
  <si>
    <t>F-20180003</t>
    <phoneticPr fontId="19" type="noConversion"/>
  </si>
  <si>
    <t>19217000WI0113</t>
    <phoneticPr fontId="19" type="noConversion"/>
  </si>
  <si>
    <t>信息安全中心监控系统改造施工</t>
    <phoneticPr fontId="19" type="noConversion"/>
  </si>
  <si>
    <t>JC21-1201-2018-000009</t>
    <phoneticPr fontId="19" type="noConversion"/>
  </si>
  <si>
    <t>2018.1月132413.51</t>
    <phoneticPr fontId="19" type="noConversion"/>
  </si>
  <si>
    <t>F-20180005</t>
    <phoneticPr fontId="19" type="noConversion"/>
  </si>
  <si>
    <t>JC21-1201-2018-000104</t>
    <phoneticPr fontId="33" type="noConversion"/>
  </si>
  <si>
    <t>ICT天津市教育招生考试院ups不间断电源及配电系统设备更新项目工程建设合同</t>
    <phoneticPr fontId="19" type="noConversion"/>
  </si>
  <si>
    <t>2018.3（25270.27）</t>
    <phoneticPr fontId="19" type="noConversion"/>
  </si>
  <si>
    <t>2018.3（14433.96）</t>
    <phoneticPr fontId="19" type="noConversion"/>
  </si>
  <si>
    <t>192171JXWM0109</t>
    <phoneticPr fontId="19" type="noConversion"/>
  </si>
  <si>
    <t>天津市蓟县文物保管所消防物联网项目联网项目</t>
    <phoneticPr fontId="19" type="noConversion"/>
  </si>
  <si>
    <t>JC21-1201-2018-000131</t>
    <phoneticPr fontId="19" type="noConversion"/>
  </si>
  <si>
    <t>ICT文物保管所消防物联网服务合同</t>
    <phoneticPr fontId="19" type="noConversion"/>
  </si>
  <si>
    <t>宝德（天津）安防科技股份有限公司</t>
    <phoneticPr fontId="19" type="noConversion"/>
  </si>
  <si>
    <t>2018.3.20</t>
    <phoneticPr fontId="19" type="noConversion"/>
  </si>
  <si>
    <t>签订后按年付3084元，剩余按项目正式运行一年后节点，每年付3084元。</t>
    <phoneticPr fontId="19" type="noConversion"/>
  </si>
  <si>
    <t>F-20180007</t>
    <phoneticPr fontId="19" type="noConversion"/>
  </si>
  <si>
    <t>JC21-1201-2018-000157</t>
    <phoneticPr fontId="19" type="noConversion"/>
  </si>
  <si>
    <t>2018.4.16</t>
    <phoneticPr fontId="19" type="noConversion"/>
  </si>
  <si>
    <t>签订后七个工作日付款1188元，正式运行上线时间一年后节点，每年支付1188元。</t>
    <phoneticPr fontId="19" type="noConversion"/>
  </si>
  <si>
    <t>F-20180008</t>
    <phoneticPr fontId="19" type="noConversion"/>
  </si>
  <si>
    <t>192171JXWM0110</t>
    <phoneticPr fontId="19" type="noConversion"/>
  </si>
  <si>
    <t>天津蓟县圣派嘉华歌厅消防物联网</t>
    <phoneticPr fontId="19" type="noConversion"/>
  </si>
  <si>
    <t>JC21-1201-2018-000129</t>
    <phoneticPr fontId="19" type="noConversion"/>
  </si>
  <si>
    <t>ICT圣派嘉华歌厅消防物联网服务合同</t>
    <phoneticPr fontId="19" type="noConversion"/>
  </si>
  <si>
    <t>签订后按年付11244元，剩余按项目正式运行一年后节点，每年付11244元。</t>
    <phoneticPr fontId="19" type="noConversion"/>
  </si>
  <si>
    <t>JC21-1201-2018-000159</t>
    <phoneticPr fontId="19" type="noConversion"/>
  </si>
  <si>
    <t>F-20180009-1</t>
    <phoneticPr fontId="19" type="noConversion"/>
  </si>
  <si>
    <t>192171JXWM0107</t>
    <phoneticPr fontId="19" type="noConversion"/>
  </si>
  <si>
    <t>天津蓟县蓟州区人民医院消防物联网项目</t>
    <phoneticPr fontId="19" type="noConversion"/>
  </si>
  <si>
    <t>JC21-1201-2018-000130</t>
    <phoneticPr fontId="19" type="noConversion"/>
  </si>
  <si>
    <t>ICT人民医院消防物联网服务合同</t>
    <phoneticPr fontId="19" type="noConversion"/>
  </si>
  <si>
    <t>签订后按年付54084元，剩余按项目正式运行一年后节点，每年付54084元。</t>
    <phoneticPr fontId="19" type="noConversion"/>
  </si>
  <si>
    <t>JC21-1201-2018-000158</t>
    <phoneticPr fontId="19" type="noConversion"/>
  </si>
  <si>
    <t>F-20180010</t>
    <phoneticPr fontId="19" type="noConversion"/>
  </si>
  <si>
    <t>19217000WI0049</t>
    <phoneticPr fontId="19" type="noConversion"/>
  </si>
  <si>
    <t>JC21-1201-2018-000040</t>
    <phoneticPr fontId="19" type="noConversion"/>
  </si>
  <si>
    <t>19217000WI0069</t>
    <phoneticPr fontId="19" type="noConversion"/>
  </si>
  <si>
    <t>天津市津南区八里台第一中学电子围栏项目*</t>
    <phoneticPr fontId="19" type="noConversion"/>
  </si>
  <si>
    <t>JC21-1201-2018-000042</t>
    <phoneticPr fontId="19" type="noConversion"/>
  </si>
  <si>
    <t>ICT八里台1中施工合同*</t>
    <phoneticPr fontId="19" type="noConversion"/>
  </si>
  <si>
    <t>李璐璐</t>
    <phoneticPr fontId="19" type="noConversion"/>
  </si>
  <si>
    <t>天津旭涛鸿泽科技发展有限公司</t>
    <phoneticPr fontId="19" type="noConversion"/>
  </si>
  <si>
    <t>2018.2.22</t>
    <phoneticPr fontId="19" type="noConversion"/>
  </si>
  <si>
    <t>2018.2.24</t>
    <phoneticPr fontId="19" type="noConversion"/>
  </si>
  <si>
    <t>周建军</t>
    <phoneticPr fontId="19" type="noConversion"/>
  </si>
  <si>
    <t>验收合格100%</t>
    <phoneticPr fontId="19" type="noConversion"/>
  </si>
  <si>
    <t>F-20180013</t>
    <phoneticPr fontId="19" type="noConversion"/>
  </si>
  <si>
    <t>19217000WI0068</t>
    <phoneticPr fontId="19" type="noConversion"/>
  </si>
  <si>
    <t>天津市津南区八里台第二小学电子围栏项目*</t>
    <phoneticPr fontId="19" type="noConversion"/>
  </si>
  <si>
    <t>JC21-1201-2018-000046</t>
    <phoneticPr fontId="19" type="noConversion"/>
  </si>
  <si>
    <t>ICT八里台2小施工合同*</t>
    <phoneticPr fontId="19" type="noConversion"/>
  </si>
  <si>
    <t>增值税</t>
    <phoneticPr fontId="19" type="noConversion"/>
  </si>
  <si>
    <t>192181BCWI0010</t>
    <phoneticPr fontId="19" type="noConversion"/>
  </si>
  <si>
    <t>天津华涛汽车塑料饰件有限公司网络布线系统及监控系统建设工程</t>
    <phoneticPr fontId="19" type="noConversion"/>
  </si>
  <si>
    <t>JC21-1201-2018-000084</t>
    <phoneticPr fontId="19" type="noConversion"/>
  </si>
  <si>
    <t>天津华涛汽车塑料饰件有限公司网络布线系统及监控系统建设工程施工合同</t>
    <phoneticPr fontId="19" type="noConversion"/>
  </si>
  <si>
    <t>2018.3（126415.32）</t>
    <phoneticPr fontId="19" type="noConversion"/>
  </si>
  <si>
    <t>常广宇</t>
    <phoneticPr fontId="19" type="noConversion"/>
  </si>
  <si>
    <t>天津贯海科贸有限公司</t>
    <phoneticPr fontId="19" type="noConversion"/>
  </si>
  <si>
    <t>2018.3.2</t>
    <phoneticPr fontId="19" type="noConversion"/>
  </si>
  <si>
    <t>2018.3.5</t>
    <phoneticPr fontId="19" type="noConversion"/>
  </si>
  <si>
    <t>F-20180015</t>
    <phoneticPr fontId="19" type="noConversion"/>
  </si>
  <si>
    <t>19217000WI0076</t>
    <phoneticPr fontId="19" type="noConversion"/>
  </si>
  <si>
    <t>天津市津南区八里台第二中学电子围栏项目*</t>
    <phoneticPr fontId="19" type="noConversion"/>
  </si>
  <si>
    <t>JC21-1201-2018-000036</t>
    <phoneticPr fontId="19" type="noConversion"/>
  </si>
  <si>
    <t>ICT八里台2中施工合同*</t>
    <phoneticPr fontId="19" type="noConversion"/>
  </si>
  <si>
    <t>F-20180017</t>
    <phoneticPr fontId="19" type="noConversion"/>
  </si>
  <si>
    <t>19217000WI0077</t>
    <phoneticPr fontId="19" type="noConversion"/>
  </si>
  <si>
    <t>天津市津南区八里台第三小学电子围栏项目*</t>
    <phoneticPr fontId="19" type="noConversion"/>
  </si>
  <si>
    <t>JC21-1201-2018-000044</t>
    <phoneticPr fontId="19" type="noConversion"/>
  </si>
  <si>
    <t>ICT八里台3小施工合同*</t>
    <phoneticPr fontId="19" type="noConversion"/>
  </si>
  <si>
    <t>2018.1月87087.39，</t>
    <phoneticPr fontId="19" type="noConversion"/>
  </si>
  <si>
    <t>F-20180018</t>
    <phoneticPr fontId="19" type="noConversion"/>
  </si>
  <si>
    <t>19217000WI0088</t>
    <phoneticPr fontId="19" type="noConversion"/>
  </si>
  <si>
    <t>天津市津南区第八幼儿园电子围栏项目*</t>
    <phoneticPr fontId="19" type="noConversion"/>
  </si>
  <si>
    <t>JC21-1201-2018-000045</t>
    <phoneticPr fontId="19" type="noConversion"/>
  </si>
  <si>
    <t>ICT津南区8幼施工合同*</t>
    <phoneticPr fontId="19" type="noConversion"/>
  </si>
  <si>
    <t>F-20180019</t>
    <phoneticPr fontId="19" type="noConversion"/>
  </si>
  <si>
    <t>19217000WI0086</t>
    <phoneticPr fontId="19" type="noConversion"/>
  </si>
  <si>
    <t>天津市津南区八里台第四小学电子围栏项目*</t>
    <phoneticPr fontId="19" type="noConversion"/>
  </si>
  <si>
    <t>JC21-1201-2018-000043</t>
    <phoneticPr fontId="19" type="noConversion"/>
  </si>
  <si>
    <t>ICT八里台4小施工合同*</t>
    <phoneticPr fontId="19" type="noConversion"/>
  </si>
  <si>
    <t>天津市双桥中学电子围栏项目*</t>
    <phoneticPr fontId="19" type="noConversion"/>
  </si>
  <si>
    <t>JC21-1201-2018-000053</t>
    <phoneticPr fontId="19" type="noConversion"/>
  </si>
  <si>
    <t>ICT双桥中学施工合同*</t>
    <phoneticPr fontId="19" type="noConversion"/>
  </si>
  <si>
    <t>2018.3（28541.41）</t>
    <phoneticPr fontId="19" type="noConversion"/>
  </si>
  <si>
    <t>2018.3.1</t>
    <phoneticPr fontId="19" type="noConversion"/>
  </si>
  <si>
    <t>2018.3.9</t>
    <phoneticPr fontId="19" type="noConversion"/>
  </si>
  <si>
    <t>2018.3（119044.18）</t>
    <phoneticPr fontId="19" type="noConversion"/>
  </si>
  <si>
    <t>19217000WI0085</t>
    <phoneticPr fontId="19" type="noConversion"/>
  </si>
  <si>
    <t>天津市津南区三合联合小学电子围栏项目*</t>
    <phoneticPr fontId="19" type="noConversion"/>
  </si>
  <si>
    <t>天津市津南区三合联合小学项目施工合同*</t>
    <phoneticPr fontId="19" type="noConversion"/>
  </si>
  <si>
    <t>2018.3(28184.52)</t>
    <phoneticPr fontId="19" type="noConversion"/>
  </si>
  <si>
    <t>2018.3(116846.11)</t>
    <phoneticPr fontId="19" type="noConversion"/>
  </si>
  <si>
    <t>19217000WI0083</t>
    <phoneticPr fontId="19" type="noConversion"/>
  </si>
  <si>
    <t>天津市津南区葛沽第三中学电子围栏项目*</t>
    <phoneticPr fontId="19" type="noConversion"/>
  </si>
  <si>
    <t>JC21-1201-2018-000056</t>
    <phoneticPr fontId="19" type="noConversion"/>
  </si>
  <si>
    <t>天津市津南区葛沽第三中学项目施工合同*</t>
    <phoneticPr fontId="19" type="noConversion"/>
  </si>
  <si>
    <t>2018.3(21787.2)</t>
    <phoneticPr fontId="19" type="noConversion"/>
  </si>
  <si>
    <t>2018.3(82176.76)</t>
    <phoneticPr fontId="19" type="noConversion"/>
  </si>
  <si>
    <t>19217000WI0080</t>
    <phoneticPr fontId="19" type="noConversion"/>
  </si>
  <si>
    <t>天津市津南区咸水沽第七小学电子围栏项目*</t>
    <phoneticPr fontId="19" type="noConversion"/>
  </si>
  <si>
    <t>JC21-1201-2018-000059</t>
    <phoneticPr fontId="19" type="noConversion"/>
  </si>
  <si>
    <t>天津市津南区咸水沽第七小学项目施工合同*</t>
    <phoneticPr fontId="19" type="noConversion"/>
  </si>
  <si>
    <t>2018.3（23883.15）</t>
    <phoneticPr fontId="19" type="noConversion"/>
  </si>
  <si>
    <t>2018.3（106836.67）</t>
    <phoneticPr fontId="19" type="noConversion"/>
  </si>
  <si>
    <t>F-20180024</t>
    <phoneticPr fontId="19" type="noConversion"/>
  </si>
  <si>
    <t>19217000WI0082</t>
    <phoneticPr fontId="19" type="noConversion"/>
  </si>
  <si>
    <t>天津市津南区培智学校电子围栏项目*</t>
    <phoneticPr fontId="19" type="noConversion"/>
  </si>
  <si>
    <t>JC21-1201-2018-000038</t>
    <phoneticPr fontId="19" type="noConversion"/>
  </si>
  <si>
    <t>ICT津南培智施工合同*</t>
    <phoneticPr fontId="19" type="noConversion"/>
  </si>
  <si>
    <t>2018.2月90385.59，</t>
    <phoneticPr fontId="19" type="noConversion"/>
  </si>
  <si>
    <t>2018.2.13</t>
    <phoneticPr fontId="19" type="noConversion"/>
  </si>
  <si>
    <t>19217000WI0081</t>
    <phoneticPr fontId="19" type="noConversion"/>
  </si>
  <si>
    <t>天津市津南区高庄子联合小学电子围栏项目*</t>
    <phoneticPr fontId="19" type="noConversion"/>
  </si>
  <si>
    <t>JC21-1201-2018-000057</t>
    <phoneticPr fontId="19" type="noConversion"/>
  </si>
  <si>
    <t>天津市津南区高庄子联合小学项目施工合同*</t>
    <phoneticPr fontId="19" type="noConversion"/>
  </si>
  <si>
    <t>2018.3(20432.62)</t>
    <phoneticPr fontId="19" type="noConversion"/>
  </si>
  <si>
    <t>2018.3(114390.8)</t>
    <phoneticPr fontId="19" type="noConversion"/>
  </si>
  <si>
    <t>F-20180026</t>
    <phoneticPr fontId="19" type="noConversion"/>
  </si>
  <si>
    <t>19217000WI0084</t>
    <phoneticPr fontId="19" type="noConversion"/>
  </si>
  <si>
    <t>天津市北闸口中学电子围栏项目*</t>
    <phoneticPr fontId="19" type="noConversion"/>
  </si>
  <si>
    <t>JC21-1201-2018-000039</t>
    <phoneticPr fontId="19" type="noConversion"/>
  </si>
  <si>
    <t>ICT北闸口中学施工合同*</t>
    <phoneticPr fontId="19" type="noConversion"/>
  </si>
  <si>
    <t>19217000WI0105</t>
    <phoneticPr fontId="19" type="noConversion"/>
  </si>
  <si>
    <t>天津市津南区小站实验小学电子围栏项目*</t>
    <phoneticPr fontId="19" type="noConversion"/>
  </si>
  <si>
    <t>JC21-1201-2018-000055</t>
    <phoneticPr fontId="19" type="noConversion"/>
  </si>
  <si>
    <t>ICT天津市津南区小站实验小学项目施工合同*</t>
    <phoneticPr fontId="19" type="noConversion"/>
  </si>
  <si>
    <t>2018.3(17942.4)</t>
    <phoneticPr fontId="19" type="noConversion"/>
  </si>
  <si>
    <t>2018.3(113555.8)</t>
    <phoneticPr fontId="19" type="noConversion"/>
  </si>
  <si>
    <t>19217000WI0104</t>
    <phoneticPr fontId="19" type="noConversion"/>
  </si>
  <si>
    <t>天津市津南区东大站联合小学电子围栏项目*</t>
    <phoneticPr fontId="19" type="noConversion"/>
  </si>
  <si>
    <t>JC21-1201-2018-000058</t>
    <phoneticPr fontId="19" type="noConversion"/>
  </si>
  <si>
    <t>天津市津南区东大站联合小学项目施工合同*</t>
    <phoneticPr fontId="19" type="noConversion"/>
  </si>
  <si>
    <t>2018.3（19594.24）</t>
    <phoneticPr fontId="19" type="noConversion"/>
  </si>
  <si>
    <t>2018.3（101606.66）</t>
    <phoneticPr fontId="19" type="noConversion"/>
  </si>
  <si>
    <t>19217000WI0103</t>
    <phoneticPr fontId="19" type="noConversion"/>
  </si>
  <si>
    <t>天津市津南区第四幼儿园电子围栏项目*</t>
    <phoneticPr fontId="19" type="noConversion"/>
  </si>
  <si>
    <t>JC21-1201-2018-000073</t>
    <phoneticPr fontId="19" type="noConversion"/>
  </si>
  <si>
    <t>天津市津南区第四幼儿园项目施工合同*</t>
    <phoneticPr fontId="19" type="noConversion"/>
  </si>
  <si>
    <t>2018.3(12001.65)</t>
    <phoneticPr fontId="19" type="noConversion"/>
  </si>
  <si>
    <r>
      <t>2018.3.1</t>
    </r>
    <r>
      <rPr>
        <outline/>
        <sz val="12"/>
        <rFont val="宋体"/>
        <family val="3"/>
        <charset val="134"/>
      </rPr>
      <t/>
    </r>
  </si>
  <si>
    <r>
      <t>2018.3.9</t>
    </r>
    <r>
      <rPr>
        <outline/>
        <sz val="12"/>
        <rFont val="宋体"/>
        <family val="3"/>
        <charset val="134"/>
      </rPr>
      <t/>
    </r>
  </si>
  <si>
    <t>2018.3(52077.63)</t>
    <phoneticPr fontId="19" type="noConversion"/>
  </si>
  <si>
    <t>19217000WI0102</t>
    <phoneticPr fontId="19" type="noConversion"/>
  </si>
  <si>
    <t>天津市津南区海天小学电子围栏项目*</t>
    <phoneticPr fontId="19" type="noConversion"/>
  </si>
  <si>
    <t>JC21-1201-2018-000078</t>
    <phoneticPr fontId="19" type="noConversion"/>
  </si>
  <si>
    <t>天津市津南区海天小学项目施工合同*</t>
    <phoneticPr fontId="19" type="noConversion"/>
  </si>
  <si>
    <t>2018.3(82241.63)</t>
    <phoneticPr fontId="19" type="noConversion"/>
  </si>
  <si>
    <t>19217000WI0101</t>
    <phoneticPr fontId="19" type="noConversion"/>
  </si>
  <si>
    <t>天津市津南区咸水沽第一小学电子围栏项目*</t>
    <phoneticPr fontId="19" type="noConversion"/>
  </si>
  <si>
    <t>JC21-1201-2018-000079</t>
    <phoneticPr fontId="19" type="noConversion"/>
  </si>
  <si>
    <t>天津市津南区咸水沽第一小学项目施工合同*</t>
    <phoneticPr fontId="19" type="noConversion"/>
  </si>
  <si>
    <t>2018.3(26076.11)</t>
    <phoneticPr fontId="19" type="noConversion"/>
  </si>
  <si>
    <t>2018.3(91889.66)</t>
    <phoneticPr fontId="19" type="noConversion"/>
  </si>
  <si>
    <t>F-20180032</t>
    <phoneticPr fontId="19" type="noConversion"/>
  </si>
  <si>
    <t>19217000WI0100</t>
    <phoneticPr fontId="19" type="noConversion"/>
  </si>
  <si>
    <t>天津市津南区南洋工业学校电子围栏项目*</t>
    <phoneticPr fontId="19" type="noConversion"/>
  </si>
  <si>
    <t>JC21-1201-2018-000070</t>
    <phoneticPr fontId="19" type="noConversion"/>
  </si>
  <si>
    <t>天津市津南区南洋工业学校项目施工合同*</t>
    <phoneticPr fontId="19" type="noConversion"/>
  </si>
  <si>
    <t>2018.3(13358.9)</t>
    <phoneticPr fontId="19" type="noConversion"/>
  </si>
  <si>
    <t>2018.3(138430.29)</t>
    <phoneticPr fontId="19" type="noConversion"/>
  </si>
  <si>
    <t>F-20180033</t>
  </si>
  <si>
    <t>19217000WI0099</t>
    <phoneticPr fontId="19" type="noConversion"/>
  </si>
  <si>
    <t>天津市津南区咸水沽第一中学电子围栏项目*</t>
    <phoneticPr fontId="19" type="noConversion"/>
  </si>
  <si>
    <t>JC21-1201-2018-000076</t>
    <phoneticPr fontId="19" type="noConversion"/>
  </si>
  <si>
    <t>天津市津南区咸水沽第一中学项目施工合同*</t>
    <phoneticPr fontId="19" type="noConversion"/>
  </si>
  <si>
    <t>2018.3(20038.35)</t>
    <phoneticPr fontId="19" type="noConversion"/>
  </si>
  <si>
    <t>2018.3(138674.26)</t>
    <phoneticPr fontId="19" type="noConversion"/>
  </si>
  <si>
    <t>F-20180034</t>
    <phoneticPr fontId="19" type="noConversion"/>
  </si>
  <si>
    <t>天津市津南区咸水沽第五中学电子围栏项目*</t>
    <phoneticPr fontId="19" type="noConversion"/>
  </si>
  <si>
    <t>JC21-1201-2018-000065</t>
    <phoneticPr fontId="19" type="noConversion"/>
  </si>
  <si>
    <t>天津市津南区咸水沽第五中学项目施工合同*</t>
    <phoneticPr fontId="19" type="noConversion"/>
  </si>
  <si>
    <t>2018.3(24339.72)</t>
    <phoneticPr fontId="19" type="noConversion"/>
  </si>
  <si>
    <t>2018.3(115778.3)</t>
    <phoneticPr fontId="19" type="noConversion"/>
  </si>
  <si>
    <t>F-20180035</t>
    <phoneticPr fontId="19" type="noConversion"/>
  </si>
  <si>
    <t>19217000WI0097</t>
    <phoneticPr fontId="19" type="noConversion"/>
  </si>
  <si>
    <t>天津市津南区少年宫电子围栏项目*</t>
    <phoneticPr fontId="19" type="noConversion"/>
  </si>
  <si>
    <t>JC21-1201-2018-000037</t>
    <phoneticPr fontId="19" type="noConversion"/>
  </si>
  <si>
    <t>ICT津南少年宫施工合同*</t>
    <phoneticPr fontId="19" type="noConversion"/>
  </si>
  <si>
    <t>19217000WI0096</t>
    <phoneticPr fontId="19" type="noConversion"/>
  </si>
  <si>
    <t>天津市津南区白塘口联合小学电子围栏项目*</t>
    <phoneticPr fontId="19" type="noConversion"/>
  </si>
  <si>
    <t>JC21-1201-2018-000077</t>
    <phoneticPr fontId="19" type="noConversion"/>
  </si>
  <si>
    <t>天津市津南区白塘口联合小学项目施工合同*</t>
    <phoneticPr fontId="19" type="noConversion"/>
  </si>
  <si>
    <t>2018.3(21330.63)</t>
    <phoneticPr fontId="19" type="noConversion"/>
  </si>
  <si>
    <t>2018.3(64287.39)</t>
    <phoneticPr fontId="19" type="noConversion"/>
  </si>
  <si>
    <t>F-20180037</t>
  </si>
  <si>
    <t>19217000WI0095</t>
    <phoneticPr fontId="19" type="noConversion"/>
  </si>
  <si>
    <t>天津市津南区北闸口第一小学电子围栏项目*</t>
    <phoneticPr fontId="19" type="noConversion"/>
  </si>
  <si>
    <t>JC21-1201-2018-000068</t>
    <phoneticPr fontId="19" type="noConversion"/>
  </si>
  <si>
    <t>天津市津南区北闸口第一小学项目施工合同*</t>
    <phoneticPr fontId="19" type="noConversion"/>
  </si>
  <si>
    <t>2018.3(26433)</t>
    <phoneticPr fontId="19" type="noConversion"/>
  </si>
  <si>
    <t>2018.3(80168.8)</t>
    <phoneticPr fontId="19" type="noConversion"/>
  </si>
  <si>
    <t>F-20180038</t>
    <phoneticPr fontId="19" type="noConversion"/>
  </si>
  <si>
    <t>19217000WI0094</t>
    <phoneticPr fontId="19" type="noConversion"/>
  </si>
  <si>
    <t>天津市津南区双港中学电子围栏项目*</t>
    <phoneticPr fontId="19" type="noConversion"/>
  </si>
  <si>
    <t>JC21-1201-2018-000064</t>
    <phoneticPr fontId="19" type="noConversion"/>
  </si>
  <si>
    <t>天津市津南区双港中学项目施工合同*</t>
    <phoneticPr fontId="19" type="noConversion"/>
  </si>
  <si>
    <t>2018.3（28628.63）</t>
    <phoneticPr fontId="19" type="noConversion"/>
  </si>
  <si>
    <t>2018.3（102520.92）</t>
    <phoneticPr fontId="19" type="noConversion"/>
  </si>
  <si>
    <t>F-20180039</t>
  </si>
  <si>
    <t>19217000WI0106</t>
    <phoneticPr fontId="19" type="noConversion"/>
  </si>
  <si>
    <t>天津市津南区双港联合小学电子围栏项目*</t>
    <phoneticPr fontId="19" type="noConversion"/>
  </si>
  <si>
    <t>JC21-1201-2018-000067</t>
    <phoneticPr fontId="19" type="noConversion"/>
  </si>
  <si>
    <t>天津市津南区双港联合小学项目施工合同*</t>
    <phoneticPr fontId="19" type="noConversion"/>
  </si>
  <si>
    <t>2018.3(18843.08)</t>
    <phoneticPr fontId="19" type="noConversion"/>
  </si>
  <si>
    <t>2018.3(82671.33)</t>
    <phoneticPr fontId="19" type="noConversion"/>
  </si>
  <si>
    <t>F-20180040</t>
  </si>
  <si>
    <t>19217000WI0093</t>
    <phoneticPr fontId="19" type="noConversion"/>
  </si>
  <si>
    <t>天津市津南区小站第一中学电子围栏项目*</t>
    <phoneticPr fontId="19" type="noConversion"/>
  </si>
  <si>
    <t>JC21-1201-2018-000071</t>
    <phoneticPr fontId="19" type="noConversion"/>
  </si>
  <si>
    <t>天津市津南区小站第一中学项目施工合同*</t>
    <phoneticPr fontId="19" type="noConversion"/>
  </si>
  <si>
    <t>2018.3(22163.67)</t>
    <phoneticPr fontId="19" type="noConversion"/>
  </si>
  <si>
    <t>2018.3(138074.17)</t>
    <phoneticPr fontId="19" type="noConversion"/>
  </si>
  <si>
    <t>19217000WI0092</t>
    <phoneticPr fontId="19" type="noConversion"/>
  </si>
  <si>
    <t>天津市津南区小站实验中学电子围栏项目*</t>
    <phoneticPr fontId="19" type="noConversion"/>
  </si>
  <si>
    <t>JC21-1201-2018-000069</t>
    <phoneticPr fontId="19" type="noConversion"/>
  </si>
  <si>
    <t>天津市津南区小站实验中学项目施工合同*</t>
    <phoneticPr fontId="19" type="noConversion"/>
  </si>
  <si>
    <t>2018.3(17485.83)</t>
    <phoneticPr fontId="19" type="noConversion"/>
  </si>
  <si>
    <t>2018.3(62135.79)</t>
    <phoneticPr fontId="19" type="noConversion"/>
  </si>
  <si>
    <t>F-20180042</t>
    <phoneticPr fontId="19" type="noConversion"/>
  </si>
  <si>
    <t>19217000WI0091</t>
    <phoneticPr fontId="19" type="noConversion"/>
  </si>
  <si>
    <t>天津市津南区学生劳动教育基地电子围栏项目*</t>
    <phoneticPr fontId="19" type="noConversion"/>
  </si>
  <si>
    <t>JC21-1201-2018-000066</t>
    <phoneticPr fontId="19" type="noConversion"/>
  </si>
  <si>
    <t>天津市津南区学生劳动教育基地项目施工合同*</t>
    <phoneticPr fontId="19" type="noConversion"/>
  </si>
  <si>
    <t>2018.3(22687.88)</t>
    <phoneticPr fontId="19" type="noConversion"/>
  </si>
  <si>
    <t>2018.3(86765.27)</t>
    <phoneticPr fontId="19" type="noConversion"/>
  </si>
  <si>
    <t>F-20180045</t>
    <phoneticPr fontId="30" type="noConversion"/>
  </si>
  <si>
    <t>192181JKWI0008</t>
    <phoneticPr fontId="30" type="noConversion"/>
  </si>
  <si>
    <t>红桥职大高清视频监控系统集成服务</t>
    <phoneticPr fontId="19" type="noConversion"/>
  </si>
  <si>
    <t xml:space="preserve">JC21-1201-2018-000111 </t>
    <phoneticPr fontId="30" type="noConversion"/>
  </si>
  <si>
    <t>ICT红桥职大高清视频监控系统集成服务合同</t>
    <phoneticPr fontId="30" type="noConversion"/>
  </si>
  <si>
    <t>2018.3（1966.98）</t>
    <phoneticPr fontId="19" type="noConversion"/>
  </si>
  <si>
    <t>韩旭</t>
    <phoneticPr fontId="19" type="noConversion"/>
  </si>
  <si>
    <t>天津市深大立讯电子科技有限公司</t>
    <phoneticPr fontId="30" type="noConversion"/>
  </si>
  <si>
    <t>2018.3.16</t>
    <phoneticPr fontId="19" type="noConversion"/>
  </si>
  <si>
    <t>2018.3.29</t>
    <phoneticPr fontId="19" type="noConversion"/>
  </si>
  <si>
    <t>高媛媛</t>
    <phoneticPr fontId="19" type="noConversion"/>
  </si>
  <si>
    <t>F-20180047</t>
    <phoneticPr fontId="19" type="noConversion"/>
  </si>
  <si>
    <t>192191JKWI0075</t>
    <phoneticPr fontId="19" type="noConversion"/>
  </si>
  <si>
    <t>天津市红星职业中等专业学校食堂监控项目</t>
    <phoneticPr fontId="19" type="noConversion"/>
  </si>
  <si>
    <t>JC21-1201-2018-000172</t>
    <phoneticPr fontId="19" type="noConversion"/>
  </si>
  <si>
    <t>天津市红星职业中等专业学校食堂监控项目工合同</t>
    <phoneticPr fontId="19" type="noConversion"/>
  </si>
  <si>
    <t>2018.4(37657.66)</t>
    <phoneticPr fontId="19" type="noConversion"/>
  </si>
  <si>
    <t>天津市深大立讯电子科技有限公司</t>
    <phoneticPr fontId="19" type="noConversion"/>
  </si>
  <si>
    <t>2018.4.19</t>
    <phoneticPr fontId="19" type="noConversion"/>
  </si>
  <si>
    <t>签订100%</t>
    <phoneticPr fontId="19" type="noConversion"/>
  </si>
  <si>
    <t>F-20180055</t>
    <phoneticPr fontId="30" type="noConversion"/>
  </si>
  <si>
    <t>192181NKWI0012</t>
    <phoneticPr fontId="30" type="noConversion"/>
  </si>
  <si>
    <t>古文化街智慧旅游信息化项目（一期）</t>
    <phoneticPr fontId="19" type="noConversion"/>
  </si>
  <si>
    <t>JC21-1201-2018-000112</t>
    <phoneticPr fontId="30" type="noConversion"/>
  </si>
  <si>
    <t xml:space="preserve">ICT古文化街智慧旅游项目微信平台服务合同  </t>
    <phoneticPr fontId="30" type="noConversion"/>
  </si>
  <si>
    <t>2018.3（283018.87）</t>
    <phoneticPr fontId="19" type="noConversion"/>
  </si>
  <si>
    <t>刘健欣</t>
    <phoneticPr fontId="19" type="noConversion"/>
  </si>
  <si>
    <t>天津市鼎泰科技发展有限公司</t>
    <phoneticPr fontId="30" type="noConversion"/>
  </si>
  <si>
    <t>2018.3.20</t>
    <phoneticPr fontId="19" type="noConversion"/>
  </si>
  <si>
    <t>2018.3.23</t>
    <phoneticPr fontId="19" type="noConversion"/>
  </si>
  <si>
    <t>签订30%，验收合格60%，验收一年后10%</t>
    <phoneticPr fontId="19" type="noConversion"/>
  </si>
  <si>
    <t>JC21-1201-2018-000135</t>
    <phoneticPr fontId="31" type="noConversion"/>
  </si>
  <si>
    <t>ICT古文化街智慧旅游项目施工合同</t>
    <phoneticPr fontId="30" type="noConversion"/>
  </si>
  <si>
    <t>2018.3（3041355.86）</t>
    <phoneticPr fontId="19" type="noConversion"/>
  </si>
  <si>
    <t>2018.3.21</t>
    <phoneticPr fontId="19" type="noConversion"/>
  </si>
  <si>
    <t>192181NKWI0012</t>
    <phoneticPr fontId="19" type="noConversion"/>
  </si>
  <si>
    <t>JC21-1201-2018-000049</t>
    <phoneticPr fontId="19" type="noConversion"/>
  </si>
  <si>
    <t>ICT古文化街项目大数据沃旅游产品服务合同</t>
    <phoneticPr fontId="19" type="noConversion"/>
  </si>
  <si>
    <t>471698.11</t>
    <phoneticPr fontId="19" type="noConversion"/>
  </si>
  <si>
    <t>刘建欣</t>
    <phoneticPr fontId="19" type="noConversion"/>
  </si>
  <si>
    <t>中国联合网络通信有限公司天津市分公司</t>
    <phoneticPr fontId="19" type="noConversion"/>
  </si>
  <si>
    <t>2018.2.26</t>
    <phoneticPr fontId="19" type="noConversion"/>
  </si>
  <si>
    <t>签订30%，验收60%，验收一年后10%。</t>
    <phoneticPr fontId="19" type="noConversion"/>
  </si>
  <si>
    <t>F-20180066</t>
    <phoneticPr fontId="19" type="noConversion"/>
  </si>
  <si>
    <t>192181BCWM0019</t>
    <phoneticPr fontId="19" type="noConversion"/>
  </si>
  <si>
    <t>天津市北辰区政务网运行维护项目系统集成服务合同</t>
    <phoneticPr fontId="19" type="noConversion"/>
  </si>
  <si>
    <t>JC21-1201-2018-000166</t>
    <phoneticPr fontId="19" type="noConversion"/>
  </si>
  <si>
    <t>ICT北辰区政务网运行维护项目系统集成服务合同</t>
    <phoneticPr fontId="19" type="noConversion"/>
  </si>
  <si>
    <t>天津市拓甫网络科技开发有限公司</t>
    <phoneticPr fontId="19" type="noConversion"/>
  </si>
  <si>
    <t>2018.4.13</t>
    <phoneticPr fontId="19" type="noConversion"/>
  </si>
  <si>
    <t>2018.4.16</t>
    <phoneticPr fontId="19" type="noConversion"/>
  </si>
  <si>
    <t>签定50%，服务期满后50%。</t>
    <phoneticPr fontId="19" type="noConversion"/>
  </si>
  <si>
    <t>F-20180071</t>
    <phoneticPr fontId="19" type="noConversion"/>
  </si>
  <si>
    <t>192181HDWI0020</t>
    <phoneticPr fontId="19" type="noConversion"/>
  </si>
  <si>
    <t>视频会议系统及政务内网设备采购项目</t>
    <phoneticPr fontId="19" type="noConversion"/>
  </si>
  <si>
    <t>JC21-1201-2018-000171</t>
    <phoneticPr fontId="19" type="noConversion"/>
  </si>
  <si>
    <t>ICT视频会议及政务内网项目施工合同</t>
    <phoneticPr fontId="19" type="noConversion"/>
  </si>
  <si>
    <t>天津市芯沣文科技发展有限公司</t>
    <phoneticPr fontId="19" type="noConversion"/>
  </si>
  <si>
    <t>2018.4.23</t>
    <phoneticPr fontId="19" type="noConversion"/>
  </si>
  <si>
    <t>2018.4.26</t>
    <phoneticPr fontId="19" type="noConversion"/>
  </si>
  <si>
    <t>验收合格90%，1年后10%。</t>
    <phoneticPr fontId="19" type="noConversion"/>
  </si>
  <si>
    <t>F-20180077</t>
    <phoneticPr fontId="33" type="noConversion"/>
  </si>
  <si>
    <t>192171HPWI0078</t>
    <phoneticPr fontId="33" type="noConversion"/>
  </si>
  <si>
    <t>2018.4（37207.21）</t>
    <phoneticPr fontId="19" type="noConversion"/>
  </si>
  <si>
    <t>张添源</t>
    <phoneticPr fontId="19" type="noConversion"/>
  </si>
  <si>
    <t>F-20180085</t>
    <phoneticPr fontId="19" type="noConversion"/>
  </si>
  <si>
    <t>192181JKWI0023</t>
    <phoneticPr fontId="19" type="noConversion"/>
  </si>
  <si>
    <t>理光（中国）投资有限公司2017年7月运营报告书</t>
    <phoneticPr fontId="19" type="noConversion"/>
  </si>
  <si>
    <t>JC21-1201-2018-000165</t>
    <phoneticPr fontId="19" type="noConversion"/>
  </si>
  <si>
    <t>ICT理光（中国）投资有限公司好享印基础设施项目结算协议</t>
    <phoneticPr fontId="19" type="noConversion"/>
  </si>
  <si>
    <t>2018.4(15424.53)</t>
    <phoneticPr fontId="19" type="noConversion"/>
  </si>
  <si>
    <t>日电通信有限公司天津分公司</t>
    <phoneticPr fontId="19" type="noConversion"/>
  </si>
  <si>
    <t>2018.4.18</t>
    <phoneticPr fontId="19" type="noConversion"/>
  </si>
  <si>
    <t>2018.4.20</t>
    <phoneticPr fontId="19" type="noConversion"/>
  </si>
  <si>
    <t>签订后一次性支付16350</t>
    <phoneticPr fontId="19" type="noConversion"/>
  </si>
  <si>
    <t>17%</t>
    <phoneticPr fontId="19" type="noConversion"/>
  </si>
  <si>
    <t>厦门立林科技有限公司</t>
    <phoneticPr fontId="19" type="noConversion"/>
  </si>
  <si>
    <t>王桂林</t>
    <phoneticPr fontId="19" type="noConversion"/>
  </si>
  <si>
    <t>张东亮</t>
    <phoneticPr fontId="19" type="noConversion"/>
  </si>
  <si>
    <t>王桂林</t>
    <phoneticPr fontId="19" type="noConversion"/>
  </si>
  <si>
    <t>吴俊杰</t>
    <phoneticPr fontId="19" type="noConversion"/>
  </si>
  <si>
    <t>192110TGWA1029</t>
    <phoneticPr fontId="19" type="noConversion"/>
  </si>
  <si>
    <t>CU12-1240-2011-000108</t>
    <phoneticPr fontId="19" type="noConversion"/>
  </si>
  <si>
    <t>F3地块立司帝采购合同</t>
    <phoneticPr fontId="19" type="noConversion"/>
  </si>
  <si>
    <t>天宝F3地块项目爱默尔采购合同</t>
    <phoneticPr fontId="19" type="noConversion"/>
  </si>
  <si>
    <t>天津合创智能建筑技术有限公司</t>
    <phoneticPr fontId="19" type="noConversion"/>
  </si>
  <si>
    <t>天宝F3地块项目对讲设备采购合同</t>
    <phoneticPr fontId="19" type="noConversion"/>
  </si>
  <si>
    <t>李翔</t>
    <phoneticPr fontId="19" type="noConversion"/>
  </si>
  <si>
    <t>192110DLWI1056</t>
    <phoneticPr fontId="19" type="noConversion"/>
  </si>
  <si>
    <t>天津市东丽区阳光新城市购物广场一期住宅项目之弱电系统分包工程</t>
    <phoneticPr fontId="19" type="noConversion"/>
  </si>
  <si>
    <t>CU12-1240-2011-000059</t>
    <phoneticPr fontId="19" type="noConversion"/>
  </si>
  <si>
    <t>东丽阳光新城项目双通设备采购合同</t>
    <phoneticPr fontId="19" type="noConversion"/>
  </si>
  <si>
    <t>天津市塘沽区双通商贸有限公司</t>
    <phoneticPr fontId="19" type="noConversion"/>
  </si>
  <si>
    <t>25%、25%、25%、20%、5%</t>
    <phoneticPr fontId="19" type="noConversion"/>
  </si>
  <si>
    <t>ICT-22</t>
    <phoneticPr fontId="19" type="noConversion"/>
  </si>
  <si>
    <t>F-2011056</t>
    <phoneticPr fontId="19" type="noConversion"/>
  </si>
  <si>
    <t>阳光新城购物广场一期弱电布线系统增项</t>
    <phoneticPr fontId="19" type="noConversion"/>
  </si>
  <si>
    <t>JC21-1201-2013-000033</t>
    <phoneticPr fontId="19" type="noConversion"/>
  </si>
  <si>
    <t>阳光新城购物广场一期弱电布线系统增项采购合同</t>
    <phoneticPr fontId="19" type="noConversion"/>
  </si>
  <si>
    <t>陈建春</t>
    <phoneticPr fontId="19" type="noConversion"/>
  </si>
  <si>
    <t>天津开发区辉耀科技发展有限公司</t>
    <phoneticPr fontId="19" type="noConversion"/>
  </si>
  <si>
    <t>杨楠</t>
    <phoneticPr fontId="19" type="noConversion"/>
  </si>
  <si>
    <t>验收95%，质保结束5%</t>
    <phoneticPr fontId="19" type="noConversion"/>
  </si>
  <si>
    <t>普票</t>
    <phoneticPr fontId="19" type="noConversion"/>
  </si>
  <si>
    <t>到货50%，验收50%</t>
    <phoneticPr fontId="19" type="noConversion"/>
  </si>
  <si>
    <t>李庆东</t>
    <phoneticPr fontId="19" type="noConversion"/>
  </si>
  <si>
    <t>ICT-63</t>
    <phoneticPr fontId="19" type="noConversion"/>
  </si>
  <si>
    <t>F-2011078</t>
    <phoneticPr fontId="19" type="noConversion"/>
  </si>
  <si>
    <t>192110HDWI1078</t>
    <phoneticPr fontId="19" type="noConversion"/>
  </si>
  <si>
    <t>ICT海明园、海春园、海丽园智能化工程变更合同</t>
    <phoneticPr fontId="19" type="noConversion"/>
  </si>
  <si>
    <t>JC21-1201-2016-000153</t>
    <phoneticPr fontId="19" type="noConversion"/>
  </si>
  <si>
    <t>ICT海明园、海春园、海丽园智能化工程合同设备采购</t>
    <phoneticPr fontId="19" type="noConversion"/>
  </si>
  <si>
    <t>李春彦</t>
    <phoneticPr fontId="19" type="noConversion"/>
  </si>
  <si>
    <t>华星（天津）工程技术有限公司</t>
    <phoneticPr fontId="19" type="noConversion"/>
  </si>
  <si>
    <t>2016.9.6</t>
    <phoneticPr fontId="19" type="noConversion"/>
  </si>
  <si>
    <t>2016.10.25</t>
    <phoneticPr fontId="19" type="noConversion"/>
  </si>
  <si>
    <t>张添源</t>
    <phoneticPr fontId="19" type="noConversion"/>
  </si>
  <si>
    <t>验收100%</t>
    <phoneticPr fontId="19" type="noConversion"/>
  </si>
  <si>
    <t>普票</t>
    <phoneticPr fontId="19" type="noConversion"/>
  </si>
  <si>
    <t>192110TGWI1083</t>
    <phoneticPr fontId="19" type="noConversion"/>
  </si>
  <si>
    <t>CU12-1240-2011-000015</t>
    <phoneticPr fontId="19" type="noConversion"/>
  </si>
  <si>
    <t>80%、10%、5%、5%</t>
    <phoneticPr fontId="19" type="noConversion"/>
  </si>
  <si>
    <t>192110BCWI1153</t>
    <phoneticPr fontId="19" type="noConversion"/>
  </si>
  <si>
    <t>ICT北辰技防网摄像头建设工程云台护罩买卖合同</t>
    <phoneticPr fontId="19" type="noConversion"/>
  </si>
  <si>
    <t>天津市嘉杰电子有限公司</t>
    <phoneticPr fontId="19" type="noConversion"/>
  </si>
  <si>
    <t>到货50%，验收50%</t>
    <phoneticPr fontId="19" type="noConversion"/>
  </si>
  <si>
    <t>到货80%，验收20%</t>
    <phoneticPr fontId="19" type="noConversion"/>
  </si>
  <si>
    <t>192120WQWI2008</t>
    <phoneticPr fontId="19" type="noConversion"/>
  </si>
  <si>
    <t>武清英华中学考场视频监控工程</t>
    <phoneticPr fontId="19" type="noConversion"/>
  </si>
  <si>
    <t>天津天地伟业数码科技有限公司</t>
    <phoneticPr fontId="19" type="noConversion"/>
  </si>
  <si>
    <t>胡雅楠</t>
    <phoneticPr fontId="19" type="noConversion"/>
  </si>
  <si>
    <t>天津市教育招生考试院国家教育考试室考务管理与服务平台项目宝坻中环增项工程</t>
    <phoneticPr fontId="19" type="noConversion"/>
  </si>
  <si>
    <t>192120BDWI2018</t>
    <phoneticPr fontId="19" type="noConversion"/>
  </si>
  <si>
    <t>192120XQWA2035</t>
    <phoneticPr fontId="19" type="noConversion"/>
  </si>
  <si>
    <t xml:space="preserve"> </t>
    <phoneticPr fontId="19" type="noConversion"/>
  </si>
  <si>
    <t>ICT-21</t>
    <phoneticPr fontId="19" type="noConversion"/>
  </si>
  <si>
    <t>CU12-1240-2013-000006</t>
    <phoneticPr fontId="19" type="noConversion"/>
  </si>
  <si>
    <t>达沃斯论坛智能化工程海康采购合同</t>
    <phoneticPr fontId="19" type="noConversion"/>
  </si>
  <si>
    <t>李庆东</t>
    <phoneticPr fontId="19" type="noConversion"/>
  </si>
  <si>
    <t>天津市荃为科技发展有限公司</t>
    <phoneticPr fontId="19" type="noConversion"/>
  </si>
  <si>
    <t>到货5完工5</t>
    <phoneticPr fontId="19" type="noConversion"/>
  </si>
  <si>
    <t>ICT-19</t>
    <phoneticPr fontId="19" type="noConversion"/>
  </si>
  <si>
    <t>F-2012038/F20120054</t>
    <phoneticPr fontId="19" type="noConversion"/>
  </si>
  <si>
    <t>192120XQWI0540</t>
    <phoneticPr fontId="19" type="noConversion"/>
  </si>
  <si>
    <t>192120XQWI0540</t>
    <phoneticPr fontId="19" type="noConversion"/>
  </si>
  <si>
    <t>CU12-1240-2012-000198</t>
    <phoneticPr fontId="19" type="noConversion"/>
  </si>
  <si>
    <t>李庆东</t>
    <phoneticPr fontId="19" type="noConversion"/>
  </si>
  <si>
    <t>F-20120055</t>
    <phoneticPr fontId="19" type="noConversion"/>
  </si>
  <si>
    <t>19212HBWI0550</t>
    <phoneticPr fontId="19" type="noConversion"/>
  </si>
  <si>
    <t>ICT天士力视频监控项目弱电设备买卖合同</t>
    <phoneticPr fontId="19" type="noConversion"/>
  </si>
  <si>
    <t>JC21-1201-2013-000039</t>
    <phoneticPr fontId="19" type="noConversion"/>
  </si>
  <si>
    <t>天士力重点部位视频监控系统工程</t>
    <phoneticPr fontId="19" type="noConversion"/>
  </si>
  <si>
    <t>王桂林</t>
    <phoneticPr fontId="19" type="noConversion"/>
  </si>
  <si>
    <t>天津市星云网络科技开发有限公司</t>
    <phoneticPr fontId="19" type="noConversion"/>
  </si>
  <si>
    <t>到货30%验收款50%尾款10%、5%、5%</t>
    <phoneticPr fontId="19" type="noConversion"/>
  </si>
  <si>
    <t>增值税</t>
    <phoneticPr fontId="19" type="noConversion"/>
  </si>
  <si>
    <t>192120XQWI0800</t>
    <phoneticPr fontId="19" type="noConversion"/>
  </si>
  <si>
    <t>到货50%，完工50%</t>
    <phoneticPr fontId="19" type="noConversion"/>
  </si>
  <si>
    <t>胡雅楠/李庆东</t>
    <phoneticPr fontId="19" type="noConversion"/>
  </si>
  <si>
    <t>ICT-22</t>
    <phoneticPr fontId="19" type="noConversion"/>
  </si>
  <si>
    <t>JC21-1201-2013-000018</t>
    <phoneticPr fontId="19" type="noConversion"/>
  </si>
  <si>
    <t>西青校园监控金泰志达采购合同</t>
    <phoneticPr fontId="19" type="noConversion"/>
  </si>
  <si>
    <t>天津市金泰志达科技发展有限公司</t>
    <phoneticPr fontId="19" type="noConversion"/>
  </si>
  <si>
    <t>到货100%</t>
    <phoneticPr fontId="19" type="noConversion"/>
  </si>
  <si>
    <t>CU12-1240-2013-000020</t>
    <phoneticPr fontId="19" type="noConversion"/>
  </si>
  <si>
    <t>西青校园监控项目光端机采购合同</t>
    <phoneticPr fontId="19" type="noConversion"/>
  </si>
  <si>
    <t>天津市泽通通信科技有限公司</t>
    <phoneticPr fontId="19" type="noConversion"/>
  </si>
  <si>
    <t>F-20120080</t>
    <phoneticPr fontId="19" type="noConversion"/>
  </si>
  <si>
    <t>西青校园监控项目</t>
    <phoneticPr fontId="19" type="noConversion"/>
  </si>
  <si>
    <t>CU12-1240-2013-000025</t>
    <phoneticPr fontId="19" type="noConversion"/>
  </si>
  <si>
    <t>西青校园监控普天采购合同</t>
    <phoneticPr fontId="19" type="noConversion"/>
  </si>
  <si>
    <t>胡雅楠</t>
    <phoneticPr fontId="19" type="noConversion"/>
  </si>
  <si>
    <t>天津开发区普来思信息技术有限公司</t>
    <phoneticPr fontId="19" type="noConversion"/>
  </si>
  <si>
    <t>到货50% 完工50%</t>
    <phoneticPr fontId="19" type="noConversion"/>
  </si>
  <si>
    <t>CU12-1240-2013-000026</t>
    <phoneticPr fontId="19" type="noConversion"/>
  </si>
  <si>
    <t>西青校园监控金盾采购合同</t>
    <phoneticPr fontId="19" type="noConversion"/>
  </si>
  <si>
    <t>天津金盾技术防范工程服务中心有限公司</t>
    <phoneticPr fontId="19" type="noConversion"/>
  </si>
  <si>
    <t>预付30%，到货65%，尾款5%</t>
    <phoneticPr fontId="19" type="noConversion"/>
  </si>
  <si>
    <t>河北分局号牌抓拍监控项目中兴采购合同</t>
    <phoneticPr fontId="19" type="noConversion"/>
  </si>
  <si>
    <t>F-20120117</t>
    <phoneticPr fontId="19" type="noConversion"/>
  </si>
  <si>
    <t>192120HXWA1170</t>
    <phoneticPr fontId="19" type="noConversion"/>
  </si>
  <si>
    <t>天津市河西区教育局光纤联网项目</t>
    <phoneticPr fontId="19" type="noConversion"/>
  </si>
  <si>
    <t>CU12-1240-2013-000010</t>
    <phoneticPr fontId="19" type="noConversion"/>
  </si>
  <si>
    <t>ICT河西教育局光纤联网项目弱电设备买卖合同</t>
    <phoneticPr fontId="19" type="noConversion"/>
  </si>
  <si>
    <t>李翔</t>
    <phoneticPr fontId="19" type="noConversion"/>
  </si>
  <si>
    <t>天津翔达电子信息工程有限公司</t>
    <phoneticPr fontId="19" type="noConversion"/>
  </si>
  <si>
    <t>何启涛</t>
    <phoneticPr fontId="19" type="noConversion"/>
  </si>
  <si>
    <t>到货30%，验收60%，尾款10%</t>
    <phoneticPr fontId="19" type="noConversion"/>
  </si>
  <si>
    <t>ICT-22</t>
    <phoneticPr fontId="19" type="noConversion"/>
  </si>
  <si>
    <t>F-20120122</t>
    <phoneticPr fontId="19" type="noConversion"/>
  </si>
  <si>
    <t>192120TGWA1220</t>
    <phoneticPr fontId="19" type="noConversion"/>
  </si>
  <si>
    <t>泰达广电设备集成项目</t>
    <phoneticPr fontId="19" type="noConversion"/>
  </si>
  <si>
    <t>JC21-1201-2013-000020</t>
    <phoneticPr fontId="19" type="noConversion"/>
  </si>
  <si>
    <t>ICT泰达广电设备集成项目弱电产品买卖合同</t>
    <phoneticPr fontId="19" type="noConversion"/>
  </si>
  <si>
    <t>天津市康威通电子有限公司</t>
    <phoneticPr fontId="19" type="noConversion"/>
  </si>
  <si>
    <t>何启涛</t>
    <phoneticPr fontId="19" type="noConversion"/>
  </si>
  <si>
    <t>到货60%验收30%,尾款10%</t>
    <phoneticPr fontId="19" type="noConversion"/>
  </si>
  <si>
    <t>192120XQWI1530</t>
    <phoneticPr fontId="19" type="noConversion"/>
  </si>
  <si>
    <t>CU12-1240-2013-000024</t>
    <phoneticPr fontId="19" type="noConversion"/>
  </si>
  <si>
    <t>考试院考点监控项目普天采购合同</t>
    <phoneticPr fontId="19" type="noConversion"/>
  </si>
  <si>
    <t>天津开发区普来思信息技术有限公司</t>
    <phoneticPr fontId="19" type="noConversion"/>
  </si>
  <si>
    <t>F-20120153</t>
    <phoneticPr fontId="19" type="noConversion"/>
  </si>
  <si>
    <t>JC21-1201-2013-000022</t>
    <phoneticPr fontId="19" type="noConversion"/>
  </si>
  <si>
    <t>考试院标准化项目朗科采购合同</t>
    <phoneticPr fontId="19" type="noConversion"/>
  </si>
  <si>
    <t>天津市朗科电子科技有限公司</t>
    <phoneticPr fontId="19" type="noConversion"/>
  </si>
  <si>
    <t>F-20120166</t>
    <phoneticPr fontId="19" type="noConversion"/>
  </si>
  <si>
    <t>192120WQWI1680</t>
    <phoneticPr fontId="19" type="noConversion"/>
  </si>
  <si>
    <t>天津市静海县教育招生考试中心考场视频监控工程</t>
    <phoneticPr fontId="19" type="noConversion"/>
  </si>
  <si>
    <t>CU12-1240-2013-000009</t>
    <phoneticPr fontId="19" type="noConversion"/>
  </si>
  <si>
    <t>静海县考场视频监控项目线缆采购合同</t>
    <phoneticPr fontId="19" type="noConversion"/>
  </si>
  <si>
    <t>天津市深大立讯电子科技有限公司</t>
    <phoneticPr fontId="19" type="noConversion"/>
  </si>
  <si>
    <t>CU12-1240-2013-000008</t>
    <phoneticPr fontId="19" type="noConversion"/>
  </si>
  <si>
    <t>静海县考场视频监控项目硬盘采购合同</t>
    <phoneticPr fontId="19" type="noConversion"/>
  </si>
  <si>
    <t>到货100</t>
    <phoneticPr fontId="19" type="noConversion"/>
  </si>
  <si>
    <t>CU12-1240-2013-000021</t>
    <phoneticPr fontId="19" type="noConversion"/>
  </si>
  <si>
    <t>静海县考试中心视频监控项目天地伟业采购合同</t>
    <phoneticPr fontId="19" type="noConversion"/>
  </si>
  <si>
    <t>到货70%，验收30%</t>
    <phoneticPr fontId="19" type="noConversion"/>
  </si>
  <si>
    <t>CU12-1240-2013-000018</t>
    <phoneticPr fontId="19" type="noConversion"/>
  </si>
  <si>
    <t>静海县考试中心监控项目佳发采购合同</t>
    <phoneticPr fontId="19" type="noConversion"/>
  </si>
  <si>
    <t>成都佳发安泰科技有限公司</t>
    <phoneticPr fontId="19" type="noConversion"/>
  </si>
  <si>
    <t>到货50%验收50%</t>
    <phoneticPr fontId="19" type="noConversion"/>
  </si>
  <si>
    <t>CU12-1240-2013-000019</t>
    <phoneticPr fontId="19" type="noConversion"/>
  </si>
  <si>
    <t>静海县考试中心监控项目机柜采购合同</t>
    <phoneticPr fontId="19" type="noConversion"/>
  </si>
  <si>
    <t>天津立科通信设备有限公司</t>
    <phoneticPr fontId="19" type="noConversion"/>
  </si>
  <si>
    <t>F-20120168</t>
    <phoneticPr fontId="19" type="noConversion"/>
  </si>
  <si>
    <t>192120JHWI1660</t>
    <phoneticPr fontId="19" type="noConversion"/>
  </si>
  <si>
    <t>武清杨村三中考场视频监控工程施工合同</t>
    <phoneticPr fontId="19" type="noConversion"/>
  </si>
  <si>
    <t>杨村三中考场监控项目线缆采购合同</t>
    <phoneticPr fontId="19" type="noConversion"/>
  </si>
  <si>
    <t>CU12-1240-2013-000005</t>
    <phoneticPr fontId="19" type="noConversion"/>
  </si>
  <si>
    <t>杨村三中考场监控项目硬盘采购合同</t>
    <phoneticPr fontId="19" type="noConversion"/>
  </si>
  <si>
    <t>杨村三中视频监控项目竞业达采购合同</t>
    <phoneticPr fontId="19" type="noConversion"/>
  </si>
  <si>
    <t>北京竞业达数字系统科技有限公司</t>
    <phoneticPr fontId="19" type="noConversion"/>
  </si>
  <si>
    <t>到货50验收50</t>
    <phoneticPr fontId="19" type="noConversion"/>
  </si>
  <si>
    <t>杨村三中视频监控项目天地伟业采购合同</t>
    <phoneticPr fontId="19" type="noConversion"/>
  </si>
  <si>
    <t>到货70%验收30%</t>
    <phoneticPr fontId="19" type="noConversion"/>
  </si>
  <si>
    <t>F-20130003</t>
    <phoneticPr fontId="19" type="noConversion"/>
  </si>
  <si>
    <t>192130JNWI0030</t>
    <phoneticPr fontId="19" type="noConversion"/>
  </si>
  <si>
    <t>公安津南分局2012“技防网”四车道号牌抓拍报警系统建设项目</t>
    <phoneticPr fontId="19" type="noConversion"/>
  </si>
  <si>
    <t>JC21-1201-2013-000017</t>
    <phoneticPr fontId="19" type="noConversion"/>
  </si>
  <si>
    <t>津南分局车道抓拍系统瑞斯康达采购合同</t>
    <phoneticPr fontId="19" type="noConversion"/>
  </si>
  <si>
    <t>瑞斯康达科技发展股份有限公司</t>
    <phoneticPr fontId="19" type="noConversion"/>
  </si>
  <si>
    <t>F-20130002</t>
    <phoneticPr fontId="19" type="noConversion"/>
  </si>
  <si>
    <t>192130HBWA0020</t>
    <phoneticPr fontId="19" type="noConversion"/>
  </si>
  <si>
    <t>天士力制药视频监控系统集成</t>
    <phoneticPr fontId="19" type="noConversion"/>
  </si>
  <si>
    <t>JC21-1201-2013-000026</t>
    <phoneticPr fontId="19" type="noConversion"/>
  </si>
  <si>
    <t>天士力制药朗科采购合同</t>
    <phoneticPr fontId="19" type="noConversion"/>
  </si>
  <si>
    <t>张智超</t>
    <phoneticPr fontId="19" type="noConversion"/>
  </si>
  <si>
    <t>天津市朗科电子科技有限公司</t>
    <phoneticPr fontId="19" type="noConversion"/>
  </si>
  <si>
    <t>周建军</t>
    <phoneticPr fontId="19" type="noConversion"/>
  </si>
  <si>
    <t>到货50% 验收50%</t>
    <phoneticPr fontId="19" type="noConversion"/>
  </si>
  <si>
    <t>增值税</t>
    <phoneticPr fontId="19" type="noConversion"/>
  </si>
  <si>
    <t>ICT-23-1</t>
    <phoneticPr fontId="19" type="noConversion"/>
  </si>
  <si>
    <t>JC21-1201-2013-000025</t>
    <phoneticPr fontId="19" type="noConversion"/>
  </si>
  <si>
    <t>天士力制药恒瑞永信采购合同</t>
    <phoneticPr fontId="19" type="noConversion"/>
  </si>
  <si>
    <t>天津恒瑞永信网络科技发展有限公司</t>
    <phoneticPr fontId="19" type="noConversion"/>
  </si>
  <si>
    <t>产品验收30%、项目验收55%、合格一年4%、合格二年5%、合格三年6%</t>
    <phoneticPr fontId="19" type="noConversion"/>
  </si>
  <si>
    <t>ICT-25</t>
    <phoneticPr fontId="19" type="noConversion"/>
  </si>
  <si>
    <t>JC21-1201-2013-000016</t>
    <phoneticPr fontId="19" type="noConversion"/>
  </si>
  <si>
    <t>津南分局车道抓拍系统中兴采购合同</t>
    <phoneticPr fontId="19" type="noConversion"/>
  </si>
  <si>
    <t>中兴通讯股份有限公司</t>
    <phoneticPr fontId="19" type="noConversion"/>
  </si>
  <si>
    <t>2016.5.19</t>
    <phoneticPr fontId="19" type="noConversion"/>
  </si>
  <si>
    <t>ICT-23</t>
    <phoneticPr fontId="19" type="noConversion"/>
  </si>
  <si>
    <t>F-20130037</t>
    <phoneticPr fontId="19" type="noConversion"/>
  </si>
  <si>
    <t>192130DLWI0370</t>
    <phoneticPr fontId="19" type="noConversion"/>
  </si>
  <si>
    <t>东丽百中视频监控工程</t>
    <phoneticPr fontId="19" type="noConversion"/>
  </si>
  <si>
    <t>JC21-1201-2013-000028</t>
    <phoneticPr fontId="19" type="noConversion"/>
  </si>
  <si>
    <t>东丽百中线缆采购合同</t>
    <phoneticPr fontId="19" type="noConversion"/>
  </si>
  <si>
    <t>天津市深大立讯电子科技有限公司</t>
    <phoneticPr fontId="19" type="noConversion"/>
  </si>
  <si>
    <t>验收合格100%</t>
    <phoneticPr fontId="19" type="noConversion"/>
  </si>
  <si>
    <t>JC21-1201-2013-000030</t>
    <phoneticPr fontId="19" type="noConversion"/>
  </si>
  <si>
    <t>东丽百中天地伟业采购合同</t>
    <phoneticPr fontId="19" type="noConversion"/>
  </si>
  <si>
    <t>天津天地伟业数码科技有限公司</t>
    <phoneticPr fontId="19" type="noConversion"/>
  </si>
  <si>
    <t>JC21-1201-2013-000029</t>
    <phoneticPr fontId="19" type="noConversion"/>
  </si>
  <si>
    <t>东丽百中佳发采购合同</t>
    <phoneticPr fontId="19" type="noConversion"/>
  </si>
  <si>
    <t>成都佳发安泰科技有限公司</t>
    <phoneticPr fontId="19" type="noConversion"/>
  </si>
  <si>
    <t>2014.4.18</t>
    <phoneticPr fontId="19" type="noConversion"/>
  </si>
  <si>
    <t>2015.1.16</t>
    <phoneticPr fontId="19" type="noConversion"/>
  </si>
  <si>
    <t>到货50  完工50%</t>
    <phoneticPr fontId="19" type="noConversion"/>
  </si>
  <si>
    <t>F-20130041</t>
    <phoneticPr fontId="19" type="noConversion"/>
  </si>
  <si>
    <t>192130NKWA0410</t>
    <phoneticPr fontId="19" type="noConversion"/>
  </si>
  <si>
    <t>天津海河金岸投资开发有限公司信息化系统设备采购及相关服务第一包视频会议系统合同</t>
    <phoneticPr fontId="19" type="noConversion"/>
  </si>
  <si>
    <t>JC21-1201-2013-000040</t>
    <phoneticPr fontId="19" type="noConversion"/>
  </si>
  <si>
    <t>ICT海河金案项目设备买卖合同</t>
    <phoneticPr fontId="19" type="noConversion"/>
  </si>
  <si>
    <t>天津市星云网络科技开发有限公司</t>
    <phoneticPr fontId="19" type="noConversion"/>
  </si>
  <si>
    <t>到货30%验收65%尾款5%</t>
    <phoneticPr fontId="19" type="noConversion"/>
  </si>
  <si>
    <t>F-20130091</t>
    <phoneticPr fontId="19" type="noConversion"/>
  </si>
  <si>
    <t>192130JNWI0910</t>
    <phoneticPr fontId="19" type="noConversion"/>
  </si>
  <si>
    <t>津南教育网网络行为管理项目</t>
    <phoneticPr fontId="19" type="noConversion"/>
  </si>
  <si>
    <t>JC21-1201-2013-000057</t>
    <phoneticPr fontId="19" type="noConversion"/>
  </si>
  <si>
    <t>ICT津南教育网网络行为管理设备采购合同</t>
    <phoneticPr fontId="19" type="noConversion"/>
  </si>
  <si>
    <t>李璐璐</t>
    <phoneticPr fontId="19" type="noConversion"/>
  </si>
  <si>
    <t>天津市爱德科技发展有限公司</t>
    <phoneticPr fontId="19" type="noConversion"/>
  </si>
  <si>
    <t>F-20130163</t>
    <phoneticPr fontId="19" type="noConversion"/>
  </si>
  <si>
    <t>192130JKWI1630</t>
    <phoneticPr fontId="19" type="noConversion"/>
  </si>
  <si>
    <t>第六届东亚运动会通信网络集成项目</t>
    <phoneticPr fontId="19" type="noConversion"/>
  </si>
  <si>
    <t>JC21-1201-2013-000083</t>
    <phoneticPr fontId="19" type="noConversion"/>
  </si>
  <si>
    <t>ICT天津东亚运动会集成项目大华设备买卖合同</t>
    <phoneticPr fontId="19" type="noConversion"/>
  </si>
  <si>
    <t>天津沃瑞丰科技发展有限公司</t>
    <phoneticPr fontId="19" type="noConversion"/>
  </si>
  <si>
    <t>到货30%、安装30%、尾款40%</t>
    <phoneticPr fontId="19" type="noConversion"/>
  </si>
  <si>
    <t>JC21-1201-2013-000087</t>
    <phoneticPr fontId="19" type="noConversion"/>
  </si>
  <si>
    <t>ICT天津东亚运动会集成项目普天线缆采购合同</t>
    <phoneticPr fontId="19" type="noConversion"/>
  </si>
  <si>
    <t>到货30%进度30%尾款40%</t>
    <phoneticPr fontId="19" type="noConversion"/>
  </si>
  <si>
    <t>F20130163</t>
    <phoneticPr fontId="19" type="noConversion"/>
  </si>
  <si>
    <t>JC21-1201-2014-000081</t>
    <phoneticPr fontId="19" type="noConversion"/>
  </si>
  <si>
    <t>ICT第六届东亚运动会大屏设备增项采购合同</t>
    <phoneticPr fontId="19" type="noConversion"/>
  </si>
  <si>
    <t>F-20130167</t>
    <phoneticPr fontId="19" type="noConversion"/>
  </si>
  <si>
    <t>192130JKWA1670</t>
    <phoneticPr fontId="19" type="noConversion"/>
  </si>
  <si>
    <t>第六届东亚运动会网络设备采购项目</t>
    <phoneticPr fontId="19" type="noConversion"/>
  </si>
  <si>
    <t>JC21-1201-2013-000096</t>
    <phoneticPr fontId="19" type="noConversion"/>
  </si>
  <si>
    <t>ICT天津东亚运动会光电设备买卖合同</t>
    <phoneticPr fontId="19" type="noConversion"/>
  </si>
  <si>
    <t>天津欧迈通信技术有限公司</t>
    <phoneticPr fontId="19" type="noConversion"/>
  </si>
  <si>
    <t>到货70%进度20%尾款10%</t>
    <phoneticPr fontId="19" type="noConversion"/>
  </si>
  <si>
    <t>JC21-1201-2013-000099</t>
    <phoneticPr fontId="19" type="noConversion"/>
  </si>
  <si>
    <t>ICT东亚运动会网络设备买卖合同</t>
    <phoneticPr fontId="19" type="noConversion"/>
  </si>
  <si>
    <t>JC21-1201-2013-000080</t>
    <phoneticPr fontId="19" type="noConversion"/>
  </si>
  <si>
    <t>ICT东亚运动会网络设备项目华为安全生产买卖合同</t>
    <phoneticPr fontId="19" type="noConversion"/>
  </si>
  <si>
    <t>佳杰科技（上海）有限公司北京分公司</t>
    <phoneticPr fontId="19" type="noConversion"/>
  </si>
  <si>
    <t>一阶段70%二阶段20%尾款10%</t>
    <phoneticPr fontId="19" type="noConversion"/>
  </si>
  <si>
    <t>JC21-1201-2013-000082</t>
    <phoneticPr fontId="19" type="noConversion"/>
  </si>
  <si>
    <t>ICT天津东亚运动会华为数通产品买卖合同</t>
    <phoneticPr fontId="19" type="noConversion"/>
  </si>
  <si>
    <t>中建材信息技术有限公司</t>
    <phoneticPr fontId="19" type="noConversion"/>
  </si>
  <si>
    <t>F-20130170</t>
    <phoneticPr fontId="19" type="noConversion"/>
  </si>
  <si>
    <t>192130WQWA1700</t>
    <phoneticPr fontId="19" type="noConversion"/>
  </si>
  <si>
    <t>武清区组建街道行政服务中心光纤网络项目</t>
    <phoneticPr fontId="19" type="noConversion"/>
  </si>
  <si>
    <t>JC21-1201-2013-000110</t>
    <phoneticPr fontId="19" type="noConversion"/>
  </si>
  <si>
    <t>天津众和通电子有限公司</t>
    <phoneticPr fontId="19" type="noConversion"/>
  </si>
  <si>
    <t>到货90%验收10%</t>
    <phoneticPr fontId="19" type="noConversion"/>
  </si>
  <si>
    <t>F-20130179</t>
    <phoneticPr fontId="19" type="noConversion"/>
  </si>
  <si>
    <t>192130HDWA1790</t>
    <phoneticPr fontId="19" type="noConversion"/>
  </si>
  <si>
    <t>天津市城市管理综合执法局数字城管监控系统改造项目</t>
    <phoneticPr fontId="19" type="noConversion"/>
  </si>
  <si>
    <t>JC21-1201-2013-000115</t>
    <phoneticPr fontId="19" type="noConversion"/>
  </si>
  <si>
    <t>ICT城管改造项目正直采购合同</t>
    <phoneticPr fontId="19" type="noConversion"/>
  </si>
  <si>
    <t>天津市正直智能交通系统集成工程有限公司</t>
    <phoneticPr fontId="19" type="noConversion"/>
  </si>
  <si>
    <t>2015.2.20</t>
    <phoneticPr fontId="19" type="noConversion"/>
  </si>
  <si>
    <t>到货30%进度65%尾款5%</t>
    <phoneticPr fontId="19" type="noConversion"/>
  </si>
  <si>
    <t>ICT-27</t>
    <phoneticPr fontId="19" type="noConversion"/>
  </si>
  <si>
    <t>天津城管改造项目</t>
    <phoneticPr fontId="19" type="noConversion"/>
  </si>
  <si>
    <t>JC21-1201-2013-000119</t>
    <phoneticPr fontId="19" type="noConversion"/>
  </si>
  <si>
    <t>ICT城管改造项目工程公司采购合同</t>
    <phoneticPr fontId="19" type="noConversion"/>
  </si>
  <si>
    <t>2015.3.20</t>
    <phoneticPr fontId="19" type="noConversion"/>
  </si>
  <si>
    <t>F-20130210</t>
    <phoneticPr fontId="19" type="noConversion"/>
  </si>
  <si>
    <t>192130XQWI2100</t>
    <phoneticPr fontId="19" type="noConversion"/>
  </si>
  <si>
    <t>天津市西青区技防网工程</t>
    <phoneticPr fontId="19" type="noConversion"/>
  </si>
  <si>
    <t>JC21-1201-2013-000149</t>
    <phoneticPr fontId="19" type="noConversion"/>
  </si>
  <si>
    <t>ICT西青技防网监控杆采购合同</t>
    <phoneticPr fontId="19" type="noConversion"/>
  </si>
  <si>
    <t>天津电信建设工程有限公司</t>
    <phoneticPr fontId="19" type="noConversion"/>
  </si>
  <si>
    <t>到货30%验收70%</t>
    <phoneticPr fontId="19" type="noConversion"/>
  </si>
  <si>
    <r>
      <t>JC21-1201-2013-000150</t>
    </r>
    <r>
      <rPr>
        <sz val="11"/>
        <rFont val="宋体"/>
        <family val="3"/>
        <charset val="134"/>
      </rPr>
      <t/>
    </r>
    <phoneticPr fontId="19" type="noConversion"/>
  </si>
  <si>
    <t>ICT西青技防网唯成采购合同</t>
    <phoneticPr fontId="19" type="noConversion"/>
  </si>
  <si>
    <t>天津开发区唯成电子技术有限公司</t>
    <phoneticPr fontId="19" type="noConversion"/>
  </si>
  <si>
    <t>192130XQWA2110</t>
    <phoneticPr fontId="19" type="noConversion"/>
  </si>
  <si>
    <t>职业大学录播室项目</t>
    <phoneticPr fontId="19" type="noConversion"/>
  </si>
  <si>
    <t>JC21-1201-2013-000144</t>
    <phoneticPr fontId="19" type="noConversion"/>
  </si>
  <si>
    <t>ICT职业大学采购合同</t>
    <phoneticPr fontId="19" type="noConversion"/>
  </si>
  <si>
    <t>刘嘉</t>
    <phoneticPr fontId="19" type="noConversion"/>
  </si>
  <si>
    <t>天津中禹盛安科技有限公司</t>
    <phoneticPr fontId="19" type="noConversion"/>
  </si>
  <si>
    <t>F-20130219</t>
    <phoneticPr fontId="19" type="noConversion"/>
  </si>
  <si>
    <t>192130HBWA2190</t>
    <phoneticPr fontId="19" type="noConversion"/>
  </si>
  <si>
    <t>北京顺丰车载监控项目</t>
    <phoneticPr fontId="19" type="noConversion"/>
  </si>
  <si>
    <t>JC21-1201-2013-000142</t>
    <phoneticPr fontId="19" type="noConversion"/>
  </si>
  <si>
    <t>ICT北京顺丰车载监控项目设备采购</t>
    <phoneticPr fontId="19" type="noConversion"/>
  </si>
  <si>
    <t>赵垣权</t>
    <phoneticPr fontId="19" type="noConversion"/>
  </si>
  <si>
    <t>到货验收95%尾款5%</t>
    <phoneticPr fontId="19" type="noConversion"/>
  </si>
  <si>
    <t>F-20130221</t>
    <phoneticPr fontId="19" type="noConversion"/>
  </si>
  <si>
    <t>192130HBWA2210</t>
    <phoneticPr fontId="19" type="noConversion"/>
  </si>
  <si>
    <t>北京汇海永丰车载监控项目</t>
    <phoneticPr fontId="19" type="noConversion"/>
  </si>
  <si>
    <t>JC21-1201-2013-000140</t>
    <phoneticPr fontId="19" type="noConversion"/>
  </si>
  <si>
    <t>ICT汇海永丰监控项目设备采购合同</t>
    <phoneticPr fontId="19" type="noConversion"/>
  </si>
  <si>
    <t>F-20130222</t>
    <phoneticPr fontId="19" type="noConversion"/>
  </si>
  <si>
    <t>192130DLWI2220</t>
    <phoneticPr fontId="19" type="noConversion"/>
  </si>
  <si>
    <t>天保商务园智能化工程项目</t>
    <phoneticPr fontId="19" type="noConversion"/>
  </si>
  <si>
    <t>JC21-1201-2013-000156</t>
    <phoneticPr fontId="19" type="noConversion"/>
  </si>
  <si>
    <t>ICT天保商务园监控杆采购合同</t>
    <phoneticPr fontId="19" type="noConversion"/>
  </si>
  <si>
    <t>天津市泽通通信科技有限公司</t>
    <phoneticPr fontId="19" type="noConversion"/>
  </si>
  <si>
    <t>ICT天保商务园水泥堆采购合同</t>
    <phoneticPr fontId="19" type="noConversion"/>
  </si>
  <si>
    <t>F-20130218</t>
    <phoneticPr fontId="19" type="noConversion"/>
  </si>
  <si>
    <t>192130HBWA2180</t>
    <phoneticPr fontId="19" type="noConversion"/>
  </si>
  <si>
    <t>顺丰车载监控项目</t>
    <phoneticPr fontId="19" type="noConversion"/>
  </si>
  <si>
    <t>JC21-1201-2013-000129</t>
    <phoneticPr fontId="19" type="noConversion"/>
  </si>
  <si>
    <t>ICT顺丰监控项目设备采购合同</t>
    <phoneticPr fontId="19" type="noConversion"/>
  </si>
  <si>
    <t>ICT-24</t>
    <phoneticPr fontId="19" type="noConversion"/>
  </si>
  <si>
    <t>F-20130229</t>
    <phoneticPr fontId="19" type="noConversion"/>
  </si>
  <si>
    <t>192130BCWI2290</t>
    <phoneticPr fontId="19" type="noConversion"/>
  </si>
  <si>
    <t>北辰区2013旧楼区提升改造工程安达里等八个小区视频监控项目</t>
    <phoneticPr fontId="19" type="noConversion"/>
  </si>
  <si>
    <t>JC21-1201-2014-000024</t>
    <phoneticPr fontId="19" type="noConversion"/>
  </si>
  <si>
    <t>ICT北辰小区改造安达里等八小区监控项目设备采购合同</t>
    <phoneticPr fontId="19" type="noConversion"/>
  </si>
  <si>
    <t>吴俊杰</t>
    <phoneticPr fontId="19" type="noConversion"/>
  </si>
  <si>
    <t>天津市荃为科技发展有限公司</t>
    <phoneticPr fontId="19" type="noConversion"/>
  </si>
  <si>
    <t>到货45%验收50%尾款5%</t>
    <phoneticPr fontId="19" type="noConversion"/>
  </si>
  <si>
    <t>F-20130230</t>
    <phoneticPr fontId="19" type="noConversion"/>
  </si>
  <si>
    <t>192130BCWI2300</t>
    <phoneticPr fontId="19" type="noConversion"/>
  </si>
  <si>
    <t>北辰区2013旧楼区提升改造工程延吉东里等八个小区视频监控项目</t>
    <phoneticPr fontId="19" type="noConversion"/>
  </si>
  <si>
    <t>JC21-1201-2014-000023</t>
    <phoneticPr fontId="19" type="noConversion"/>
  </si>
  <si>
    <t>ICT北辰小区改造延吉东里等八小区监控项目设备采购合同</t>
    <phoneticPr fontId="19" type="noConversion"/>
  </si>
  <si>
    <t>F-20130231</t>
    <phoneticPr fontId="19" type="noConversion"/>
  </si>
  <si>
    <t>192130BCWI2310</t>
    <phoneticPr fontId="19" type="noConversion"/>
  </si>
  <si>
    <t>北辰区2013旧楼区提升改造工程富宜里等八个小区视频监控项目</t>
    <phoneticPr fontId="19" type="noConversion"/>
  </si>
  <si>
    <t>JC21-1201-2014-000019</t>
    <phoneticPr fontId="19" type="noConversion"/>
  </si>
  <si>
    <t>ICT北辰小区改造富宜里等八小区监控项目设备采购合同</t>
    <phoneticPr fontId="19" type="noConversion"/>
  </si>
  <si>
    <t>F-20130254</t>
    <phoneticPr fontId="19" type="noConversion"/>
  </si>
  <si>
    <t>192130BCWA2540</t>
    <phoneticPr fontId="19" type="noConversion"/>
  </si>
  <si>
    <t>庞大之星视频监控项目</t>
    <phoneticPr fontId="19" type="noConversion"/>
  </si>
  <si>
    <t>JC21-1201-2014-000018</t>
    <phoneticPr fontId="19" type="noConversion"/>
  </si>
  <si>
    <t>庞大之星设备采购合同</t>
    <phoneticPr fontId="19" type="noConversion"/>
  </si>
  <si>
    <t>天津辰宇科技有限公司</t>
    <phoneticPr fontId="19" type="noConversion"/>
  </si>
  <si>
    <t>F-20140027</t>
    <phoneticPr fontId="19" type="noConversion"/>
  </si>
  <si>
    <t>192140BCWA0270</t>
    <phoneticPr fontId="19" type="noConversion"/>
  </si>
  <si>
    <t>天津市庞大之星汽车销售服务有限公司影音视频项目</t>
    <phoneticPr fontId="19" type="noConversion"/>
  </si>
  <si>
    <t>JC21-1201-2014-000038</t>
    <phoneticPr fontId="19" type="noConversion"/>
  </si>
  <si>
    <t>ICT庞大之星影音采购合同</t>
    <phoneticPr fontId="19" type="noConversion"/>
  </si>
  <si>
    <t>2014.9.25</t>
    <phoneticPr fontId="19" type="noConversion"/>
  </si>
  <si>
    <t>到货40%验收60%</t>
    <phoneticPr fontId="19" type="noConversion"/>
  </si>
  <si>
    <t>F-20140029</t>
    <phoneticPr fontId="19" type="noConversion"/>
  </si>
  <si>
    <t>192140BCWA0290</t>
    <phoneticPr fontId="19" type="noConversion"/>
  </si>
  <si>
    <t>天津市庞大之星汽车销售服务有限公司机房设备组建项目</t>
    <phoneticPr fontId="19" type="noConversion"/>
  </si>
  <si>
    <t>JC21-1201-2014-000039</t>
    <phoneticPr fontId="19" type="noConversion"/>
  </si>
  <si>
    <t>ICT庞大之星机房采购合同</t>
    <phoneticPr fontId="19" type="noConversion"/>
  </si>
  <si>
    <t>F-20140056</t>
    <phoneticPr fontId="19" type="noConversion"/>
  </si>
  <si>
    <t>192140BCWI0560</t>
    <phoneticPr fontId="19" type="noConversion"/>
  </si>
  <si>
    <t>北辰区2014旧楼区提升改造工程瑞达里等六个小区视频监控项目</t>
    <phoneticPr fontId="19" type="noConversion"/>
  </si>
  <si>
    <t>JC21-1201-2014-000063</t>
    <phoneticPr fontId="19" type="noConversion"/>
  </si>
  <si>
    <t>ICT北辰瑞达里监控项目采购合同</t>
    <phoneticPr fontId="19" type="noConversion"/>
  </si>
  <si>
    <t>2014.10.30</t>
    <phoneticPr fontId="19" type="noConversion"/>
  </si>
  <si>
    <t>192140BCWI0570</t>
    <phoneticPr fontId="19" type="noConversion"/>
  </si>
  <si>
    <t>北辰区2015旧楼区提升改造工程顺义里等七个小区视频监控项目</t>
    <phoneticPr fontId="19" type="noConversion"/>
  </si>
  <si>
    <t>JC21-1201-2014-000062</t>
    <phoneticPr fontId="19" type="noConversion"/>
  </si>
  <si>
    <t>ICT北辰顺义里监控项目采购合同</t>
    <phoneticPr fontId="19" type="noConversion"/>
  </si>
  <si>
    <t>192140BCWI0580</t>
    <phoneticPr fontId="19" type="noConversion"/>
  </si>
  <si>
    <t>北辰区2016旧楼区提升改造工程普兴里等八个小区视频监控项目</t>
    <phoneticPr fontId="19" type="noConversion"/>
  </si>
  <si>
    <t>JC21-1201-2014-000061</t>
    <phoneticPr fontId="19" type="noConversion"/>
  </si>
  <si>
    <t>ICT北辰普兴里监控项目采购合同</t>
    <phoneticPr fontId="19" type="noConversion"/>
  </si>
  <si>
    <t>F-20140066</t>
    <phoneticPr fontId="19" type="noConversion"/>
  </si>
  <si>
    <t>192140JNWI0660</t>
    <phoneticPr fontId="19" type="noConversion"/>
  </si>
  <si>
    <t>天津市津南分局视频监控项目</t>
    <phoneticPr fontId="19" type="noConversion"/>
  </si>
  <si>
    <t>JC21-1201-2014-000111</t>
    <phoneticPr fontId="19" type="noConversion"/>
  </si>
  <si>
    <t>ICT津南技防网采购合同</t>
    <phoneticPr fontId="19" type="noConversion"/>
  </si>
  <si>
    <t>天津市唯洋电子科技有限公司</t>
    <phoneticPr fontId="19" type="noConversion"/>
  </si>
  <si>
    <t>2014.11.1</t>
    <phoneticPr fontId="19" type="noConversion"/>
  </si>
  <si>
    <t>2014.12.2</t>
    <phoneticPr fontId="19" type="noConversion"/>
  </si>
  <si>
    <r>
      <t>验收95%尾款5%</t>
    </r>
    <r>
      <rPr>
        <sz val="11"/>
        <rFont val="宋体"/>
        <family val="3"/>
        <charset val="134"/>
      </rPr>
      <t/>
    </r>
    <phoneticPr fontId="19" type="noConversion"/>
  </si>
  <si>
    <t>2014.12.25</t>
    <phoneticPr fontId="19" type="noConversion"/>
  </si>
  <si>
    <t>F-20140138</t>
    <phoneticPr fontId="19" type="noConversion"/>
  </si>
  <si>
    <t>192140BCWI1380</t>
    <phoneticPr fontId="19" type="noConversion"/>
  </si>
  <si>
    <t>天津市公安局北辰分局技防网建设项目</t>
    <phoneticPr fontId="19" type="noConversion"/>
  </si>
  <si>
    <t>JC21-1201-2014-000088</t>
    <phoneticPr fontId="19" type="noConversion"/>
  </si>
  <si>
    <t>ICT北辰技防网监控设备采购合同</t>
    <phoneticPr fontId="19" type="noConversion"/>
  </si>
  <si>
    <t>2014.8.28</t>
    <phoneticPr fontId="19" type="noConversion"/>
  </si>
  <si>
    <t>到货30%验收60%尾款10%</t>
    <phoneticPr fontId="19" type="noConversion"/>
  </si>
  <si>
    <t>JC21-1201-2014-000086</t>
    <phoneticPr fontId="19" type="noConversion"/>
  </si>
  <si>
    <t>ICT北辰技防网宇视设备采购合同</t>
    <phoneticPr fontId="19" type="noConversion"/>
  </si>
  <si>
    <t>天津瑞智万达科技有限公司</t>
    <phoneticPr fontId="19" type="noConversion"/>
  </si>
  <si>
    <t>北辰技防网项目</t>
    <phoneticPr fontId="19" type="noConversion"/>
  </si>
  <si>
    <t>JC21-1201-2014-000082（作废）</t>
    <phoneticPr fontId="19" type="noConversion"/>
  </si>
  <si>
    <t>ICT北辰技防网中兴采购合同（作废）</t>
    <phoneticPr fontId="19" type="noConversion"/>
  </si>
  <si>
    <t>公安局北辰科技网项目</t>
    <phoneticPr fontId="19" type="noConversion"/>
  </si>
  <si>
    <t>JC21-1201-2014-000149</t>
    <phoneticPr fontId="19" type="noConversion"/>
  </si>
  <si>
    <t>ICT北辰技防网中兴采购合同</t>
    <phoneticPr fontId="19" type="noConversion"/>
  </si>
  <si>
    <t>2014.12.31</t>
    <phoneticPr fontId="19" type="noConversion"/>
  </si>
  <si>
    <t>2015.1.12</t>
    <phoneticPr fontId="19" type="noConversion"/>
  </si>
  <si>
    <t>到货30%验收60%验收合格1年后10%</t>
    <phoneticPr fontId="19" type="noConversion"/>
  </si>
  <si>
    <t>F-20140141</t>
    <phoneticPr fontId="19" type="noConversion"/>
  </si>
  <si>
    <t>192140JKWI1410</t>
    <phoneticPr fontId="19" type="noConversion"/>
  </si>
  <si>
    <t>天津市2014年重点道路技防网高清电子卡口建设项目</t>
    <phoneticPr fontId="19" type="noConversion"/>
  </si>
  <si>
    <t>JC21-1201-2014-000089</t>
    <phoneticPr fontId="19" type="noConversion"/>
  </si>
  <si>
    <t>ICT2014年电子卡口项目大华采购合同</t>
    <phoneticPr fontId="19" type="noConversion"/>
  </si>
  <si>
    <t>天津市沃瑞丰科技发展有限公司</t>
    <phoneticPr fontId="19" type="noConversion"/>
  </si>
  <si>
    <t>JC21-1201-2014-000125</t>
    <phoneticPr fontId="19" type="noConversion"/>
  </si>
  <si>
    <t>ICT2014年电子卡口项目工程公司采购合同</t>
    <phoneticPr fontId="19" type="noConversion"/>
  </si>
  <si>
    <t>2014.11.11</t>
    <phoneticPr fontId="19" type="noConversion"/>
  </si>
  <si>
    <r>
      <t>到货60%验收30%尾款10%</t>
    </r>
    <r>
      <rPr>
        <sz val="11"/>
        <rFont val="宋体"/>
        <family val="3"/>
        <charset val="134"/>
      </rPr>
      <t/>
    </r>
    <phoneticPr fontId="19" type="noConversion"/>
  </si>
  <si>
    <t>ICT-26</t>
    <phoneticPr fontId="19" type="noConversion"/>
  </si>
  <si>
    <t>2014电子卡口项目</t>
    <phoneticPr fontId="19" type="noConversion"/>
  </si>
  <si>
    <t>JC21-1201-2014-000135</t>
    <phoneticPr fontId="19" type="noConversion"/>
  </si>
  <si>
    <t>ICT2014年电子卡口监控杆采购合同</t>
    <phoneticPr fontId="19" type="noConversion"/>
  </si>
  <si>
    <t>2014.12.20</t>
    <phoneticPr fontId="19" type="noConversion"/>
  </si>
  <si>
    <t>到货60%验收30%尾款10%</t>
    <phoneticPr fontId="19" type="noConversion"/>
  </si>
  <si>
    <t>F-20140153</t>
    <phoneticPr fontId="19" type="noConversion"/>
  </si>
  <si>
    <t>192140JXWA1530</t>
    <phoneticPr fontId="19" type="noConversion"/>
  </si>
  <si>
    <t>蓟县公安消防二级设备采购项目</t>
    <phoneticPr fontId="19" type="noConversion"/>
  </si>
  <si>
    <t>JC21-1201-2014-000127</t>
    <phoneticPr fontId="19" type="noConversion"/>
  </si>
  <si>
    <t>ICT蓟县消防采购合同</t>
    <phoneticPr fontId="19" type="noConversion"/>
  </si>
  <si>
    <t>赵元泉</t>
    <phoneticPr fontId="19" type="noConversion"/>
  </si>
  <si>
    <t>天津市捷安机电工程有限公司</t>
    <phoneticPr fontId="19" type="noConversion"/>
  </si>
  <si>
    <t>2014.12.8</t>
    <phoneticPr fontId="19" type="noConversion"/>
  </si>
  <si>
    <t>F-20140168</t>
    <phoneticPr fontId="19" type="noConversion"/>
  </si>
  <si>
    <t>192140BCWA1680</t>
    <phoneticPr fontId="19" type="noConversion"/>
  </si>
  <si>
    <t>天津海关北辰办事处通信机房系统集成项目</t>
    <phoneticPr fontId="19" type="noConversion"/>
  </si>
  <si>
    <t>JC21-1201-2014-000109</t>
    <phoneticPr fontId="19" type="noConversion"/>
  </si>
  <si>
    <t>ICT海关荃为采购合同</t>
    <phoneticPr fontId="19" type="noConversion"/>
  </si>
  <si>
    <t>2014.11.13</t>
    <phoneticPr fontId="19" type="noConversion"/>
  </si>
  <si>
    <t>2015.1.7</t>
    <phoneticPr fontId="19" type="noConversion"/>
  </si>
  <si>
    <t>到货30%验收65%验收合格1年后5%</t>
    <phoneticPr fontId="19" type="noConversion"/>
  </si>
  <si>
    <t>ICT海关智导采购合同</t>
    <phoneticPr fontId="19" type="noConversion"/>
  </si>
  <si>
    <t>天津智导科技有限公司</t>
    <phoneticPr fontId="19" type="noConversion"/>
  </si>
  <si>
    <t>2014.11.7</t>
    <phoneticPr fontId="19" type="noConversion"/>
  </si>
  <si>
    <t>JC21-1201-2014-000114</t>
    <phoneticPr fontId="19" type="noConversion"/>
  </si>
  <si>
    <t>ICT海关锐莫采购合同</t>
    <phoneticPr fontId="19" type="noConversion"/>
  </si>
  <si>
    <t>上海锐莫通信技术有限公司</t>
    <phoneticPr fontId="19" type="noConversion"/>
  </si>
  <si>
    <t>JC21-1201-2014-000113</t>
    <phoneticPr fontId="19" type="noConversion"/>
  </si>
  <si>
    <t>ICT海关H3C采购合同</t>
    <phoneticPr fontId="19" type="noConversion"/>
  </si>
  <si>
    <t>2014.11.3</t>
    <phoneticPr fontId="19" type="noConversion"/>
  </si>
  <si>
    <t>F-20140170</t>
    <phoneticPr fontId="19" type="noConversion"/>
  </si>
  <si>
    <t>192140JHWA1700</t>
    <phoneticPr fontId="19" type="noConversion"/>
  </si>
  <si>
    <t>天津市教育招生考试院机房设备项目</t>
    <phoneticPr fontId="19" type="noConversion"/>
  </si>
  <si>
    <t>JC21-1201-2014-000104</t>
    <phoneticPr fontId="19" type="noConversion"/>
  </si>
  <si>
    <t>ICT考试院UPS采购合同</t>
    <phoneticPr fontId="19" type="noConversion"/>
  </si>
  <si>
    <t>天津科力源科技有限公司</t>
    <phoneticPr fontId="19" type="noConversion"/>
  </si>
  <si>
    <t>2014.10.10</t>
    <phoneticPr fontId="19" type="noConversion"/>
  </si>
  <si>
    <t>F-20140170-1</t>
    <phoneticPr fontId="19" type="noConversion"/>
  </si>
  <si>
    <t>192140JHWA1701</t>
    <phoneticPr fontId="19" type="noConversion"/>
  </si>
  <si>
    <t>JC21-1201-2014-000155</t>
    <phoneticPr fontId="19" type="noConversion"/>
  </si>
  <si>
    <t>ICT考试院UPS增项采购合同</t>
    <phoneticPr fontId="19" type="noConversion"/>
  </si>
  <si>
    <t>F-20140174</t>
    <phoneticPr fontId="19" type="noConversion"/>
  </si>
  <si>
    <t>192140HQWA1741</t>
    <phoneticPr fontId="19" type="noConversion"/>
  </si>
  <si>
    <t>红星职专实训监控项目二期</t>
    <phoneticPr fontId="19" type="noConversion"/>
  </si>
  <si>
    <t>JC21-1201-2014-000112</t>
    <phoneticPr fontId="19" type="noConversion"/>
  </si>
  <si>
    <t>ICT红星职专采购合同</t>
    <phoneticPr fontId="19" type="noConversion"/>
  </si>
  <si>
    <t>天津市深大天星科技发展有限公司</t>
    <phoneticPr fontId="19" type="noConversion"/>
  </si>
  <si>
    <t>F-20140191</t>
    <phoneticPr fontId="19" type="noConversion"/>
  </si>
  <si>
    <t>192140NKWI1910</t>
    <phoneticPr fontId="19" type="noConversion"/>
  </si>
  <si>
    <t>熙汇广场工程一期弱电工程项目</t>
    <phoneticPr fontId="19" type="noConversion"/>
  </si>
  <si>
    <t>JC21-1201-2015-000028</t>
    <phoneticPr fontId="19" type="noConversion"/>
  </si>
  <si>
    <t>ICT熙汇广场一期弱电工程项目采购合同</t>
    <phoneticPr fontId="19" type="noConversion"/>
  </si>
  <si>
    <t>2015.3.25</t>
    <phoneticPr fontId="19" type="noConversion"/>
  </si>
  <si>
    <t>2015.8.21</t>
    <phoneticPr fontId="19" type="noConversion"/>
  </si>
  <si>
    <t>到货45%验收25%工程结算25%验收合格后1年5%</t>
    <phoneticPr fontId="19" type="noConversion"/>
  </si>
  <si>
    <t>F-20140193</t>
    <phoneticPr fontId="19" type="noConversion"/>
  </si>
  <si>
    <t>192140XQWI1930</t>
    <phoneticPr fontId="19" type="noConversion"/>
  </si>
  <si>
    <t>2014年西青技防网项目</t>
    <phoneticPr fontId="19" type="noConversion"/>
  </si>
  <si>
    <t>JC21-1201-2014-000138</t>
    <phoneticPr fontId="19" type="noConversion"/>
  </si>
  <si>
    <t>ICT2014西青技防网监控杆采购合同</t>
    <phoneticPr fontId="19" type="noConversion"/>
  </si>
  <si>
    <t>天津市泓晟伟业科技有限公司</t>
    <phoneticPr fontId="19" type="noConversion"/>
  </si>
  <si>
    <t>到货35%验收55%验收合格1年后10%</t>
    <phoneticPr fontId="19" type="noConversion"/>
  </si>
  <si>
    <t>JC21-1201-2014-000134</t>
    <phoneticPr fontId="19" type="noConversion"/>
  </si>
  <si>
    <t>ICT2014西青技防网2期唯成购合同</t>
    <phoneticPr fontId="19" type="noConversion"/>
  </si>
  <si>
    <t>2014.12.12</t>
    <phoneticPr fontId="19" type="noConversion"/>
  </si>
  <si>
    <t>到货35%验收65%</t>
    <phoneticPr fontId="19" type="noConversion"/>
  </si>
  <si>
    <t>F-20140196</t>
    <phoneticPr fontId="19" type="noConversion"/>
  </si>
  <si>
    <t>192140JKWA1960</t>
    <phoneticPr fontId="19" type="noConversion"/>
  </si>
  <si>
    <t>清新空气信息化项目</t>
    <phoneticPr fontId="19" type="noConversion"/>
  </si>
  <si>
    <t>JC21-1201-2014-000144</t>
    <phoneticPr fontId="19" type="noConversion"/>
  </si>
  <si>
    <t>ICT清新空气联网项目鼎坤采购合同</t>
    <phoneticPr fontId="19" type="noConversion"/>
  </si>
  <si>
    <t>天津鼎坤科技有限公司</t>
    <phoneticPr fontId="19" type="noConversion"/>
  </si>
  <si>
    <t>2014.1.12</t>
    <phoneticPr fontId="19" type="noConversion"/>
  </si>
  <si>
    <t>JC21-1201-2014-000147</t>
    <phoneticPr fontId="19" type="noConversion"/>
  </si>
  <si>
    <t>ICT清新空气联网项目德印采购合同</t>
    <phoneticPr fontId="19" type="noConversion"/>
  </si>
  <si>
    <t>天津德印科技有限公司</t>
    <phoneticPr fontId="19" type="noConversion"/>
  </si>
  <si>
    <t>JC21-1201-2014-000143</t>
    <phoneticPr fontId="19" type="noConversion"/>
  </si>
  <si>
    <t>ICT清新空气联网项目云安采购合同</t>
    <phoneticPr fontId="19" type="noConversion"/>
  </si>
  <si>
    <t>天津市云安科技发展有限公司</t>
    <phoneticPr fontId="19" type="noConversion"/>
  </si>
  <si>
    <t>ICT-26</t>
    <phoneticPr fontId="19" type="noConversion"/>
  </si>
  <si>
    <t>192140JKWA1960</t>
    <phoneticPr fontId="19" type="noConversion"/>
  </si>
  <si>
    <t>JC21-1201-2014-000148</t>
    <phoneticPr fontId="19" type="noConversion"/>
  </si>
  <si>
    <t>ICT清新空气联网项目先亚采购合同</t>
    <phoneticPr fontId="19" type="noConversion"/>
  </si>
  <si>
    <t>刘嘉</t>
    <phoneticPr fontId="19" type="noConversion"/>
  </si>
  <si>
    <t>天津先亚电子科技发展有限公司</t>
    <phoneticPr fontId="19" type="noConversion"/>
  </si>
  <si>
    <t>2014.12.31</t>
    <phoneticPr fontId="19" type="noConversion"/>
  </si>
  <si>
    <t>2015.1.12</t>
    <phoneticPr fontId="19" type="noConversion"/>
  </si>
  <si>
    <t>到货30%验收60%验收合格1年后10%</t>
    <phoneticPr fontId="19" type="noConversion"/>
  </si>
  <si>
    <t>2015.3.20</t>
    <phoneticPr fontId="19" type="noConversion"/>
  </si>
  <si>
    <t>JC21-1201-2014-000145</t>
    <phoneticPr fontId="19" type="noConversion"/>
  </si>
  <si>
    <t>ICT清新空气联网项目恒瑞采购合同</t>
    <phoneticPr fontId="19" type="noConversion"/>
  </si>
  <si>
    <t>2014.12.25</t>
    <phoneticPr fontId="19" type="noConversion"/>
  </si>
  <si>
    <t>2015.1.16</t>
    <phoneticPr fontId="19" type="noConversion"/>
  </si>
  <si>
    <t>ICT-27</t>
    <phoneticPr fontId="19" type="noConversion"/>
  </si>
  <si>
    <t>F-20140199</t>
    <phoneticPr fontId="19" type="noConversion"/>
  </si>
  <si>
    <t>192140JHWA1990</t>
    <phoneticPr fontId="19" type="noConversion"/>
  </si>
  <si>
    <t>考试院项目</t>
    <phoneticPr fontId="19" type="noConversion"/>
  </si>
  <si>
    <t>JC21-1201-2015-000006</t>
    <phoneticPr fontId="19" type="noConversion"/>
  </si>
  <si>
    <t>ICT考试院UPS采购合同</t>
    <phoneticPr fontId="19" type="noConversion"/>
  </si>
  <si>
    <t>2015.1.22</t>
    <phoneticPr fontId="19" type="noConversion"/>
  </si>
  <si>
    <t>2015.3.19</t>
    <phoneticPr fontId="19" type="noConversion"/>
  </si>
  <si>
    <t>到货30%验收70%</t>
    <phoneticPr fontId="19" type="noConversion"/>
  </si>
  <si>
    <t>F-20150004</t>
    <phoneticPr fontId="19" type="noConversion"/>
  </si>
  <si>
    <t>192150BCWI0040</t>
    <phoneticPr fontId="19" type="noConversion"/>
  </si>
  <si>
    <t>北辰小区改造项目</t>
    <phoneticPr fontId="19" type="noConversion"/>
  </si>
  <si>
    <t>JC21-1201-2015-000008</t>
    <phoneticPr fontId="19" type="noConversion"/>
  </si>
  <si>
    <t>ICT北辰旧楼改造项目采购合同</t>
    <phoneticPr fontId="19" type="noConversion"/>
  </si>
  <si>
    <t>2015.1.28</t>
    <phoneticPr fontId="19" type="noConversion"/>
  </si>
  <si>
    <t>2015.5.22</t>
    <phoneticPr fontId="19" type="noConversion"/>
  </si>
  <si>
    <t>到货45%验收50%验收合格1年后5%</t>
    <phoneticPr fontId="19" type="noConversion"/>
  </si>
  <si>
    <t>F-20150024-1</t>
    <phoneticPr fontId="19" type="noConversion"/>
  </si>
  <si>
    <t>192150HBWI0240</t>
    <phoneticPr fontId="19" type="noConversion"/>
  </si>
  <si>
    <t>河北技防网项目</t>
    <phoneticPr fontId="19" type="noConversion"/>
  </si>
  <si>
    <t>JC21-1201-2015-000017</t>
    <phoneticPr fontId="19" type="noConversion"/>
  </si>
  <si>
    <t>ICT河北技防网UPS采购合同</t>
    <phoneticPr fontId="19" type="noConversion"/>
  </si>
  <si>
    <t>天津赛翔科技发展有限公司</t>
    <phoneticPr fontId="19" type="noConversion"/>
  </si>
  <si>
    <t>2015.2.26</t>
    <phoneticPr fontId="19" type="noConversion"/>
  </si>
  <si>
    <r>
      <t>ICT-27</t>
    </r>
    <r>
      <rPr>
        <outline/>
        <sz val="12"/>
        <rFont val="宋体"/>
        <family val="3"/>
        <charset val="134"/>
      </rPr>
      <t/>
    </r>
  </si>
  <si>
    <t>ICT河北技防网大华设备采购合同</t>
    <phoneticPr fontId="19" type="noConversion"/>
  </si>
  <si>
    <t>天津数联通广科技有限公司</t>
    <phoneticPr fontId="19" type="noConversion"/>
  </si>
  <si>
    <t>2015.3.1</t>
    <phoneticPr fontId="19" type="noConversion"/>
  </si>
  <si>
    <t>F-20150024</t>
    <phoneticPr fontId="19" type="noConversion"/>
  </si>
  <si>
    <r>
      <t>192150HBWI0240</t>
    </r>
    <r>
      <rPr>
        <outline/>
        <sz val="12"/>
        <rFont val="宋体"/>
        <family val="3"/>
        <charset val="134"/>
      </rPr>
      <t/>
    </r>
    <phoneticPr fontId="19" type="noConversion"/>
  </si>
  <si>
    <t>JC21-1201-2015-000020</t>
    <phoneticPr fontId="19" type="noConversion"/>
  </si>
  <si>
    <t>ICT河北技防网博达采购合同</t>
    <phoneticPr fontId="19" type="noConversion"/>
  </si>
  <si>
    <t>上海博达数据通信有限公司</t>
    <phoneticPr fontId="19" type="noConversion"/>
  </si>
  <si>
    <t>2015.3.9</t>
    <phoneticPr fontId="19" type="noConversion"/>
  </si>
  <si>
    <t>2015.4.23</t>
    <phoneticPr fontId="19" type="noConversion"/>
  </si>
  <si>
    <r>
      <t>ICT-27</t>
    </r>
    <r>
      <rPr>
        <outline/>
        <sz val="12"/>
        <rFont val="宋体"/>
        <family val="3"/>
        <charset val="134"/>
      </rPr>
      <t/>
    </r>
    <phoneticPr fontId="19" type="noConversion"/>
  </si>
  <si>
    <t>F-20150038</t>
    <phoneticPr fontId="19" type="noConversion"/>
  </si>
  <si>
    <t>192150DLWI0380</t>
    <phoneticPr fontId="19" type="noConversion"/>
  </si>
  <si>
    <t>空港技防网项目</t>
    <phoneticPr fontId="19" type="noConversion"/>
  </si>
  <si>
    <t>JC21-1201-2015-000031</t>
    <phoneticPr fontId="19" type="noConversion"/>
  </si>
  <si>
    <t>ICT空港智能交通工程项目设备采购合同</t>
    <phoneticPr fontId="19" type="noConversion"/>
  </si>
  <si>
    <t>2015.3.25</t>
    <phoneticPr fontId="19" type="noConversion"/>
  </si>
  <si>
    <t>2015.7.21</t>
    <phoneticPr fontId="19" type="noConversion"/>
  </si>
  <si>
    <t>ICT-28</t>
    <phoneticPr fontId="19" type="noConversion"/>
  </si>
  <si>
    <t>F-20150039</t>
    <phoneticPr fontId="19" type="noConversion"/>
  </si>
  <si>
    <t>192150TGWI0390</t>
    <phoneticPr fontId="19" type="noConversion"/>
  </si>
  <si>
    <t>海港技防网项目</t>
    <phoneticPr fontId="19" type="noConversion"/>
  </si>
  <si>
    <t>JC21-1201-2015-000029</t>
    <phoneticPr fontId="19" type="noConversion"/>
  </si>
  <si>
    <t>ICT海港技防网升级改造工程项目采购合同</t>
    <phoneticPr fontId="19" type="noConversion"/>
  </si>
  <si>
    <t>F-20150047</t>
    <phoneticPr fontId="19" type="noConversion"/>
  </si>
  <si>
    <t>192150JXWI0470</t>
    <phoneticPr fontId="19" type="noConversion"/>
  </si>
  <si>
    <t>蓟县技防网</t>
    <phoneticPr fontId="19" type="noConversion"/>
  </si>
  <si>
    <t>JC21-1201-2015-000056</t>
    <phoneticPr fontId="19" type="noConversion"/>
  </si>
  <si>
    <t>ICT蓟县技防网采购合同</t>
    <phoneticPr fontId="19" type="noConversion"/>
  </si>
  <si>
    <t>李翔</t>
    <phoneticPr fontId="19" type="noConversion"/>
  </si>
  <si>
    <t>2015.6.4</t>
    <phoneticPr fontId="19" type="noConversion"/>
  </si>
  <si>
    <t>2015.6.16</t>
    <phoneticPr fontId="19" type="noConversion"/>
  </si>
  <si>
    <t>F-20150123</t>
    <phoneticPr fontId="19" type="noConversion"/>
  </si>
  <si>
    <t>192150JKWA1230</t>
    <phoneticPr fontId="19" type="noConversion"/>
  </si>
  <si>
    <t>天津体育馆项目</t>
    <phoneticPr fontId="19" type="noConversion"/>
  </si>
  <si>
    <t>JC21-1201-2015-000097</t>
    <phoneticPr fontId="19" type="noConversion"/>
  </si>
  <si>
    <t>ICT体育馆项目采购</t>
    <phoneticPr fontId="19" type="noConversion"/>
  </si>
  <si>
    <t>天津开发区普来思信息技术有限公司</t>
    <phoneticPr fontId="19" type="noConversion"/>
  </si>
  <si>
    <t>2015.8.10</t>
    <phoneticPr fontId="19" type="noConversion"/>
  </si>
  <si>
    <t>2015.8.21</t>
    <phoneticPr fontId="19" type="noConversion"/>
  </si>
  <si>
    <t>到货100%</t>
    <phoneticPr fontId="19" type="noConversion"/>
  </si>
  <si>
    <t>F-20150104</t>
    <phoneticPr fontId="19" type="noConversion"/>
  </si>
  <si>
    <t>192150HBWI1040</t>
    <phoneticPr fontId="19" type="noConversion"/>
  </si>
  <si>
    <t>河北技防网2期</t>
    <phoneticPr fontId="19" type="noConversion"/>
  </si>
  <si>
    <t>JC21-1201-2015-000085</t>
    <phoneticPr fontId="19" type="noConversion"/>
  </si>
  <si>
    <t>ICT河北技防网2期大华采购合同</t>
    <phoneticPr fontId="19" type="noConversion"/>
  </si>
  <si>
    <t>2015.7.20</t>
    <phoneticPr fontId="19" type="noConversion"/>
  </si>
  <si>
    <t>JC21-1201-2015-000081</t>
    <phoneticPr fontId="19" type="noConversion"/>
  </si>
  <si>
    <t>ICT河北技防网2期盛世颢瑞采购合同</t>
    <phoneticPr fontId="19" type="noConversion"/>
  </si>
  <si>
    <t>天津盛世颢瑞科技有限公司</t>
    <phoneticPr fontId="19" type="noConversion"/>
  </si>
  <si>
    <t>2015.7.19</t>
    <phoneticPr fontId="19" type="noConversion"/>
  </si>
  <si>
    <t>JC21-1201-2015-000084</t>
    <phoneticPr fontId="19" type="noConversion"/>
  </si>
  <si>
    <t>ICT河北技防网2期博达采购合同</t>
    <phoneticPr fontId="19" type="noConversion"/>
  </si>
  <si>
    <t>2015.7.31</t>
    <phoneticPr fontId="19" type="noConversion"/>
  </si>
  <si>
    <t>ICT-49</t>
    <phoneticPr fontId="19" type="noConversion"/>
  </si>
  <si>
    <t>天津市河北区技防网高清视频监控及电子卡口建设工程合同（二期）</t>
    <phoneticPr fontId="19" type="noConversion"/>
  </si>
  <si>
    <t>JC21-1201-2016-000059</t>
    <phoneticPr fontId="19" type="noConversion"/>
  </si>
  <si>
    <t>ICT河北技防网项目大屏设备买卖合同</t>
    <phoneticPr fontId="19" type="noConversion"/>
  </si>
  <si>
    <t>2016.4.6</t>
    <phoneticPr fontId="19" type="noConversion"/>
  </si>
  <si>
    <t>2016.4.26</t>
    <phoneticPr fontId="19" type="noConversion"/>
  </si>
  <si>
    <t>签订30%验收60%验收1年后10%</t>
    <phoneticPr fontId="19" type="noConversion"/>
  </si>
  <si>
    <t>ICT-30</t>
    <phoneticPr fontId="19" type="noConversion"/>
  </si>
  <si>
    <t>192150JXWI1400</t>
    <phoneticPr fontId="19" type="noConversion"/>
  </si>
  <si>
    <t>蓟县技防网与电子警察项目</t>
    <phoneticPr fontId="19" type="noConversion"/>
  </si>
  <si>
    <t>JC21-1201-2015-000118</t>
    <phoneticPr fontId="19" type="noConversion"/>
  </si>
  <si>
    <t>ICT2015蓟县技防网天地伟业设备采购项目</t>
    <phoneticPr fontId="19" type="noConversion"/>
  </si>
  <si>
    <t>2015.9.20</t>
    <phoneticPr fontId="19" type="noConversion"/>
  </si>
  <si>
    <t>2015.9.25</t>
    <phoneticPr fontId="19" type="noConversion"/>
  </si>
  <si>
    <t>ICT-29</t>
    <phoneticPr fontId="19" type="noConversion"/>
  </si>
  <si>
    <t>2015年蓟县视频电子警察工程设备采购项目采购方案</t>
    <phoneticPr fontId="19" type="noConversion"/>
  </si>
  <si>
    <t>JC21-1201-2015-000119</t>
    <phoneticPr fontId="19" type="noConversion"/>
  </si>
  <si>
    <t>ICT2015蓟县技防网海康设备采购项目</t>
    <phoneticPr fontId="19" type="noConversion"/>
  </si>
  <si>
    <t>天津市朗科电子科技有限公司</t>
    <phoneticPr fontId="19" type="noConversion"/>
  </si>
  <si>
    <t>2015.9.17</t>
    <phoneticPr fontId="19" type="noConversion"/>
  </si>
  <si>
    <t>到货30%验收65%尾款5%</t>
    <phoneticPr fontId="19" type="noConversion"/>
  </si>
  <si>
    <r>
      <t>ICT-33</t>
    </r>
    <r>
      <rPr>
        <outline/>
        <sz val="12"/>
        <rFont val="宋体"/>
        <family val="3"/>
        <charset val="134"/>
      </rPr>
      <t/>
    </r>
  </si>
  <si>
    <t>F-20150152</t>
    <phoneticPr fontId="19" type="noConversion"/>
  </si>
  <si>
    <t>192150HXWA1520</t>
    <phoneticPr fontId="19" type="noConversion"/>
  </si>
  <si>
    <t>天津市河西区文化局三馆弱电系统建设项目</t>
    <phoneticPr fontId="19" type="noConversion"/>
  </si>
  <si>
    <t>JC21-1201-2015-000123</t>
    <phoneticPr fontId="19" type="noConversion"/>
  </si>
  <si>
    <t>ICT河西三馆设备采购合同</t>
    <phoneticPr fontId="19" type="noConversion"/>
  </si>
  <si>
    <t>2015.9.23</t>
    <phoneticPr fontId="19" type="noConversion"/>
  </si>
  <si>
    <t>2015.10.23</t>
    <phoneticPr fontId="19" type="noConversion"/>
  </si>
  <si>
    <r>
      <t>ICT-34</t>
    </r>
    <r>
      <rPr>
        <outline/>
        <sz val="12"/>
        <rFont val="宋体"/>
        <family val="3"/>
        <charset val="134"/>
      </rPr>
      <t/>
    </r>
  </si>
  <si>
    <t>192150HXWA1530</t>
    <phoneticPr fontId="19" type="noConversion"/>
  </si>
  <si>
    <t>天津市河西区社区电子公共阅览室联网建设项目</t>
    <phoneticPr fontId="19" type="noConversion"/>
  </si>
  <si>
    <t>JC21-1201-2015-000124</t>
    <phoneticPr fontId="19" type="noConversion"/>
  </si>
  <si>
    <t>ICT河西阅览室设备采购合同</t>
    <phoneticPr fontId="19" type="noConversion"/>
  </si>
  <si>
    <r>
      <t>ICT-32</t>
    </r>
    <r>
      <rPr>
        <outline/>
        <sz val="12"/>
        <rFont val="宋体"/>
        <family val="3"/>
        <charset val="134"/>
      </rPr>
      <t/>
    </r>
  </si>
  <si>
    <t>F-20150155</t>
    <phoneticPr fontId="19" type="noConversion"/>
  </si>
  <si>
    <t>192150JCWA1550</t>
    <phoneticPr fontId="19" type="noConversion"/>
  </si>
  <si>
    <t>万顺欧贸城云设备采购项目</t>
    <phoneticPr fontId="19" type="noConversion"/>
  </si>
  <si>
    <t>JC21-1201-2015-000136</t>
    <phoneticPr fontId="19" type="noConversion"/>
  </si>
  <si>
    <t>ICT万顺盛创采购合同</t>
    <phoneticPr fontId="19" type="noConversion"/>
  </si>
  <si>
    <t>天津盛创科技发展有限公司</t>
    <phoneticPr fontId="19" type="noConversion"/>
  </si>
  <si>
    <t>2015.10.18</t>
    <phoneticPr fontId="19" type="noConversion"/>
  </si>
  <si>
    <t>2015.10.21</t>
    <phoneticPr fontId="19" type="noConversion"/>
  </si>
  <si>
    <t>到货30%验收65%验收合格1年后5%</t>
    <phoneticPr fontId="19" type="noConversion"/>
  </si>
  <si>
    <t>ICT-38</t>
    <phoneticPr fontId="19" type="noConversion"/>
  </si>
  <si>
    <t>JC21-1201-2015-000139</t>
    <phoneticPr fontId="19" type="noConversion"/>
  </si>
  <si>
    <t>ICT万顺鼎坤采购合同</t>
    <phoneticPr fontId="19" type="noConversion"/>
  </si>
  <si>
    <t>天津鼎坤科技有限公司</t>
    <phoneticPr fontId="19" type="noConversion"/>
  </si>
  <si>
    <t>2015.11.4</t>
    <phoneticPr fontId="19" type="noConversion"/>
  </si>
  <si>
    <t>2015.11.17</t>
    <phoneticPr fontId="19" type="noConversion"/>
  </si>
  <si>
    <t>ICT-37</t>
    <phoneticPr fontId="19" type="noConversion"/>
  </si>
  <si>
    <t>F-20150156</t>
    <phoneticPr fontId="19" type="noConversion"/>
  </si>
  <si>
    <t>192150JCWI1560</t>
    <phoneticPr fontId="19" type="noConversion"/>
  </si>
  <si>
    <t>万顺欧贸城云中心集成项目</t>
    <phoneticPr fontId="19" type="noConversion"/>
  </si>
  <si>
    <t>JC21-1201-2015-000137</t>
    <phoneticPr fontId="19" type="noConversion"/>
  </si>
  <si>
    <t>ICT万顺艾默生采购合同</t>
    <phoneticPr fontId="19" type="noConversion"/>
  </si>
  <si>
    <t>天津泰和瑞信息技术有限公司</t>
    <phoneticPr fontId="19" type="noConversion"/>
  </si>
  <si>
    <t>2015.10.30</t>
    <phoneticPr fontId="19" type="noConversion"/>
  </si>
  <si>
    <t>到货30%验收65%质保期后5%</t>
    <phoneticPr fontId="19" type="noConversion"/>
  </si>
  <si>
    <t>ICT-31</t>
    <phoneticPr fontId="19" type="noConversion"/>
  </si>
  <si>
    <t>F-20150157</t>
    <phoneticPr fontId="19" type="noConversion"/>
  </si>
  <si>
    <t>192150JKWA1570</t>
    <phoneticPr fontId="19" type="noConversion"/>
  </si>
  <si>
    <t>天津市公安交通管理局中心城区智能交通管理系统公安专网升级项目</t>
    <phoneticPr fontId="19" type="noConversion"/>
  </si>
  <si>
    <t>JC21-1201-2015-000130</t>
    <phoneticPr fontId="19" type="noConversion"/>
  </si>
  <si>
    <t>ICT公安三级网远孚采购合同</t>
    <phoneticPr fontId="19" type="noConversion"/>
  </si>
  <si>
    <t>天津远孚信息技术开发有限公司</t>
    <phoneticPr fontId="19" type="noConversion"/>
  </si>
  <si>
    <t>2015.10.11</t>
    <phoneticPr fontId="19" type="noConversion"/>
  </si>
  <si>
    <t>2015.10.19</t>
    <phoneticPr fontId="19" type="noConversion"/>
  </si>
  <si>
    <r>
      <t>ICT-35</t>
    </r>
    <r>
      <rPr>
        <outline/>
        <sz val="12"/>
        <rFont val="宋体"/>
        <family val="3"/>
        <charset val="134"/>
      </rPr>
      <t/>
    </r>
  </si>
  <si>
    <t>JC21-1201-2015-000132</t>
    <phoneticPr fontId="19" type="noConversion"/>
  </si>
  <si>
    <t>ICT公安三级网H3C采购合同</t>
    <phoneticPr fontId="19" type="noConversion"/>
  </si>
  <si>
    <t>天津万恒网络科技有限公司</t>
    <phoneticPr fontId="19" type="noConversion"/>
  </si>
  <si>
    <r>
      <t>ICT-36</t>
    </r>
    <r>
      <rPr>
        <outline/>
        <sz val="12"/>
        <rFont val="宋体"/>
        <family val="3"/>
        <charset val="134"/>
      </rPr>
      <t/>
    </r>
  </si>
  <si>
    <t>公安三级网</t>
    <phoneticPr fontId="19" type="noConversion"/>
  </si>
  <si>
    <t>JC21-1201-2015-000141</t>
    <phoneticPr fontId="19" type="noConversion"/>
  </si>
  <si>
    <t>ICT公安专网升级中兴采购合同</t>
    <phoneticPr fontId="19" type="noConversion"/>
  </si>
  <si>
    <t>天津信择科技发展有限公司</t>
    <phoneticPr fontId="19" type="noConversion"/>
  </si>
  <si>
    <t>2015.10.29</t>
    <phoneticPr fontId="19" type="noConversion"/>
  </si>
  <si>
    <t>ICT-42</t>
    <phoneticPr fontId="19" type="noConversion"/>
  </si>
  <si>
    <t>JC21-1201-2015-000146</t>
    <phoneticPr fontId="19" type="noConversion"/>
  </si>
  <si>
    <t>2015.11.11</t>
    <phoneticPr fontId="19" type="noConversion"/>
  </si>
  <si>
    <t>2016.1.21</t>
    <phoneticPr fontId="19" type="noConversion"/>
  </si>
  <si>
    <t>ICT-39</t>
    <phoneticPr fontId="19" type="noConversion"/>
  </si>
  <si>
    <t>F-20150171</t>
    <phoneticPr fontId="19" type="noConversion"/>
  </si>
  <si>
    <t>192150HDWF1710</t>
    <phoneticPr fontId="19" type="noConversion"/>
  </si>
  <si>
    <t>荣华供热组网项目</t>
    <phoneticPr fontId="19" type="noConversion"/>
  </si>
  <si>
    <t>JC21-1201-2015-000154</t>
    <phoneticPr fontId="19" type="noConversion"/>
  </si>
  <si>
    <t>ICT荣华供热采购合同</t>
    <phoneticPr fontId="19" type="noConversion"/>
  </si>
  <si>
    <t>晟诺文（天津）通信科技有限公司</t>
    <phoneticPr fontId="19" type="noConversion"/>
  </si>
  <si>
    <t>2015.11.20</t>
    <phoneticPr fontId="19" type="noConversion"/>
  </si>
  <si>
    <t>2015.11.25</t>
    <phoneticPr fontId="19" type="noConversion"/>
  </si>
  <si>
    <t>合同签订80% 竣工20%</t>
    <phoneticPr fontId="19" type="noConversion"/>
  </si>
  <si>
    <t>ICT-41</t>
    <phoneticPr fontId="19" type="noConversion"/>
  </si>
  <si>
    <t>F-20150178</t>
    <phoneticPr fontId="19" type="noConversion"/>
  </si>
  <si>
    <t>192150JKWI1570</t>
    <phoneticPr fontId="19" type="noConversion"/>
  </si>
  <si>
    <t>天津市司法局专网链路租赁服务</t>
    <phoneticPr fontId="19" type="noConversion"/>
  </si>
  <si>
    <t>JC21-1201-2015-000167</t>
    <phoneticPr fontId="19" type="noConversion"/>
  </si>
  <si>
    <t>ICT司法局专网采购项目设备采购合同</t>
    <phoneticPr fontId="19" type="noConversion"/>
  </si>
  <si>
    <t>西安赛尔通信股份有限公司</t>
    <phoneticPr fontId="19" type="noConversion"/>
  </si>
  <si>
    <t>2015.12.19</t>
    <phoneticPr fontId="19" type="noConversion"/>
  </si>
  <si>
    <t>2015.12.20</t>
    <phoneticPr fontId="19" type="noConversion"/>
  </si>
  <si>
    <t>签订30%设备到货60%质保结束10%</t>
    <phoneticPr fontId="19" type="noConversion"/>
  </si>
  <si>
    <r>
      <t>ICT-40</t>
    </r>
    <r>
      <rPr>
        <outline/>
        <sz val="12"/>
        <rFont val="宋体"/>
        <family val="3"/>
        <charset val="134"/>
      </rPr>
      <t/>
    </r>
  </si>
  <si>
    <t>F-20150189</t>
    <phoneticPr fontId="19" type="noConversion"/>
  </si>
  <si>
    <t>192150JCWI1890</t>
    <phoneticPr fontId="19" type="noConversion"/>
  </si>
  <si>
    <t>天津市武清区公务安全防控服务系统建设工程</t>
    <phoneticPr fontId="19" type="noConversion"/>
  </si>
  <si>
    <t>JC21-1201-2015-000156</t>
    <phoneticPr fontId="19" type="noConversion"/>
  </si>
  <si>
    <t>ICT武清安全防控设备采购合同</t>
    <phoneticPr fontId="19" type="noConversion"/>
  </si>
  <si>
    <t>胡雅楠</t>
    <phoneticPr fontId="19" type="noConversion"/>
  </si>
  <si>
    <t>2015.11.30</t>
    <phoneticPr fontId="19" type="noConversion"/>
  </si>
  <si>
    <t>完工40%验收55%一年后5%</t>
    <phoneticPr fontId="19" type="noConversion"/>
  </si>
  <si>
    <t>ICT-44</t>
    <phoneticPr fontId="19" type="noConversion"/>
  </si>
  <si>
    <t>F-20150203</t>
    <phoneticPr fontId="19" type="noConversion"/>
  </si>
  <si>
    <t>192150TGWI2030</t>
    <phoneticPr fontId="19" type="noConversion"/>
  </si>
  <si>
    <t>港强海关办公楼弱电项目</t>
    <phoneticPr fontId="19" type="noConversion"/>
  </si>
  <si>
    <t>JC21-1201-2015-000176</t>
    <phoneticPr fontId="19" type="noConversion"/>
  </si>
  <si>
    <t>ICT港强大楼项目设备采购合同</t>
    <phoneticPr fontId="19" type="noConversion"/>
  </si>
  <si>
    <t>2015.12.28</t>
    <phoneticPr fontId="19" type="noConversion"/>
  </si>
  <si>
    <t>2016.2.28</t>
    <phoneticPr fontId="19" type="noConversion"/>
  </si>
  <si>
    <t>到货20%验收75%质保结束5%</t>
    <phoneticPr fontId="19" type="noConversion"/>
  </si>
  <si>
    <t>ICT-43</t>
    <phoneticPr fontId="19" type="noConversion"/>
  </si>
  <si>
    <t>F-20150221</t>
    <phoneticPr fontId="19" type="noConversion"/>
  </si>
  <si>
    <t>192150HDWI2211</t>
    <phoneticPr fontId="19" type="noConversion"/>
  </si>
  <si>
    <t>天津市河东区危险品企业在线检测平台建设项目</t>
    <phoneticPr fontId="19" type="noConversion"/>
  </si>
  <si>
    <t>JC21-1201-2016-000012</t>
    <phoneticPr fontId="19" type="noConversion"/>
  </si>
  <si>
    <t>ICT河东危险品检测平台项目设备买卖合同</t>
    <phoneticPr fontId="19" type="noConversion"/>
  </si>
  <si>
    <t>张智超</t>
    <phoneticPr fontId="19" type="noConversion"/>
  </si>
  <si>
    <t>2016.1.22</t>
    <phoneticPr fontId="19" type="noConversion"/>
  </si>
  <si>
    <t>2016.1.27</t>
    <phoneticPr fontId="19" type="noConversion"/>
  </si>
  <si>
    <t>F-20160001</t>
    <phoneticPr fontId="19" type="noConversion"/>
  </si>
  <si>
    <t>192160DLWI0010</t>
    <phoneticPr fontId="19" type="noConversion"/>
  </si>
  <si>
    <t>空港经济区2015年智能交通工程</t>
    <phoneticPr fontId="19" type="noConversion"/>
  </si>
  <si>
    <t>JC21-1201-2016-000026</t>
    <phoneticPr fontId="19" type="noConversion"/>
  </si>
  <si>
    <t>ICT空港智能交通项目设备买卖合同</t>
    <phoneticPr fontId="19" type="noConversion"/>
  </si>
  <si>
    <t>天津数联通广科技发展有限公司</t>
    <phoneticPr fontId="19" type="noConversion"/>
  </si>
  <si>
    <t>2016.2.17</t>
    <phoneticPr fontId="19" type="noConversion"/>
  </si>
  <si>
    <t>2016.3.17</t>
    <phoneticPr fontId="19" type="noConversion"/>
  </si>
  <si>
    <t>到货20% 验收80%</t>
    <phoneticPr fontId="19" type="noConversion"/>
  </si>
  <si>
    <t>F-20160007</t>
    <phoneticPr fontId="19" type="noConversion"/>
  </si>
  <si>
    <t>192160XQWI0071</t>
    <phoneticPr fontId="19" type="noConversion"/>
  </si>
  <si>
    <t>天津市公安局西青分局2015年技防网建设工程、光缆租费及电费</t>
    <phoneticPr fontId="19" type="noConversion"/>
  </si>
  <si>
    <t>JC21-1201-2016-000097</t>
    <phoneticPr fontId="19" type="noConversion"/>
  </si>
  <si>
    <t>ICT西青技防网项目监控杆买卖合同</t>
    <phoneticPr fontId="19" type="noConversion"/>
  </si>
  <si>
    <t>天津晨辉照明灯具有限公司</t>
    <phoneticPr fontId="19" type="noConversion"/>
  </si>
  <si>
    <t>到货30%验收60%验收1年后5%验收3年后5%</t>
    <phoneticPr fontId="19" type="noConversion"/>
  </si>
  <si>
    <t>F-20160012</t>
    <phoneticPr fontId="19" type="noConversion"/>
  </si>
  <si>
    <t>192160HQWI0120</t>
    <phoneticPr fontId="19" type="noConversion"/>
  </si>
  <si>
    <t>红桥区电子政务基础网络建设项目</t>
    <phoneticPr fontId="19" type="noConversion"/>
  </si>
  <si>
    <t>JC21-1201-2016-000048</t>
    <phoneticPr fontId="19" type="noConversion"/>
  </si>
  <si>
    <t>ICT红桥政务网项目华三设备买卖合同</t>
    <phoneticPr fontId="19" type="noConversion"/>
  </si>
  <si>
    <t>2016.3.8</t>
    <phoneticPr fontId="19" type="noConversion"/>
  </si>
  <si>
    <t>到货30%验收60%验收1年后10%</t>
    <phoneticPr fontId="19" type="noConversion"/>
  </si>
  <si>
    <t>JC21-1201-2016-000067</t>
    <phoneticPr fontId="19" type="noConversion"/>
  </si>
  <si>
    <t>ICT红桥政务网项目安全设备买卖合同</t>
    <phoneticPr fontId="19" type="noConversion"/>
  </si>
  <si>
    <t>天津市炫烽光点科技发展有限公司</t>
    <phoneticPr fontId="19" type="noConversion"/>
  </si>
  <si>
    <t>2016.4.11</t>
    <phoneticPr fontId="19" type="noConversion"/>
  </si>
  <si>
    <t>F-20160017</t>
    <phoneticPr fontId="19" type="noConversion"/>
  </si>
  <si>
    <t>192160TGWI0170</t>
    <phoneticPr fontId="19" type="noConversion"/>
  </si>
  <si>
    <t>天津市滨海新区塘沽教学仪器设备站考点信息化建设项目</t>
    <phoneticPr fontId="19" type="noConversion"/>
  </si>
  <si>
    <t>JC21-1201-2016-000031</t>
    <phoneticPr fontId="19" type="noConversion"/>
  </si>
  <si>
    <t>ICT滨海学校考点信息化项目天地伟业设备买卖合同</t>
    <phoneticPr fontId="19" type="noConversion"/>
  </si>
  <si>
    <t>2016.2.25</t>
    <phoneticPr fontId="19" type="noConversion"/>
  </si>
  <si>
    <t>2016.3.16</t>
    <phoneticPr fontId="19" type="noConversion"/>
  </si>
  <si>
    <t>到货40% 验收50% 验收1年后10%</t>
    <phoneticPr fontId="19" type="noConversion"/>
  </si>
  <si>
    <r>
      <t>JC21-1201-2016-000032</t>
    </r>
    <r>
      <rPr>
        <sz val="11"/>
        <rFont val="宋体"/>
        <family val="3"/>
        <charset val="134"/>
      </rPr>
      <t/>
    </r>
    <phoneticPr fontId="19" type="noConversion"/>
  </si>
  <si>
    <t>ICT滨海学校考点信息化项目竞业达设备买卖合同</t>
    <phoneticPr fontId="19" type="noConversion"/>
  </si>
  <si>
    <t>北京竞业达数字系统科技有限公司</t>
    <phoneticPr fontId="19" type="noConversion"/>
  </si>
  <si>
    <t>JC21-1201-2016-000060</t>
    <phoneticPr fontId="19" type="noConversion"/>
  </si>
  <si>
    <t>ICT滨海学校考点信息化项目设备买卖合同</t>
    <phoneticPr fontId="19" type="noConversion"/>
  </si>
  <si>
    <t>F-20160021</t>
    <phoneticPr fontId="19" type="noConversion"/>
  </si>
  <si>
    <t>192161JKWI0223</t>
    <phoneticPr fontId="19" type="noConversion"/>
  </si>
  <si>
    <t>天津市公安交通管理局泗村店交警执法站公安专网接入项目</t>
    <phoneticPr fontId="19" type="noConversion"/>
  </si>
  <si>
    <t>JC21-1201-2016-000219</t>
    <phoneticPr fontId="19" type="noConversion"/>
  </si>
  <si>
    <t>ICT天津泗村店交警执法站公安专网接入项目采购合同</t>
    <phoneticPr fontId="19" type="noConversion"/>
  </si>
  <si>
    <t>刘建欣</t>
    <phoneticPr fontId="19" type="noConversion"/>
  </si>
  <si>
    <t>F-20160073</t>
    <phoneticPr fontId="19" type="noConversion"/>
  </si>
  <si>
    <t>192161HXWI0184</t>
    <phoneticPr fontId="19" type="noConversion"/>
  </si>
  <si>
    <t>天津市河西区人民政府尖山街道办事处社区监控一期系统集成项目</t>
    <phoneticPr fontId="19" type="noConversion"/>
  </si>
  <si>
    <t>JC21-1201-2016-000181</t>
    <phoneticPr fontId="19" type="noConversion"/>
  </si>
  <si>
    <t>ICT河西区尖山街监控项目设备采购合同</t>
    <phoneticPr fontId="19" type="noConversion"/>
  </si>
  <si>
    <t>天津丽岭钰科技发展有限公司</t>
    <phoneticPr fontId="19" type="noConversion"/>
  </si>
  <si>
    <t>F-20160076</t>
    <phoneticPr fontId="19" type="noConversion"/>
  </si>
  <si>
    <t>192161WQWI0187</t>
    <phoneticPr fontId="19" type="noConversion"/>
  </si>
  <si>
    <t>JC21-1201-2016-000112</t>
    <phoneticPr fontId="19" type="noConversion"/>
  </si>
  <si>
    <t>ICT武清安监项目设备买卖合同</t>
    <phoneticPr fontId="19" type="noConversion"/>
  </si>
  <si>
    <t>天津市信择科技发展有限公司</t>
    <phoneticPr fontId="19" type="noConversion"/>
  </si>
  <si>
    <t>2016.6.17</t>
    <phoneticPr fontId="19" type="noConversion"/>
  </si>
  <si>
    <t>2016.6.30</t>
    <phoneticPr fontId="19" type="noConversion"/>
  </si>
  <si>
    <t>到货50% 验收40% 验收1年后10%</t>
    <phoneticPr fontId="19" type="noConversion"/>
  </si>
  <si>
    <t>F-20160079-2</t>
    <phoneticPr fontId="19" type="noConversion"/>
  </si>
  <si>
    <t>天津临港港务集团有限公司档案管理系统软件开发服务合同-设备部分</t>
    <phoneticPr fontId="19" type="noConversion"/>
  </si>
  <si>
    <t>JC21-1201-2016-000139</t>
    <phoneticPr fontId="19" type="noConversion"/>
  </si>
  <si>
    <t>ICT天津临港港务集团有限公司档案管理系统硬件采购合同</t>
    <phoneticPr fontId="19" type="noConversion"/>
  </si>
  <si>
    <t>2016.9.25</t>
    <phoneticPr fontId="19" type="noConversion"/>
  </si>
  <si>
    <t>JC21-1201-2016-000132</t>
    <phoneticPr fontId="19" type="noConversion"/>
  </si>
  <si>
    <t>ICT华三网络设备买卖合同</t>
    <phoneticPr fontId="19" type="noConversion"/>
  </si>
  <si>
    <t>第一年签订10% 验收后10% 第二年验收1年后10% 年末10% 第三年验收10% 年末10% 第四年验收3年后10% 第四年年末10% 第五年验收4年后10% 年末10%</t>
    <phoneticPr fontId="19" type="noConversion"/>
  </si>
  <si>
    <t>JC21-1201-2016-000255</t>
    <phoneticPr fontId="19" type="noConversion"/>
  </si>
  <si>
    <t>ICT滨海校园网设备买卖合同</t>
    <phoneticPr fontId="19" type="noConversion"/>
  </si>
  <si>
    <t>天津滨海新区大港宏丹技术开发有限公司</t>
    <phoneticPr fontId="19" type="noConversion"/>
  </si>
  <si>
    <t>F-20160113</t>
    <phoneticPr fontId="19" type="noConversion"/>
  </si>
  <si>
    <t>192161BDWI02030</t>
    <phoneticPr fontId="19" type="noConversion"/>
  </si>
  <si>
    <t>天津市金梧桐花园小区一期集成</t>
    <phoneticPr fontId="19" type="noConversion"/>
  </si>
  <si>
    <t>JC21-1201-2016-000226</t>
    <phoneticPr fontId="19" type="noConversion"/>
  </si>
  <si>
    <t>ICT金梧桐花园一期项目设备买卖合同</t>
    <phoneticPr fontId="19" type="noConversion"/>
  </si>
  <si>
    <t>2016.12.21</t>
    <phoneticPr fontId="19" type="noConversion"/>
  </si>
  <si>
    <t>验收95% 验收1年后5%</t>
    <phoneticPr fontId="19" type="noConversion"/>
  </si>
  <si>
    <t>192161HBWI0192</t>
    <phoneticPr fontId="19" type="noConversion"/>
  </si>
  <si>
    <t>天津市河北区建设工程质量安全监督管理支队智慧工地监控平台项目</t>
    <phoneticPr fontId="19" type="noConversion"/>
  </si>
  <si>
    <t>JC21-1201-2016-000151</t>
    <phoneticPr fontId="19" type="noConversion"/>
  </si>
  <si>
    <t>ICT河北建设管理支队监控项目设备买卖合同</t>
    <phoneticPr fontId="19" type="noConversion"/>
  </si>
  <si>
    <t>到货30% 验收60% 1年后10%</t>
    <phoneticPr fontId="19" type="noConversion"/>
  </si>
  <si>
    <t>F-20160117</t>
    <phoneticPr fontId="19" type="noConversion"/>
  </si>
  <si>
    <t>JC21-1201-2016-000189</t>
    <phoneticPr fontId="19" type="noConversion"/>
  </si>
  <si>
    <t>F-20160120</t>
    <phoneticPr fontId="19" type="noConversion"/>
  </si>
  <si>
    <t>192161JNWI0195</t>
    <phoneticPr fontId="19" type="noConversion"/>
  </si>
  <si>
    <t>中小企业公关服务平台津南区窗口平台视频会议系统项目</t>
    <phoneticPr fontId="19" type="noConversion"/>
  </si>
  <si>
    <t>JC21-1201-2016-000146</t>
    <phoneticPr fontId="19" type="noConversion"/>
  </si>
  <si>
    <t>ICT中小企业公关服务平台项目设备买卖合同</t>
    <phoneticPr fontId="19" type="noConversion"/>
  </si>
  <si>
    <t>天津中益信达科技发展有限公司</t>
    <phoneticPr fontId="19" type="noConversion"/>
  </si>
  <si>
    <t>JC21-1201-2016-000137</t>
    <phoneticPr fontId="19" type="noConversion"/>
  </si>
  <si>
    <t>ICT静海技防网项目交换机设备买卖合同</t>
    <phoneticPr fontId="19" type="noConversion"/>
  </si>
  <si>
    <t>上海宽域工业网络设备有限公司</t>
    <phoneticPr fontId="19" type="noConversion"/>
  </si>
  <si>
    <t>2016.8.22</t>
    <phoneticPr fontId="19" type="noConversion"/>
  </si>
  <si>
    <t>到货60%验收30%验收合格1年后10%</t>
    <phoneticPr fontId="19" type="noConversion"/>
  </si>
  <si>
    <t>JC21-1201-2016-000140</t>
    <phoneticPr fontId="19" type="noConversion"/>
  </si>
  <si>
    <t>JC21-1201-2016-000147</t>
    <phoneticPr fontId="19" type="noConversion"/>
  </si>
  <si>
    <t>ICT静海技防网项目镜头设备买卖合同</t>
    <phoneticPr fontId="19" type="noConversion"/>
  </si>
  <si>
    <t>JC21-1201-2016-000149</t>
    <phoneticPr fontId="19" type="noConversion"/>
  </si>
  <si>
    <t>ICT静海技防网项目摄像机设备买卖合同</t>
    <phoneticPr fontId="19" type="noConversion"/>
  </si>
  <si>
    <t>杭州海康威视数字技术股份有限公司天津分公司</t>
    <phoneticPr fontId="19" type="noConversion"/>
  </si>
  <si>
    <t>JC21-1201-2016-000150</t>
    <phoneticPr fontId="19" type="noConversion"/>
  </si>
  <si>
    <t>ICT静海技防网项目云台设备买卖合同</t>
    <phoneticPr fontId="19" type="noConversion"/>
  </si>
  <si>
    <t>天津市嘉杰电子有限公司</t>
    <phoneticPr fontId="19" type="noConversion"/>
  </si>
  <si>
    <t>JC21-1201-2016-000155</t>
    <phoneticPr fontId="19" type="noConversion"/>
  </si>
  <si>
    <t>ICT静海技防网项目光纤收发器设备买卖合同</t>
    <phoneticPr fontId="19" type="noConversion"/>
  </si>
  <si>
    <t>JC21-1201-2016-000201</t>
    <phoneticPr fontId="19" type="noConversion"/>
  </si>
  <si>
    <t>ICT北辰视频监控项目设备买卖合同</t>
    <phoneticPr fontId="19" type="noConversion"/>
  </si>
  <si>
    <t>到货30% 验收40% 1年后30%</t>
    <phoneticPr fontId="19" type="noConversion"/>
  </si>
  <si>
    <t>JC21-1201-2016-000203</t>
    <phoneticPr fontId="19" type="noConversion"/>
  </si>
  <si>
    <t>ICT北辰视频监控项目监控杆及摄像机买卖合同</t>
    <phoneticPr fontId="19" type="noConversion"/>
  </si>
  <si>
    <t>天津市达思晟科技有限公司</t>
    <phoneticPr fontId="19" type="noConversion"/>
  </si>
  <si>
    <t>2016.12.20</t>
    <phoneticPr fontId="19" type="noConversion"/>
  </si>
  <si>
    <t>JC21-1201-2016-000175</t>
    <phoneticPr fontId="19" type="noConversion"/>
  </si>
  <si>
    <t>ICT滨海海防网络建设项目华为设备买卖合同</t>
    <phoneticPr fontId="19" type="noConversion"/>
  </si>
  <si>
    <t>天津思为佳创科技有限公司</t>
    <phoneticPr fontId="19" type="noConversion"/>
  </si>
  <si>
    <t>到货45% 验收50% 验收1年后5%</t>
    <phoneticPr fontId="19" type="noConversion"/>
  </si>
  <si>
    <t>ICT滨海海防网络建设项目安全设备买卖合同</t>
    <phoneticPr fontId="19" type="noConversion"/>
  </si>
  <si>
    <t>天津敬安祥泰科技有限公司</t>
    <phoneticPr fontId="19" type="noConversion"/>
  </si>
  <si>
    <t>F-20160179</t>
    <phoneticPr fontId="19" type="noConversion"/>
  </si>
  <si>
    <t>192161HGWI0213</t>
    <phoneticPr fontId="19" type="noConversion"/>
  </si>
  <si>
    <t>天津市滨海新区规划和国土资源管理局第二分局办公楼弱电工程</t>
    <phoneticPr fontId="19" type="noConversion"/>
  </si>
  <si>
    <t>JC21-1201-2016-000250</t>
    <phoneticPr fontId="19" type="noConversion"/>
  </si>
  <si>
    <t>ICT国土资源办公楼项目设备买卖合同</t>
    <phoneticPr fontId="19" type="noConversion"/>
  </si>
  <si>
    <t>天津越信计算机服务有限公司</t>
    <phoneticPr fontId="19" type="noConversion"/>
  </si>
  <si>
    <t>签订30% 验收65% 1年后5%</t>
    <phoneticPr fontId="19" type="noConversion"/>
  </si>
  <si>
    <t>19216000WD0215</t>
    <phoneticPr fontId="19" type="noConversion"/>
  </si>
  <si>
    <t>天津市恶臭污染源排放信息动态管理平台建设项目</t>
    <phoneticPr fontId="19" type="noConversion"/>
  </si>
  <si>
    <t>JC21-1201-2016-000183</t>
    <phoneticPr fontId="19" type="noConversion"/>
  </si>
  <si>
    <t>ICT天津污染源管理平台建设项目存储采购合同</t>
    <phoneticPr fontId="19" type="noConversion"/>
  </si>
  <si>
    <t>天津圣思科技有限公司</t>
    <phoneticPr fontId="19" type="noConversion"/>
  </si>
  <si>
    <t>签订30% 验收60% 1年后10%</t>
    <phoneticPr fontId="19" type="noConversion"/>
  </si>
  <si>
    <t>JC21-1201-2016-000204</t>
    <phoneticPr fontId="19" type="noConversion"/>
  </si>
  <si>
    <t>ICT天津污染源管理平台建设项目数据库采购合同</t>
    <phoneticPr fontId="19" type="noConversion"/>
  </si>
  <si>
    <t>F-20160185</t>
    <phoneticPr fontId="19" type="noConversion"/>
  </si>
  <si>
    <t>天津市金梧桐花园小区二期集成</t>
    <phoneticPr fontId="19" type="noConversion"/>
  </si>
  <si>
    <t>JC21-1201-2016-000225</t>
    <phoneticPr fontId="19" type="noConversion"/>
  </si>
  <si>
    <t>ICT金梧桐花园二期项目设备买卖合同</t>
    <phoneticPr fontId="19" type="noConversion"/>
  </si>
  <si>
    <t>天津市公安局西青分局西青区高清视频监控网建设项目（工业交换机）</t>
    <phoneticPr fontId="19" type="noConversion"/>
  </si>
  <si>
    <t>JC21-1201-2016-000223</t>
    <phoneticPr fontId="19" type="noConversion"/>
  </si>
  <si>
    <t>ICT西青视频监控项目监控设备买卖合同</t>
    <phoneticPr fontId="19" type="noConversion"/>
  </si>
  <si>
    <t>签订30% 验收50% 1年后10% 2年后5% 3年后5%</t>
    <phoneticPr fontId="19" type="noConversion"/>
  </si>
  <si>
    <t>天津市公安局西青分局西青区高清视频监控网建设项目（交换机及模块）</t>
    <phoneticPr fontId="19" type="noConversion"/>
  </si>
  <si>
    <t>JC21-1201-2016-000235</t>
    <phoneticPr fontId="19" type="noConversion"/>
  </si>
  <si>
    <t>ICT西青视频监控项目镜头买卖合同</t>
    <phoneticPr fontId="19" type="noConversion"/>
  </si>
  <si>
    <t>2016.12.27</t>
    <phoneticPr fontId="19" type="noConversion"/>
  </si>
  <si>
    <t>JC21-1201-2016-000265</t>
    <phoneticPr fontId="19" type="noConversion"/>
  </si>
  <si>
    <t>ICT西青视频监控项目防雷设备买卖合同</t>
    <phoneticPr fontId="19" type="noConversion"/>
  </si>
  <si>
    <t>天津市防雷技术中心</t>
    <phoneticPr fontId="19" type="noConversion"/>
  </si>
  <si>
    <t xml:space="preserve">到货30% 验收70% </t>
    <phoneticPr fontId="19" type="noConversion"/>
  </si>
  <si>
    <t>JC21-1201-2016-000236</t>
    <phoneticPr fontId="19" type="noConversion"/>
  </si>
  <si>
    <t>ICT西青视频监控项目华三设备买卖合同</t>
    <phoneticPr fontId="19" type="noConversion"/>
  </si>
  <si>
    <t>2016.12.16</t>
    <phoneticPr fontId="19" type="noConversion"/>
  </si>
  <si>
    <t>JC21-1201-2016-000234</t>
    <phoneticPr fontId="19" type="noConversion"/>
  </si>
  <si>
    <t>ICT西青视频监控项目锐捷设备买卖合同</t>
    <phoneticPr fontId="19" type="noConversion"/>
  </si>
  <si>
    <t>天津友一电子科技有限公司</t>
    <phoneticPr fontId="19" type="noConversion"/>
  </si>
  <si>
    <t>2017.3.20</t>
    <phoneticPr fontId="19" type="noConversion"/>
  </si>
  <si>
    <t>天津市公安局西青分局西青区高清视频监控网建设项目（东方网力推送设备)</t>
    <phoneticPr fontId="19" type="noConversion"/>
  </si>
  <si>
    <t>JC21-1201-2017-000124</t>
    <phoneticPr fontId="19" type="noConversion"/>
  </si>
  <si>
    <t>ICT西青视频监控项目东方网力设备买卖合同</t>
    <phoneticPr fontId="19" type="noConversion"/>
  </si>
  <si>
    <t>天津网力智安科技有限责任公司</t>
    <phoneticPr fontId="19" type="noConversion"/>
  </si>
  <si>
    <t>JC21-1201-2016-000259</t>
    <phoneticPr fontId="19" type="noConversion"/>
  </si>
  <si>
    <t>ICT天津宝坻法院网络电话系统工程项目设备采购合同</t>
    <phoneticPr fontId="19" type="noConversion"/>
  </si>
  <si>
    <t>F-20160211</t>
    <phoneticPr fontId="19" type="noConversion"/>
  </si>
  <si>
    <t>192161HXWI0217</t>
    <phoneticPr fontId="19" type="noConversion"/>
  </si>
  <si>
    <t>天津市河西区残疾人劳动服务所系统集成合同</t>
    <phoneticPr fontId="19" type="noConversion"/>
  </si>
  <si>
    <t>JC21-1201-2016-000267</t>
    <phoneticPr fontId="19" type="noConversion"/>
  </si>
  <si>
    <t>ICT河西残联项目设备买卖合同</t>
    <phoneticPr fontId="19" type="noConversion"/>
  </si>
  <si>
    <t>JC21-1201-2016-000246</t>
    <phoneticPr fontId="19" type="noConversion"/>
  </si>
  <si>
    <t>ICT2016河北区视频监控项目设备买卖合同</t>
    <phoneticPr fontId="19" type="noConversion"/>
  </si>
  <si>
    <t>27380054.2*5%</t>
    <phoneticPr fontId="19" type="noConversion"/>
  </si>
  <si>
    <t>JC21-1201-2017-000067</t>
    <phoneticPr fontId="19" type="noConversion"/>
  </si>
  <si>
    <t>ICT2016河北区视频监控项目（3、4包）设备买卖合同</t>
    <phoneticPr fontId="19" type="noConversion"/>
  </si>
  <si>
    <t>2017.4.14</t>
    <phoneticPr fontId="19" type="noConversion"/>
  </si>
  <si>
    <t>季度支付5139867.04*5%</t>
    <phoneticPr fontId="19" type="noConversion"/>
  </si>
  <si>
    <t>JC21-1201-2017-000002</t>
    <phoneticPr fontId="19" type="noConversion"/>
  </si>
  <si>
    <t>192161HXWI0225</t>
    <phoneticPr fontId="19" type="noConversion"/>
  </si>
  <si>
    <t>天津市河西区人民政府大营门街道办事处系统集成合同</t>
    <phoneticPr fontId="19" type="noConversion"/>
  </si>
  <si>
    <t>JC21-1201-2016-000241</t>
    <phoneticPr fontId="19" type="noConversion"/>
  </si>
  <si>
    <t>ICT河西大营门街道办事处系统集成项目设备采购合同</t>
    <phoneticPr fontId="19" type="noConversion"/>
  </si>
  <si>
    <t>JC21-1201-2017-000022</t>
    <phoneticPr fontId="19" type="noConversion"/>
  </si>
  <si>
    <t>ICT2016河东区视频监控项目设备买卖合同</t>
    <phoneticPr fontId="19" type="noConversion"/>
  </si>
  <si>
    <t>季度支付7353997*5%</t>
    <phoneticPr fontId="19" type="noConversion"/>
  </si>
  <si>
    <t>F-20160227</t>
    <phoneticPr fontId="19" type="noConversion"/>
  </si>
  <si>
    <t>19216000WI0235</t>
    <phoneticPr fontId="19" type="noConversion"/>
  </si>
  <si>
    <t>天津市河东区政府网关项目</t>
    <phoneticPr fontId="19" type="noConversion"/>
  </si>
  <si>
    <t>JC21-1201-2017-000008</t>
    <phoneticPr fontId="19" type="noConversion"/>
  </si>
  <si>
    <t>ICT天津河东区政府网关采购合同</t>
    <phoneticPr fontId="19" type="noConversion"/>
  </si>
  <si>
    <r>
      <t>19216000WI0236</t>
    </r>
    <r>
      <rPr>
        <outline/>
        <sz val="12"/>
        <rFont val="宋体"/>
        <family val="3"/>
        <charset val="134"/>
      </rPr>
      <t/>
    </r>
    <phoneticPr fontId="19" type="noConversion"/>
  </si>
  <si>
    <t>天津市河东区政府服务器项目</t>
    <phoneticPr fontId="19" type="noConversion"/>
  </si>
  <si>
    <t>JC21-1201-2017-000006</t>
    <phoneticPr fontId="19" type="noConversion"/>
  </si>
  <si>
    <t>ICT天津河东区政府服务器采购合同</t>
    <phoneticPr fontId="19" type="noConversion"/>
  </si>
  <si>
    <t>天津市公安局西青分局西青区高清视频监控网建设项目第八包（网络安全）</t>
    <phoneticPr fontId="19" type="noConversion"/>
  </si>
  <si>
    <t>JC21-1201-2017-000039</t>
    <phoneticPr fontId="19" type="noConversion"/>
  </si>
  <si>
    <t>ICT西青视频监控项目（第八包）交换机设备买卖合同</t>
    <phoneticPr fontId="19" type="noConversion"/>
  </si>
  <si>
    <t>每季度实际付款金额=每季度额定金额*当季度该项目建设全部点位完好使用率</t>
    <phoneticPr fontId="19" type="noConversion"/>
  </si>
  <si>
    <t>JC21-1201-2017-000041</t>
    <phoneticPr fontId="19" type="noConversion"/>
  </si>
  <si>
    <t>ICT西青视频监控项目（第八包）网络安全设备买卖合同</t>
    <phoneticPr fontId="19" type="noConversion"/>
  </si>
  <si>
    <t>天津讯恩科技有限公司</t>
    <phoneticPr fontId="19" type="noConversion"/>
  </si>
  <si>
    <t>JC21-1201-2017-000057</t>
    <phoneticPr fontId="19" type="noConversion"/>
  </si>
  <si>
    <t>ICT西青视频监控项目（第八包）监控存储设备买卖合同</t>
    <phoneticPr fontId="19" type="noConversion"/>
  </si>
  <si>
    <t>F-20160231</t>
    <phoneticPr fontId="19" type="noConversion"/>
  </si>
  <si>
    <t>192161JKWI0232</t>
    <phoneticPr fontId="19" type="noConversion"/>
  </si>
  <si>
    <t>天津市司法局建设互联网无线WIFI系统项目</t>
    <phoneticPr fontId="19" type="noConversion"/>
  </si>
  <si>
    <t>JC21-1201-2017-000012</t>
    <phoneticPr fontId="19" type="noConversion"/>
  </si>
  <si>
    <t>ICT司法局无线系统项目设备买卖合同</t>
    <phoneticPr fontId="19" type="noConversion"/>
  </si>
  <si>
    <t>F-20160235</t>
    <phoneticPr fontId="19" type="noConversion"/>
  </si>
  <si>
    <t>192161TGWI0246</t>
    <phoneticPr fontId="19" type="noConversion"/>
  </si>
  <si>
    <t>天津市滨海新区天津临港港务集团有限公司件杂货码头生产作业管理系统（一期）项目硬件部</t>
    <phoneticPr fontId="19" type="noConversion"/>
  </si>
  <si>
    <t>JC21-1201-2017-000029</t>
    <phoneticPr fontId="19" type="noConversion"/>
  </si>
  <si>
    <t>ICT临港项目硬件买卖合同</t>
    <phoneticPr fontId="19" type="noConversion"/>
  </si>
  <si>
    <t>签订60%验收35%验收合格1年后5%</t>
    <phoneticPr fontId="19" type="noConversion"/>
  </si>
  <si>
    <t>JC21-1201-2017-000227</t>
    <phoneticPr fontId="19" type="noConversion"/>
  </si>
  <si>
    <t>ICT天津都行增项设备买卖合同</t>
    <phoneticPr fontId="19" type="noConversion"/>
  </si>
  <si>
    <t>验收90%,1年后10%</t>
    <phoneticPr fontId="19" type="noConversion"/>
  </si>
  <si>
    <t>F-20170010</t>
    <phoneticPr fontId="19" type="noConversion"/>
  </si>
  <si>
    <t>192161JNWI0219</t>
    <phoneticPr fontId="19" type="noConversion"/>
  </si>
  <si>
    <t>天津市津南区教育局中小学幼儿园监控工程（三期）采购项目</t>
    <phoneticPr fontId="19" type="noConversion"/>
  </si>
  <si>
    <t>JC21-1201-2017-000025</t>
    <phoneticPr fontId="19" type="noConversion"/>
  </si>
  <si>
    <t>ICT津南幼儿园监控设备买卖合同</t>
    <phoneticPr fontId="19" type="noConversion"/>
  </si>
  <si>
    <t>JC21-1201-2017-000026</t>
    <phoneticPr fontId="19" type="noConversion"/>
  </si>
  <si>
    <t>ICT津南幼儿园项目管网设备买卖合同</t>
    <phoneticPr fontId="19" type="noConversion"/>
  </si>
  <si>
    <t>天津市津南教育局普惠性民办幼儿园视频监控安全提升采购项目</t>
    <phoneticPr fontId="19" type="noConversion"/>
  </si>
  <si>
    <t>JC21-1201-2017-000133</t>
    <phoneticPr fontId="19" type="noConversion"/>
  </si>
  <si>
    <t>ICT津南幼儿园项目增设设备买卖合同</t>
    <phoneticPr fontId="19" type="noConversion"/>
  </si>
  <si>
    <t>2017.8.1</t>
    <phoneticPr fontId="19" type="noConversion"/>
  </si>
  <si>
    <t>F-20170018</t>
    <phoneticPr fontId="19" type="noConversion"/>
  </si>
  <si>
    <t>192171DLWI0013</t>
    <phoneticPr fontId="19" type="noConversion"/>
  </si>
  <si>
    <t>中铁隧道集团第五建筑有限公司网络设备购置买卖合同</t>
    <phoneticPr fontId="19" type="noConversion"/>
  </si>
  <si>
    <t>JC21-1201-2017-000062</t>
    <phoneticPr fontId="19" type="noConversion"/>
  </si>
  <si>
    <t>ICT中铁隧道集团第五建筑公司网络设备采购合同</t>
    <phoneticPr fontId="19" type="noConversion"/>
  </si>
  <si>
    <t>2017.5.23</t>
    <phoneticPr fontId="19" type="noConversion"/>
  </si>
  <si>
    <t>签订60% 2个月后30% 1年后10%</t>
    <phoneticPr fontId="19" type="noConversion"/>
  </si>
  <si>
    <t>JC21-1201-2017-000046</t>
    <phoneticPr fontId="19" type="noConversion"/>
  </si>
  <si>
    <t>ICT2016河东区视频监控项目设备买卖合同（卡口包）</t>
    <phoneticPr fontId="19" type="noConversion"/>
  </si>
  <si>
    <t>季度支付，4135236*5%</t>
    <phoneticPr fontId="19" type="noConversion"/>
  </si>
  <si>
    <t>天津健康产业园体育基地女子足球比赛场、物业及动力中心、体能康复中心项目</t>
    <phoneticPr fontId="19" type="noConversion"/>
  </si>
  <si>
    <t>JC21-1201-2017-000112</t>
    <phoneticPr fontId="19" type="noConversion"/>
  </si>
  <si>
    <t>ICT健康产业园动力中心项目星云设备买卖合同</t>
    <phoneticPr fontId="19" type="noConversion"/>
  </si>
  <si>
    <t>2017.7.3</t>
    <phoneticPr fontId="19" type="noConversion"/>
  </si>
  <si>
    <t>签订按工程量付款，验收支付到95%，验收2年后5%</t>
    <phoneticPr fontId="19" type="noConversion"/>
  </si>
  <si>
    <t>JC21-1201-2017-000242</t>
    <phoneticPr fontId="19" type="noConversion"/>
  </si>
  <si>
    <t>ICT健康产业园动力中心项目大华设备买卖合同</t>
    <phoneticPr fontId="19" type="noConversion"/>
  </si>
  <si>
    <t>浙江大华科技有限公司</t>
    <phoneticPr fontId="19" type="noConversion"/>
  </si>
  <si>
    <t>2017.12.1</t>
    <phoneticPr fontId="19" type="noConversion"/>
  </si>
  <si>
    <t>2018.2.12</t>
    <phoneticPr fontId="19" type="noConversion"/>
  </si>
  <si>
    <t>签订3个月内95%，验收2年后5%</t>
    <phoneticPr fontId="19" type="noConversion"/>
  </si>
  <si>
    <t>F-20170046</t>
    <phoneticPr fontId="19" type="noConversion"/>
  </si>
  <si>
    <t>192171NKWI0019</t>
    <phoneticPr fontId="19" type="noConversion"/>
  </si>
  <si>
    <t>天津易华录信息技术有限公司网络设备采购项目</t>
    <phoneticPr fontId="19" type="noConversion"/>
  </si>
  <si>
    <t>JC21-1201-2017-000066</t>
    <phoneticPr fontId="19" type="noConversion"/>
  </si>
  <si>
    <t>ICT南开技防网设备买卖合同</t>
    <phoneticPr fontId="19" type="noConversion"/>
  </si>
  <si>
    <t>签订30% 6月后70%</t>
    <phoneticPr fontId="19" type="noConversion"/>
  </si>
  <si>
    <t>F-20170051</t>
    <phoneticPr fontId="19" type="noConversion"/>
  </si>
  <si>
    <t>192171JHWI0021</t>
    <phoneticPr fontId="19" type="noConversion"/>
  </si>
  <si>
    <t>2016年静海视频监控设备采购合同</t>
    <phoneticPr fontId="19" type="noConversion"/>
  </si>
  <si>
    <t>JC21-1201-2017-000069</t>
    <phoneticPr fontId="19" type="noConversion"/>
  </si>
  <si>
    <t>ICT静海技防网瑞思康达设备采购合同</t>
    <phoneticPr fontId="19" type="noConversion"/>
  </si>
  <si>
    <t>JC21-1201-2017-000075</t>
    <phoneticPr fontId="19" type="noConversion"/>
  </si>
  <si>
    <t>ICT静海技防网H3C设备采购合同</t>
    <phoneticPr fontId="19" type="noConversion"/>
  </si>
  <si>
    <t>北京绿苹果技术有限公司</t>
    <phoneticPr fontId="19" type="noConversion"/>
  </si>
  <si>
    <t>F-20170055</t>
    <phoneticPr fontId="19" type="noConversion"/>
  </si>
  <si>
    <t>19217000WM0022</t>
    <phoneticPr fontId="19" type="noConversion"/>
  </si>
  <si>
    <t>ICT天津国家密码管理局通信备份配套设备采购项目</t>
    <phoneticPr fontId="19" type="noConversion"/>
  </si>
  <si>
    <t>JC21-1201-2017-000100</t>
    <phoneticPr fontId="19" type="noConversion"/>
  </si>
  <si>
    <t>ICT天津国家密码管理局通信备份配套设备采购合同</t>
    <phoneticPr fontId="19" type="noConversion"/>
  </si>
  <si>
    <t>北京铁信华成科技有限公司</t>
    <phoneticPr fontId="19" type="noConversion"/>
  </si>
  <si>
    <t>2017、6、21</t>
    <phoneticPr fontId="19" type="noConversion"/>
  </si>
  <si>
    <t>2018、1、9</t>
    <phoneticPr fontId="19" type="noConversion"/>
  </si>
  <si>
    <t>天津健康产业园体育基地新建生活区项目一期施工总承包工程弱电工程专业分包</t>
    <phoneticPr fontId="19" type="noConversion"/>
  </si>
  <si>
    <t>JC21-1201-2017-000108</t>
    <phoneticPr fontId="19" type="noConversion"/>
  </si>
  <si>
    <t>ICT健康产业园项目线缆买卖合同</t>
    <phoneticPr fontId="19" type="noConversion"/>
  </si>
  <si>
    <t>天津市同辉博创网络科技发展有限公司</t>
    <phoneticPr fontId="19" type="noConversion"/>
  </si>
  <si>
    <t>合同签订按工程量付款，验收至95%，验收2年后5%</t>
    <phoneticPr fontId="19" type="noConversion"/>
  </si>
  <si>
    <t>JC21-1201-2017-000107</t>
    <phoneticPr fontId="19" type="noConversion"/>
  </si>
  <si>
    <t>ICT健康产业园生活区项目华三设备买卖合同</t>
    <phoneticPr fontId="19" type="noConversion"/>
  </si>
  <si>
    <t>JC21-1201-2017-000115</t>
    <phoneticPr fontId="19" type="noConversion"/>
  </si>
  <si>
    <t>ICT健康产业园生活区项目星云设备买卖合同</t>
    <phoneticPr fontId="19" type="noConversion"/>
  </si>
  <si>
    <t>JC21-1201-2017-000239</t>
    <phoneticPr fontId="19" type="noConversion"/>
  </si>
  <si>
    <t>ICT健康产业园生活区项目大华设备买卖合同</t>
    <phoneticPr fontId="19" type="noConversion"/>
  </si>
  <si>
    <t>2017.12.3</t>
    <phoneticPr fontId="19" type="noConversion"/>
  </si>
  <si>
    <t>2018.2.13</t>
    <phoneticPr fontId="19" type="noConversion"/>
  </si>
  <si>
    <t>F-20170074</t>
    <phoneticPr fontId="19" type="noConversion"/>
  </si>
  <si>
    <t>192161HDWI0243</t>
    <phoneticPr fontId="19" type="noConversion"/>
  </si>
  <si>
    <t>天津市第三中心医院网络平台租用服务项目</t>
    <phoneticPr fontId="19" type="noConversion"/>
  </si>
  <si>
    <t>JC21-1201-2017-000077</t>
    <phoneticPr fontId="19" type="noConversion"/>
  </si>
  <si>
    <t>ICT第三医院项目华三设备买卖合同</t>
    <phoneticPr fontId="19" type="noConversion"/>
  </si>
  <si>
    <t>签订50%到货50%</t>
    <phoneticPr fontId="19" type="noConversion"/>
  </si>
  <si>
    <t>JC21-1201-2017-000095</t>
    <phoneticPr fontId="19" type="noConversion"/>
  </si>
  <si>
    <t>ICT滨海电子警察项目宇视设备买卖合同</t>
    <phoneticPr fontId="19" type="noConversion"/>
  </si>
  <si>
    <t>天津新信科技股份有限公司</t>
    <phoneticPr fontId="19" type="noConversion"/>
  </si>
  <si>
    <t>2017.6.26</t>
    <phoneticPr fontId="19" type="noConversion"/>
  </si>
  <si>
    <t>签订30%到货验收30%系统验收30% 1年后10%</t>
    <phoneticPr fontId="19" type="noConversion"/>
  </si>
  <si>
    <t>F-20170087</t>
    <phoneticPr fontId="19" type="noConversion"/>
  </si>
  <si>
    <t>192171JCWI0030</t>
    <phoneticPr fontId="19" type="noConversion"/>
  </si>
  <si>
    <t>天津市教育招生考试院教育考试高清视频监控及视频会议系统项目</t>
    <phoneticPr fontId="19" type="noConversion"/>
  </si>
  <si>
    <t>JC21-1201-2017-000103</t>
    <phoneticPr fontId="19" type="noConversion"/>
  </si>
  <si>
    <t>ICT天津考试院视频监控及视频会议系统项目天地伟业设备采购合同</t>
    <phoneticPr fontId="19" type="noConversion"/>
  </si>
  <si>
    <t>签订30%安装调试30%验收30% 1年后10%</t>
    <phoneticPr fontId="19" type="noConversion"/>
  </si>
  <si>
    <t>JC21-1201-2017-000103-1</t>
    <phoneticPr fontId="19" type="noConversion"/>
  </si>
  <si>
    <t>JC21-1201-2017-000106</t>
    <phoneticPr fontId="19" type="noConversion"/>
  </si>
  <si>
    <t>ICT天津考试院视频监控及视频会议系统项目佳发设备采购合同</t>
    <phoneticPr fontId="19" type="noConversion"/>
  </si>
  <si>
    <t>联合国际商务（天津）有限公司</t>
    <phoneticPr fontId="19" type="noConversion"/>
  </si>
  <si>
    <t>JC21-1201-2017-000105</t>
    <phoneticPr fontId="19" type="noConversion"/>
  </si>
  <si>
    <t xml:space="preserve">ICT天津考试院高清视频监控及视频会议系统项目局域网及视频会议系统改造设备采购合同补充协议  </t>
    <phoneticPr fontId="33" type="noConversion"/>
  </si>
  <si>
    <t>JC21-1201-2017-000109</t>
    <phoneticPr fontId="19" type="noConversion"/>
  </si>
  <si>
    <t>ICT天津考试院视频监控及视频会议系统项目竞业达设备采购合同</t>
    <phoneticPr fontId="19" type="noConversion"/>
  </si>
  <si>
    <t>CT天津考试院视频监控及视频会议系统项目竞业达设备采购补充协议</t>
    <phoneticPr fontId="19" type="noConversion"/>
  </si>
  <si>
    <t>JC21-1201-2017-000109-1</t>
    <phoneticPr fontId="19" type="noConversion"/>
  </si>
  <si>
    <t>JC21-1201-2017-000140</t>
    <phoneticPr fontId="19" type="noConversion"/>
  </si>
  <si>
    <t>ICT天津考试院教育考试高清视频监控及视频会议系统项目局域网及视频会议系统改造设备采购合同</t>
    <phoneticPr fontId="19" type="noConversion"/>
  </si>
  <si>
    <t>天津港保税区蓝狐科技发展有限公司</t>
    <phoneticPr fontId="19" type="noConversion"/>
  </si>
  <si>
    <t>JC21-1201-2017-000142</t>
    <phoneticPr fontId="19" type="noConversion"/>
  </si>
  <si>
    <t>ICT天津考试院教育考试高清视频监控及视频会议系统项目大屏监控设备采购合同</t>
    <phoneticPr fontId="19" type="noConversion"/>
  </si>
  <si>
    <t>天津市方卫信息系统工程技术有限公司</t>
    <phoneticPr fontId="19" type="noConversion"/>
  </si>
  <si>
    <t>JC21-1201-2017-000278</t>
    <phoneticPr fontId="19" type="noConversion"/>
  </si>
  <si>
    <t>ICT天津考试院视频监控及视频会议系统项目电视设备采购合同</t>
    <phoneticPr fontId="19" type="noConversion"/>
  </si>
  <si>
    <t>签订30%安装调试验收60% 1年后10%</t>
    <phoneticPr fontId="19" type="noConversion"/>
  </si>
  <si>
    <t>JC21-1201-2017-000278-1</t>
    <phoneticPr fontId="19" type="noConversion"/>
  </si>
  <si>
    <t>ICT天津考试院视频监控及视频会议系统项目电视设备采购合同补充协议</t>
    <phoneticPr fontId="19" type="noConversion"/>
  </si>
  <si>
    <t>JC21-1201-2017-000093</t>
    <phoneticPr fontId="19" type="noConversion"/>
  </si>
  <si>
    <t>ICT全运会项目联想设备买卖合同</t>
    <phoneticPr fontId="19" type="noConversion"/>
  </si>
  <si>
    <t>2017.6.20</t>
    <phoneticPr fontId="19" type="noConversion"/>
  </si>
  <si>
    <t>JC21-1201-2017-000094</t>
  </si>
  <si>
    <t>ICT全运会项目UPS设备买卖合同</t>
    <phoneticPr fontId="19" type="noConversion"/>
  </si>
  <si>
    <t>2017.6.19</t>
    <phoneticPr fontId="19" type="noConversion"/>
  </si>
  <si>
    <t>JC21-1201-2017-000098</t>
    <phoneticPr fontId="19" type="noConversion"/>
  </si>
  <si>
    <t>ICT全运会项目华为设备买卖合同</t>
    <phoneticPr fontId="19" type="noConversion"/>
  </si>
  <si>
    <t>ICT天津永兴和谐物业管理有限公司监控和楼宇对讲改造项目</t>
    <phoneticPr fontId="19" type="noConversion"/>
  </si>
  <si>
    <t>JC21-1201-2017-000279</t>
    <phoneticPr fontId="19" type="noConversion"/>
  </si>
  <si>
    <t>ICT天津永兴和谐物业管理有限公司监控和楼宇对讲改选项目设备采购合同</t>
    <phoneticPr fontId="19" type="noConversion"/>
  </si>
  <si>
    <t>2017、12、29</t>
    <phoneticPr fontId="19" type="noConversion"/>
  </si>
  <si>
    <t>签订50%验收50%</t>
    <phoneticPr fontId="19" type="noConversion"/>
  </si>
  <si>
    <t>JC21-1201-2017-000155</t>
    <phoneticPr fontId="19" type="noConversion"/>
  </si>
  <si>
    <t>ICT天津市滨海新区公安局视频监控网云平台和监控终端项目设备采购合同</t>
    <phoneticPr fontId="19" type="noConversion"/>
  </si>
  <si>
    <t>2017.9.5</t>
    <phoneticPr fontId="19" type="noConversion"/>
  </si>
  <si>
    <t>ICT大港公安局分局公安网升级改造工程</t>
    <phoneticPr fontId="19" type="noConversion"/>
  </si>
  <si>
    <t>JC21-1201-2017-000165</t>
    <phoneticPr fontId="19" type="noConversion"/>
  </si>
  <si>
    <t>ICT大港公安局项目设备买卖合同</t>
    <phoneticPr fontId="19" type="noConversion"/>
  </si>
  <si>
    <t>2017.9.27</t>
    <phoneticPr fontId="19" type="noConversion"/>
  </si>
  <si>
    <t>2017.10.12</t>
    <phoneticPr fontId="19" type="noConversion"/>
  </si>
  <si>
    <t>签订249840 验收1年后249840 2年后249840</t>
    <phoneticPr fontId="19" type="noConversion"/>
  </si>
  <si>
    <t>JC21-1201-2017-000214</t>
    <phoneticPr fontId="19" type="noConversion"/>
  </si>
  <si>
    <t>JC21-1201-2017-000153</t>
    <phoneticPr fontId="19" type="noConversion"/>
  </si>
  <si>
    <t>ICT天津市滨海新区塘沽紫云中学无线WIFI设备买卖合同</t>
    <phoneticPr fontId="19" type="noConversion"/>
  </si>
  <si>
    <t>2017.9.4</t>
    <phoneticPr fontId="19" type="noConversion"/>
  </si>
  <si>
    <t>JC21-1201-2017-000148</t>
    <phoneticPr fontId="19" type="noConversion"/>
  </si>
  <si>
    <t>ICT全运会项目设备买卖合同</t>
    <phoneticPr fontId="19" type="noConversion"/>
  </si>
  <si>
    <t>JC21-1201-2017-000209</t>
    <phoneticPr fontId="19" type="noConversion"/>
  </si>
  <si>
    <t>ICT友谊路16号弱电及智能化工程设备采购合同</t>
    <phoneticPr fontId="19" type="noConversion"/>
  </si>
  <si>
    <t>JC21-1201-2017-000178</t>
    <phoneticPr fontId="19" type="noConversion"/>
  </si>
  <si>
    <t>ICT全运会新华社项目华为设备买卖合同</t>
    <phoneticPr fontId="19" type="noConversion"/>
  </si>
  <si>
    <t>2017.10.10</t>
    <phoneticPr fontId="19" type="noConversion"/>
  </si>
  <si>
    <t>ICT智能大会设备买卖合同</t>
    <phoneticPr fontId="19" type="noConversion"/>
  </si>
  <si>
    <t>JC21-1201-2017-000238</t>
    <phoneticPr fontId="19" type="noConversion"/>
  </si>
  <si>
    <t>2017、12、2</t>
    <phoneticPr fontId="19" type="noConversion"/>
  </si>
  <si>
    <t>ICT河西区民政局婚姻登记服务中心网络改造项目设备采购合同</t>
    <phoneticPr fontId="19" type="noConversion"/>
  </si>
  <si>
    <t>JC21-1201-2017-000257</t>
    <phoneticPr fontId="19" type="noConversion"/>
  </si>
  <si>
    <t>签订40%,验收合格55%,保修期结束5%</t>
    <phoneticPr fontId="19" type="noConversion"/>
  </si>
  <si>
    <t>192171HXWI0054</t>
    <phoneticPr fontId="19" type="noConversion"/>
  </si>
  <si>
    <t>ICT河西区民政局婚姻登记服务中心二次叫号及扩声系统项目设备采购合同</t>
    <phoneticPr fontId="19" type="noConversion"/>
  </si>
  <si>
    <t>JC21-1201-2017-000255</t>
    <phoneticPr fontId="19" type="noConversion"/>
  </si>
  <si>
    <t>F-20170189</t>
    <phoneticPr fontId="19" type="noConversion"/>
  </si>
  <si>
    <t>F-20170191</t>
    <phoneticPr fontId="19" type="noConversion"/>
  </si>
  <si>
    <t>F-20170194</t>
    <phoneticPr fontId="19" type="noConversion"/>
  </si>
  <si>
    <t xml:space="preserve">JC21-1201-2018-000087  </t>
    <phoneticPr fontId="19" type="noConversion"/>
  </si>
  <si>
    <t>F-20170197</t>
    <phoneticPr fontId="19" type="noConversion"/>
  </si>
  <si>
    <t>192171XQWI0071</t>
    <phoneticPr fontId="19" type="noConversion"/>
  </si>
  <si>
    <t>创建全国文明城区视频系统网络终端项目</t>
    <phoneticPr fontId="19" type="noConversion"/>
  </si>
  <si>
    <t>JC21-1201-2018-000018</t>
    <phoneticPr fontId="19" type="noConversion"/>
  </si>
  <si>
    <t>ICT文明城区视频项目唯成设备买卖合同</t>
    <phoneticPr fontId="19" type="noConversion"/>
  </si>
  <si>
    <t>天津开发区唯成电子技术有限公司</t>
    <phoneticPr fontId="19" type="noConversion"/>
  </si>
  <si>
    <t>2018.2.6</t>
    <phoneticPr fontId="19" type="noConversion"/>
  </si>
  <si>
    <t>天津市蓟州区智慧旅游建设项目-设备买卖</t>
    <phoneticPr fontId="19" type="noConversion"/>
  </si>
  <si>
    <t>JC21-1201-2018-000022</t>
    <phoneticPr fontId="19" type="noConversion"/>
  </si>
  <si>
    <t>天津市蓟州区智慧旅游项目设备买卖合同</t>
    <phoneticPr fontId="19" type="noConversion"/>
  </si>
  <si>
    <t>签署10%，项目过半50%，竣工30%，验收4年后10%</t>
    <phoneticPr fontId="19" type="noConversion"/>
  </si>
  <si>
    <t>F-20170208</t>
    <phoneticPr fontId="19" type="noConversion"/>
  </si>
  <si>
    <t>19217000WI0079</t>
    <phoneticPr fontId="19" type="noConversion"/>
  </si>
  <si>
    <t>天津市疾病预防控制中心局域网改造项目</t>
    <phoneticPr fontId="19" type="noConversion"/>
  </si>
  <si>
    <t>JC21-1201-2018-000030</t>
    <phoneticPr fontId="19" type="noConversion"/>
  </si>
  <si>
    <t>ICT疾控中心华为设备买卖合同</t>
    <phoneticPr fontId="19" type="noConversion"/>
  </si>
  <si>
    <t>天津至诚联创网络科技有限公司</t>
    <phoneticPr fontId="19" type="noConversion"/>
  </si>
  <si>
    <t>到货90%，验收合格1年后10%。</t>
    <phoneticPr fontId="19" type="noConversion"/>
  </si>
  <si>
    <t>JC21-1201-2018-000050</t>
    <phoneticPr fontId="19" type="noConversion"/>
  </si>
  <si>
    <t>ICT疾控中心设备买卖合同</t>
    <phoneticPr fontId="19" type="noConversion"/>
  </si>
  <si>
    <t>2018.3.1</t>
    <phoneticPr fontId="19" type="noConversion"/>
  </si>
  <si>
    <t>2018.3.23</t>
    <phoneticPr fontId="19" type="noConversion"/>
  </si>
  <si>
    <t>到货30%，验收合格60%，1年后10%。</t>
    <phoneticPr fontId="19" type="noConversion"/>
  </si>
  <si>
    <t>ICT天津中医药大学第一附属医院北院一键报警项目设备买卖合同</t>
    <phoneticPr fontId="19" type="noConversion"/>
  </si>
  <si>
    <t>JC21-1201-2018-000017</t>
    <phoneticPr fontId="19" type="noConversion"/>
  </si>
  <si>
    <t>ICT视频整合项目东方网力设备买卖合同</t>
    <phoneticPr fontId="19" type="noConversion"/>
  </si>
  <si>
    <t>签订40%,验收合格60%</t>
    <phoneticPr fontId="19" type="noConversion"/>
  </si>
  <si>
    <t>JC21-1201-2018-000047</t>
    <phoneticPr fontId="19" type="noConversion"/>
  </si>
  <si>
    <t>ICT视频整合项目海康设备买卖合同</t>
    <phoneticPr fontId="19" type="noConversion"/>
  </si>
  <si>
    <t>JC21-1201-2018-000010</t>
    <phoneticPr fontId="19" type="noConversion"/>
  </si>
  <si>
    <t>信息安全中心监控系统改造设备采购</t>
    <phoneticPr fontId="19" type="noConversion"/>
  </si>
  <si>
    <t>192171JKWI0075</t>
    <phoneticPr fontId="19" type="noConversion"/>
  </si>
  <si>
    <t>JC21-1201-2018-000164</t>
    <phoneticPr fontId="19" type="noConversion"/>
  </si>
  <si>
    <t>ICT天津市红桥区红星职业中等专业学校食堂监控项目设备采购合同</t>
    <phoneticPr fontId="19" type="noConversion"/>
  </si>
  <si>
    <t>2018.4.17</t>
    <phoneticPr fontId="19" type="noConversion"/>
  </si>
  <si>
    <t>F-20180055</t>
    <phoneticPr fontId="19" type="noConversion"/>
  </si>
  <si>
    <t>192181NKWI0012</t>
    <phoneticPr fontId="19" type="noConversion"/>
  </si>
  <si>
    <t>JC21-1201-2018-000134</t>
    <phoneticPr fontId="19" type="noConversion"/>
  </si>
  <si>
    <t>ICT古文化街智慧旅游项目设备采购合同</t>
    <phoneticPr fontId="19" type="noConversion"/>
  </si>
  <si>
    <t>JC21-1201-2018-000052</t>
    <phoneticPr fontId="19" type="noConversion"/>
  </si>
  <si>
    <t xml:space="preserve">ICT古文化街智慧旅游项目天地伟业设备采购合同  </t>
    <phoneticPr fontId="19" type="noConversion"/>
  </si>
  <si>
    <t>天地伟业技术有限公司</t>
    <phoneticPr fontId="19" type="noConversion"/>
  </si>
  <si>
    <t>签订30%，安装验收60%，验收合格1年后10%。</t>
    <phoneticPr fontId="19" type="noConversion"/>
  </si>
  <si>
    <t>JC21-1201-2018-000136</t>
    <phoneticPr fontId="19" type="noConversion"/>
  </si>
  <si>
    <t>ICT古文化街智慧旅游项目停车场设备采购合同</t>
    <phoneticPr fontId="19" type="noConversion"/>
  </si>
  <si>
    <t>北京鼎苑乾圣科技发展有限责任公司</t>
    <phoneticPr fontId="19" type="noConversion"/>
  </si>
  <si>
    <t>2018.3.21</t>
    <phoneticPr fontId="19" type="noConversion"/>
  </si>
  <si>
    <t>192181BDWM0013</t>
    <phoneticPr fontId="19" type="noConversion"/>
  </si>
  <si>
    <t>宝坻冠城办公楼网络电话系统项目</t>
    <phoneticPr fontId="19" type="noConversion"/>
  </si>
  <si>
    <t>JC21-1201-2018-000144</t>
    <phoneticPr fontId="19" type="noConversion"/>
  </si>
  <si>
    <t>ICT宝坻冠城网络项目采购合同</t>
    <phoneticPr fontId="19" type="noConversion"/>
  </si>
  <si>
    <t>竣工验收合格后100%</t>
    <phoneticPr fontId="19" type="noConversion"/>
  </si>
  <si>
    <t>F-20180057</t>
    <phoneticPr fontId="19" type="noConversion"/>
  </si>
  <si>
    <t>192181BCWI0010</t>
    <phoneticPr fontId="19" type="noConversion"/>
  </si>
  <si>
    <t>JC21-1201-2018-000062</t>
    <phoneticPr fontId="19" type="noConversion"/>
  </si>
  <si>
    <t>天津华涛汽车塑料饰件有限公司网络布线系统及监控系统建设工程设备买卖合同</t>
    <phoneticPr fontId="19" type="noConversion"/>
  </si>
  <si>
    <t>2018.3.2</t>
    <phoneticPr fontId="19" type="noConversion"/>
  </si>
  <si>
    <t>F-20180069</t>
    <phoneticPr fontId="19" type="noConversion"/>
  </si>
  <si>
    <t>192181TGWI0005</t>
    <phoneticPr fontId="19" type="noConversion"/>
  </si>
  <si>
    <t>滨海新区高自考和成人高考标准化考点建设项目</t>
    <phoneticPr fontId="19" type="noConversion"/>
  </si>
  <si>
    <t>JC21-1201-2018-000143</t>
    <phoneticPr fontId="19" type="noConversion"/>
  </si>
  <si>
    <t>ICT滨海新区成人高考项目天地伟业采购合同</t>
    <phoneticPr fontId="19" type="noConversion"/>
  </si>
  <si>
    <t>2018.4.10</t>
    <phoneticPr fontId="19" type="noConversion"/>
  </si>
  <si>
    <t>安装验收合格90%，验收1年后10%。</t>
    <phoneticPr fontId="19" type="noConversion"/>
  </si>
  <si>
    <t>192181HDWI0020</t>
    <phoneticPr fontId="19" type="noConversion"/>
  </si>
  <si>
    <t>JC21-1201-2018-000175</t>
    <phoneticPr fontId="19" type="noConversion"/>
  </si>
  <si>
    <t>ICT视频会议及政务内网项目设备买卖合同</t>
    <phoneticPr fontId="19" type="noConversion"/>
  </si>
  <si>
    <t>天津市芯沣文科技发展有限公司</t>
    <phoneticPr fontId="19" type="noConversion"/>
  </si>
  <si>
    <t>2018.4.23</t>
    <phoneticPr fontId="19" type="noConversion"/>
  </si>
  <si>
    <t>2018.4.26</t>
    <phoneticPr fontId="19" type="noConversion"/>
  </si>
  <si>
    <t>验收合格90%，1年后10%。</t>
    <phoneticPr fontId="19" type="noConversion"/>
  </si>
  <si>
    <t>192171HPWI0078</t>
    <phoneticPr fontId="33" type="noConversion"/>
  </si>
  <si>
    <t>F-20180099</t>
    <phoneticPr fontId="19" type="noConversion"/>
  </si>
  <si>
    <t>出租车载远程识别预警控制系统建设项目</t>
    <phoneticPr fontId="19" type="noConversion"/>
  </si>
  <si>
    <t>JC21-1201-2018-000154</t>
    <phoneticPr fontId="19" type="noConversion"/>
  </si>
  <si>
    <t>ICT出租车载远程识别预警控制系统项目设备买卖合</t>
    <phoneticPr fontId="19" type="noConversion"/>
  </si>
  <si>
    <t>天津龙洲新盾科技有限</t>
    <phoneticPr fontId="19" type="noConversion"/>
  </si>
  <si>
    <t>签署30%，2018年12月31日前完成合同承诺内容后支付50%，验收合格一年后支付20%。</t>
    <phoneticPr fontId="19" type="noConversion"/>
  </si>
  <si>
    <t>天津市金潮建筑工程公司</t>
    <phoneticPr fontId="19" type="noConversion"/>
  </si>
  <si>
    <t>2016.1.6</t>
    <phoneticPr fontId="19" type="noConversion"/>
  </si>
  <si>
    <t>签订30%验收65%质保结束5%</t>
    <phoneticPr fontId="19" type="noConversion"/>
  </si>
  <si>
    <t>SG-65</t>
    <phoneticPr fontId="19" type="noConversion"/>
  </si>
  <si>
    <t>F-20150144</t>
    <phoneticPr fontId="19" type="noConversion"/>
  </si>
  <si>
    <t>192150JCWA1440</t>
    <phoneticPr fontId="19" type="noConversion"/>
  </si>
  <si>
    <t>理光PAAS项目物联网云服务合同</t>
    <phoneticPr fontId="19" type="noConversion"/>
  </si>
  <si>
    <t>JC21-1201-2016-000102</t>
    <phoneticPr fontId="19" type="noConversion"/>
  </si>
  <si>
    <t>ICT理光（中国）投资有限公司好享印基础设施服务服务合同</t>
    <phoneticPr fontId="19" type="noConversion"/>
  </si>
  <si>
    <t>2016.7月100%</t>
    <phoneticPr fontId="19" type="noConversion"/>
  </si>
  <si>
    <t>日电通信有限公司天津分公司</t>
    <phoneticPr fontId="19" type="noConversion"/>
  </si>
  <si>
    <t>2016.6.5</t>
    <phoneticPr fontId="19" type="noConversion"/>
  </si>
  <si>
    <t>一次性100%</t>
    <phoneticPr fontId="19" type="noConversion"/>
  </si>
  <si>
    <t>SG-68</t>
    <phoneticPr fontId="19" type="noConversion"/>
  </si>
  <si>
    <t>JC21-1201-2016-000154</t>
    <phoneticPr fontId="19" type="noConversion"/>
  </si>
  <si>
    <t>2016.9月100%</t>
    <phoneticPr fontId="19" type="noConversion"/>
  </si>
  <si>
    <t>芮晓靖</t>
    <phoneticPr fontId="19" type="noConversion"/>
  </si>
  <si>
    <t>2016.9.5</t>
    <phoneticPr fontId="19" type="noConversion"/>
  </si>
  <si>
    <t>收到使用方支付本期服务费次月 依据回款比例支付</t>
    <phoneticPr fontId="19" type="noConversion"/>
  </si>
  <si>
    <t>2016.3.10</t>
    <phoneticPr fontId="19" type="noConversion"/>
  </si>
  <si>
    <t>SG-168</t>
    <phoneticPr fontId="19" type="noConversion"/>
  </si>
  <si>
    <t>JC21-1201-2017-000138</t>
    <phoneticPr fontId="19" type="noConversion"/>
  </si>
  <si>
    <t>2017.8月100%</t>
    <phoneticPr fontId="19" type="noConversion"/>
  </si>
  <si>
    <t>2017.8.14</t>
    <phoneticPr fontId="19" type="noConversion"/>
  </si>
  <si>
    <t>2017.8.22</t>
    <phoneticPr fontId="19" type="noConversion"/>
  </si>
  <si>
    <t>JC21-1201-2017-000097</t>
    <phoneticPr fontId="19" type="noConversion"/>
  </si>
  <si>
    <t>SG-290</t>
    <phoneticPr fontId="19" type="noConversion"/>
  </si>
  <si>
    <t>F-20150144-6</t>
    <phoneticPr fontId="19" type="noConversion"/>
  </si>
  <si>
    <t>JC21-1201-2018-000141</t>
    <phoneticPr fontId="19" type="noConversion"/>
  </si>
  <si>
    <t>ICT理光（中国）投资有限公司好享印基础设施项目结算协议</t>
    <phoneticPr fontId="19" type="noConversion"/>
  </si>
  <si>
    <t>2018.4(43613.21)</t>
    <phoneticPr fontId="19" type="noConversion"/>
  </si>
  <si>
    <t>2018.4.18</t>
    <phoneticPr fontId="19" type="noConversion"/>
  </si>
  <si>
    <t>2018.4.20</t>
    <phoneticPr fontId="19" type="noConversion"/>
  </si>
  <si>
    <t>SG-292</t>
    <phoneticPr fontId="19" type="noConversion"/>
  </si>
  <si>
    <t>F-20150144-7</t>
    <phoneticPr fontId="19" type="noConversion"/>
  </si>
  <si>
    <t>192181JKWM0022</t>
    <phoneticPr fontId="19" type="noConversion"/>
  </si>
  <si>
    <t>理光（中国）投资有限2017年4月-2017年6月运营报告书</t>
    <phoneticPr fontId="19" type="noConversion"/>
  </si>
  <si>
    <t>JC21-1201-2018-000149</t>
    <phoneticPr fontId="19" type="noConversion"/>
  </si>
  <si>
    <t>ICT理光（中国）投资有限公司好享印基础设施服务合同</t>
    <phoneticPr fontId="19" type="noConversion"/>
  </si>
  <si>
    <t>2018.4(45523.58)</t>
    <phoneticPr fontId="19" type="noConversion"/>
  </si>
  <si>
    <t>常广宇</t>
    <phoneticPr fontId="19" type="noConversion"/>
  </si>
  <si>
    <t>签订后一次性支付48255元</t>
    <phoneticPr fontId="19" type="noConversion"/>
  </si>
  <si>
    <t>SG-14</t>
    <phoneticPr fontId="19" type="noConversion"/>
  </si>
  <si>
    <t>F-20150151</t>
    <phoneticPr fontId="19" type="noConversion"/>
  </si>
  <si>
    <t>192150JKWA1510</t>
    <phoneticPr fontId="19" type="noConversion"/>
  </si>
  <si>
    <t>市委机要局MSTP专线建设集成项目</t>
    <phoneticPr fontId="19" type="noConversion"/>
  </si>
  <si>
    <t>JC21-1201-2016-000007</t>
    <phoneticPr fontId="19" type="noConversion"/>
  </si>
  <si>
    <t>ICT市委专线建设项目合同</t>
    <phoneticPr fontId="19" type="noConversion"/>
  </si>
  <si>
    <t>2016.2月100%</t>
    <phoneticPr fontId="19" type="noConversion"/>
  </si>
  <si>
    <t>天津电信建设工程有限公司</t>
    <phoneticPr fontId="19" type="noConversion"/>
  </si>
  <si>
    <t>2016.1.15</t>
    <phoneticPr fontId="19" type="noConversion"/>
  </si>
  <si>
    <t>2016.2.25</t>
    <phoneticPr fontId="19" type="noConversion"/>
  </si>
  <si>
    <t>签订100%</t>
    <phoneticPr fontId="19" type="noConversion"/>
  </si>
  <si>
    <t>SG-5</t>
    <phoneticPr fontId="19" type="noConversion"/>
  </si>
  <si>
    <t>192150JCWI1560</t>
    <phoneticPr fontId="19" type="noConversion"/>
  </si>
  <si>
    <t>JC21-1201-2015-000142</t>
    <phoneticPr fontId="19" type="noConversion"/>
  </si>
  <si>
    <t>ICT万顺欧贸城星云施工合同</t>
    <phoneticPr fontId="19" type="noConversion"/>
  </si>
  <si>
    <t>2015.12月50% 2016.2月50%</t>
    <phoneticPr fontId="19" type="noConversion"/>
  </si>
  <si>
    <t>天津市星云网络科技开发有限公司</t>
    <phoneticPr fontId="19" type="noConversion"/>
  </si>
  <si>
    <t>2015.11.25</t>
    <phoneticPr fontId="19" type="noConversion"/>
  </si>
  <si>
    <t>签订30%验收65%质保满后5%</t>
    <phoneticPr fontId="19" type="noConversion"/>
  </si>
  <si>
    <t>SG-50</t>
    <phoneticPr fontId="19" type="noConversion"/>
  </si>
  <si>
    <t>192150JKWA1570</t>
    <phoneticPr fontId="19" type="noConversion"/>
  </si>
  <si>
    <t>JC21-1201-2015-000157</t>
    <phoneticPr fontId="19" type="noConversion"/>
  </si>
  <si>
    <t>天津市公安交通管理局三级网联通光纤技术服务合同</t>
    <phoneticPr fontId="19" type="noConversion"/>
  </si>
  <si>
    <t>2016.12月738918.92（39.66%）、2017.1月115585.59（6.2%）、2017.2月115585.58（6.2%）、2017.3月115585.58（6.2%）、2017.4月115585.58（6.2%）、2017.5月127297.3（6.8%）、2017.6月117207.21（6.29%）、2017.7月118648.65（6.37%）、2017.8月120630.63（6.47%）、2017.9月120630.63（6.47%）、2017.10月57387.39（3.08%）</t>
    <phoneticPr fontId="19" type="noConversion"/>
  </si>
  <si>
    <t>中国联合网络通信有限公司天津市分公司</t>
    <phoneticPr fontId="19" type="noConversion"/>
  </si>
  <si>
    <t>2015.11.23</t>
    <phoneticPr fontId="19" type="noConversion"/>
  </si>
  <si>
    <t>2016.5.31</t>
    <phoneticPr fontId="19" type="noConversion"/>
  </si>
  <si>
    <t>SG-75</t>
    <phoneticPr fontId="19" type="noConversion"/>
  </si>
  <si>
    <t>JC21-1201-2015-000161</t>
    <phoneticPr fontId="19" type="noConversion"/>
  </si>
  <si>
    <t>ICT公安网光纤技术服务合同</t>
    <phoneticPr fontId="19" type="noConversion"/>
  </si>
  <si>
    <t>2016.12月100%</t>
    <phoneticPr fontId="19" type="noConversion"/>
  </si>
  <si>
    <t>刘建新</t>
    <phoneticPr fontId="19" type="noConversion"/>
  </si>
  <si>
    <t>天津广播电视网络有限公司</t>
    <phoneticPr fontId="19" type="noConversion"/>
  </si>
  <si>
    <t>2015.11.22</t>
    <phoneticPr fontId="19" type="noConversion"/>
  </si>
  <si>
    <t>2016.10.31</t>
    <phoneticPr fontId="19" type="noConversion"/>
  </si>
  <si>
    <t>合同生效30% 验收70%</t>
    <phoneticPr fontId="19" type="noConversion"/>
  </si>
  <si>
    <t>SG-7</t>
    <phoneticPr fontId="19" type="noConversion"/>
  </si>
  <si>
    <t>F-20150164</t>
    <phoneticPr fontId="19" type="noConversion"/>
  </si>
  <si>
    <t>192150JQWI1640</t>
    <phoneticPr fontId="19" type="noConversion"/>
  </si>
  <si>
    <t>红星职专培训部监控项目</t>
    <phoneticPr fontId="19" type="noConversion"/>
  </si>
  <si>
    <t>ICT红星职专项目施工合同</t>
    <phoneticPr fontId="19" type="noConversion"/>
  </si>
  <si>
    <t>天津深大立讯电子科技有限公司</t>
    <phoneticPr fontId="19" type="noConversion"/>
  </si>
  <si>
    <t>2015.12.7</t>
    <phoneticPr fontId="19" type="noConversion"/>
  </si>
  <si>
    <t>2015.12.18</t>
    <phoneticPr fontId="19" type="noConversion"/>
  </si>
  <si>
    <t>F-20150172</t>
    <phoneticPr fontId="19" type="noConversion"/>
  </si>
  <si>
    <t>192150JCWA1720</t>
    <phoneticPr fontId="19" type="noConversion"/>
  </si>
  <si>
    <t>JC21-1201-2015-000150</t>
    <phoneticPr fontId="19" type="noConversion"/>
  </si>
  <si>
    <t>上海岩谷储罐监控项目服务合同</t>
    <phoneticPr fontId="19" type="noConversion"/>
  </si>
  <si>
    <t>2015.11月100%</t>
    <phoneticPr fontId="19" type="noConversion"/>
  </si>
  <si>
    <t>2015.11.12</t>
    <phoneticPr fontId="19" type="noConversion"/>
  </si>
  <si>
    <t>2015.11.19</t>
    <phoneticPr fontId="19" type="noConversion"/>
  </si>
  <si>
    <t>2015.12.31</t>
    <phoneticPr fontId="19" type="noConversion"/>
  </si>
  <si>
    <t>第一期服务款39495.6，第二期服务款13864.8</t>
    <phoneticPr fontId="19" type="noConversion"/>
  </si>
  <si>
    <t>SG-12</t>
    <phoneticPr fontId="19" type="noConversion"/>
  </si>
  <si>
    <t>F-20150176</t>
    <phoneticPr fontId="19" type="noConversion"/>
  </si>
  <si>
    <t>192150TGWI1760</t>
    <phoneticPr fontId="19" type="noConversion"/>
  </si>
  <si>
    <t>贝肯山二期电话通信工程</t>
    <phoneticPr fontId="19" type="noConversion"/>
  </si>
  <si>
    <t>JC21-1201-2015-000165</t>
    <phoneticPr fontId="19" type="noConversion"/>
  </si>
  <si>
    <t>贝肯山二期电话通信工程施工合同</t>
    <phoneticPr fontId="19" type="noConversion"/>
  </si>
  <si>
    <t>天津智导科技有限公司</t>
    <phoneticPr fontId="19" type="noConversion"/>
  </si>
  <si>
    <t>2015.12.10</t>
    <phoneticPr fontId="19" type="noConversion"/>
  </si>
  <si>
    <t>每月完成量75%，验收时合同款80%，验收90%，质保结束5%</t>
    <phoneticPr fontId="19" type="noConversion"/>
  </si>
  <si>
    <t>SG-28</t>
    <phoneticPr fontId="19" type="noConversion"/>
  </si>
  <si>
    <t>192150JKWI1780</t>
    <phoneticPr fontId="19" type="noConversion"/>
  </si>
  <si>
    <t>JC21-1201-2016-000037</t>
    <phoneticPr fontId="19" type="noConversion"/>
  </si>
  <si>
    <t>ICT司法局专网安全系统服务项目施工合同</t>
    <phoneticPr fontId="19" type="noConversion"/>
  </si>
  <si>
    <t>2016.3月50%、2016.6月50%</t>
    <phoneticPr fontId="19" type="noConversion"/>
  </si>
  <si>
    <t>天津市泰英科技发展有限公司</t>
    <phoneticPr fontId="19" type="noConversion"/>
  </si>
  <si>
    <t>2016.2.28</t>
    <phoneticPr fontId="19" type="noConversion"/>
  </si>
  <si>
    <t>2016.3.18</t>
    <phoneticPr fontId="19" type="noConversion"/>
  </si>
  <si>
    <t>签订30% 验收60%  验收1年后10%</t>
    <phoneticPr fontId="19" type="noConversion"/>
  </si>
  <si>
    <t>SG-49</t>
    <phoneticPr fontId="19" type="noConversion"/>
  </si>
  <si>
    <t>JC21-1201-2016-000075</t>
    <phoneticPr fontId="19" type="noConversion"/>
  </si>
  <si>
    <t>ICT天津市司法局全市组网联通光纤技术服务合同</t>
    <phoneticPr fontId="19" type="noConversion"/>
  </si>
  <si>
    <t>2016.12月1594815.32（20.52%）、2017.1月201282.88（2.59%）、2017.3月413789.64（5.32%）、2017.4月210084.23（2.7%）、2017.5月210084.23（2.7%）、2017.6月211960.36（2.73%）、2017.7月209709.01（2.7%）、2017.8月209709.01（2.7%）、2017.9月210459.46（2.71%）、2017.10月210459.46（2.71%）、2017.11月210459.46（2.71%）、2017.12月210459.46（2.71%）、2018.1月211209.91，2018.2月211209.91</t>
    <phoneticPr fontId="19" type="noConversion"/>
  </si>
  <si>
    <t>2016.4.28</t>
    <phoneticPr fontId="19" type="noConversion"/>
  </si>
  <si>
    <t>按BSS计费系统实际开通电路条数及规格按年预付费</t>
    <phoneticPr fontId="19" type="noConversion"/>
  </si>
  <si>
    <t>JC21-1201-2015-000163</t>
    <phoneticPr fontId="19" type="noConversion"/>
  </si>
  <si>
    <t>ICT司法局组网集成服务</t>
    <phoneticPr fontId="19" type="noConversion"/>
  </si>
  <si>
    <t>50%、2016.6月50%</t>
    <phoneticPr fontId="19" type="noConversion"/>
  </si>
  <si>
    <t>2015.12.4</t>
    <phoneticPr fontId="19" type="noConversion"/>
  </si>
  <si>
    <t>签订30%验收60%质保满10%</t>
    <phoneticPr fontId="19" type="noConversion"/>
  </si>
  <si>
    <t>SG-10</t>
    <phoneticPr fontId="19" type="noConversion"/>
  </si>
  <si>
    <t>F-20150186</t>
    <phoneticPr fontId="19" type="noConversion"/>
  </si>
  <si>
    <t>192150HDWF1860</t>
    <phoneticPr fontId="19" type="noConversion"/>
  </si>
  <si>
    <t>河东财政局网络平台租用服务合同</t>
    <phoneticPr fontId="19" type="noConversion"/>
  </si>
  <si>
    <t>JC21-1201-2015-000158</t>
    <phoneticPr fontId="19" type="noConversion"/>
  </si>
  <si>
    <t>2017.3月171288.68（55%）</t>
    <phoneticPr fontId="19" type="noConversion"/>
  </si>
  <si>
    <t>晟诺文（天津）通信科技有限公司</t>
    <phoneticPr fontId="19" type="noConversion"/>
  </si>
  <si>
    <t>签订20%第二年同日40%第三年同日40%</t>
    <phoneticPr fontId="19" type="noConversion"/>
  </si>
  <si>
    <t>SG-3</t>
    <phoneticPr fontId="19" type="noConversion"/>
  </si>
  <si>
    <t>192150JCWA1890</t>
    <phoneticPr fontId="19" type="noConversion"/>
  </si>
  <si>
    <t>天津市武清区公共安全防控服务系统建设工程</t>
    <phoneticPr fontId="19" type="noConversion"/>
  </si>
  <si>
    <t>JC21-1201-2015-000155</t>
    <phoneticPr fontId="19" type="noConversion"/>
  </si>
  <si>
    <t>ICT武清安全防控项目施工合同</t>
    <phoneticPr fontId="19" type="noConversion"/>
  </si>
  <si>
    <t>天津市众和通电子有限公司</t>
    <phoneticPr fontId="19" type="noConversion"/>
  </si>
  <si>
    <t>2015.11.20</t>
    <phoneticPr fontId="19" type="noConversion"/>
  </si>
  <si>
    <t>项目完工40%，验收后55%，一年后5%</t>
    <phoneticPr fontId="19" type="noConversion"/>
  </si>
  <si>
    <t>SG-92</t>
    <phoneticPr fontId="19" type="noConversion"/>
  </si>
  <si>
    <t>F-20150196</t>
    <phoneticPr fontId="19" type="noConversion"/>
  </si>
  <si>
    <t>192150JWKI1780</t>
    <phoneticPr fontId="19" type="noConversion"/>
  </si>
  <si>
    <t>天津市司法局专网链路租赁服务项目补充协议</t>
    <phoneticPr fontId="19" type="noConversion"/>
  </si>
  <si>
    <t>JC21-1201-2016-000212</t>
    <phoneticPr fontId="19" type="noConversion"/>
  </si>
  <si>
    <t>ICT天津市司法局矫正中心组网联通光纤技术服务合同</t>
    <phoneticPr fontId="19" type="noConversion"/>
  </si>
  <si>
    <t>2017.9月49904.95（12.31%）、2017.10月9005.41（2.22%）、2017.11月9755.86（2.41%）、2017.12月15217.12（3.75%）、2018.1月15967.57，</t>
    <phoneticPr fontId="19" type="noConversion"/>
  </si>
  <si>
    <t>2016.12.8</t>
    <phoneticPr fontId="19" type="noConversion"/>
  </si>
  <si>
    <t>2017.1.6</t>
    <phoneticPr fontId="19" type="noConversion"/>
  </si>
  <si>
    <t>按实际开通电路条数付费</t>
    <phoneticPr fontId="19" type="noConversion"/>
  </si>
  <si>
    <t>SG-216</t>
    <phoneticPr fontId="19" type="noConversion"/>
  </si>
  <si>
    <t>JC21-1201-2016-000077</t>
    <phoneticPr fontId="19" type="noConversion"/>
  </si>
  <si>
    <t>ICT天津市司法局移动办公服务合同</t>
    <phoneticPr fontId="19" type="noConversion"/>
  </si>
  <si>
    <t>F-20150198</t>
    <phoneticPr fontId="19" type="noConversion"/>
  </si>
  <si>
    <t>192150JXWI1980</t>
    <phoneticPr fontId="19" type="noConversion"/>
  </si>
  <si>
    <t>蓟县行政执法监督平台网络工程</t>
    <phoneticPr fontId="19" type="noConversion"/>
  </si>
  <si>
    <t>JC21-1201-2015-000171</t>
    <phoneticPr fontId="19" type="noConversion"/>
  </si>
  <si>
    <t>ICT蓟县行政执法项目施工合同</t>
    <phoneticPr fontId="19" type="noConversion"/>
  </si>
  <si>
    <t>2016.2月50%</t>
    <phoneticPr fontId="19" type="noConversion"/>
  </si>
  <si>
    <t>天津市拓甫网络科技开发有限公司</t>
    <phoneticPr fontId="19" type="noConversion"/>
  </si>
  <si>
    <t>签订30% 验收65% 质保结束5%</t>
    <phoneticPr fontId="19" type="noConversion"/>
  </si>
  <si>
    <t>2016.4.6</t>
    <phoneticPr fontId="19" type="noConversion"/>
  </si>
  <si>
    <t>SG-90</t>
    <phoneticPr fontId="19" type="noConversion"/>
  </si>
  <si>
    <t>F-20150202</t>
    <phoneticPr fontId="19" type="noConversion"/>
  </si>
  <si>
    <t>192161WQWI0174</t>
    <phoneticPr fontId="19" type="noConversion"/>
  </si>
  <si>
    <t>2014年武清区电子卡口建设工程</t>
    <phoneticPr fontId="19" type="noConversion"/>
  </si>
  <si>
    <t>JC21-1201-2016-000148</t>
    <phoneticPr fontId="19" type="noConversion"/>
  </si>
  <si>
    <t>ICT武清区电子卡口建设工程项目施工合同</t>
    <phoneticPr fontId="19" type="noConversion"/>
  </si>
  <si>
    <t>2016.11月40%、2017.8月984720（60%）</t>
    <phoneticPr fontId="19" type="noConversion"/>
  </si>
  <si>
    <t>韩旭</t>
    <phoneticPr fontId="19" type="noConversion"/>
  </si>
  <si>
    <t>2016.9.6</t>
    <phoneticPr fontId="19" type="noConversion"/>
  </si>
  <si>
    <t>2016.11.29</t>
    <phoneticPr fontId="19" type="noConversion"/>
  </si>
  <si>
    <t>完成40%验收55%1年后5%</t>
    <phoneticPr fontId="19" type="noConversion"/>
  </si>
  <si>
    <t>SG-16</t>
    <phoneticPr fontId="19" type="noConversion"/>
  </si>
  <si>
    <t>192150TGWI2030</t>
    <phoneticPr fontId="19" type="noConversion"/>
  </si>
  <si>
    <t>港强海关办公楼弱点项目</t>
    <phoneticPr fontId="19" type="noConversion"/>
  </si>
  <si>
    <t>JC21-1201-2015-000174</t>
    <phoneticPr fontId="19" type="noConversion"/>
  </si>
  <si>
    <t>ICT港强大楼项目施工合同</t>
    <phoneticPr fontId="19" type="noConversion"/>
  </si>
  <si>
    <t>天津开发区瑞克科技有限公司</t>
    <phoneticPr fontId="19" type="noConversion"/>
  </si>
  <si>
    <t>2015.12.28</t>
    <phoneticPr fontId="19" type="noConversion"/>
  </si>
  <si>
    <t>签订20% 验收75% 1年后质保结束5%</t>
    <phoneticPr fontId="19" type="noConversion"/>
  </si>
  <si>
    <t>SG-21</t>
    <phoneticPr fontId="19" type="noConversion"/>
  </si>
  <si>
    <t>192150TGWF2040</t>
    <phoneticPr fontId="19" type="noConversion"/>
  </si>
  <si>
    <t>天津立中车轮MES系统软件开发服务</t>
    <phoneticPr fontId="19" type="noConversion"/>
  </si>
  <si>
    <t>JC21-1201-2015-000172</t>
    <phoneticPr fontId="19" type="noConversion"/>
  </si>
  <si>
    <t>ICT天津立中车轮MES系统软件开发软件服务合同</t>
    <phoneticPr fontId="19" type="noConversion"/>
  </si>
  <si>
    <t>2016.3月100%</t>
    <phoneticPr fontId="19" type="noConversion"/>
  </si>
  <si>
    <t>天津天心天思软件科技有限公司</t>
    <phoneticPr fontId="19" type="noConversion"/>
  </si>
  <si>
    <t>SG-57</t>
    <phoneticPr fontId="19" type="noConversion"/>
  </si>
  <si>
    <t>F-20150208</t>
    <phoneticPr fontId="19" type="noConversion"/>
  </si>
  <si>
    <t>192150TGWF2080</t>
    <phoneticPr fontId="19" type="noConversion"/>
  </si>
  <si>
    <t>临港经济区14号码头综合布线项目</t>
    <phoneticPr fontId="19" type="noConversion"/>
  </si>
  <si>
    <t>JC21-1201-2016-000104</t>
    <phoneticPr fontId="19" type="noConversion"/>
  </si>
  <si>
    <t>ICT临港14号码头项目施工合同</t>
    <phoneticPr fontId="19" type="noConversion"/>
  </si>
  <si>
    <t>2016.6月50%、2016.7月50%</t>
    <phoneticPr fontId="19" type="noConversion"/>
  </si>
  <si>
    <t>张华艳</t>
    <phoneticPr fontId="19" type="noConversion"/>
  </si>
  <si>
    <t>天津国通智能科技有限公司</t>
    <phoneticPr fontId="19" type="noConversion"/>
  </si>
  <si>
    <t>2016.6.15</t>
    <phoneticPr fontId="19" type="noConversion"/>
  </si>
  <si>
    <t>2016.6.29</t>
    <phoneticPr fontId="19" type="noConversion"/>
  </si>
  <si>
    <t>SG-15</t>
    <phoneticPr fontId="19" type="noConversion"/>
  </si>
  <si>
    <t>F-20150217</t>
    <phoneticPr fontId="19" type="noConversion"/>
  </si>
  <si>
    <t>192150JKWI2170</t>
    <phoneticPr fontId="19" type="noConversion"/>
  </si>
  <si>
    <t>JC21-1201-2016-000006</t>
    <phoneticPr fontId="19" type="noConversion"/>
  </si>
  <si>
    <t>SG-29</t>
    <phoneticPr fontId="19" type="noConversion"/>
  </si>
  <si>
    <t>192150TGWI2180</t>
    <phoneticPr fontId="19" type="noConversion"/>
  </si>
  <si>
    <t>分行主机房至楼层间纵向光纤改造项目</t>
    <phoneticPr fontId="19" type="noConversion"/>
  </si>
  <si>
    <t>JC21-1201-2015-000177</t>
    <phoneticPr fontId="19" type="noConversion"/>
  </si>
  <si>
    <t>国开行主机房至楼层间纵向光纤改造项目</t>
    <phoneticPr fontId="19" type="noConversion"/>
  </si>
  <si>
    <t>天津市鼎泰科技发展有限公司</t>
    <phoneticPr fontId="19" type="noConversion"/>
  </si>
  <si>
    <t>SG-108</t>
    <phoneticPr fontId="19" type="noConversion"/>
  </si>
  <si>
    <t>192150TGWI2190</t>
    <phoneticPr fontId="19" type="noConversion"/>
  </si>
  <si>
    <t>贝肯山3号地电话通信工程</t>
    <phoneticPr fontId="19" type="noConversion"/>
  </si>
  <si>
    <t>JC21-1201-2016-000003</t>
    <phoneticPr fontId="19" type="noConversion"/>
  </si>
  <si>
    <t>ICT贝肯山3号地电话通信工程项目施工合同</t>
    <phoneticPr fontId="19" type="noConversion"/>
  </si>
  <si>
    <t>2018.4(164898)</t>
    <phoneticPr fontId="19" type="noConversion"/>
  </si>
  <si>
    <t>2016.1.4</t>
    <phoneticPr fontId="19" type="noConversion"/>
  </si>
  <si>
    <t>20167.1.25</t>
    <phoneticPr fontId="19" type="noConversion"/>
  </si>
  <si>
    <t>每月完成量75%，验收时合同款80%，验收90%，提供结算款全额发票后95%，质保结束2年后5%</t>
    <phoneticPr fontId="19" type="noConversion"/>
  </si>
  <si>
    <t>SG-13</t>
    <phoneticPr fontId="19" type="noConversion"/>
  </si>
  <si>
    <t>192150HDWI2211</t>
    <phoneticPr fontId="19" type="noConversion"/>
  </si>
  <si>
    <t>天津市河东区危险品企业在线监测平台建设项目</t>
    <phoneticPr fontId="19" type="noConversion"/>
  </si>
  <si>
    <t>JC21-1201-2016-000011</t>
    <phoneticPr fontId="19" type="noConversion"/>
  </si>
  <si>
    <t>ICT河东危险品检测平台项目施工合同</t>
    <phoneticPr fontId="19" type="noConversion"/>
  </si>
  <si>
    <t>张智超</t>
    <phoneticPr fontId="19" type="noConversion"/>
  </si>
  <si>
    <t>天津市中联天纪科技发展有限公司</t>
    <phoneticPr fontId="19" type="noConversion"/>
  </si>
  <si>
    <t>SG-30</t>
    <phoneticPr fontId="19" type="noConversion"/>
  </si>
  <si>
    <t>F-20150226</t>
    <phoneticPr fontId="19" type="noConversion"/>
  </si>
  <si>
    <t>192150BCWI2260</t>
    <phoneticPr fontId="19" type="noConversion"/>
  </si>
  <si>
    <t>天津市华奥兴业汽车销售服务有限公司视频监控</t>
    <phoneticPr fontId="19" type="noConversion"/>
  </si>
  <si>
    <t>JC21-1201-2015-000144</t>
    <phoneticPr fontId="19" type="noConversion"/>
  </si>
  <si>
    <t>ICT天津市华奥兴业汽车销售服务有限公司视频监控项目施工合同</t>
    <phoneticPr fontId="19" type="noConversion"/>
  </si>
  <si>
    <t>天津辰宇科技有限公司</t>
    <phoneticPr fontId="19" type="noConversion"/>
  </si>
  <si>
    <t>2016.3.6</t>
    <phoneticPr fontId="19" type="noConversion"/>
  </si>
  <si>
    <t>签订30%进场30日后40% 验收合格30%</t>
    <phoneticPr fontId="19" type="noConversion"/>
  </si>
  <si>
    <t>2016.3.15</t>
    <phoneticPr fontId="19" type="noConversion"/>
  </si>
  <si>
    <t>192160DLWI0010</t>
    <phoneticPr fontId="19" type="noConversion"/>
  </si>
  <si>
    <t>JC21-1201-2016-000020</t>
    <phoneticPr fontId="19" type="noConversion"/>
  </si>
  <si>
    <t>ICT空港经济区智能交通施工合同</t>
    <phoneticPr fontId="19" type="noConversion"/>
  </si>
  <si>
    <t>2016.2月50%、2016.6月50%，2017.12月-60000（-3.23%）</t>
    <phoneticPr fontId="19" type="noConversion"/>
  </si>
  <si>
    <t>天津市电信建设工程有限公司</t>
    <phoneticPr fontId="19" type="noConversion"/>
  </si>
  <si>
    <t>2016.2.14</t>
    <phoneticPr fontId="19" type="noConversion"/>
  </si>
  <si>
    <t>2016.2.26</t>
    <phoneticPr fontId="19" type="noConversion"/>
  </si>
  <si>
    <t>签订20% 完工实际值85% 验收结算值90% 保证金计算值10%</t>
    <phoneticPr fontId="19" type="noConversion"/>
  </si>
  <si>
    <t>2016.4.21</t>
    <phoneticPr fontId="19" type="noConversion"/>
  </si>
  <si>
    <t>F-20160005</t>
    <phoneticPr fontId="19" type="noConversion"/>
  </si>
  <si>
    <t>192160HGWI0050</t>
    <phoneticPr fontId="19" type="noConversion"/>
  </si>
  <si>
    <t>天津市滨海新区汉沽泰达美源网络集成项目</t>
    <phoneticPr fontId="19" type="noConversion"/>
  </si>
  <si>
    <t>JC21-1201-2016-000029</t>
    <phoneticPr fontId="19" type="noConversion"/>
  </si>
  <si>
    <t>ICT泰达美源网络集成项目施工合同</t>
    <phoneticPr fontId="19" type="noConversion"/>
  </si>
  <si>
    <t>天津市爱通网络工程有限公司</t>
    <phoneticPr fontId="19" type="noConversion"/>
  </si>
  <si>
    <t>2016.2.18</t>
    <phoneticPr fontId="19" type="noConversion"/>
  </si>
  <si>
    <t>签订50% 验收45%  保修结束5%</t>
    <phoneticPr fontId="19" type="noConversion"/>
  </si>
  <si>
    <t>192160XQWI0071</t>
    <phoneticPr fontId="19" type="noConversion"/>
  </si>
  <si>
    <t>JC21-1201-2016-000039</t>
    <phoneticPr fontId="19" type="noConversion"/>
  </si>
  <si>
    <t>ICT西青技防网荃为施工合同</t>
    <phoneticPr fontId="19" type="noConversion"/>
  </si>
  <si>
    <t>2016.3月50%、2016.9月50%</t>
    <phoneticPr fontId="19" type="noConversion"/>
  </si>
  <si>
    <t>李庆东</t>
    <phoneticPr fontId="19" type="noConversion"/>
  </si>
  <si>
    <t>天津市荃为科技发展有限公司</t>
    <phoneticPr fontId="19" type="noConversion"/>
  </si>
  <si>
    <t>2016.3.3</t>
    <phoneticPr fontId="19" type="noConversion"/>
  </si>
  <si>
    <t>签订35% 验收55% 1年后5%，三年后5%</t>
    <phoneticPr fontId="19" type="noConversion"/>
  </si>
  <si>
    <t>JC21-1201-2016-000040</t>
    <phoneticPr fontId="19" type="noConversion"/>
  </si>
  <si>
    <t>ICT西青技防网唯成施工合同</t>
    <phoneticPr fontId="19" type="noConversion"/>
  </si>
  <si>
    <t>天津开发区唯成电子技术有限公司</t>
    <phoneticPr fontId="19" type="noConversion"/>
  </si>
  <si>
    <t>JC21-1201-2016-000050</t>
    <phoneticPr fontId="19" type="noConversion"/>
  </si>
  <si>
    <t>ICT西青技防网星云施工合同</t>
    <phoneticPr fontId="19" type="noConversion"/>
  </si>
  <si>
    <t>2016.3.17</t>
    <phoneticPr fontId="19" type="noConversion"/>
  </si>
  <si>
    <t>签订30% 验收60% 1年后5%，三年后5%</t>
    <phoneticPr fontId="19" type="noConversion"/>
  </si>
  <si>
    <t>JC21-1201-2016-000051</t>
    <phoneticPr fontId="19" type="noConversion"/>
  </si>
  <si>
    <t>ICT西青技防网泓晟伟业施工合同</t>
    <phoneticPr fontId="19" type="noConversion"/>
  </si>
  <si>
    <t>天津市泓晟伟业科技有限公司</t>
    <phoneticPr fontId="19" type="noConversion"/>
  </si>
  <si>
    <t>JC21-1201-2016-000052</t>
    <phoneticPr fontId="19" type="noConversion"/>
  </si>
  <si>
    <t>ICT西青技防网均淼施工合同</t>
    <phoneticPr fontId="19" type="noConversion"/>
  </si>
  <si>
    <t>天津均淼科技发展有限公司</t>
    <phoneticPr fontId="19" type="noConversion"/>
  </si>
  <si>
    <t>JC21-1201-2016-000054</t>
    <phoneticPr fontId="19" type="noConversion"/>
  </si>
  <si>
    <t>ICT西青技防网瑞克施工合同</t>
    <phoneticPr fontId="19" type="noConversion"/>
  </si>
  <si>
    <t>2016.3.19</t>
    <phoneticPr fontId="19" type="noConversion"/>
  </si>
  <si>
    <t>JC21-1201-2016-000090</t>
    <phoneticPr fontId="19" type="noConversion"/>
  </si>
  <si>
    <t>ICT西青技防网光纤租赁服务合同</t>
    <phoneticPr fontId="19" type="noConversion"/>
  </si>
  <si>
    <t>2017.2月79964（8.33%）、2017.3月79964（8.33%）、2017.4月79964（8.33%）、2017.5月79964（8.33%）、2017.6月79964（8.33%）、2017.7月79964（8.33%）、2017.8月79964（8.33%）、2017.9月79964（8.33%）、2017.10月79964（8.33%）、2017.11月79964（8.33%）、2017.12月79964（8.33%）、2018.1月79964（8.33%）</t>
    <phoneticPr fontId="19" type="noConversion"/>
  </si>
  <si>
    <t>2016.6.30</t>
    <phoneticPr fontId="19" type="noConversion"/>
  </si>
  <si>
    <t>后付费959585元/年</t>
    <phoneticPr fontId="19" type="noConversion"/>
  </si>
  <si>
    <t>JC21-1201-2016-000098</t>
    <phoneticPr fontId="19" type="noConversion"/>
  </si>
  <si>
    <t>ICT西青技防网防雷检测服务中心</t>
    <phoneticPr fontId="19" type="noConversion"/>
  </si>
  <si>
    <t>2016.6月50%、2016.9月50%</t>
    <phoneticPr fontId="19" type="noConversion"/>
  </si>
  <si>
    <t>天津市防雷技术中心</t>
    <phoneticPr fontId="19" type="noConversion"/>
  </si>
  <si>
    <t>2016.5.25</t>
    <phoneticPr fontId="19" type="noConversion"/>
  </si>
  <si>
    <t>2016.6.28</t>
    <phoneticPr fontId="19" type="noConversion"/>
  </si>
  <si>
    <t>签订30%验收70%</t>
    <phoneticPr fontId="19" type="noConversion"/>
  </si>
  <si>
    <t>F-20160008</t>
    <phoneticPr fontId="19" type="noConversion"/>
  </si>
  <si>
    <t>192160JXWI0080</t>
    <phoneticPr fontId="19" type="noConversion"/>
  </si>
  <si>
    <t>蓟县交通局出租车车辆定位项目</t>
    <phoneticPr fontId="19" type="noConversion"/>
  </si>
  <si>
    <t>JC21-1201-2016-000070</t>
    <phoneticPr fontId="19" type="noConversion"/>
  </si>
  <si>
    <t>《蓟县交通局出租车车辆定位项目》维护合同</t>
    <phoneticPr fontId="19" type="noConversion"/>
  </si>
  <si>
    <t>2016.4月38732.7（67%）、2017.3月17767.3（23%）</t>
    <phoneticPr fontId="19" type="noConversion"/>
  </si>
  <si>
    <t>天津市赛格车圣导航科技有限公司</t>
    <phoneticPr fontId="19" type="noConversion"/>
  </si>
  <si>
    <t>2016.4.19</t>
    <phoneticPr fontId="19" type="noConversion"/>
  </si>
  <si>
    <t>2016.4.26</t>
    <phoneticPr fontId="19" type="noConversion"/>
  </si>
  <si>
    <t>开始维护60% 维护期满40%</t>
    <phoneticPr fontId="19" type="noConversion"/>
  </si>
  <si>
    <t>JC21-1201-2016-000072</t>
    <phoneticPr fontId="19" type="noConversion"/>
  </si>
  <si>
    <t>ICT天津市蓟县交通局出租车车辆定位项目施工合同</t>
    <phoneticPr fontId="19" type="noConversion"/>
  </si>
  <si>
    <t>2016.4月100%</t>
    <phoneticPr fontId="19" type="noConversion"/>
  </si>
  <si>
    <t>JC21-1201-2017-000129</t>
    <phoneticPr fontId="19" type="noConversion"/>
  </si>
  <si>
    <t>ICT2017年蓟县交通局出租车车辆定位项目维护合同</t>
    <phoneticPr fontId="19" type="noConversion"/>
  </si>
  <si>
    <t>2017.8月35534.56（66.67），2017、12月17767.33（33.33%）</t>
    <phoneticPr fontId="19" type="noConversion"/>
  </si>
  <si>
    <t>2017.7.31</t>
    <phoneticPr fontId="19" type="noConversion"/>
  </si>
  <si>
    <t>2017.8.21</t>
    <phoneticPr fontId="19" type="noConversion"/>
  </si>
  <si>
    <t>192160HQWI0120</t>
    <phoneticPr fontId="19" type="noConversion"/>
  </si>
  <si>
    <t>JC21-1201-2016-000047</t>
    <phoneticPr fontId="19" type="noConversion"/>
  </si>
  <si>
    <t>ICT红桥政务网施工合同</t>
    <phoneticPr fontId="19" type="noConversion"/>
  </si>
  <si>
    <t>2016.3月50%</t>
    <phoneticPr fontId="19" type="noConversion"/>
  </si>
  <si>
    <t>2016.3.9</t>
    <phoneticPr fontId="19" type="noConversion"/>
  </si>
  <si>
    <t>F-20160013</t>
    <phoneticPr fontId="19" type="noConversion"/>
  </si>
  <si>
    <t>192160JKWF0131</t>
    <phoneticPr fontId="19" type="noConversion"/>
  </si>
  <si>
    <t>天津市旅游信息中心基于天津联通数据的天津旅游全域及景区数据分析预警系统及云存储项目</t>
    <phoneticPr fontId="19" type="noConversion"/>
  </si>
  <si>
    <t>JC21-1201-2016-000045</t>
    <phoneticPr fontId="19" type="noConversion"/>
  </si>
  <si>
    <t>ICT天津市旅游信息中心云存储项目服务销售合同</t>
    <phoneticPr fontId="19" type="noConversion"/>
  </si>
  <si>
    <t>2016.4-2017.3月每月2411.32</t>
    <phoneticPr fontId="19" type="noConversion"/>
  </si>
  <si>
    <t>王桂林</t>
    <phoneticPr fontId="19" type="noConversion"/>
  </si>
  <si>
    <t>联通云数据有限公司天津市分公司</t>
    <phoneticPr fontId="19" type="noConversion"/>
  </si>
  <si>
    <t>2016.5.26</t>
    <phoneticPr fontId="19" type="noConversion"/>
  </si>
  <si>
    <r>
      <t>签订60% 验收35%  验收1年后5%</t>
    </r>
    <r>
      <rPr>
        <outline/>
        <sz val="12"/>
        <rFont val="宋体"/>
        <family val="3"/>
        <charset val="134"/>
      </rPr>
      <t/>
    </r>
    <phoneticPr fontId="19" type="noConversion"/>
  </si>
  <si>
    <t>JC21-1201-2016-000036</t>
    <phoneticPr fontId="19" type="noConversion"/>
  </si>
  <si>
    <t>ICT天津市旅游信息中心客流统计系统平台项目服务合同</t>
    <phoneticPr fontId="19" type="noConversion"/>
  </si>
  <si>
    <t>2016.4月50%</t>
    <phoneticPr fontId="19" type="noConversion"/>
  </si>
  <si>
    <t>中智云游（北京）科技服务有限公司</t>
    <phoneticPr fontId="19" type="noConversion"/>
  </si>
  <si>
    <t>2016.3.1</t>
    <phoneticPr fontId="19" type="noConversion"/>
  </si>
  <si>
    <r>
      <t>签订60% 验收35%  验收6个月后5%</t>
    </r>
    <r>
      <rPr>
        <outline/>
        <sz val="12"/>
        <rFont val="宋体"/>
        <family val="3"/>
        <charset val="134"/>
      </rPr>
      <t/>
    </r>
    <phoneticPr fontId="19" type="noConversion"/>
  </si>
  <si>
    <t>JC21-1201-2016-000099</t>
    <phoneticPr fontId="19" type="noConversion"/>
  </si>
  <si>
    <t>2016.6月50%</t>
    <phoneticPr fontId="19" type="noConversion"/>
  </si>
  <si>
    <t>F-20160014</t>
    <phoneticPr fontId="19" type="noConversion"/>
  </si>
  <si>
    <t>192161NKWD0008</t>
    <phoneticPr fontId="19" type="noConversion"/>
  </si>
  <si>
    <t>天津市清新空气行动信息化建设项目</t>
    <phoneticPr fontId="19" type="noConversion"/>
  </si>
  <si>
    <t>JC21-1201-2016-000095</t>
    <phoneticPr fontId="19" type="noConversion"/>
  </si>
  <si>
    <t>ICT清新空气项目技术服务合同</t>
    <phoneticPr fontId="19" type="noConversion"/>
  </si>
  <si>
    <t>2016.7月30%、2017.3月100641.52（70%）</t>
    <phoneticPr fontId="19" type="noConversion"/>
  </si>
  <si>
    <t>2016.5.23</t>
    <phoneticPr fontId="19" type="noConversion"/>
  </si>
  <si>
    <t>签订30% 验收60% 1年后10%</t>
    <phoneticPr fontId="19" type="noConversion"/>
  </si>
  <si>
    <t>19216000WO0002</t>
    <phoneticPr fontId="19" type="noConversion"/>
  </si>
  <si>
    <t>静海县建设管理委员会远程监控系统采购项目</t>
    <phoneticPr fontId="19" type="noConversion"/>
  </si>
  <si>
    <t>JC21-1201-2016-000114</t>
    <phoneticPr fontId="19" type="noConversion"/>
  </si>
  <si>
    <t>ICT静海管委会项目施工合同</t>
    <phoneticPr fontId="19" type="noConversion"/>
  </si>
  <si>
    <t>2016.6月100%</t>
    <phoneticPr fontId="19" type="noConversion"/>
  </si>
  <si>
    <t>2016.6.23</t>
    <phoneticPr fontId="19" type="noConversion"/>
  </si>
  <si>
    <r>
      <t>签订30% 验收65% 1年后5%</t>
    </r>
    <r>
      <rPr>
        <outline/>
        <sz val="12"/>
        <rFont val="宋体"/>
        <family val="3"/>
        <charset val="134"/>
      </rPr>
      <t/>
    </r>
    <phoneticPr fontId="19" type="noConversion"/>
  </si>
  <si>
    <t>192161JKWI0223</t>
    <phoneticPr fontId="19" type="noConversion"/>
  </si>
  <si>
    <t>JC21-1201-2017-000023</t>
    <phoneticPr fontId="19" type="noConversion"/>
  </si>
  <si>
    <t>ICT泗村店交警执法站公安专网接入电路租用合同</t>
    <phoneticPr fontId="19" type="noConversion"/>
  </si>
  <si>
    <t>2017.3.28</t>
    <phoneticPr fontId="19" type="noConversion"/>
  </si>
  <si>
    <t>2017.6.22</t>
    <phoneticPr fontId="19" type="noConversion"/>
  </si>
  <si>
    <t>F-20160023</t>
    <phoneticPr fontId="19" type="noConversion"/>
  </si>
  <si>
    <t>192161BCWI0007</t>
    <phoneticPr fontId="19" type="noConversion"/>
  </si>
  <si>
    <t>2015年天津市公安局北辰分局技防网建设工程项目</t>
    <phoneticPr fontId="19" type="noConversion"/>
  </si>
  <si>
    <t>JC21-1201-2016-000064</t>
    <phoneticPr fontId="19" type="noConversion"/>
  </si>
  <si>
    <t>ICT北辰公安局技防网东北片施工项目施工合同</t>
    <phoneticPr fontId="19" type="noConversion"/>
  </si>
  <si>
    <t>2016.4月50%、2017.3月50%</t>
    <phoneticPr fontId="19" type="noConversion"/>
  </si>
  <si>
    <t>天津市星拓科技发展有限公司</t>
    <phoneticPr fontId="19" type="noConversion"/>
  </si>
  <si>
    <t>2016.4.7</t>
    <phoneticPr fontId="19" type="noConversion"/>
  </si>
  <si>
    <t>签订30% 验收60% 保修10%</t>
    <phoneticPr fontId="19" type="noConversion"/>
  </si>
  <si>
    <t>JC21-1201-2016-000063</t>
    <phoneticPr fontId="19" type="noConversion"/>
  </si>
  <si>
    <t>ICT北辰公安局技防网西南片施工项目施工合同</t>
    <phoneticPr fontId="19" type="noConversion"/>
  </si>
  <si>
    <t>天津市中滨科技有限公司</t>
    <phoneticPr fontId="19" type="noConversion"/>
  </si>
  <si>
    <t>JC21-1201-2016-000062</t>
    <phoneticPr fontId="19" type="noConversion"/>
  </si>
  <si>
    <t>ICT北辰公安局技防网卡口施工项目施工合同</t>
    <phoneticPr fontId="19" type="noConversion"/>
  </si>
  <si>
    <t>2016.4.4</t>
    <phoneticPr fontId="19" type="noConversion"/>
  </si>
  <si>
    <t>F-20160025</t>
    <phoneticPr fontId="19" type="noConversion"/>
  </si>
  <si>
    <t>192161HGWI0010</t>
    <phoneticPr fontId="19" type="noConversion"/>
  </si>
  <si>
    <t>天津市滨海新区城市管理综合执法局监控设备改造项目</t>
    <phoneticPr fontId="19" type="noConversion"/>
  </si>
  <si>
    <t>JC21-1201-2016-000074</t>
    <phoneticPr fontId="19" type="noConversion"/>
  </si>
  <si>
    <t>ICT滨海城管执法局监控改造项目施工合同</t>
    <phoneticPr fontId="19" type="noConversion"/>
  </si>
  <si>
    <t>天津市滨跃科技发展有限公司</t>
    <phoneticPr fontId="19" type="noConversion"/>
  </si>
  <si>
    <t>签订30% 验收65%  1年后5%</t>
    <phoneticPr fontId="19" type="noConversion"/>
  </si>
  <si>
    <t>192161XQWI0172</t>
    <phoneticPr fontId="19" type="noConversion"/>
  </si>
  <si>
    <t>JC21-1201-2016-000084</t>
    <phoneticPr fontId="19" type="noConversion"/>
  </si>
  <si>
    <t>ICT西青区技防网2013年供电线路星云维护合同</t>
    <phoneticPr fontId="19" type="noConversion"/>
  </si>
  <si>
    <t>2017.11月12174.53（8.33%）</t>
    <phoneticPr fontId="19" type="noConversion"/>
  </si>
  <si>
    <t>2016.5.22</t>
    <phoneticPr fontId="19" type="noConversion"/>
  </si>
  <si>
    <t>2016.5.30</t>
    <phoneticPr fontId="19" type="noConversion"/>
  </si>
  <si>
    <t>签订50% 1年后50%</t>
    <phoneticPr fontId="19" type="noConversion"/>
  </si>
  <si>
    <t>JC21-1201-2016-000086</t>
    <phoneticPr fontId="19" type="noConversion"/>
  </si>
  <si>
    <t>ICT西青区技防网2013年供电线路泽通维护合同</t>
    <phoneticPr fontId="19" type="noConversion"/>
  </si>
  <si>
    <t>2017.11月15813.04（8.33%）</t>
    <phoneticPr fontId="19" type="noConversion"/>
  </si>
  <si>
    <t>天津市泽通通信科技有限公司</t>
    <phoneticPr fontId="19" type="noConversion"/>
  </si>
  <si>
    <t>JC21-1201-2016-000089</t>
    <phoneticPr fontId="19" type="noConversion"/>
  </si>
  <si>
    <t>ICT西青区技防网2013年供电线路瑞克维护合同</t>
    <phoneticPr fontId="19" type="noConversion"/>
  </si>
  <si>
    <r>
      <t>2017.11月14413.52（8.33%）</t>
    </r>
    <r>
      <rPr>
        <outline/>
        <sz val="12"/>
        <rFont val="宋体"/>
        <family val="3"/>
        <charset val="134"/>
      </rPr>
      <t/>
    </r>
    <phoneticPr fontId="19" type="noConversion"/>
  </si>
  <si>
    <r>
      <t>天津市津南区八里台第一小学电子围栏项目*（津南电子围栏项目整体共30个合同，用</t>
    </r>
    <r>
      <rPr>
        <b/>
        <sz val="9"/>
        <rFont val="宋体"/>
        <family val="3"/>
        <charset val="134"/>
      </rPr>
      <t>*</t>
    </r>
    <r>
      <rPr>
        <sz val="9"/>
        <rFont val="宋体"/>
        <family val="3"/>
        <charset val="134"/>
      </rPr>
      <t>标注。招标资料仅一份，归档在此合同中:SG-230）</t>
    </r>
    <phoneticPr fontId="19" type="noConversion"/>
  </si>
  <si>
    <r>
      <t>ICT</t>
    </r>
    <r>
      <rPr>
        <sz val="9"/>
        <rFont val="宋体"/>
        <family val="3"/>
        <charset val="134"/>
      </rPr>
      <t>天津考试院视频监控及视频会议系统项目视频监控设备采购合同</t>
    </r>
    <r>
      <rPr>
        <sz val="9"/>
        <rFont val="Times New Roman"/>
        <family val="1"/>
      </rPr>
      <t xml:space="preserve"> </t>
    </r>
  </si>
  <si>
    <t>第一次  付款条件</t>
  </si>
  <si>
    <t>第一次   付款进度</t>
  </si>
  <si>
    <t>第一次          本次金额</t>
  </si>
  <si>
    <t>第一次     完成时间</t>
  </si>
  <si>
    <t>第二次  付款条件</t>
  </si>
  <si>
    <t>第二次         本次金额</t>
  </si>
  <si>
    <t>第二次     完成时间</t>
  </si>
  <si>
    <t>第三次    付款条件</t>
  </si>
  <si>
    <t>第三次   付款进度</t>
  </si>
  <si>
    <t>第三次      付款金额</t>
  </si>
  <si>
    <t>第三次     完成时间</t>
  </si>
  <si>
    <t>第四次   付款条件</t>
  </si>
  <si>
    <t>第四次   付款进度</t>
  </si>
  <si>
    <t>第四次   完成时间</t>
  </si>
  <si>
    <t>签订</t>
  </si>
  <si>
    <t>76372.5</t>
  </si>
  <si>
    <t>2017、12</t>
  </si>
  <si>
    <t>签订+验收</t>
  </si>
  <si>
    <t>2015.12.15</t>
  </si>
  <si>
    <t>审核值80%</t>
  </si>
  <si>
    <t>2016.2.15</t>
  </si>
  <si>
    <t>审核值</t>
  </si>
  <si>
    <t>一次性</t>
  </si>
  <si>
    <t>2016.10</t>
  </si>
  <si>
    <t>回款</t>
  </si>
  <si>
    <t>质保</t>
  </si>
  <si>
    <t>2017、10</t>
  </si>
  <si>
    <t>第一期+第二期</t>
  </si>
  <si>
    <t>按实际</t>
  </si>
  <si>
    <t>实际</t>
  </si>
  <si>
    <t>完成</t>
  </si>
  <si>
    <t>签订+进场+验收</t>
  </si>
  <si>
    <t>签订+预付</t>
  </si>
  <si>
    <t>2017.4、2017.6、2017.7、2017.8、2017.9、2017.10、2017.11、2017.12、2018.1、2018.2</t>
  </si>
  <si>
    <t>维护</t>
  </si>
  <si>
    <t>6个月后</t>
  </si>
  <si>
    <t>2016.5.19</t>
  </si>
  <si>
    <t>1/3</t>
  </si>
  <si>
    <t>生效</t>
  </si>
  <si>
    <t>签订+1月后</t>
  </si>
  <si>
    <t>完工</t>
  </si>
  <si>
    <t>2016.11.18</t>
  </si>
  <si>
    <t>签订+建设完成</t>
  </si>
  <si>
    <t>全款</t>
  </si>
  <si>
    <t>签订+安装</t>
  </si>
  <si>
    <t>核算</t>
  </si>
  <si>
    <t>2017.7</t>
  </si>
  <si>
    <t>2018、1</t>
  </si>
  <si>
    <t>签定</t>
  </si>
  <si>
    <t>2017.11</t>
  </si>
  <si>
    <t>2017.1</t>
  </si>
  <si>
    <t>开通</t>
  </si>
  <si>
    <t>工作量</t>
  </si>
  <si>
    <t>开工</t>
  </si>
  <si>
    <t>付款</t>
  </si>
  <si>
    <t>2017、11</t>
  </si>
  <si>
    <t>实施</t>
  </si>
  <si>
    <t>调试</t>
  </si>
  <si>
    <t>安装调试</t>
  </si>
  <si>
    <t>626183</t>
  </si>
  <si>
    <t>竣工验收</t>
  </si>
  <si>
    <t>2015.5.22</t>
  </si>
  <si>
    <t>2010/5/26；2013-12-4（第四次付187173元，第五次付10%147862元目前是合计）</t>
  </si>
  <si>
    <t>终验</t>
  </si>
  <si>
    <t>终检</t>
  </si>
  <si>
    <t>初验</t>
  </si>
  <si>
    <t>6个月</t>
  </si>
  <si>
    <t>2015.12.15、2017.5（13224.6）</t>
  </si>
  <si>
    <t>2013/7/30、2017.5（20921）</t>
  </si>
  <si>
    <t>2013/12/1；2014-4-23；2014-5-13；2015.5.22</t>
  </si>
  <si>
    <t>2015.6.16</t>
  </si>
  <si>
    <t>2013/2/28；2016.1付了5%尾款</t>
  </si>
  <si>
    <t>验收10%</t>
  </si>
  <si>
    <t>2015.4.28</t>
  </si>
  <si>
    <t>2015.11.15</t>
  </si>
  <si>
    <t>2016.3.10</t>
  </si>
  <si>
    <t>2015.9.15</t>
  </si>
  <si>
    <t>5015.6.16</t>
  </si>
  <si>
    <t>2015.2.10</t>
  </si>
  <si>
    <t>5个月后40%</t>
  </si>
  <si>
    <t>2016.12</t>
  </si>
  <si>
    <t>2013.4.27</t>
  </si>
  <si>
    <t>2年后</t>
  </si>
  <si>
    <t>项目验收</t>
  </si>
  <si>
    <t>2015.1.19</t>
  </si>
  <si>
    <t>安装</t>
  </si>
  <si>
    <t>进度</t>
  </si>
  <si>
    <t>2014.8.29</t>
  </si>
  <si>
    <t>进度款</t>
  </si>
  <si>
    <t>一阶段</t>
  </si>
  <si>
    <t>到货验收</t>
  </si>
  <si>
    <t>2014.9.30</t>
  </si>
  <si>
    <t>2014.10.20</t>
  </si>
  <si>
    <t>2014.12.25</t>
  </si>
  <si>
    <t>2015.7.21</t>
  </si>
  <si>
    <t>2015.1.12</t>
  </si>
  <si>
    <t>2015.12.17</t>
  </si>
  <si>
    <t>2014.11.30</t>
  </si>
  <si>
    <t>2015.3.20</t>
  </si>
  <si>
    <t>2014.10.30</t>
  </si>
  <si>
    <t>2015.8.21</t>
  </si>
  <si>
    <t>结算</t>
  </si>
  <si>
    <t>2017.4</t>
  </si>
  <si>
    <t>2016.1.25</t>
  </si>
  <si>
    <t>2018.4</t>
  </si>
  <si>
    <t>2016.11</t>
  </si>
  <si>
    <t>2016.5.20</t>
  </si>
  <si>
    <t>2015.8.19</t>
  </si>
  <si>
    <t>2016.4.25</t>
  </si>
  <si>
    <t>2015.12.16</t>
  </si>
  <si>
    <t>2015.12.13</t>
  </si>
  <si>
    <t>2016.11.22</t>
  </si>
  <si>
    <t>2017.2</t>
  </si>
  <si>
    <t>签订+竣工</t>
  </si>
  <si>
    <t>到货+验收</t>
  </si>
  <si>
    <t>2017.9</t>
  </si>
  <si>
    <t>2018.2</t>
  </si>
  <si>
    <t>2017.8</t>
  </si>
  <si>
    <t>2018.1</t>
  </si>
  <si>
    <t>2017.3</t>
  </si>
  <si>
    <t>2017.10.19</t>
  </si>
  <si>
    <t>2017.10</t>
  </si>
  <si>
    <t>签订+安装调试</t>
  </si>
  <si>
    <t>商务合同编号（项目号）</t>
    <phoneticPr fontId="19" type="noConversion"/>
  </si>
  <si>
    <t>项目编号（ERP编号）</t>
    <phoneticPr fontId="19" type="noConversion"/>
  </si>
  <si>
    <t>系统编号（成本合同号）</t>
    <phoneticPr fontId="19" type="noConversion"/>
  </si>
  <si>
    <t>历次成本确认时间及数额</t>
    <phoneticPr fontId="19" type="noConversion"/>
  </si>
  <si>
    <t>厂家名称</t>
    <phoneticPr fontId="19" type="noConversion"/>
  </si>
  <si>
    <r>
      <t>合</t>
    </r>
    <r>
      <rPr>
        <b/>
        <sz val="9"/>
        <rFont val="Times New Roman"/>
        <family val="1"/>
      </rPr>
      <t xml:space="preserve"> </t>
    </r>
    <r>
      <rPr>
        <b/>
        <sz val="9"/>
        <rFont val="宋体"/>
        <family val="3"/>
        <charset val="134"/>
      </rPr>
      <t>同</t>
    </r>
    <r>
      <rPr>
        <b/>
        <sz val="9"/>
        <rFont val="Times New Roman"/>
        <family val="1"/>
      </rPr>
      <t xml:space="preserve"> </t>
    </r>
    <r>
      <rPr>
        <b/>
        <sz val="9"/>
        <rFont val="宋体"/>
        <family val="3"/>
        <charset val="134"/>
      </rPr>
      <t>金</t>
    </r>
    <r>
      <rPr>
        <b/>
        <sz val="9"/>
        <rFont val="Times New Roman"/>
        <family val="1"/>
      </rPr>
      <t xml:space="preserve"> </t>
    </r>
    <r>
      <rPr>
        <b/>
        <sz val="9"/>
        <rFont val="宋体"/>
        <family val="3"/>
        <charset val="134"/>
      </rPr>
      <t>额</t>
    </r>
    <phoneticPr fontId="19" type="noConversion"/>
  </si>
  <si>
    <r>
      <t>合</t>
    </r>
    <r>
      <rPr>
        <b/>
        <sz val="9"/>
        <rFont val="Times New Roman"/>
        <family val="1"/>
      </rPr>
      <t xml:space="preserve"> </t>
    </r>
    <r>
      <rPr>
        <b/>
        <sz val="9"/>
        <rFont val="宋体"/>
        <family val="3"/>
        <charset val="134"/>
      </rPr>
      <t>同</t>
    </r>
    <r>
      <rPr>
        <b/>
        <sz val="9"/>
        <rFont val="Times New Roman"/>
        <family val="1"/>
      </rPr>
      <t xml:space="preserve"> </t>
    </r>
    <r>
      <rPr>
        <b/>
        <sz val="9"/>
        <rFont val="宋体"/>
        <family val="3"/>
        <charset val="134"/>
      </rPr>
      <t>金</t>
    </r>
    <r>
      <rPr>
        <b/>
        <sz val="9"/>
        <rFont val="Times New Roman"/>
        <family val="1"/>
      </rPr>
      <t xml:space="preserve"> </t>
    </r>
    <r>
      <rPr>
        <b/>
        <sz val="9"/>
        <rFont val="宋体"/>
        <family val="3"/>
        <charset val="134"/>
      </rPr>
      <t>额（不含税）</t>
    </r>
    <phoneticPr fontId="19" type="noConversion"/>
  </si>
  <si>
    <t>税率</t>
    <phoneticPr fontId="19" type="noConversion"/>
  </si>
  <si>
    <t>第二次   付款进度</t>
    <phoneticPr fontId="19" type="noConversion"/>
  </si>
  <si>
    <t>第四次     付款金额</t>
    <phoneticPr fontId="19" type="noConversion"/>
  </si>
  <si>
    <t>（预付款2141473.5）</t>
  </si>
  <si>
    <t xml:space="preserve"> </t>
  </si>
  <si>
    <t>19217000WI0087</t>
    <phoneticPr fontId="19" type="noConversion"/>
  </si>
  <si>
    <t>19217000WI0098</t>
    <phoneticPr fontId="19" type="noConversion"/>
  </si>
  <si>
    <t>F-20170164</t>
    <phoneticPr fontId="19" type="noConversion"/>
  </si>
  <si>
    <t>成本确认(累计)</t>
    <phoneticPr fontId="19" type="noConversion"/>
  </si>
  <si>
    <t>2018-1</t>
    <phoneticPr fontId="19" type="noConversion"/>
  </si>
  <si>
    <t>JC21-1201-2018-000176</t>
    <phoneticPr fontId="19" type="noConversion"/>
  </si>
  <si>
    <t>ICT滨海新区教育网华三网络设备买卖合同</t>
    <phoneticPr fontId="19" type="noConversion"/>
  </si>
  <si>
    <t>192161JCWI0191</t>
    <phoneticPr fontId="19" type="noConversion"/>
  </si>
  <si>
    <t>韩旭</t>
    <phoneticPr fontId="19" type="noConversion"/>
  </si>
  <si>
    <t>2018.4.30</t>
    <phoneticPr fontId="19" type="noConversion"/>
  </si>
  <si>
    <t>2018.5.8</t>
    <phoneticPr fontId="19" type="noConversion"/>
  </si>
  <si>
    <t>部门原存档号</t>
    <phoneticPr fontId="19" type="noConversion"/>
  </si>
  <si>
    <t>2018-2</t>
    <phoneticPr fontId="19" type="noConversion"/>
  </si>
  <si>
    <t>2018-3</t>
    <phoneticPr fontId="19" type="noConversion"/>
  </si>
  <si>
    <t>2018-4</t>
    <phoneticPr fontId="19" type="noConversion"/>
  </si>
  <si>
    <t>2018-5</t>
    <phoneticPr fontId="19" type="noConversion"/>
  </si>
  <si>
    <t>2018-6</t>
    <phoneticPr fontId="19" type="noConversion"/>
  </si>
  <si>
    <t>2018-7</t>
    <phoneticPr fontId="19" type="noConversion"/>
  </si>
  <si>
    <t>2018-8</t>
    <phoneticPr fontId="19" type="noConversion"/>
  </si>
  <si>
    <t>2018-9</t>
    <phoneticPr fontId="19" type="noConversion"/>
  </si>
  <si>
    <t>2018-10</t>
    <phoneticPr fontId="19" type="noConversion"/>
  </si>
  <si>
    <t>2018-11</t>
    <phoneticPr fontId="19" type="noConversion"/>
  </si>
  <si>
    <t>2018-12</t>
    <phoneticPr fontId="19" type="noConversion"/>
  </si>
  <si>
    <t>2018-13</t>
    <phoneticPr fontId="19" type="noConversion"/>
  </si>
  <si>
    <t>2018-14</t>
    <phoneticPr fontId="19" type="noConversion"/>
  </si>
  <si>
    <t>2018-15</t>
    <phoneticPr fontId="19" type="noConversion"/>
  </si>
  <si>
    <t>2018-16</t>
    <phoneticPr fontId="19" type="noConversion"/>
  </si>
  <si>
    <t>2018-19</t>
    <phoneticPr fontId="19" type="noConversion"/>
  </si>
  <si>
    <t>2018-20</t>
    <phoneticPr fontId="19" type="noConversion"/>
  </si>
  <si>
    <t>2018-21</t>
    <phoneticPr fontId="19" type="noConversion"/>
  </si>
  <si>
    <t>2018-22</t>
    <phoneticPr fontId="19" type="noConversion"/>
  </si>
  <si>
    <t>2018-23</t>
    <phoneticPr fontId="19" type="noConversion"/>
  </si>
  <si>
    <t>2018-24</t>
  </si>
  <si>
    <t>2018-25</t>
    <phoneticPr fontId="19" type="noConversion"/>
  </si>
  <si>
    <t>2018-26</t>
    <phoneticPr fontId="19" type="noConversion"/>
  </si>
  <si>
    <t>2018-27</t>
  </si>
  <si>
    <t>2018-28</t>
    <phoneticPr fontId="19" type="noConversion"/>
  </si>
  <si>
    <t>2018-29</t>
    <phoneticPr fontId="19" type="noConversion"/>
  </si>
  <si>
    <t>2018-30</t>
    <phoneticPr fontId="19" type="noConversion"/>
  </si>
  <si>
    <t>2018-31</t>
    <phoneticPr fontId="19" type="noConversion"/>
  </si>
  <si>
    <t>2018-32</t>
    <phoneticPr fontId="19" type="noConversion"/>
  </si>
  <si>
    <t>2018-33</t>
    <phoneticPr fontId="19" type="noConversion"/>
  </si>
  <si>
    <t>2018-34</t>
  </si>
  <si>
    <t>2018-34</t>
    <phoneticPr fontId="19" type="noConversion"/>
  </si>
  <si>
    <t>2018-35</t>
    <phoneticPr fontId="19" type="noConversion"/>
  </si>
  <si>
    <t>2018-36</t>
    <phoneticPr fontId="19" type="noConversion"/>
  </si>
  <si>
    <t>2018-37</t>
    <phoneticPr fontId="19" type="noConversion"/>
  </si>
  <si>
    <t>2018-38</t>
    <phoneticPr fontId="19" type="noConversion"/>
  </si>
  <si>
    <t>2018-39</t>
    <phoneticPr fontId="19" type="noConversion"/>
  </si>
  <si>
    <t>2018-40</t>
    <phoneticPr fontId="19" type="noConversion"/>
  </si>
  <si>
    <t>2018-41</t>
    <phoneticPr fontId="19" type="noConversion"/>
  </si>
  <si>
    <t>2018-42</t>
    <phoneticPr fontId="19" type="noConversion"/>
  </si>
  <si>
    <t>2018-43</t>
    <phoneticPr fontId="19" type="noConversion"/>
  </si>
  <si>
    <t>2018-44</t>
    <phoneticPr fontId="19" type="noConversion"/>
  </si>
  <si>
    <t>2018-45</t>
    <phoneticPr fontId="19" type="noConversion"/>
  </si>
  <si>
    <t>2018-46</t>
    <phoneticPr fontId="19" type="noConversion"/>
  </si>
  <si>
    <t>2018-47</t>
    <phoneticPr fontId="19" type="noConversion"/>
  </si>
  <si>
    <t>2018-48</t>
    <phoneticPr fontId="19" type="noConversion"/>
  </si>
  <si>
    <t>2018-49</t>
    <phoneticPr fontId="19" type="noConversion"/>
  </si>
  <si>
    <t>2018-50</t>
    <phoneticPr fontId="19" type="noConversion"/>
  </si>
  <si>
    <t>2018-51</t>
    <phoneticPr fontId="19" type="noConversion"/>
  </si>
  <si>
    <t>2018-52</t>
    <phoneticPr fontId="19" type="noConversion"/>
  </si>
  <si>
    <t>2018-53</t>
    <phoneticPr fontId="19" type="noConversion"/>
  </si>
  <si>
    <t>2018-54</t>
    <phoneticPr fontId="19" type="noConversion"/>
  </si>
  <si>
    <t>2018-55</t>
    <phoneticPr fontId="19" type="noConversion"/>
  </si>
  <si>
    <t>2018-56</t>
    <phoneticPr fontId="19" type="noConversion"/>
  </si>
  <si>
    <t>2018-57</t>
  </si>
  <si>
    <t>2018-58</t>
    <phoneticPr fontId="19" type="noConversion"/>
  </si>
  <si>
    <t>2018-59</t>
    <phoneticPr fontId="19" type="noConversion"/>
  </si>
  <si>
    <t>2018-60</t>
    <phoneticPr fontId="19" type="noConversion"/>
  </si>
  <si>
    <t>2018-61</t>
    <phoneticPr fontId="19" type="noConversion"/>
  </si>
  <si>
    <t>2018-62</t>
    <phoneticPr fontId="19" type="noConversion"/>
  </si>
  <si>
    <t>2018-63</t>
    <phoneticPr fontId="19" type="noConversion"/>
  </si>
  <si>
    <t>2018-64</t>
    <phoneticPr fontId="19" type="noConversion"/>
  </si>
  <si>
    <t>2018-65</t>
    <phoneticPr fontId="19" type="noConversion"/>
  </si>
  <si>
    <t>2018-66</t>
    <phoneticPr fontId="19" type="noConversion"/>
  </si>
  <si>
    <t>2018-67</t>
    <phoneticPr fontId="19" type="noConversion"/>
  </si>
  <si>
    <t>2018-68</t>
    <phoneticPr fontId="19" type="noConversion"/>
  </si>
  <si>
    <t>2018-69</t>
    <phoneticPr fontId="19" type="noConversion"/>
  </si>
  <si>
    <t>2018-70</t>
    <phoneticPr fontId="19" type="noConversion"/>
  </si>
  <si>
    <t>2018-71</t>
    <phoneticPr fontId="19" type="noConversion"/>
  </si>
  <si>
    <t>2018-72</t>
    <phoneticPr fontId="19" type="noConversion"/>
  </si>
  <si>
    <t>2018-73</t>
    <phoneticPr fontId="19" type="noConversion"/>
  </si>
  <si>
    <t>2018-74</t>
    <phoneticPr fontId="19" type="noConversion"/>
  </si>
  <si>
    <t>2018-75</t>
    <phoneticPr fontId="19" type="noConversion"/>
  </si>
  <si>
    <t>2018-76</t>
    <phoneticPr fontId="19" type="noConversion"/>
  </si>
  <si>
    <t>2018-77</t>
    <phoneticPr fontId="19" type="noConversion"/>
  </si>
  <si>
    <t>2018-78</t>
    <phoneticPr fontId="19" type="noConversion"/>
  </si>
  <si>
    <t>2018-79</t>
    <phoneticPr fontId="19" type="noConversion"/>
  </si>
  <si>
    <t>2018-80</t>
    <phoneticPr fontId="19" type="noConversion"/>
  </si>
  <si>
    <t>2018-81</t>
    <phoneticPr fontId="19" type="noConversion"/>
  </si>
  <si>
    <t>2018-82</t>
    <phoneticPr fontId="19" type="noConversion"/>
  </si>
  <si>
    <t>2018-83</t>
    <phoneticPr fontId="19" type="noConversion"/>
  </si>
  <si>
    <t>2018-84</t>
    <phoneticPr fontId="19" type="noConversion"/>
  </si>
  <si>
    <t>2018-85</t>
    <phoneticPr fontId="19" type="noConversion"/>
  </si>
  <si>
    <t>2018-86</t>
    <phoneticPr fontId="19" type="noConversion"/>
  </si>
  <si>
    <t>2018-87</t>
    <phoneticPr fontId="19" type="noConversion"/>
  </si>
  <si>
    <t>2018-88</t>
    <phoneticPr fontId="19" type="noConversion"/>
  </si>
  <si>
    <t>2018-89</t>
    <phoneticPr fontId="19" type="noConversion"/>
  </si>
  <si>
    <t>2018-90</t>
    <phoneticPr fontId="19" type="noConversion"/>
  </si>
  <si>
    <t>2018-91</t>
    <phoneticPr fontId="19" type="noConversion"/>
  </si>
  <si>
    <t>2018-92</t>
    <phoneticPr fontId="19" type="noConversion"/>
  </si>
  <si>
    <t>2018-93</t>
    <phoneticPr fontId="19" type="noConversion"/>
  </si>
  <si>
    <t>2018-94</t>
    <phoneticPr fontId="19" type="noConversion"/>
  </si>
  <si>
    <t>2018-95</t>
    <phoneticPr fontId="19" type="noConversion"/>
  </si>
  <si>
    <t>2018-96</t>
    <phoneticPr fontId="19" type="noConversion"/>
  </si>
  <si>
    <t>2018-97</t>
    <phoneticPr fontId="19" type="noConversion"/>
  </si>
  <si>
    <t>2018-98</t>
    <phoneticPr fontId="19" type="noConversion"/>
  </si>
  <si>
    <t>2018-99</t>
    <phoneticPr fontId="19" type="noConversion"/>
  </si>
  <si>
    <t>2018-100</t>
    <phoneticPr fontId="19" type="noConversion"/>
  </si>
  <si>
    <t>2018-101</t>
    <phoneticPr fontId="19" type="noConversion"/>
  </si>
  <si>
    <t>2018-102</t>
    <phoneticPr fontId="19" type="noConversion"/>
  </si>
  <si>
    <t>2018-103</t>
    <phoneticPr fontId="19" type="noConversion"/>
  </si>
  <si>
    <t>2018-104</t>
    <phoneticPr fontId="19" type="noConversion"/>
  </si>
  <si>
    <t>2018-105</t>
    <phoneticPr fontId="19" type="noConversion"/>
  </si>
  <si>
    <t>2018-106</t>
    <phoneticPr fontId="19" type="noConversion"/>
  </si>
  <si>
    <t>2018-107</t>
    <phoneticPr fontId="19" type="noConversion"/>
  </si>
  <si>
    <t>2018-108</t>
  </si>
  <si>
    <t>192171XQWI0071</t>
    <phoneticPr fontId="19" type="noConversion"/>
  </si>
  <si>
    <t>JC21-1201-2018-000191</t>
    <phoneticPr fontId="19" type="noConversion"/>
  </si>
  <si>
    <t>JC21-1201-2018-000190</t>
    <phoneticPr fontId="19" type="noConversion"/>
  </si>
  <si>
    <t>ICT文明城区视频项目智导设备买卖合同</t>
    <phoneticPr fontId="19" type="noConversion"/>
  </si>
  <si>
    <t>2018.5.7</t>
    <phoneticPr fontId="19" type="noConversion"/>
  </si>
  <si>
    <t>2018.5.9</t>
    <phoneticPr fontId="19" type="noConversion"/>
  </si>
  <si>
    <t>ICT文明办项目施工合同</t>
    <phoneticPr fontId="19" type="noConversion"/>
  </si>
  <si>
    <t>2018-17</t>
    <phoneticPr fontId="19" type="noConversion"/>
  </si>
  <si>
    <t>2018-18</t>
    <phoneticPr fontId="19" type="noConversion"/>
  </si>
  <si>
    <t>2018-109</t>
    <phoneticPr fontId="19" type="noConversion"/>
  </si>
  <si>
    <t>2018-110</t>
    <phoneticPr fontId="19" type="noConversion"/>
  </si>
  <si>
    <t>JC21-1201-2018-000020-1</t>
    <phoneticPr fontId="19" type="noConversion"/>
  </si>
  <si>
    <t>2018-111</t>
    <phoneticPr fontId="19" type="noConversion"/>
  </si>
  <si>
    <t>192171XQWI0071</t>
  </si>
  <si>
    <t>F-20170197</t>
  </si>
  <si>
    <t>2018-112</t>
    <phoneticPr fontId="19" type="noConversion"/>
  </si>
  <si>
    <t>JC21-1201-2018-000155</t>
    <phoneticPr fontId="19" type="noConversion"/>
  </si>
  <si>
    <t>ICT蓟州智慧旅游沃云产品服务销售合同(变更协议)</t>
    <phoneticPr fontId="19" type="noConversion"/>
  </si>
  <si>
    <t>2018.5.8</t>
    <phoneticPr fontId="19" type="noConversion"/>
  </si>
  <si>
    <t>2018.5.9</t>
    <phoneticPr fontId="19" type="noConversion"/>
  </si>
  <si>
    <t>签署预付10%，进度过半50%，竣工41%。</t>
  </si>
  <si>
    <t>ICT文明城区视频项目监控设备买卖合同</t>
    <phoneticPr fontId="19" type="noConversion"/>
  </si>
  <si>
    <t>洪涛</t>
    <phoneticPr fontId="19" type="noConversion"/>
  </si>
  <si>
    <t>2018.4.10</t>
    <phoneticPr fontId="19" type="noConversion"/>
  </si>
  <si>
    <t>2018.5.9</t>
    <phoneticPr fontId="19" type="noConversion"/>
  </si>
  <si>
    <t>2018-113</t>
    <phoneticPr fontId="19" type="noConversion"/>
  </si>
  <si>
    <t>2018-114</t>
    <phoneticPr fontId="19" type="noConversion"/>
  </si>
  <si>
    <t>F-20180063</t>
    <phoneticPr fontId="19" type="noConversion"/>
  </si>
  <si>
    <t>192181TGWI0016</t>
    <phoneticPr fontId="19" type="noConversion"/>
  </si>
  <si>
    <t>塘沽第六中学无线AP覆盖项目</t>
    <phoneticPr fontId="19" type="noConversion"/>
  </si>
  <si>
    <t>JC21-1201-2018-000195</t>
    <phoneticPr fontId="19" type="noConversion"/>
  </si>
  <si>
    <t>JC21-1201-2018-000196</t>
  </si>
  <si>
    <t>韩旭、刘宇辰</t>
    <phoneticPr fontId="19" type="noConversion"/>
  </si>
  <si>
    <t>ICT塘沽六中项目施工合同</t>
    <phoneticPr fontId="19" type="noConversion"/>
  </si>
  <si>
    <t>2018.5.10</t>
    <phoneticPr fontId="19" type="noConversion"/>
  </si>
  <si>
    <t>2018.5.11</t>
    <phoneticPr fontId="19" type="noConversion"/>
  </si>
  <si>
    <t>签订60%，验收合格35%，1年后5%。</t>
    <phoneticPr fontId="19" type="noConversion"/>
  </si>
  <si>
    <t>ICT塘沽六中项目设备买卖合同</t>
    <phoneticPr fontId="19" type="noConversion"/>
  </si>
  <si>
    <t>2018-117</t>
    <phoneticPr fontId="19" type="noConversion"/>
  </si>
  <si>
    <t>2018-115</t>
    <phoneticPr fontId="19" type="noConversion"/>
  </si>
  <si>
    <t>2018-116</t>
    <phoneticPr fontId="19" type="noConversion"/>
  </si>
  <si>
    <t>JC21-1201-2018-000197</t>
    <phoneticPr fontId="19" type="noConversion"/>
  </si>
  <si>
    <t>JC21-1201-2018-000200</t>
    <phoneticPr fontId="19" type="noConversion"/>
  </si>
  <si>
    <t>ICT滨海新区成人高考项目施工合同</t>
    <phoneticPr fontId="19" type="noConversion"/>
  </si>
  <si>
    <t>ICT滨海新区成人高考项目设备采购合同</t>
    <phoneticPr fontId="19" type="noConversion"/>
  </si>
  <si>
    <t>F-20180083</t>
    <phoneticPr fontId="19" type="noConversion"/>
  </si>
  <si>
    <t>19218000WA0021</t>
    <phoneticPr fontId="19" type="noConversion"/>
  </si>
  <si>
    <t>中共天津市委办公厅信息化技术服务中心购销项目</t>
    <phoneticPr fontId="19" type="noConversion"/>
  </si>
  <si>
    <t>JC21-1201-2018-000192</t>
    <phoneticPr fontId="19" type="noConversion"/>
  </si>
  <si>
    <t>ICT市委办公厅项目设备买卖合同</t>
    <phoneticPr fontId="19" type="noConversion"/>
  </si>
  <si>
    <t>2018.5.3</t>
    <phoneticPr fontId="19" type="noConversion"/>
  </si>
  <si>
    <t>2018.5.14</t>
    <phoneticPr fontId="19" type="noConversion"/>
  </si>
  <si>
    <t>签定100%</t>
    <phoneticPr fontId="19" type="noConversion"/>
  </si>
  <si>
    <t>大营门综治办弱电系统工程</t>
    <phoneticPr fontId="19" type="noConversion"/>
  </si>
  <si>
    <t>韩旭</t>
    <phoneticPr fontId="19" type="noConversion"/>
  </si>
  <si>
    <t>2018.3.7</t>
    <phoneticPr fontId="19" type="noConversion"/>
  </si>
  <si>
    <t>2018.5.15</t>
  </si>
  <si>
    <t>2018.5.15</t>
    <phoneticPr fontId="19" type="noConversion"/>
  </si>
  <si>
    <t>验收合格95%，1年后5%。</t>
    <phoneticPr fontId="19" type="noConversion"/>
  </si>
  <si>
    <t>河西区挂甲寺街道办事处一楼高清视频监控系统工程</t>
    <phoneticPr fontId="19" type="noConversion"/>
  </si>
  <si>
    <t>韩旭</t>
    <phoneticPr fontId="19" type="noConversion"/>
  </si>
  <si>
    <t>2018-118</t>
    <phoneticPr fontId="19" type="noConversion"/>
  </si>
  <si>
    <t>2018-119</t>
    <phoneticPr fontId="19" type="noConversion"/>
  </si>
  <si>
    <t>JC21-1201-2018-000133</t>
    <phoneticPr fontId="19" type="noConversion"/>
  </si>
  <si>
    <t>2017.6.26</t>
    <phoneticPr fontId="19" type="noConversion"/>
  </si>
  <si>
    <t>JC21-1201-2018-000105</t>
    <phoneticPr fontId="19" type="noConversion"/>
  </si>
  <si>
    <t xml:space="preserve">ICT天津考试院视频监控及视频会议系统项目视频监控设备采购合同 </t>
    <phoneticPr fontId="19" type="noConversion"/>
  </si>
  <si>
    <t>天津迅驰浩海科技发展有限公司</t>
    <phoneticPr fontId="19" type="noConversion"/>
  </si>
  <si>
    <t>2018.3.15</t>
    <phoneticPr fontId="19" type="noConversion"/>
  </si>
  <si>
    <t>ICT天津考试院视频监控及局域网改造项目监控指挥中心机房改造集成服务合同</t>
    <phoneticPr fontId="19" type="noConversion"/>
  </si>
  <si>
    <t>2018.3.22</t>
    <phoneticPr fontId="19" type="noConversion"/>
  </si>
  <si>
    <t>签订30%，服务完成30%，验收合格30%，1年后10%。</t>
    <phoneticPr fontId="19" type="noConversion"/>
  </si>
  <si>
    <t>天津市河西区人民政府大营门街道办事处精品小区高清数字监控系统采购项目</t>
    <phoneticPr fontId="19" type="noConversion"/>
  </si>
  <si>
    <t>签订30%，验收合格65%，验收一年后5%</t>
    <phoneticPr fontId="19" type="noConversion"/>
  </si>
  <si>
    <t>2018.3（22393.16）</t>
    <phoneticPr fontId="19" type="noConversion"/>
  </si>
  <si>
    <t>2018.3（82905.98）</t>
    <phoneticPr fontId="19" type="noConversion"/>
  </si>
  <si>
    <t>2018.3（13760.68）</t>
    <phoneticPr fontId="19" type="noConversion"/>
  </si>
  <si>
    <t>2018-120</t>
    <phoneticPr fontId="19" type="noConversion"/>
  </si>
  <si>
    <t>JC21-1201-2017-000142-1</t>
    <phoneticPr fontId="19" type="noConversion"/>
  </si>
  <si>
    <t>ICT天津考试院教育考试高清视频监控及视频会议系统项目局域网及视频会议系统改造设备采购合同补充协议</t>
    <phoneticPr fontId="19" type="noConversion"/>
  </si>
  <si>
    <t>2018.3.23</t>
    <phoneticPr fontId="19" type="noConversion"/>
  </si>
  <si>
    <t>三水南里小区高清数字监控系统集成工程</t>
    <phoneticPr fontId="19" type="noConversion"/>
  </si>
  <si>
    <t>2018.3（83760.68）</t>
    <phoneticPr fontId="19" type="noConversion"/>
  </si>
  <si>
    <t>签订40%，验收合格55%，1年后5%。</t>
    <phoneticPr fontId="19" type="noConversion"/>
  </si>
  <si>
    <t>河西区挂甲寺街美泉新苑增临时移动监控工程</t>
    <phoneticPr fontId="19" type="noConversion"/>
  </si>
  <si>
    <t>验收合格100%</t>
  </si>
  <si>
    <t>验收合格100%</t>
    <phoneticPr fontId="19" type="noConversion"/>
  </si>
  <si>
    <t>F-20180043</t>
  </si>
  <si>
    <t>2018-121</t>
    <phoneticPr fontId="19" type="noConversion"/>
  </si>
  <si>
    <t>19217000WI0090</t>
    <phoneticPr fontId="19" type="noConversion"/>
  </si>
  <si>
    <t>天津市津南区教育局电子围栏项目</t>
    <phoneticPr fontId="19" type="noConversion"/>
  </si>
  <si>
    <t>JC21-1201-2018-000174</t>
    <phoneticPr fontId="19" type="noConversion"/>
  </si>
  <si>
    <t>ICT天津市津南区教育局中小学幼儿园教育网络设备维护合同</t>
    <phoneticPr fontId="19" type="noConversion"/>
  </si>
  <si>
    <t>天津旭涛鸿泽科技发展有限公司</t>
    <phoneticPr fontId="19" type="noConversion"/>
  </si>
  <si>
    <t>2018.5.3</t>
    <phoneticPr fontId="19" type="noConversion"/>
  </si>
  <si>
    <t>2018.5.16</t>
    <phoneticPr fontId="19" type="noConversion"/>
  </si>
  <si>
    <t>2018-124</t>
    <phoneticPr fontId="19" type="noConversion"/>
  </si>
  <si>
    <t>河西区大营门街敬重里社区居委会高清视频监控系统工程</t>
    <phoneticPr fontId="19" type="noConversion"/>
  </si>
  <si>
    <t>2018.3.7</t>
    <phoneticPr fontId="19" type="noConversion"/>
  </si>
  <si>
    <t>2018.5.16</t>
    <phoneticPr fontId="19" type="noConversion"/>
  </si>
  <si>
    <t>天津市河西区大营门街九江路社区居委会高清视频监控系统工程</t>
    <phoneticPr fontId="19" type="noConversion"/>
  </si>
  <si>
    <t>2018-122</t>
    <phoneticPr fontId="19" type="noConversion"/>
  </si>
  <si>
    <t>F-20180046</t>
  </si>
  <si>
    <t>192181HXWI0007</t>
    <phoneticPr fontId="19" type="noConversion"/>
  </si>
  <si>
    <t>天津市河西区民政局婚姻登记服务中心LED全彩显示屏项目</t>
    <phoneticPr fontId="19" type="noConversion"/>
  </si>
  <si>
    <t>JC21-1201-2018-000201</t>
    <phoneticPr fontId="19" type="noConversion"/>
  </si>
  <si>
    <t>天津市河西区民政局婚姻登记服务中心LED全彩显示屏项目设备合同</t>
    <phoneticPr fontId="19" type="noConversion"/>
  </si>
  <si>
    <t>张华艳</t>
    <phoneticPr fontId="19" type="noConversion"/>
  </si>
  <si>
    <t>河西区挂甲寺街社会事务管理科前端信息采集设备采购项目</t>
    <phoneticPr fontId="19" type="noConversion"/>
  </si>
  <si>
    <t>签订30%，验收合格65%，验收一年后5%</t>
    <phoneticPr fontId="19" type="noConversion"/>
  </si>
  <si>
    <t>大营门街综治办大屏系统工程</t>
    <phoneticPr fontId="19" type="noConversion"/>
  </si>
  <si>
    <t>天津市教育招生考试院UPS不间断电源及配电系统设备更新项目</t>
    <phoneticPr fontId="19" type="noConversion"/>
  </si>
  <si>
    <t>2018.3（453333.33）</t>
    <phoneticPr fontId="19" type="noConversion"/>
  </si>
  <si>
    <t>韩旭</t>
    <phoneticPr fontId="19" type="noConversion"/>
  </si>
  <si>
    <t>2018.3.9</t>
    <phoneticPr fontId="19" type="noConversion"/>
  </si>
  <si>
    <t>2018.3.16</t>
    <phoneticPr fontId="19" type="noConversion"/>
  </si>
  <si>
    <t>验收合格80%，1年后20%</t>
    <phoneticPr fontId="19" type="noConversion"/>
  </si>
  <si>
    <t>信息安全管理中心监控显示系统改造项目工程</t>
    <phoneticPr fontId="19" type="noConversion"/>
  </si>
  <si>
    <t>2018.1.16</t>
    <phoneticPr fontId="19" type="noConversion"/>
  </si>
  <si>
    <t>竣工验收合格100%</t>
    <phoneticPr fontId="19" type="noConversion"/>
  </si>
  <si>
    <t>竣工验收合格97%，保修期结束3%</t>
    <phoneticPr fontId="19" type="noConversion"/>
  </si>
  <si>
    <t>验收合格97%，保修期结束3%</t>
    <phoneticPr fontId="19" type="noConversion"/>
  </si>
  <si>
    <t>2018-123</t>
    <phoneticPr fontId="19" type="noConversion"/>
  </si>
  <si>
    <t>2017.12.29</t>
    <phoneticPr fontId="19" type="noConversion"/>
  </si>
  <si>
    <t>签订40%，验收合格55%，1年后5%。</t>
    <phoneticPr fontId="19" type="noConversion"/>
  </si>
  <si>
    <t>2018.3.20</t>
    <phoneticPr fontId="19" type="noConversion"/>
  </si>
  <si>
    <t>2017-1</t>
    <phoneticPr fontId="19" type="noConversion"/>
  </si>
  <si>
    <t>2017-2</t>
  </si>
  <si>
    <t>2017-3</t>
  </si>
  <si>
    <t>2017-4</t>
  </si>
  <si>
    <t>2017-5</t>
  </si>
  <si>
    <t>2017-6</t>
  </si>
  <si>
    <t>2017-7</t>
  </si>
  <si>
    <t>2017-8</t>
  </si>
  <si>
    <t>2017-9</t>
  </si>
  <si>
    <t>2017-10</t>
  </si>
  <si>
    <t>2017-11</t>
  </si>
  <si>
    <t>2017-12</t>
  </si>
  <si>
    <t>2017-13</t>
  </si>
  <si>
    <t>2017-14</t>
  </si>
  <si>
    <t>2017-15</t>
  </si>
  <si>
    <t>2017-16</t>
    <phoneticPr fontId="19" type="noConversion"/>
  </si>
  <si>
    <t>2017-17</t>
  </si>
  <si>
    <t>2017-18</t>
  </si>
  <si>
    <t>2017-19</t>
  </si>
  <si>
    <t>2017-20</t>
  </si>
  <si>
    <t>2017-21</t>
  </si>
  <si>
    <t>2017-22</t>
  </si>
  <si>
    <t>2017-23</t>
  </si>
  <si>
    <t>2017-24</t>
  </si>
  <si>
    <t>2017-25</t>
  </si>
  <si>
    <t>2017-26</t>
  </si>
  <si>
    <t>2017-27</t>
  </si>
  <si>
    <t>2017-28</t>
  </si>
  <si>
    <t>2017-29</t>
  </si>
  <si>
    <t>2017-30</t>
  </si>
  <si>
    <t>2018.2.6</t>
    <phoneticPr fontId="19" type="noConversion"/>
  </si>
  <si>
    <t>2018.5.15</t>
    <phoneticPr fontId="19" type="noConversion"/>
  </si>
  <si>
    <t>2017-71</t>
    <phoneticPr fontId="19" type="noConversion"/>
  </si>
  <si>
    <t>2017-31</t>
  </si>
  <si>
    <t>2017-32</t>
  </si>
  <si>
    <t>2017-33</t>
  </si>
  <si>
    <t>2017-34</t>
  </si>
  <si>
    <t>2017-35</t>
  </si>
  <si>
    <t>2017-36</t>
  </si>
  <si>
    <t>2017-37</t>
  </si>
  <si>
    <t>2017-38</t>
  </si>
  <si>
    <t>2017-39</t>
  </si>
  <si>
    <t>2017-40</t>
  </si>
  <si>
    <t>2017-41</t>
    <phoneticPr fontId="19" type="noConversion"/>
  </si>
  <si>
    <t>2017-42</t>
  </si>
  <si>
    <t>2017-43</t>
  </si>
  <si>
    <t>2017-44</t>
  </si>
  <si>
    <t>2017-45</t>
  </si>
  <si>
    <t>2017-46</t>
  </si>
  <si>
    <t>2017-47</t>
  </si>
  <si>
    <t>2017-48</t>
  </si>
  <si>
    <t>2017-49</t>
  </si>
  <si>
    <t>2017-50</t>
  </si>
  <si>
    <t>2017-51</t>
  </si>
  <si>
    <t>2017-52</t>
  </si>
  <si>
    <t>2017-53</t>
  </si>
  <si>
    <t>2017-54</t>
  </si>
  <si>
    <t>2017-55</t>
  </si>
  <si>
    <t>2017-56</t>
  </si>
  <si>
    <t>2017-57</t>
    <phoneticPr fontId="19" type="noConversion"/>
  </si>
  <si>
    <t>2017-58</t>
    <phoneticPr fontId="19" type="noConversion"/>
  </si>
  <si>
    <t>2017-59</t>
    <phoneticPr fontId="19" type="noConversion"/>
  </si>
  <si>
    <t>2017-60</t>
  </si>
  <si>
    <t>2017-61</t>
  </si>
  <si>
    <t>2017-62</t>
  </si>
  <si>
    <t>2017-63</t>
  </si>
  <si>
    <t>2017-64</t>
  </si>
  <si>
    <t>2017-65</t>
  </si>
  <si>
    <t>2017-66</t>
  </si>
  <si>
    <t>2017-67</t>
  </si>
  <si>
    <t>2017-68</t>
  </si>
  <si>
    <t>2017-69</t>
  </si>
  <si>
    <t>2017-70</t>
  </si>
  <si>
    <t>2017-72</t>
    <phoneticPr fontId="19" type="noConversion"/>
  </si>
  <si>
    <t>2017-73</t>
  </si>
  <si>
    <t>2017-74</t>
  </si>
  <si>
    <t>2017-75</t>
  </si>
  <si>
    <t>2017-76</t>
  </si>
  <si>
    <t>2017-77</t>
  </si>
  <si>
    <t>2017-78</t>
  </si>
  <si>
    <t>2017-79</t>
  </si>
  <si>
    <t>2017-80</t>
  </si>
  <si>
    <t>2017-81</t>
  </si>
  <si>
    <t>2017-82</t>
  </si>
  <si>
    <t>2017-83</t>
  </si>
  <si>
    <t>2017-84</t>
  </si>
  <si>
    <t>2017-85</t>
  </si>
  <si>
    <t>2017-86</t>
  </si>
  <si>
    <t>2017-87</t>
  </si>
  <si>
    <t>2017-88</t>
  </si>
  <si>
    <t>2017-89</t>
  </si>
  <si>
    <t>2017-90</t>
    <phoneticPr fontId="19" type="noConversion"/>
  </si>
  <si>
    <t>2017-91</t>
  </si>
  <si>
    <t>2017-92</t>
    <phoneticPr fontId="19" type="noConversion"/>
  </si>
  <si>
    <t>2017-93</t>
    <phoneticPr fontId="19" type="noConversion"/>
  </si>
  <si>
    <t>2017-94</t>
  </si>
  <si>
    <t>2017-95</t>
  </si>
  <si>
    <t>2017-96</t>
  </si>
  <si>
    <t>2017-97</t>
  </si>
  <si>
    <t>2017-98</t>
  </si>
  <si>
    <t>2017-99</t>
  </si>
  <si>
    <t>JC21-1201-2015-000166</t>
    <phoneticPr fontId="19" type="noConversion"/>
  </si>
  <si>
    <t>2017.10月22641.51(50%)，2017.12月3773.58(8.33%)，2018.1月3773.58(8.33%)，2018.2月3773.58(8.33%)，2018.3月3773.58(8.33%),2018.4月3773.58(8.33%),2018.5月3773.61</t>
    <phoneticPr fontId="19" type="noConversion"/>
  </si>
  <si>
    <t>2017.10月199879.25(50%)，2017.12月33313.21(8.33%)，2018.1月33313.21(8.33%)，2018.2月33313.21(8.33%)，2018.3月33313.21(8.33%),2018.4月33313.21(8.33%)，2018.5月33313.19</t>
    <phoneticPr fontId="19" type="noConversion"/>
  </si>
  <si>
    <t>2017.12月40800，2018.5月61200</t>
    <phoneticPr fontId="19" type="noConversion"/>
  </si>
  <si>
    <t>签订验收</t>
    <phoneticPr fontId="19" type="noConversion"/>
  </si>
  <si>
    <t>签订</t>
    <phoneticPr fontId="19" type="noConversion"/>
  </si>
  <si>
    <t>2018.5月30296.19</t>
    <phoneticPr fontId="19" type="noConversion"/>
  </si>
  <si>
    <t>2018.5月40618.38</t>
    <phoneticPr fontId="19" type="noConversion"/>
  </si>
  <si>
    <t>2017-100</t>
    <phoneticPr fontId="19" type="noConversion"/>
  </si>
  <si>
    <t>JC21-1201-2016-000038</t>
    <phoneticPr fontId="19" type="noConversion"/>
  </si>
  <si>
    <t>2016-27</t>
    <phoneticPr fontId="19" type="noConversion"/>
  </si>
  <si>
    <t>2016-26</t>
  </si>
  <si>
    <t>2016-26</t>
    <phoneticPr fontId="19" type="noConversion"/>
  </si>
  <si>
    <t>F-20160017</t>
  </si>
  <si>
    <t>192160TGWI0170</t>
  </si>
  <si>
    <t>JC21-1201-2016-000038-1</t>
    <phoneticPr fontId="19" type="noConversion"/>
  </si>
  <si>
    <t>2016-1</t>
    <phoneticPr fontId="19" type="noConversion"/>
  </si>
  <si>
    <t>2016-2</t>
  </si>
  <si>
    <t>2016-3</t>
  </si>
  <si>
    <t>2016-4</t>
  </si>
  <si>
    <t>2016-5</t>
  </si>
  <si>
    <t>2016-6</t>
  </si>
  <si>
    <t>2016-7</t>
  </si>
  <si>
    <t>2016-8</t>
  </si>
  <si>
    <t>2016-9</t>
  </si>
  <si>
    <t>2016-10</t>
  </si>
  <si>
    <t>2016-11</t>
  </si>
  <si>
    <t>2016-12</t>
  </si>
  <si>
    <t>2016-13</t>
  </si>
  <si>
    <t>2016-14</t>
  </si>
  <si>
    <t>2016-15</t>
  </si>
  <si>
    <t>2016-16</t>
  </si>
  <si>
    <t>2016-17</t>
  </si>
  <si>
    <t>2016-18</t>
  </si>
  <si>
    <t>2016-19</t>
  </si>
  <si>
    <t>2016-20</t>
  </si>
  <si>
    <t>2016-21</t>
  </si>
  <si>
    <t>2016-22</t>
  </si>
  <si>
    <t>2016-23</t>
  </si>
  <si>
    <t>2016-24</t>
  </si>
  <si>
    <t>2016-25</t>
  </si>
  <si>
    <t>2016-28</t>
  </si>
  <si>
    <t>2016-29</t>
  </si>
  <si>
    <t>2016-30</t>
  </si>
  <si>
    <t>2016-31</t>
  </si>
  <si>
    <t>2016-32</t>
  </si>
  <si>
    <t>2016-33</t>
  </si>
  <si>
    <t>2016-34</t>
  </si>
  <si>
    <t>2016-35</t>
  </si>
  <si>
    <t>2016-36</t>
  </si>
  <si>
    <t>2016-37</t>
  </si>
  <si>
    <t>2016-38</t>
  </si>
  <si>
    <t>2016-39</t>
  </si>
  <si>
    <t>2016-40</t>
  </si>
  <si>
    <t>2016-41</t>
  </si>
  <si>
    <t>2016-42</t>
  </si>
  <si>
    <t>2016-43</t>
  </si>
  <si>
    <t>2016-44</t>
  </si>
  <si>
    <t>2016-45</t>
  </si>
  <si>
    <t>2016-46</t>
  </si>
  <si>
    <t>2016-47</t>
  </si>
  <si>
    <t>2016-48</t>
  </si>
  <si>
    <t>2016-49</t>
  </si>
  <si>
    <t>2016-50</t>
  </si>
  <si>
    <t>2016-51</t>
  </si>
  <si>
    <t>2016-52</t>
  </si>
  <si>
    <t>2016-53</t>
  </si>
  <si>
    <t>2016-54</t>
  </si>
  <si>
    <t>2016-55</t>
  </si>
  <si>
    <t>2016-56</t>
  </si>
  <si>
    <t>2016-57</t>
  </si>
  <si>
    <t>2016-58</t>
  </si>
  <si>
    <t>2016-59</t>
  </si>
  <si>
    <t>2016-60</t>
  </si>
  <si>
    <t>2016-61</t>
  </si>
  <si>
    <t>2016-62</t>
  </si>
  <si>
    <t>2016-63</t>
  </si>
  <si>
    <t>2016-64</t>
  </si>
  <si>
    <t>2016-65</t>
  </si>
  <si>
    <t>2016-66</t>
  </si>
  <si>
    <t>2016-67</t>
  </si>
  <si>
    <t>2016-68</t>
  </si>
  <si>
    <t>2016-69</t>
  </si>
  <si>
    <t>2016-70</t>
    <phoneticPr fontId="19" type="noConversion"/>
  </si>
  <si>
    <t>2016-71</t>
  </si>
  <si>
    <t>2016-72</t>
  </si>
  <si>
    <t>2016-73</t>
  </si>
  <si>
    <t>2016-74</t>
  </si>
  <si>
    <t>2016-75</t>
  </si>
  <si>
    <t>2016-76</t>
  </si>
  <si>
    <t>2016-77</t>
  </si>
  <si>
    <t>2016-78</t>
  </si>
  <si>
    <t>2016-79</t>
  </si>
  <si>
    <t>2016-80</t>
  </si>
  <si>
    <t>2016-81</t>
  </si>
  <si>
    <t>2016-82</t>
  </si>
  <si>
    <t>2016-83</t>
  </si>
  <si>
    <t>2016-84</t>
  </si>
  <si>
    <t>2016-85</t>
  </si>
  <si>
    <t>2016-86</t>
  </si>
  <si>
    <t>2016-87</t>
  </si>
  <si>
    <t>2016-88</t>
  </si>
  <si>
    <t>2016-89</t>
  </si>
  <si>
    <t>2016-90</t>
  </si>
  <si>
    <t>2016-91</t>
  </si>
  <si>
    <t>2016-92</t>
  </si>
  <si>
    <t>2016-93</t>
  </si>
  <si>
    <t>2016-94</t>
  </si>
  <si>
    <t>2016-95</t>
  </si>
  <si>
    <t>2016-96</t>
  </si>
  <si>
    <t>2016-97</t>
  </si>
  <si>
    <t>2016-98</t>
  </si>
  <si>
    <t>2016-99</t>
  </si>
  <si>
    <t>2016-100</t>
  </si>
  <si>
    <t>2016-101</t>
  </si>
  <si>
    <t>2016-102</t>
  </si>
  <si>
    <t>2016-103</t>
  </si>
  <si>
    <t>2016-104</t>
  </si>
  <si>
    <t>2016-105</t>
  </si>
  <si>
    <t>2016-106</t>
  </si>
  <si>
    <t>2016-107</t>
  </si>
  <si>
    <t>2016-108</t>
  </si>
  <si>
    <t>2016-109</t>
  </si>
  <si>
    <t>2016-110</t>
  </si>
  <si>
    <t>2016-111</t>
  </si>
  <si>
    <t>2016-112</t>
  </si>
  <si>
    <t>2016-113</t>
  </si>
  <si>
    <t>2016-114</t>
  </si>
  <si>
    <t>2016-115</t>
  </si>
  <si>
    <t>2016-116</t>
  </si>
  <si>
    <t>2016-117</t>
  </si>
  <si>
    <t>2016-118</t>
  </si>
  <si>
    <t>2016-119</t>
  </si>
  <si>
    <t>2016-120</t>
  </si>
  <si>
    <t>2016-121</t>
  </si>
  <si>
    <t>2016-122</t>
  </si>
  <si>
    <t>2016-123</t>
  </si>
  <si>
    <t>2016-124</t>
  </si>
  <si>
    <t>2016-125</t>
  </si>
  <si>
    <t>2016-126</t>
  </si>
  <si>
    <t>2016-127</t>
  </si>
  <si>
    <t>2016-128</t>
  </si>
  <si>
    <t>2016-129</t>
  </si>
  <si>
    <t>2016-130</t>
  </si>
  <si>
    <t>2016-131</t>
  </si>
  <si>
    <t>2016-132</t>
  </si>
  <si>
    <t>2016-133</t>
  </si>
  <si>
    <t>2016-134</t>
  </si>
  <si>
    <t>2016-135</t>
  </si>
  <si>
    <t>2016-136</t>
  </si>
  <si>
    <t>2016-137</t>
  </si>
  <si>
    <t>2016-138</t>
  </si>
  <si>
    <t>2016-139</t>
  </si>
  <si>
    <t>2016-140</t>
  </si>
  <si>
    <t>2016-141</t>
  </si>
  <si>
    <t>2016-142</t>
  </si>
  <si>
    <t>2016-143</t>
  </si>
  <si>
    <t>2016-144</t>
  </si>
  <si>
    <t>2016-145</t>
  </si>
  <si>
    <t>2016-146</t>
  </si>
  <si>
    <t>2016-147</t>
  </si>
  <si>
    <t>2016-148</t>
  </si>
  <si>
    <t>2016-149</t>
  </si>
  <si>
    <t>2016-150</t>
  </si>
  <si>
    <t>2016-151</t>
  </si>
  <si>
    <t>2016-152</t>
  </si>
  <si>
    <t>2016-153</t>
  </si>
  <si>
    <t>2016-154</t>
  </si>
  <si>
    <t>2016-155</t>
  </si>
  <si>
    <t>2016-156</t>
  </si>
  <si>
    <t>2016-157</t>
  </si>
  <si>
    <t>2016-158</t>
  </si>
  <si>
    <t>2016-159</t>
  </si>
  <si>
    <t>2016-160</t>
  </si>
  <si>
    <t>2016-161</t>
  </si>
  <si>
    <t>2016-162</t>
  </si>
  <si>
    <t>2016-163</t>
  </si>
  <si>
    <t>2016-164</t>
  </si>
  <si>
    <t>2016-165</t>
  </si>
  <si>
    <t>2016-166</t>
  </si>
  <si>
    <t>2016-167</t>
  </si>
  <si>
    <t>2016-168</t>
  </si>
  <si>
    <t>2016-169</t>
  </si>
  <si>
    <t>2016-170</t>
  </si>
  <si>
    <t>2016-171</t>
  </si>
  <si>
    <t>2016-172</t>
  </si>
  <si>
    <t>2016-173</t>
  </si>
  <si>
    <t>2016-174</t>
  </si>
  <si>
    <t>2016-175</t>
  </si>
  <si>
    <t>192161BDWI0230</t>
    <phoneticPr fontId="19" type="noConversion"/>
  </si>
  <si>
    <t>2018.5月163207.55</t>
    <phoneticPr fontId="19" type="noConversion"/>
  </si>
  <si>
    <t>19218000WM0031</t>
    <phoneticPr fontId="46" type="noConversion"/>
  </si>
  <si>
    <t>JC21-1201-2018-000219</t>
    <phoneticPr fontId="46" type="noConversion"/>
  </si>
  <si>
    <t>2018-125</t>
  </si>
  <si>
    <t>天津市拓甫网络科技开发有限公司</t>
    <phoneticPr fontId="46" type="noConversion"/>
  </si>
  <si>
    <t>ICT西青技防网维护合同（2014.2015）</t>
    <phoneticPr fontId="46" type="noConversion"/>
  </si>
  <si>
    <t>192181BCWI0045</t>
    <phoneticPr fontId="46" type="noConversion"/>
  </si>
  <si>
    <t>JC21-1201-2018-000217</t>
    <phoneticPr fontId="46" type="noConversion"/>
  </si>
  <si>
    <t>JC21-1201-2018-000216</t>
    <phoneticPr fontId="46" type="noConversion"/>
  </si>
  <si>
    <t>ICT北辰区区域生态环境综合监管平台项目工程合同</t>
    <phoneticPr fontId="46" type="noConversion"/>
  </si>
  <si>
    <t>ICT北辰生态环境项目设备买卖合同</t>
    <phoneticPr fontId="46" type="noConversion"/>
  </si>
  <si>
    <t>2018-126</t>
  </si>
  <si>
    <t>F-20180106</t>
    <phoneticPr fontId="46" type="noConversion"/>
  </si>
  <si>
    <t>F-20180121</t>
    <phoneticPr fontId="46" type="noConversion"/>
  </si>
  <si>
    <t>2018-127</t>
  </si>
  <si>
    <t>JC21-1201-2018-000218</t>
    <phoneticPr fontId="46" type="noConversion"/>
  </si>
  <si>
    <t>ICT北辰生态环境项目服务及维护合同</t>
    <phoneticPr fontId="46" type="noConversion"/>
  </si>
  <si>
    <t>2018-128</t>
    <phoneticPr fontId="19" type="noConversion"/>
  </si>
  <si>
    <r>
      <t>F-201801</t>
    </r>
    <r>
      <rPr>
        <b/>
        <sz val="9"/>
        <rFont val="宋体"/>
        <family val="3"/>
        <charset val="134"/>
      </rPr>
      <t>11</t>
    </r>
    <phoneticPr fontId="19" type="noConversion"/>
  </si>
  <si>
    <t>19218000WM0032</t>
    <phoneticPr fontId="19" type="noConversion"/>
  </si>
  <si>
    <t>ICT西青技防网维护合同（2013）</t>
    <phoneticPr fontId="19" type="noConversion"/>
  </si>
  <si>
    <t>JC21-1201-2018-000220</t>
    <phoneticPr fontId="19" type="noConversion"/>
  </si>
  <si>
    <t>天津市拓甫网络科技开发有限公司</t>
    <phoneticPr fontId="19" type="noConversion"/>
  </si>
  <si>
    <t>JC21-1201-2018-000018-1</t>
    <phoneticPr fontId="19" type="noConversion"/>
  </si>
  <si>
    <t>ICT文明城区视频项目唯成设备买卖合同(变更合同金额)</t>
    <phoneticPr fontId="19" type="noConversion"/>
  </si>
  <si>
    <t>2018.5.21</t>
    <phoneticPr fontId="19" type="noConversion"/>
  </si>
  <si>
    <t>2018.5.29</t>
    <phoneticPr fontId="19" type="noConversion"/>
  </si>
  <si>
    <t>一次性</t>
    <phoneticPr fontId="19" type="noConversion"/>
  </si>
  <si>
    <t>2016.12.23</t>
    <phoneticPr fontId="19" type="noConversion"/>
  </si>
  <si>
    <t>2016.12.25</t>
    <phoneticPr fontId="19" type="noConversion"/>
  </si>
  <si>
    <t>2017.3.28</t>
    <phoneticPr fontId="19" type="noConversion"/>
  </si>
  <si>
    <t>2017.3.30</t>
    <phoneticPr fontId="19" type="noConversion"/>
  </si>
  <si>
    <t>2018-129</t>
    <phoneticPr fontId="19" type="noConversion"/>
  </si>
  <si>
    <t>2018-130</t>
    <phoneticPr fontId="19" type="noConversion"/>
  </si>
  <si>
    <t>F-20180122</t>
    <phoneticPr fontId="19" type="noConversion"/>
  </si>
  <si>
    <t>192181JHWM0038</t>
  </si>
  <si>
    <t>JC21-1201-2018-000222</t>
    <phoneticPr fontId="19" type="noConversion"/>
  </si>
  <si>
    <t>JC21-1201-2018-000221</t>
    <phoneticPr fontId="19" type="noConversion"/>
  </si>
  <si>
    <t>ICT天津市静海区食安项目设备采购合同</t>
  </si>
  <si>
    <t>ICT天津市静海区食安项目施工合同</t>
  </si>
  <si>
    <t>2018.5月256479.31</t>
    <phoneticPr fontId="19" type="noConversion"/>
  </si>
  <si>
    <t>2018.5月433167.27</t>
    <phoneticPr fontId="19" type="noConversion"/>
  </si>
  <si>
    <t>天津市美朗特通讯设备有限公司</t>
  </si>
  <si>
    <t>2018.5</t>
    <phoneticPr fontId="19" type="noConversion"/>
  </si>
  <si>
    <t>2018.5</t>
    <phoneticPr fontId="19" type="noConversion"/>
  </si>
  <si>
    <t>2017.5/2017.10/2018.5</t>
    <phoneticPr fontId="19" type="noConversion"/>
  </si>
  <si>
    <t>签定</t>
    <phoneticPr fontId="19" type="noConversion"/>
  </si>
  <si>
    <t>验收</t>
    <phoneticPr fontId="19" type="noConversion"/>
  </si>
  <si>
    <t>2018.4月25299.14</t>
    <phoneticPr fontId="19" type="noConversion"/>
  </si>
  <si>
    <t>签定</t>
    <phoneticPr fontId="19" type="noConversion"/>
  </si>
  <si>
    <t>F-20180188</t>
    <phoneticPr fontId="19" type="noConversion"/>
  </si>
  <si>
    <t>2018-131</t>
  </si>
  <si>
    <t>ICT八里台1小施工合同*(津南电子围栏招投标文件在此合同中归档)</t>
    <phoneticPr fontId="19" type="noConversion"/>
  </si>
  <si>
    <t>JC21-1201-2018-000176-1</t>
    <phoneticPr fontId="19" type="noConversion"/>
  </si>
  <si>
    <t>ICT滨海新区教育网华三网络设备买卖合同（变更协议）</t>
    <phoneticPr fontId="19" type="noConversion"/>
  </si>
  <si>
    <t>2018.5.25</t>
    <phoneticPr fontId="19" type="noConversion"/>
  </si>
  <si>
    <t>2018.5.31</t>
    <phoneticPr fontId="19" type="noConversion"/>
  </si>
  <si>
    <t>2018-132</t>
    <phoneticPr fontId="19" type="noConversion"/>
  </si>
  <si>
    <t>JC21-1201-2018-000202</t>
    <phoneticPr fontId="19" type="noConversion"/>
  </si>
  <si>
    <t>ICT滨海新区教育网MV服务合同（团泊）</t>
    <phoneticPr fontId="19" type="noConversion"/>
  </si>
  <si>
    <t>2018.5.30</t>
    <phoneticPr fontId="19" type="noConversion"/>
  </si>
  <si>
    <t>2018.6.5</t>
    <phoneticPr fontId="19" type="noConversion"/>
  </si>
  <si>
    <t>每月支付250元，周期为60个月。</t>
    <phoneticPr fontId="19" type="noConversion"/>
  </si>
  <si>
    <t>JC21-1201-2018-000154-1</t>
    <phoneticPr fontId="19" type="noConversion"/>
  </si>
  <si>
    <t>ICT出租车载远程识别预警控制系统项目设备买卖合（变更协议）</t>
    <phoneticPr fontId="19" type="noConversion"/>
  </si>
  <si>
    <t>2018.5.25</t>
    <phoneticPr fontId="19" type="noConversion"/>
  </si>
  <si>
    <t>2018.6.5</t>
    <phoneticPr fontId="19" type="noConversion"/>
  </si>
  <si>
    <t>JC21-1201-2018-000175-1</t>
    <phoneticPr fontId="19" type="noConversion"/>
  </si>
  <si>
    <t>ICT视频会议及政务内网项目设备买卖合同（变更协议）</t>
    <phoneticPr fontId="19" type="noConversion"/>
  </si>
  <si>
    <t>JC21-1201-2018-000171-1</t>
    <phoneticPr fontId="19" type="noConversion"/>
  </si>
  <si>
    <t>ICT视频会议及政务内网项目施工合同（变更协议）</t>
    <phoneticPr fontId="19" type="noConversion"/>
  </si>
  <si>
    <t>2018.5.29</t>
    <phoneticPr fontId="19" type="noConversion"/>
  </si>
  <si>
    <t>2018-133</t>
    <phoneticPr fontId="19" type="noConversion"/>
  </si>
  <si>
    <t>2018-134</t>
  </si>
  <si>
    <t>2018-135</t>
  </si>
  <si>
    <t>2018-136</t>
  </si>
  <si>
    <t>2018-137</t>
  </si>
  <si>
    <t>2018-138</t>
  </si>
  <si>
    <t>框架协议</t>
    <phoneticPr fontId="19" type="noConversion"/>
  </si>
  <si>
    <t>JC21-1201-2018-000210</t>
    <phoneticPr fontId="19" type="noConversion"/>
  </si>
  <si>
    <t>JC21-1201-2018-000211</t>
  </si>
  <si>
    <t>JC21-1201-2018-000212</t>
  </si>
  <si>
    <t>JC21-1201-2018-000213</t>
  </si>
  <si>
    <t>JC21-1201-2018-000214</t>
  </si>
  <si>
    <t>JC21-1201-2018-000215</t>
  </si>
  <si>
    <t>ICT业务合作框架协议（京信通信）</t>
    <phoneticPr fontId="19" type="noConversion"/>
  </si>
  <si>
    <t>高媛媛</t>
    <phoneticPr fontId="19" type="noConversion"/>
  </si>
  <si>
    <t>天津京信通信系统有限公司</t>
    <phoneticPr fontId="19" type="noConversion"/>
  </si>
  <si>
    <t>2018.5.18</t>
  </si>
  <si>
    <t>2018.5.18</t>
    <phoneticPr fontId="19" type="noConversion"/>
  </si>
  <si>
    <t>ICT业务合作框架协议（北京工程局）</t>
    <phoneticPr fontId="19" type="noConversion"/>
  </si>
  <si>
    <t>中国通信建设北京工程局有限公司</t>
    <phoneticPr fontId="19" type="noConversion"/>
  </si>
  <si>
    <t>2018.5.18</t>
    <phoneticPr fontId="19" type="noConversion"/>
  </si>
  <si>
    <t>ICT业务合作框架协议（华谊网络）</t>
    <phoneticPr fontId="19" type="noConversion"/>
  </si>
  <si>
    <t>天津市华谊网络通信技术有限公司</t>
    <phoneticPr fontId="19" type="noConversion"/>
  </si>
  <si>
    <t>ICT业务合作框架协议（北京国安电气）</t>
    <phoneticPr fontId="19" type="noConversion"/>
  </si>
  <si>
    <t>北京国安电气有限责任公司</t>
    <phoneticPr fontId="19" type="noConversion"/>
  </si>
  <si>
    <t>ICT业务合作框架协议（新信科技）</t>
    <phoneticPr fontId="19" type="noConversion"/>
  </si>
  <si>
    <t>天津新信科技股份有限公司</t>
    <phoneticPr fontId="19" type="noConversion"/>
  </si>
  <si>
    <t>ICT业务合作框架协议（武汉贝斯特）</t>
    <phoneticPr fontId="19" type="noConversion"/>
  </si>
  <si>
    <t>武汉贝斯特通信集团股份有限公司</t>
    <phoneticPr fontId="19" type="noConversion"/>
  </si>
  <si>
    <t>JC21-1201-2018-000190-1</t>
    <phoneticPr fontId="19" type="noConversion"/>
  </si>
  <si>
    <t>ICT文明办项目施工合同（变更协议）</t>
    <phoneticPr fontId="19" type="noConversion"/>
  </si>
  <si>
    <t>JC21-1201-2018-000191-1</t>
    <phoneticPr fontId="19" type="noConversion"/>
  </si>
  <si>
    <t>ICT文明城区视频项目智导设备买卖合同（变更协议）</t>
    <phoneticPr fontId="19" type="noConversion"/>
  </si>
  <si>
    <t>2018-139</t>
    <phoneticPr fontId="19" type="noConversion"/>
  </si>
  <si>
    <t>2018-140</t>
  </si>
  <si>
    <t>F-20160156</t>
    <phoneticPr fontId="19" type="noConversion"/>
  </si>
  <si>
    <t>ICT智慧和平视频监控项目设备买卖合同</t>
    <phoneticPr fontId="19" type="noConversion"/>
  </si>
  <si>
    <t>天津天地伟业信息系统集成有限公司</t>
    <phoneticPr fontId="19" type="noConversion"/>
  </si>
  <si>
    <t>2016.11.10</t>
    <phoneticPr fontId="19" type="noConversion"/>
  </si>
  <si>
    <t>2018.6.6</t>
    <phoneticPr fontId="19" type="noConversion"/>
  </si>
  <si>
    <t>每季度额定支付额=实际考核后的结算价格*5%。</t>
    <phoneticPr fontId="19" type="noConversion"/>
  </si>
  <si>
    <t>ICT智慧和平视频监控项目系统集成服务合同</t>
    <phoneticPr fontId="19" type="noConversion"/>
  </si>
  <si>
    <t>2016.11.19</t>
    <phoneticPr fontId="19" type="noConversion"/>
  </si>
  <si>
    <t>JC21-1201-2018-000155-1</t>
    <phoneticPr fontId="19" type="noConversion"/>
  </si>
  <si>
    <t>ICT文明城区视频项目监控设备买卖合同(变更协议)</t>
    <phoneticPr fontId="19" type="noConversion"/>
  </si>
  <si>
    <t>2018.5.21</t>
    <phoneticPr fontId="19" type="noConversion"/>
  </si>
  <si>
    <t>2018.6.20</t>
    <phoneticPr fontId="19" type="noConversion"/>
  </si>
  <si>
    <t>周建军</t>
    <phoneticPr fontId="19" type="noConversion"/>
  </si>
  <si>
    <t>2018-141</t>
    <phoneticPr fontId="19" type="noConversion"/>
  </si>
  <si>
    <t>192171HGWI0011</t>
  </si>
  <si>
    <t>天津市滨海新区公安局2016年视频监控系统项目（第四包汉沽分局）</t>
  </si>
  <si>
    <t>JC21-1201-2018-000208</t>
    <phoneticPr fontId="19" type="noConversion"/>
  </si>
  <si>
    <t>ICT汉沽技防网出租光纤租用合同</t>
    <phoneticPr fontId="19" type="noConversion"/>
  </si>
  <si>
    <t>2018.5.21</t>
    <phoneticPr fontId="19" type="noConversion"/>
  </si>
  <si>
    <t>2018.6.22</t>
    <phoneticPr fontId="19" type="noConversion"/>
  </si>
  <si>
    <t>每季费用7.05万元</t>
    <phoneticPr fontId="19" type="noConversion"/>
  </si>
  <si>
    <t>2018.6月（2525198.28）</t>
    <phoneticPr fontId="19" type="noConversion"/>
  </si>
  <si>
    <t>2018.6（26922.41）</t>
    <phoneticPr fontId="19" type="noConversion"/>
  </si>
  <si>
    <t>2018.6（20683.62）</t>
    <phoneticPr fontId="19" type="noConversion"/>
  </si>
  <si>
    <t>2018.6.（28828.18）</t>
    <phoneticPr fontId="19" type="noConversion"/>
  </si>
  <si>
    <t>2018.6（60683.62）</t>
    <phoneticPr fontId="19" type="noConversion"/>
  </si>
  <si>
    <t>JC21-1201-2018-000229</t>
    <phoneticPr fontId="19" type="noConversion"/>
  </si>
  <si>
    <t>ICT全运会项目施工增项合同</t>
    <phoneticPr fontId="19" type="noConversion"/>
  </si>
  <si>
    <t>2018-142</t>
    <phoneticPr fontId="19" type="noConversion"/>
  </si>
  <si>
    <t>2018.6（2194837.62）</t>
    <phoneticPr fontId="19" type="noConversion"/>
  </si>
  <si>
    <t>2018-143</t>
    <phoneticPr fontId="19" type="noConversion"/>
  </si>
  <si>
    <t>JC21-1201-2018-000234</t>
    <phoneticPr fontId="19" type="noConversion"/>
  </si>
  <si>
    <t>ICT全运会项目华为设备增项买卖合同</t>
    <phoneticPr fontId="19" type="noConversion"/>
  </si>
  <si>
    <t>2018.6（792363.48）</t>
    <phoneticPr fontId="19" type="noConversion"/>
  </si>
  <si>
    <t>JC21-1201-2018-000050-1</t>
    <phoneticPr fontId="19" type="noConversion"/>
  </si>
  <si>
    <t>ICT疾控中心设备买卖合同（变更金额）</t>
    <phoneticPr fontId="19" type="noConversion"/>
  </si>
  <si>
    <t>2018-144</t>
    <phoneticPr fontId="19" type="noConversion"/>
  </si>
  <si>
    <t>F-20180059</t>
    <phoneticPr fontId="19" type="noConversion"/>
  </si>
  <si>
    <t>ICT北辰技防网项目设备增项买卖合同</t>
    <phoneticPr fontId="19" type="noConversion"/>
  </si>
  <si>
    <t>JC21-1201-2018-000242</t>
    <phoneticPr fontId="19" type="noConversion"/>
  </si>
  <si>
    <t>2018.6月115560</t>
    <phoneticPr fontId="19" type="noConversion"/>
  </si>
  <si>
    <t>2018-145</t>
    <phoneticPr fontId="19" type="noConversion"/>
  </si>
  <si>
    <t>JC21-1201-2018-000226</t>
    <phoneticPr fontId="19" type="noConversion"/>
  </si>
  <si>
    <t>ICT出租车载远程识别预警控制系统项目服务合同</t>
    <phoneticPr fontId="19" type="noConversion"/>
  </si>
  <si>
    <t>宏通信安（天津）科技有限公司</t>
    <phoneticPr fontId="19" type="noConversion"/>
  </si>
  <si>
    <t>2018-147</t>
  </si>
  <si>
    <t>2018-146</t>
    <phoneticPr fontId="19" type="noConversion"/>
  </si>
  <si>
    <t>F-20170171</t>
    <phoneticPr fontId="19" type="noConversion"/>
  </si>
  <si>
    <t>192171HXWI0055</t>
    <phoneticPr fontId="19" type="noConversion"/>
  </si>
  <si>
    <t>ICT智能大会项目N3设备买卖合同</t>
    <phoneticPr fontId="19" type="noConversion"/>
  </si>
  <si>
    <t>JC21-1201-2018-000230</t>
    <phoneticPr fontId="19" type="noConversion"/>
  </si>
  <si>
    <t>2018.6月42316.09</t>
    <phoneticPr fontId="19" type="noConversion"/>
  </si>
  <si>
    <t>天津电信建设工程有限公司</t>
    <phoneticPr fontId="19" type="noConversion"/>
  </si>
  <si>
    <t>JC21-1201-2018-000231</t>
  </si>
  <si>
    <t>ICT智能大会项目N3施工合同</t>
    <phoneticPr fontId="19" type="noConversion"/>
  </si>
  <si>
    <t>天津电信建设工程有限公司</t>
    <phoneticPr fontId="19" type="noConversion"/>
  </si>
  <si>
    <t>2018.6月61539</t>
    <phoneticPr fontId="19" type="noConversion"/>
  </si>
  <si>
    <t>ICT汉沽技防网施工合同</t>
    <phoneticPr fontId="19" type="noConversion"/>
  </si>
  <si>
    <t>JC21-1201-2018-000048-1</t>
    <phoneticPr fontId="19" type="noConversion"/>
  </si>
  <si>
    <t>天津天地伟业信息系统集成有限公司</t>
    <phoneticPr fontId="19" type="noConversion"/>
  </si>
  <si>
    <t>JC21-1201-2018-000051-1</t>
    <phoneticPr fontId="19" type="noConversion"/>
  </si>
  <si>
    <t>ICT汉沽视频监控项目设备买卖合同</t>
    <phoneticPr fontId="19" type="noConversion"/>
  </si>
  <si>
    <t>JC21-1201-2018-000146</t>
    <phoneticPr fontId="19" type="noConversion"/>
  </si>
  <si>
    <t>ICT汉沽视频监控项目系统集成服务合同</t>
    <phoneticPr fontId="19" type="noConversion"/>
  </si>
  <si>
    <t>2018-149</t>
  </si>
  <si>
    <t>2018-150</t>
  </si>
  <si>
    <t>2018-148</t>
    <phoneticPr fontId="19" type="noConversion"/>
  </si>
  <si>
    <t>JC21-1201-2018-000240</t>
    <phoneticPr fontId="19" type="noConversion"/>
  </si>
  <si>
    <t>ICT滨海新区教育网项目系统集成服务合同</t>
    <phoneticPr fontId="47" type="noConversion"/>
  </si>
  <si>
    <t>2018-151</t>
    <phoneticPr fontId="19" type="noConversion"/>
  </si>
  <si>
    <t>2018.6</t>
    <phoneticPr fontId="19" type="noConversion"/>
  </si>
  <si>
    <t>2017.8月3886891.88（59.38%）,2018.6(-11700.83)</t>
    <phoneticPr fontId="19" type="noConversion"/>
  </si>
  <si>
    <t>2018.6</t>
    <phoneticPr fontId="19" type="noConversion"/>
  </si>
  <si>
    <t>2016年天津市北辰区视频监控系统建设工程项目（第四包）增项合同</t>
    <phoneticPr fontId="19" type="noConversion"/>
  </si>
  <si>
    <t>洪涛</t>
    <phoneticPr fontId="19" type="noConversion"/>
  </si>
  <si>
    <t>2018.6.21</t>
    <phoneticPr fontId="19" type="noConversion"/>
  </si>
  <si>
    <t>2018.6.22</t>
    <phoneticPr fontId="19" type="noConversion"/>
  </si>
  <si>
    <t>2018.6.13</t>
    <phoneticPr fontId="19" type="noConversion"/>
  </si>
  <si>
    <t>签订30%，验收40%，质保期结束30%。</t>
    <phoneticPr fontId="19" type="noConversion"/>
  </si>
  <si>
    <t>2018.6.11</t>
    <phoneticPr fontId="19" type="noConversion"/>
  </si>
  <si>
    <t>2018.6.22</t>
    <phoneticPr fontId="19" type="noConversion"/>
  </si>
  <si>
    <t>2018.6.15</t>
    <phoneticPr fontId="19" type="noConversion"/>
  </si>
  <si>
    <t>F-20180076</t>
    <phoneticPr fontId="19" type="noConversion"/>
  </si>
  <si>
    <t>2018-152</t>
    <phoneticPr fontId="19" type="noConversion"/>
  </si>
  <si>
    <t>19218000WI0033</t>
    <phoneticPr fontId="19" type="noConversion"/>
  </si>
  <si>
    <t>天津市北达线缆厂监控系统建设项目</t>
    <phoneticPr fontId="19" type="noConversion"/>
  </si>
  <si>
    <t>JC21-1201-2018-000227</t>
    <phoneticPr fontId="19" type="noConversion"/>
  </si>
  <si>
    <t>ICT北达线缆项目海康设备买卖合同</t>
    <phoneticPr fontId="19" type="noConversion"/>
  </si>
  <si>
    <t>于芳</t>
    <phoneticPr fontId="19" type="noConversion"/>
  </si>
  <si>
    <t>增值税</t>
    <phoneticPr fontId="19" type="noConversion"/>
  </si>
  <si>
    <t>天津睿来保机电设备工程有限</t>
    <phoneticPr fontId="19" type="noConversion"/>
  </si>
  <si>
    <t>F-20180174</t>
    <phoneticPr fontId="19" type="noConversion"/>
  </si>
  <si>
    <t>19218000WI0086</t>
    <phoneticPr fontId="19" type="noConversion"/>
  </si>
  <si>
    <t>ICT西青电子卡口维护合同（2012）</t>
    <phoneticPr fontId="19" type="noConversion"/>
  </si>
  <si>
    <t>JC21-1201-2018-000278</t>
    <phoneticPr fontId="19" type="noConversion"/>
  </si>
  <si>
    <t>2018-153</t>
    <phoneticPr fontId="19" type="noConversion"/>
  </si>
  <si>
    <t>F-20180107</t>
  </si>
  <si>
    <t>192181JXWM0029</t>
  </si>
  <si>
    <t>2018年蓟县交通局出租车辆定位项目服务采购合同</t>
  </si>
  <si>
    <t>JC21-1201-2018-000228</t>
  </si>
  <si>
    <t>2018-154</t>
    <phoneticPr fontId="19" type="noConversion"/>
  </si>
  <si>
    <t>F-20180073</t>
  </si>
  <si>
    <t>192171TGWI0112</t>
  </si>
  <si>
    <t>ICT巨川大厦五层弱电项目施工采购合同</t>
  </si>
  <si>
    <t>ICT巨川大厦五层弱电项目设备采购合同</t>
  </si>
  <si>
    <t>JC21-1201-2018-000241</t>
  </si>
  <si>
    <t>JC21-1201-2018-000239</t>
  </si>
  <si>
    <t>2018.6月23709.09</t>
    <phoneticPr fontId="19" type="noConversion"/>
  </si>
  <si>
    <t>2018.6月8844.83</t>
    <phoneticPr fontId="19" type="noConversion"/>
  </si>
  <si>
    <t>天津国通智能科技有限公司</t>
  </si>
  <si>
    <t>2018-155</t>
    <phoneticPr fontId="19" type="noConversion"/>
  </si>
  <si>
    <t>2018-156</t>
  </si>
  <si>
    <t>27648.65</t>
    <phoneticPr fontId="19" type="noConversion"/>
  </si>
  <si>
    <t>JC21-1201-2017-000116-1</t>
    <phoneticPr fontId="19" type="noConversion"/>
  </si>
  <si>
    <t>ICT联通系统集成有限公司天津市分公司全运会项目通信服务协议（变更协议）</t>
    <phoneticPr fontId="19" type="noConversion"/>
  </si>
  <si>
    <t>2018.6.21</t>
    <phoneticPr fontId="19" type="noConversion"/>
  </si>
  <si>
    <t>2018.7.2</t>
    <phoneticPr fontId="19" type="noConversion"/>
  </si>
  <si>
    <t>JC21-1201-2018-000143-1</t>
    <phoneticPr fontId="19" type="noConversion"/>
  </si>
  <si>
    <t>ICT滨海新区成人高考项目天地伟业采购合同（变更协议）</t>
    <phoneticPr fontId="19" type="noConversion"/>
  </si>
  <si>
    <t>2018.5.29</t>
    <phoneticPr fontId="19" type="noConversion"/>
  </si>
  <si>
    <t>2018.7.2</t>
    <phoneticPr fontId="19" type="noConversion"/>
  </si>
  <si>
    <t>2018.5.30</t>
    <phoneticPr fontId="19" type="noConversion"/>
  </si>
  <si>
    <t>2018.7.2</t>
    <phoneticPr fontId="19" type="noConversion"/>
  </si>
  <si>
    <t>分两部分付款：7260000元部分：签订30%，验 收50%，1年后20%。3174900元部分：签订252000元，验收420000元，12个月后848940元，15个月300000元，18个月后每3个月支付15万元，维护期满36个月支付453960元。</t>
    <phoneticPr fontId="19" type="noConversion"/>
  </si>
  <si>
    <t>2018.6.10</t>
    <phoneticPr fontId="19" type="noConversion"/>
  </si>
  <si>
    <t>增值税</t>
    <phoneticPr fontId="19" type="noConversion"/>
  </si>
  <si>
    <t>2018.5.11</t>
    <phoneticPr fontId="19" type="noConversion"/>
  </si>
  <si>
    <t>北辰区区域生态环境综合监管平台项目</t>
    <phoneticPr fontId="19" type="noConversion"/>
  </si>
  <si>
    <t>2018.5.25</t>
  </si>
  <si>
    <t>2018.5.25</t>
    <phoneticPr fontId="19" type="noConversion"/>
  </si>
  <si>
    <t>签订30%，验收合格65%，质保期结束5%。</t>
    <phoneticPr fontId="19" type="noConversion"/>
  </si>
  <si>
    <t>签订30%，验收支付886800元，验收4个月后支付1500000元，质保期结束5%。</t>
    <phoneticPr fontId="19" type="noConversion"/>
  </si>
  <si>
    <t>2018.6.20</t>
    <phoneticPr fontId="19" type="noConversion"/>
  </si>
  <si>
    <t>2017智能大会N3部分网络系统集成项目</t>
    <phoneticPr fontId="19" type="noConversion"/>
  </si>
  <si>
    <t>2018.6.5</t>
    <phoneticPr fontId="19" type="noConversion"/>
  </si>
  <si>
    <t>2018.7.2</t>
    <phoneticPr fontId="19" type="noConversion"/>
  </si>
  <si>
    <t>天津市公安局西青分局采购2014、2015年高清技防网供电维护项目</t>
    <phoneticPr fontId="19" type="noConversion"/>
  </si>
  <si>
    <t>洪涛、刘贺</t>
    <phoneticPr fontId="19" type="noConversion"/>
  </si>
  <si>
    <t>2018.5.26</t>
    <phoneticPr fontId="19" type="noConversion"/>
  </si>
  <si>
    <t>签订60%，半年后30，履约期满1个月10%。</t>
    <phoneticPr fontId="19" type="noConversion"/>
  </si>
  <si>
    <t>2013年高清技防网运行维护、供电维护及光纤租凭项目（西青公安局）</t>
    <phoneticPr fontId="19" type="noConversion"/>
  </si>
  <si>
    <t>2018.5.29</t>
    <phoneticPr fontId="19" type="noConversion"/>
  </si>
  <si>
    <t>当年第一个月支付60%，当年最后一个月验收支付余款。</t>
    <phoneticPr fontId="19" type="noConversion"/>
  </si>
  <si>
    <t>天津市公安局西青分局电子卡口维护、维修项目</t>
    <phoneticPr fontId="19" type="noConversion"/>
  </si>
  <si>
    <t>2018.6.26</t>
    <phoneticPr fontId="19" type="noConversion"/>
  </si>
  <si>
    <t>签订60%，服务周期为一年，期满验收合格40%。</t>
    <phoneticPr fontId="19" type="noConversion"/>
  </si>
  <si>
    <r>
      <t>JC21-1201-2018-0002</t>
    </r>
    <r>
      <rPr>
        <sz val="9"/>
        <rFont val="宋体"/>
        <family val="3"/>
        <charset val="134"/>
      </rPr>
      <t>76</t>
    </r>
    <phoneticPr fontId="46" type="noConversion"/>
  </si>
  <si>
    <t>ICT西青维护光纤租用合同（2014.2015）</t>
    <phoneticPr fontId="46" type="noConversion"/>
  </si>
  <si>
    <t>中国联合网络通信有限公司天津市分公司</t>
    <phoneticPr fontId="19" type="noConversion"/>
  </si>
  <si>
    <t>2018.6.25</t>
    <phoneticPr fontId="19" type="noConversion"/>
  </si>
  <si>
    <t>2018.7.9</t>
    <phoneticPr fontId="19" type="noConversion"/>
  </si>
  <si>
    <t>按月支付租费</t>
    <phoneticPr fontId="19" type="noConversion"/>
  </si>
  <si>
    <t>2018-157</t>
    <phoneticPr fontId="19" type="noConversion"/>
  </si>
  <si>
    <t>JC21-1201-2018-000275</t>
    <phoneticPr fontId="19" type="noConversion"/>
  </si>
  <si>
    <t>ICT西青维护光纤租用合同（2013）</t>
    <phoneticPr fontId="19" type="noConversion"/>
  </si>
  <si>
    <t>2018-158</t>
    <phoneticPr fontId="19" type="noConversion"/>
  </si>
  <si>
    <t>JC21-1201-2018-000236</t>
    <phoneticPr fontId="19" type="noConversion"/>
  </si>
  <si>
    <t>ICT西青卡口维护光纤租用合同</t>
    <phoneticPr fontId="19" type="noConversion"/>
  </si>
  <si>
    <t>2018.6.11</t>
    <phoneticPr fontId="19" type="noConversion"/>
  </si>
  <si>
    <t>2018.7.9</t>
    <phoneticPr fontId="19" type="noConversion"/>
  </si>
  <si>
    <t>半年预付租费</t>
    <phoneticPr fontId="19" type="noConversion"/>
  </si>
  <si>
    <t>JC21-1201-2018-000282</t>
    <phoneticPr fontId="19" type="noConversion"/>
  </si>
  <si>
    <t>ICT出租车载远程识别预警控制系统服务合同</t>
    <phoneticPr fontId="19" type="noConversion"/>
  </si>
  <si>
    <t>天津市君豪自动化成套设备技术开发有限公司</t>
    <phoneticPr fontId="19" type="noConversion"/>
  </si>
  <si>
    <t>2018.6.26</t>
    <phoneticPr fontId="19" type="noConversion"/>
  </si>
  <si>
    <t>验收合格后十三个月付款15万元，开始维护第三个季度末付15万元，以后每季末付15万元，2年零3个月后付最后15万元。</t>
    <phoneticPr fontId="19" type="noConversion"/>
  </si>
  <si>
    <t>2018-160</t>
    <phoneticPr fontId="19" type="noConversion"/>
  </si>
  <si>
    <t>2018-161</t>
  </si>
  <si>
    <t>F-20180101</t>
    <phoneticPr fontId="19" type="noConversion"/>
  </si>
  <si>
    <t>F-20180102</t>
    <phoneticPr fontId="19" type="noConversion"/>
  </si>
  <si>
    <t>192181JXWM0026</t>
    <phoneticPr fontId="19" type="noConversion"/>
  </si>
  <si>
    <t>天津市蓟县盘古KTV消防物联网服务项目</t>
    <phoneticPr fontId="19" type="noConversion"/>
  </si>
  <si>
    <t>JC21-1201-2018-000253</t>
    <phoneticPr fontId="19" type="noConversion"/>
  </si>
  <si>
    <t>盘古KTV消防物联网服务合同</t>
    <phoneticPr fontId="19" type="noConversion"/>
  </si>
  <si>
    <t>2018.6.13</t>
    <phoneticPr fontId="19" type="noConversion"/>
  </si>
  <si>
    <t>签订支付12264元，运行上线一年后每年支付12264元。</t>
    <phoneticPr fontId="19" type="noConversion"/>
  </si>
  <si>
    <t>2018-162</t>
  </si>
  <si>
    <t>192181JXWM0025</t>
    <phoneticPr fontId="19" type="noConversion"/>
  </si>
  <si>
    <t>天津市蓟县龙城岁月KTV物联网项目</t>
    <phoneticPr fontId="19" type="noConversion"/>
  </si>
  <si>
    <t>JC21-1201-2018-000247</t>
    <phoneticPr fontId="19" type="noConversion"/>
  </si>
  <si>
    <t>龙城岁月KTV消防物联网服务合同</t>
    <phoneticPr fontId="19" type="noConversion"/>
  </si>
  <si>
    <t>2018-159</t>
    <phoneticPr fontId="19" type="noConversion"/>
  </si>
  <si>
    <t>F-20180175</t>
  </si>
  <si>
    <t>19218000WI0057</t>
    <phoneticPr fontId="19" type="noConversion"/>
  </si>
  <si>
    <t>纪检委光纤迁改项目</t>
    <phoneticPr fontId="19" type="noConversion"/>
  </si>
  <si>
    <t>JC21-1201-2018-000255</t>
    <phoneticPr fontId="19" type="noConversion"/>
  </si>
  <si>
    <t>纪检委光纤迁改施工项目合同</t>
    <phoneticPr fontId="19" type="noConversion"/>
  </si>
  <si>
    <t>韩旭</t>
    <phoneticPr fontId="19" type="noConversion"/>
  </si>
  <si>
    <t>2018.6.29</t>
    <phoneticPr fontId="19" type="noConversion"/>
  </si>
  <si>
    <t>验收90%，1年后10%。</t>
    <phoneticPr fontId="19" type="noConversion"/>
  </si>
  <si>
    <t>2018-163</t>
    <phoneticPr fontId="19" type="noConversion"/>
  </si>
  <si>
    <r>
      <t>F-2018010</t>
    </r>
    <r>
      <rPr>
        <b/>
        <sz val="9"/>
        <rFont val="宋体"/>
        <family val="3"/>
        <charset val="134"/>
      </rPr>
      <t>9</t>
    </r>
    <phoneticPr fontId="19" type="noConversion"/>
  </si>
  <si>
    <t>19218000WM0035</t>
    <phoneticPr fontId="19" type="noConversion"/>
  </si>
  <si>
    <t>天津市委信息化系统运维服务项目-2017年度</t>
    <phoneticPr fontId="19" type="noConversion"/>
  </si>
  <si>
    <t>JC21-1201-2018-000297</t>
    <phoneticPr fontId="19" type="noConversion"/>
  </si>
  <si>
    <t>ICT市委信息化运维技术服务合同</t>
    <phoneticPr fontId="19" type="noConversion"/>
  </si>
  <si>
    <t>2018-164</t>
    <phoneticPr fontId="19" type="noConversion"/>
  </si>
  <si>
    <t>签订30%，半年考核合格40%，履行完毕考核合格30%。</t>
    <phoneticPr fontId="19" type="noConversion"/>
  </si>
  <si>
    <t>F-20180131</t>
    <phoneticPr fontId="19" type="noConversion"/>
  </si>
  <si>
    <t>2018-165</t>
    <phoneticPr fontId="19" type="noConversion"/>
  </si>
  <si>
    <t>2018-166</t>
    <phoneticPr fontId="19" type="noConversion"/>
  </si>
  <si>
    <t>JC21-1201-2018-000250</t>
    <phoneticPr fontId="19" type="noConversion"/>
  </si>
  <si>
    <t>JC21-1201-2018-000235</t>
    <phoneticPr fontId="19" type="noConversion"/>
  </si>
  <si>
    <t>192181BCWI0049</t>
    <phoneticPr fontId="19" type="noConversion"/>
  </si>
  <si>
    <t>天津华涛汽车塑料饰件有限公司网络布线系统及监控系统建设工程（增项）</t>
    <phoneticPr fontId="19" type="noConversion"/>
  </si>
  <si>
    <t>天津华涛汽车塑料饰件有限公司网络布线系统及监控系统建设工程（增项）施工合同</t>
    <phoneticPr fontId="19" type="noConversion"/>
  </si>
  <si>
    <t>2018.7.6</t>
    <phoneticPr fontId="19" type="noConversion"/>
  </si>
  <si>
    <t>竣工验收合格90%，1年质保结束后10%。</t>
    <phoneticPr fontId="19" type="noConversion"/>
  </si>
  <si>
    <t>天津华涛汽车塑料饰件有限公司网络布线系统及监控系统建设工程（增项）设备买卖合同</t>
    <phoneticPr fontId="19" type="noConversion"/>
  </si>
  <si>
    <t>2018.7.6</t>
    <phoneticPr fontId="19" type="noConversion"/>
  </si>
  <si>
    <t>验收合格90%，1年后10%。</t>
    <phoneticPr fontId="19" type="noConversion"/>
  </si>
  <si>
    <t>F-20180044</t>
  </si>
  <si>
    <t>192181HXWI0006</t>
    <phoneticPr fontId="19" type="noConversion"/>
  </si>
  <si>
    <t>尖山街纯洁里社区高清数字监控工程</t>
    <phoneticPr fontId="19" type="noConversion"/>
  </si>
  <si>
    <t>JC21-1201-2018-000270</t>
    <phoneticPr fontId="19" type="noConversion"/>
  </si>
  <si>
    <t>尖山街纯洁里社区高清数字监控工程施工合同</t>
    <phoneticPr fontId="19" type="noConversion"/>
  </si>
  <si>
    <t>2018.7.3</t>
    <phoneticPr fontId="19" type="noConversion"/>
  </si>
  <si>
    <t>竣工验收合格100%</t>
    <phoneticPr fontId="19" type="noConversion"/>
  </si>
  <si>
    <t>2018-168</t>
  </si>
  <si>
    <t>2018-167</t>
    <phoneticPr fontId="19" type="noConversion"/>
  </si>
  <si>
    <t>JC21-1201-2018-000273</t>
    <phoneticPr fontId="19" type="noConversion"/>
  </si>
  <si>
    <t>尖山街纯洁里社区高清数字监控工程设备买卖合同</t>
    <phoneticPr fontId="19" type="noConversion"/>
  </si>
  <si>
    <t>F-20180147</t>
    <phoneticPr fontId="19" type="noConversion"/>
  </si>
  <si>
    <t>19218000WI0052</t>
    <phoneticPr fontId="19" type="noConversion"/>
  </si>
  <si>
    <t>2018-169</t>
  </si>
  <si>
    <t>2018-168</t>
    <phoneticPr fontId="19" type="noConversion"/>
  </si>
  <si>
    <t>天津市招生考试院信息机房购置项目</t>
    <phoneticPr fontId="19" type="noConversion"/>
  </si>
  <si>
    <t>JC21-1201-2018-000251</t>
    <phoneticPr fontId="19" type="noConversion"/>
  </si>
  <si>
    <t>天津市招生考试院信息机房购置项目设备买卖合同</t>
    <phoneticPr fontId="19" type="noConversion"/>
  </si>
  <si>
    <t>天津科力源科技有限公司</t>
    <phoneticPr fontId="19" type="noConversion"/>
  </si>
  <si>
    <t>2018.6.19</t>
    <phoneticPr fontId="19" type="noConversion"/>
  </si>
  <si>
    <t>验收合格70%，设备运行1年并验收合格30%。</t>
    <phoneticPr fontId="19" type="noConversion"/>
  </si>
  <si>
    <t>JC21-1201-2018-000252</t>
  </si>
  <si>
    <t>天津市招生考试院信息机房购置项目施工合同</t>
    <phoneticPr fontId="19" type="noConversion"/>
  </si>
  <si>
    <t>2018.6.19</t>
    <phoneticPr fontId="19" type="noConversion"/>
  </si>
  <si>
    <t>安装验收合格70%，运行1年验收后30%。</t>
    <phoneticPr fontId="19" type="noConversion"/>
  </si>
  <si>
    <t>F-20180075</t>
    <phoneticPr fontId="19" type="noConversion"/>
  </si>
  <si>
    <t>192181JKWD0018</t>
    <phoneticPr fontId="19" type="noConversion"/>
  </si>
  <si>
    <t>天津市环境保护局天津市机动车遥感监测网络建设项目遥感监测信息联网平台项目</t>
    <phoneticPr fontId="19" type="noConversion"/>
  </si>
  <si>
    <t>2018-170</t>
    <phoneticPr fontId="19" type="noConversion"/>
  </si>
  <si>
    <t>2018-171</t>
  </si>
  <si>
    <t>JC21-1201-2018-000182</t>
    <phoneticPr fontId="19" type="noConversion"/>
  </si>
  <si>
    <t>天津市环境保护局天津市机动车遥感监测网络建设项目遥感监测信息联网平台项目服务合同</t>
    <phoneticPr fontId="19" type="noConversion"/>
  </si>
  <si>
    <t>刘彤</t>
    <phoneticPr fontId="19" type="noConversion"/>
  </si>
  <si>
    <t>天津市鑫联兴科技有限公司</t>
    <phoneticPr fontId="19" type="noConversion"/>
  </si>
  <si>
    <t>2018.6.7</t>
    <phoneticPr fontId="19" type="noConversion"/>
  </si>
  <si>
    <t>高媛媛</t>
    <phoneticPr fontId="19" type="noConversion"/>
  </si>
  <si>
    <t>验收合格支付42000元，验收5年后支付58000元。</t>
    <phoneticPr fontId="19" type="noConversion"/>
  </si>
  <si>
    <t>F-20180132</t>
  </si>
  <si>
    <t>192181NKWI0015</t>
    <phoneticPr fontId="19" type="noConversion"/>
  </si>
  <si>
    <t>天津市第一中心医院一键式报警项目-软件开发6税率</t>
    <phoneticPr fontId="19" type="noConversion"/>
  </si>
  <si>
    <t>JC21-1201-2018-000246</t>
    <phoneticPr fontId="19" type="noConversion"/>
  </si>
  <si>
    <t>2018-173</t>
  </si>
  <si>
    <t>2018-172</t>
    <phoneticPr fontId="19" type="noConversion"/>
  </si>
  <si>
    <t>天津市第一中心医院一键式报警项目设备买卖合同</t>
    <phoneticPr fontId="19" type="noConversion"/>
  </si>
  <si>
    <t>2018.6.21</t>
    <phoneticPr fontId="19" type="noConversion"/>
  </si>
  <si>
    <t>2018.9.10</t>
    <phoneticPr fontId="19" type="noConversion"/>
  </si>
  <si>
    <t>签订30%，安装验收60%，验收合格3年后10%。</t>
    <phoneticPr fontId="19" type="noConversion"/>
  </si>
  <si>
    <t>JC21-1201-2018-000249</t>
    <phoneticPr fontId="19" type="noConversion"/>
  </si>
  <si>
    <t>天津市第一中心医院一键式报警项目服务合同</t>
    <phoneticPr fontId="19" type="noConversion"/>
  </si>
  <si>
    <t>2018.7.10</t>
    <phoneticPr fontId="19" type="noConversion"/>
  </si>
  <si>
    <t>签订30%，安装验收60%，验收合格1年后10%。</t>
    <phoneticPr fontId="19" type="noConversion"/>
  </si>
  <si>
    <t>2018.7月1113464.96</t>
    <phoneticPr fontId="19" type="noConversion"/>
  </si>
  <si>
    <t>2018.7月882478.18</t>
    <phoneticPr fontId="19" type="noConversion"/>
  </si>
  <si>
    <t>2018.7月3305119.66</t>
    <phoneticPr fontId="19" type="noConversion"/>
  </si>
  <si>
    <t>2018.4.20</t>
    <phoneticPr fontId="19" type="noConversion"/>
  </si>
  <si>
    <t>2018.7.19</t>
    <phoneticPr fontId="19" type="noConversion"/>
  </si>
  <si>
    <t>2018.7.19</t>
    <phoneticPr fontId="19" type="noConversion"/>
  </si>
  <si>
    <t>2018.6.19</t>
    <phoneticPr fontId="19" type="noConversion"/>
  </si>
  <si>
    <t>2018-174</t>
    <phoneticPr fontId="19" type="noConversion"/>
  </si>
  <si>
    <t>F-20180193</t>
    <phoneticPr fontId="19" type="noConversion"/>
  </si>
  <si>
    <t>192181JKWI0088</t>
    <phoneticPr fontId="19" type="noConversion"/>
  </si>
  <si>
    <t>天津市农村工作委员会放心猪肉工程质量安全监管可追溯系统设备采购项目</t>
    <phoneticPr fontId="19" type="noConversion"/>
  </si>
  <si>
    <t>JC21-1201-2018-000308</t>
    <phoneticPr fontId="19" type="noConversion"/>
  </si>
  <si>
    <t>ICT农村工作委员会项目采购合同</t>
    <phoneticPr fontId="19" type="noConversion"/>
  </si>
  <si>
    <t>天津沃云和科技有限公司</t>
    <phoneticPr fontId="19" type="noConversion"/>
  </si>
  <si>
    <t>签订30%，验收合格65%，1年后5%</t>
    <phoneticPr fontId="19" type="noConversion"/>
  </si>
  <si>
    <t>2018.7.12</t>
    <phoneticPr fontId="19" type="noConversion"/>
  </si>
  <si>
    <t>2018-175</t>
    <phoneticPr fontId="19" type="noConversion"/>
  </si>
  <si>
    <t>F-20180108</t>
  </si>
  <si>
    <t>192181JKWI0030</t>
    <phoneticPr fontId="19" type="noConversion"/>
  </si>
  <si>
    <t>达沃斯论坛项目</t>
    <phoneticPr fontId="19" type="noConversion"/>
  </si>
  <si>
    <t>JC21-1201-2018-000310</t>
    <phoneticPr fontId="19" type="noConversion"/>
  </si>
  <si>
    <t>ICT达沃斯施工合同</t>
    <phoneticPr fontId="19" type="noConversion"/>
  </si>
  <si>
    <t>签订30%，中期30%，验收合格40%</t>
    <phoneticPr fontId="19" type="noConversion"/>
  </si>
  <si>
    <t>增值税</t>
    <phoneticPr fontId="19" type="noConversion"/>
  </si>
  <si>
    <t>2018-176</t>
    <phoneticPr fontId="19" type="noConversion"/>
  </si>
  <si>
    <t>F-20180127</t>
    <phoneticPr fontId="19" type="noConversion"/>
  </si>
  <si>
    <t>192181JCWI0042</t>
    <phoneticPr fontId="19" type="noConversion"/>
  </si>
  <si>
    <t>金梧桐花园住宅小区项目（住宅、公建）通信管网及光纤网络建设</t>
    <phoneticPr fontId="19" type="noConversion"/>
  </si>
  <si>
    <t>JC21-1201-2018-000305</t>
    <phoneticPr fontId="19" type="noConversion"/>
  </si>
  <si>
    <t>金梧桐花园住宅小区项目（住宅、公建）通信管网及光纤网络建设施工合同</t>
    <phoneticPr fontId="19" type="noConversion"/>
  </si>
  <si>
    <t>陶金</t>
    <phoneticPr fontId="19" type="noConversion"/>
  </si>
  <si>
    <t>2018.7.12</t>
    <phoneticPr fontId="19" type="noConversion"/>
  </si>
  <si>
    <t>高媛媛</t>
    <phoneticPr fontId="19" type="noConversion"/>
  </si>
  <si>
    <t>安装调试后60%，竣工验收37%，质保金3%一年后支付。</t>
    <phoneticPr fontId="19" type="noConversion"/>
  </si>
  <si>
    <t>2018-177</t>
    <phoneticPr fontId="19" type="noConversion"/>
  </si>
  <si>
    <t>2018-178</t>
  </si>
  <si>
    <t>F-20180125</t>
    <phoneticPr fontId="19" type="noConversion"/>
  </si>
  <si>
    <t>F-20180126</t>
  </si>
  <si>
    <t>192181WQWI0046</t>
    <phoneticPr fontId="19" type="noConversion"/>
  </si>
  <si>
    <t>天津华住金属制品有限公司改扩建厂房远程监控工程</t>
    <phoneticPr fontId="19" type="noConversion"/>
  </si>
  <si>
    <t>JC21-1201-2018-000271</t>
    <phoneticPr fontId="19" type="noConversion"/>
  </si>
  <si>
    <t>JC21-1201-2018-000272</t>
  </si>
  <si>
    <t>天津华住金属制品有限公司改扩建厂房远程监控工程施工合同</t>
    <phoneticPr fontId="19" type="noConversion"/>
  </si>
  <si>
    <t>天津华住金属制品有限公司改扩建厂房远程监控工程设备采购合同</t>
    <phoneticPr fontId="19" type="noConversion"/>
  </si>
  <si>
    <t>韩旭</t>
    <phoneticPr fontId="19" type="noConversion"/>
  </si>
  <si>
    <t>天津众和通电子有限公司</t>
    <phoneticPr fontId="19" type="noConversion"/>
  </si>
  <si>
    <t>签订100%</t>
    <phoneticPr fontId="19" type="noConversion"/>
  </si>
  <si>
    <t>2018.7月91881.68</t>
    <phoneticPr fontId="19" type="noConversion"/>
  </si>
  <si>
    <r>
      <t>成</t>
    </r>
    <r>
      <rPr>
        <b/>
        <sz val="9"/>
        <rFont val="Times New Roman"/>
        <family val="1"/>
      </rPr>
      <t xml:space="preserve"> </t>
    </r>
    <r>
      <rPr>
        <b/>
        <sz val="9"/>
        <rFont val="宋体"/>
        <family val="3"/>
        <charset val="134"/>
      </rPr>
      <t>本</t>
    </r>
    <r>
      <rPr>
        <b/>
        <sz val="9"/>
        <rFont val="Times New Roman"/>
        <family val="1"/>
      </rPr>
      <t xml:space="preserve"> </t>
    </r>
    <r>
      <rPr>
        <b/>
        <sz val="9"/>
        <rFont val="宋体"/>
        <family val="3"/>
        <charset val="134"/>
      </rPr>
      <t>合</t>
    </r>
    <r>
      <rPr>
        <b/>
        <sz val="9"/>
        <rFont val="Times New Roman"/>
        <family val="1"/>
      </rPr>
      <t xml:space="preserve"> </t>
    </r>
    <r>
      <rPr>
        <b/>
        <sz val="9"/>
        <rFont val="宋体"/>
        <family val="3"/>
        <charset val="134"/>
      </rPr>
      <t>同</t>
    </r>
    <r>
      <rPr>
        <b/>
        <sz val="9"/>
        <rFont val="Times New Roman"/>
        <family val="1"/>
      </rPr>
      <t xml:space="preserve"> </t>
    </r>
    <r>
      <rPr>
        <b/>
        <sz val="9"/>
        <rFont val="宋体"/>
        <family val="3"/>
        <charset val="134"/>
      </rPr>
      <t>名</t>
    </r>
    <r>
      <rPr>
        <b/>
        <sz val="9"/>
        <rFont val="Times New Roman"/>
        <family val="1"/>
      </rPr>
      <t xml:space="preserve"> </t>
    </r>
    <r>
      <rPr>
        <b/>
        <sz val="9"/>
        <rFont val="宋体"/>
        <family val="3"/>
        <charset val="134"/>
      </rPr>
      <t>称</t>
    </r>
    <phoneticPr fontId="19" type="noConversion"/>
  </si>
  <si>
    <t>19218000WI0039</t>
    <phoneticPr fontId="19" type="noConversion"/>
  </si>
  <si>
    <t>ICT西青标清改高清项目采购合同</t>
    <phoneticPr fontId="19" type="noConversion"/>
  </si>
  <si>
    <t>JC21-1201-2018-000309</t>
    <phoneticPr fontId="19" type="noConversion"/>
  </si>
  <si>
    <t>天津天地伟业信息系统集成有限公司</t>
    <phoneticPr fontId="19" type="noConversion"/>
  </si>
  <si>
    <t>F-20180120</t>
    <phoneticPr fontId="19" type="noConversion"/>
  </si>
  <si>
    <t>2018-179</t>
    <phoneticPr fontId="19" type="noConversion"/>
  </si>
  <si>
    <t>2018.7月1096432.76</t>
    <phoneticPr fontId="19" type="noConversion"/>
  </si>
  <si>
    <t>2018.7月901489.09</t>
    <phoneticPr fontId="19" type="noConversion"/>
  </si>
  <si>
    <t>F-20180103</t>
    <phoneticPr fontId="19" type="noConversion"/>
  </si>
  <si>
    <t>19218000WI0027</t>
    <phoneticPr fontId="19" type="noConversion"/>
  </si>
  <si>
    <t>ICT天津市西青经济开发总公司移动侦测监控系统项目设备采购合同</t>
  </si>
  <si>
    <t>JC21-1201-2018-000225</t>
  </si>
  <si>
    <t>JC21-1201-2018-000224</t>
  </si>
  <si>
    <t>2018.7月54348.31</t>
    <phoneticPr fontId="19" type="noConversion"/>
  </si>
  <si>
    <t>2018.7月33990.91</t>
    <phoneticPr fontId="19" type="noConversion"/>
  </si>
  <si>
    <t>天津中联智云科技有限公司</t>
  </si>
  <si>
    <t>2018-180</t>
    <phoneticPr fontId="19" type="noConversion"/>
  </si>
  <si>
    <t>2018-181</t>
    <phoneticPr fontId="19" type="noConversion"/>
  </si>
  <si>
    <t xml:space="preserve">ICT河西区民政局婚姻登记服务中心网络改造项目设备采购合同 </t>
  </si>
  <si>
    <t>ICT河西区民政局婚姻登记服务中心二次叫号及扩声系统项目设备采购合同</t>
    <phoneticPr fontId="19" type="noConversion"/>
  </si>
  <si>
    <r>
      <t>F-20180110</t>
    </r>
    <r>
      <rPr>
        <b/>
        <sz val="9"/>
        <rFont val="宋体"/>
        <family val="3"/>
        <charset val="134"/>
      </rPr>
      <t/>
    </r>
  </si>
  <si>
    <t>19218000WM0028</t>
    <phoneticPr fontId="19" type="noConversion"/>
  </si>
  <si>
    <t>ICT中国共产党天津市和平区委员会和平区信息化综合运营服务项目机房网络运营服务合同</t>
  </si>
  <si>
    <t>ICT中国共产党天津市和平区委员会和平区信息化综合运营服务项目指挥中心服务合同</t>
  </si>
  <si>
    <t>JC21-1201-2018-000312</t>
  </si>
  <si>
    <t>JC21-1201-2018-000307</t>
  </si>
  <si>
    <t>JC21-1201-2018-000316</t>
  </si>
  <si>
    <t>ICT中国共产党天津市和平区委员会和平区信息化综合运营服务项目网络服务合同</t>
    <phoneticPr fontId="19" type="noConversion"/>
  </si>
  <si>
    <t>2018-182</t>
    <phoneticPr fontId="19" type="noConversion"/>
  </si>
  <si>
    <t>2018-183</t>
    <phoneticPr fontId="19" type="noConversion"/>
  </si>
  <si>
    <t>2018-184</t>
    <phoneticPr fontId="19" type="noConversion"/>
  </si>
  <si>
    <t>2017、12月20000（%）</t>
    <phoneticPr fontId="19" type="noConversion"/>
  </si>
  <si>
    <t>2017、12月8360（%）</t>
    <phoneticPr fontId="19" type="noConversion"/>
  </si>
  <si>
    <t>F-20180075</t>
    <phoneticPr fontId="19" type="noConversion"/>
  </si>
  <si>
    <t>192181JKWD0018</t>
    <phoneticPr fontId="19" type="noConversion"/>
  </si>
  <si>
    <t>JC21-1201-2018-000223</t>
    <phoneticPr fontId="19" type="noConversion"/>
  </si>
  <si>
    <t>天津市环境保护局天津市机动车遥感监测网络建设项目遥感监测信息联网平台项目设备买卖合同</t>
    <phoneticPr fontId="19" type="noConversion"/>
  </si>
  <si>
    <t>2018.7月248275.86</t>
    <phoneticPr fontId="19" type="noConversion"/>
  </si>
  <si>
    <t>刘彤</t>
    <phoneticPr fontId="19" type="noConversion"/>
  </si>
  <si>
    <t>天津市鑫联兴科技有限公司</t>
    <phoneticPr fontId="19" type="noConversion"/>
  </si>
  <si>
    <t>2018.6.7</t>
    <phoneticPr fontId="19" type="noConversion"/>
  </si>
  <si>
    <t>2018.7.9</t>
    <phoneticPr fontId="19" type="noConversion"/>
  </si>
  <si>
    <t>高媛媛</t>
    <phoneticPr fontId="19" type="noConversion"/>
  </si>
  <si>
    <t>签订60%，验收合格40%。</t>
    <phoneticPr fontId="19" type="noConversion"/>
  </si>
  <si>
    <t>增值税</t>
    <phoneticPr fontId="19" type="noConversion"/>
  </si>
  <si>
    <t>2018.7月56603.77，</t>
    <phoneticPr fontId="19" type="noConversion"/>
  </si>
  <si>
    <t>2018.6月83358.62，2018.7月194503.45</t>
    <phoneticPr fontId="19" type="noConversion"/>
  </si>
  <si>
    <t>2018.1，2018.2，2018.3,2018.4,2018.5,2018.6,2018.7</t>
    <phoneticPr fontId="19" type="noConversion"/>
  </si>
  <si>
    <t>2018.4,2018.5,2018.6,2018.7</t>
    <phoneticPr fontId="19" type="noConversion"/>
  </si>
  <si>
    <t>2018.5,2018.6,2018.7</t>
    <phoneticPr fontId="19" type="noConversion"/>
  </si>
  <si>
    <t>2018.6,2018.7</t>
    <phoneticPr fontId="19" type="noConversion"/>
  </si>
  <si>
    <t>2018.7</t>
    <phoneticPr fontId="19" type="noConversion"/>
  </si>
  <si>
    <t>2018.7</t>
    <phoneticPr fontId="19" type="noConversion"/>
  </si>
  <si>
    <t>天津市深大立讯电子科技有限公司</t>
  </si>
  <si>
    <t xml:space="preserve">ICT滨海汉沽泰达美源网络集成项目采购合同 </t>
    <phoneticPr fontId="19" type="noConversion"/>
  </si>
  <si>
    <t>2018-185</t>
    <phoneticPr fontId="19" type="noConversion"/>
  </si>
  <si>
    <t>2018-186</t>
    <phoneticPr fontId="19" type="noConversion"/>
  </si>
  <si>
    <t>2018-187</t>
  </si>
  <si>
    <t>F-20180064</t>
  </si>
  <si>
    <t>F-20180064</t>
    <phoneticPr fontId="19" type="noConversion"/>
  </si>
  <si>
    <t>192181HXWI0017</t>
    <phoneticPr fontId="19" type="noConversion"/>
  </si>
  <si>
    <t>天津市河西区行政审批局WIFI覆盖项目工程</t>
    <phoneticPr fontId="19" type="noConversion"/>
  </si>
  <si>
    <t>JC21-1201-2018-000325</t>
    <phoneticPr fontId="19" type="noConversion"/>
  </si>
  <si>
    <t>JC21-1201-2018-000326</t>
  </si>
  <si>
    <t>韩旭</t>
    <phoneticPr fontId="19" type="noConversion"/>
  </si>
  <si>
    <t>天津赞普科技股份有限公司</t>
    <phoneticPr fontId="19" type="noConversion"/>
  </si>
  <si>
    <t>天津市河西区行政审批局WIFI覆盖项目工程合同</t>
    <phoneticPr fontId="19" type="noConversion"/>
  </si>
  <si>
    <t>天津市河西区行政审批局WIFI覆盖项目工程设备买卖合同</t>
    <phoneticPr fontId="19" type="noConversion"/>
  </si>
  <si>
    <t>2018.8.8</t>
    <phoneticPr fontId="19" type="noConversion"/>
  </si>
  <si>
    <t>2018.8.9</t>
    <phoneticPr fontId="19" type="noConversion"/>
  </si>
  <si>
    <t>竣工验收一次性</t>
    <phoneticPr fontId="19" type="noConversion"/>
  </si>
  <si>
    <t>F-20180128</t>
  </si>
  <si>
    <t>192181BDWM0050</t>
    <phoneticPr fontId="19" type="noConversion"/>
  </si>
  <si>
    <t>2018-188</t>
    <phoneticPr fontId="19" type="noConversion"/>
  </si>
  <si>
    <t>2018-189</t>
    <phoneticPr fontId="19" type="noConversion"/>
  </si>
  <si>
    <t>2018-190</t>
    <phoneticPr fontId="19" type="noConversion"/>
  </si>
  <si>
    <t>中共天津市宝坻区委网络安全和信息化领导小组办公室政务外网和云平台产品运行项目</t>
    <phoneticPr fontId="19" type="noConversion"/>
  </si>
  <si>
    <t>JC21-1201-2018-000317</t>
    <phoneticPr fontId="19" type="noConversion"/>
  </si>
  <si>
    <t>ICT宝坻网信办沃云产品服务销售合同</t>
    <phoneticPr fontId="19" type="noConversion"/>
  </si>
  <si>
    <t>2018.8.6</t>
    <phoneticPr fontId="19" type="noConversion"/>
  </si>
  <si>
    <t>按月支付服务费</t>
    <phoneticPr fontId="19" type="noConversion"/>
  </si>
  <si>
    <t>JC21-1201-2018-000328</t>
    <phoneticPr fontId="19" type="noConversion"/>
  </si>
  <si>
    <t>ICT宝坻网信办光纤宽带专线接入合同</t>
    <phoneticPr fontId="19" type="noConversion"/>
  </si>
  <si>
    <t>按月支付</t>
    <phoneticPr fontId="19" type="noConversion"/>
  </si>
  <si>
    <t>JC21-1201-2018-000329</t>
    <phoneticPr fontId="19" type="noConversion"/>
  </si>
  <si>
    <t>ICT宝坻网信办专网组网合同</t>
    <phoneticPr fontId="19" type="noConversion"/>
  </si>
  <si>
    <t>F-20180069</t>
  </si>
  <si>
    <t>192181TGWI0005</t>
  </si>
  <si>
    <t>JC21-1201-2018-000173-1</t>
    <phoneticPr fontId="19" type="noConversion"/>
  </si>
  <si>
    <t>2018-191</t>
    <phoneticPr fontId="19" type="noConversion"/>
  </si>
  <si>
    <t>2018.5.18</t>
    <phoneticPr fontId="19" type="noConversion"/>
  </si>
  <si>
    <t>2018.8.10</t>
    <phoneticPr fontId="19" type="noConversion"/>
  </si>
  <si>
    <t>周建军</t>
    <phoneticPr fontId="19" type="noConversion"/>
  </si>
  <si>
    <t>ICT滨海新区成人高考项目竞业达采购合同（变更协议）</t>
    <phoneticPr fontId="19" type="noConversion"/>
  </si>
  <si>
    <t>2018-192</t>
    <phoneticPr fontId="19" type="noConversion"/>
  </si>
  <si>
    <t>2018-193</t>
  </si>
  <si>
    <t>JC21-1201-2018-000323</t>
    <phoneticPr fontId="19" type="noConversion"/>
  </si>
  <si>
    <t>JC21-1201-2018-000324</t>
  </si>
  <si>
    <t>ICT北达线缆项目设备买卖合同</t>
    <phoneticPr fontId="19" type="noConversion"/>
  </si>
  <si>
    <t>ICT北达线缆项目施工合同</t>
    <phoneticPr fontId="19" type="noConversion"/>
  </si>
  <si>
    <t>2018.7.20</t>
    <phoneticPr fontId="19" type="noConversion"/>
  </si>
  <si>
    <t>验收100%</t>
    <phoneticPr fontId="19" type="noConversion"/>
  </si>
  <si>
    <t>验收100%</t>
    <phoneticPr fontId="19" type="noConversion"/>
  </si>
  <si>
    <t>F-20180135</t>
    <phoneticPr fontId="19" type="noConversion"/>
  </si>
  <si>
    <t>天津市交通（集团）有限公司委员会学校新址综合监控项目</t>
    <phoneticPr fontId="19" type="noConversion"/>
  </si>
  <si>
    <t>JC21-1201-2018-000315</t>
    <phoneticPr fontId="19" type="noConversion"/>
  </si>
  <si>
    <t>JC21-1201-2018-000318</t>
    <phoneticPr fontId="19" type="noConversion"/>
  </si>
  <si>
    <t>2018-194</t>
    <phoneticPr fontId="19" type="noConversion"/>
  </si>
  <si>
    <t>2018-195</t>
    <phoneticPr fontId="19" type="noConversion"/>
  </si>
  <si>
    <t>ICT交通集团监控项目施工合同</t>
    <phoneticPr fontId="19" type="noConversion"/>
  </si>
  <si>
    <t>ICT交通集团监控项目设备买卖合同</t>
    <phoneticPr fontId="19" type="noConversion"/>
  </si>
  <si>
    <t>2018.7.20</t>
    <phoneticPr fontId="19" type="noConversion"/>
  </si>
  <si>
    <t>签订95%，1年后5%</t>
    <phoneticPr fontId="19" type="noConversion"/>
  </si>
  <si>
    <t>2018-196</t>
  </si>
  <si>
    <t>2018-197</t>
  </si>
  <si>
    <t>JC21-1201-2018-000319</t>
  </si>
  <si>
    <t>JC21-1201-2018-000320</t>
  </si>
  <si>
    <t>ICT交通集团综合布线项目施工合同</t>
    <phoneticPr fontId="19" type="noConversion"/>
  </si>
  <si>
    <t>签订95%，1年后5%</t>
  </si>
  <si>
    <t>ICT交通集团综合布线项目设备买卖合同</t>
    <phoneticPr fontId="19" type="noConversion"/>
  </si>
  <si>
    <t>F-20180173</t>
  </si>
  <si>
    <t>2018-198</t>
    <phoneticPr fontId="19" type="noConversion"/>
  </si>
  <si>
    <t>192181WQWI0053</t>
    <phoneticPr fontId="19" type="noConversion"/>
  </si>
  <si>
    <t>汊沽港镇违法停车设备项目</t>
    <phoneticPr fontId="19" type="noConversion"/>
  </si>
  <si>
    <t>JC21-1201-2018-000314</t>
    <phoneticPr fontId="19" type="noConversion"/>
  </si>
  <si>
    <t>汊沽港镇违法停车设备项目合同</t>
    <phoneticPr fontId="19" type="noConversion"/>
  </si>
  <si>
    <t>韩旭</t>
    <phoneticPr fontId="19" type="noConversion"/>
  </si>
  <si>
    <t>天津众和通电子有限公司</t>
    <phoneticPr fontId="19" type="noConversion"/>
  </si>
  <si>
    <t>高媛媛</t>
    <phoneticPr fontId="19" type="noConversion"/>
  </si>
  <si>
    <t>签订30%，竣工验收65%，质保期后5%。</t>
    <phoneticPr fontId="19" type="noConversion"/>
  </si>
  <si>
    <t>2018.7.26</t>
    <phoneticPr fontId="19" type="noConversion"/>
  </si>
  <si>
    <t>2018.8.10</t>
    <phoneticPr fontId="19" type="noConversion"/>
  </si>
  <si>
    <t>天津市公安局西青分局第三期标清技防网改高清技防网项目</t>
    <phoneticPr fontId="19" type="noConversion"/>
  </si>
  <si>
    <t>2018.7.16</t>
    <phoneticPr fontId="19" type="noConversion"/>
  </si>
  <si>
    <t>签订30%，验收合格60%，一年后5%，三年后5%。</t>
    <phoneticPr fontId="19" type="noConversion"/>
  </si>
  <si>
    <t>2017.8月949601.57（17.06%），2018.8月-656638.77，</t>
    <phoneticPr fontId="19" type="noConversion"/>
  </si>
  <si>
    <t>2018.8月19584.91</t>
    <phoneticPr fontId="19" type="noConversion"/>
  </si>
  <si>
    <t>2018.8月259500，</t>
    <phoneticPr fontId="19" type="noConversion"/>
  </si>
  <si>
    <t>2018.6（142874.1），2018.8月333372.9</t>
    <phoneticPr fontId="19" type="noConversion"/>
  </si>
  <si>
    <t>2018.8月</t>
    <phoneticPr fontId="19" type="noConversion"/>
  </si>
  <si>
    <t>F-20180058</t>
  </si>
  <si>
    <t>192181TGWI0014</t>
  </si>
  <si>
    <t xml:space="preserve">ICT友谊名都地库光缆敷设项目设备采购合同 </t>
  </si>
  <si>
    <t>JC21-1201-2018-000237</t>
  </si>
  <si>
    <t>2018-200</t>
  </si>
  <si>
    <t>2018-199</t>
    <phoneticPr fontId="19" type="noConversion"/>
  </si>
  <si>
    <t>JC21-1201-2018-000238</t>
    <phoneticPr fontId="19" type="noConversion"/>
  </si>
  <si>
    <t xml:space="preserve">ICT友谊名都地库光缆敷设项目施工合同 </t>
    <phoneticPr fontId="19" type="noConversion"/>
  </si>
  <si>
    <t>2018-201</t>
    <phoneticPr fontId="19" type="noConversion"/>
  </si>
  <si>
    <t>F-20180124</t>
    <phoneticPr fontId="19" type="noConversion"/>
  </si>
  <si>
    <t>192181WQWI0047</t>
  </si>
  <si>
    <t>JC21-1201-2018-000292</t>
  </si>
  <si>
    <t>ICT武清区杨村街道办事处网络提升改造项目设备买卖合同</t>
    <phoneticPr fontId="19" type="noConversion"/>
  </si>
  <si>
    <t>天津国通智能科技有限公司</t>
    <phoneticPr fontId="19" type="noConversion"/>
  </si>
  <si>
    <t>F-20180168</t>
    <phoneticPr fontId="19" type="noConversion"/>
  </si>
  <si>
    <t>19218000WI0056</t>
  </si>
  <si>
    <t>JC21-1201-2018-000303</t>
  </si>
  <si>
    <t>ICT敬重里、九江路网络电话系统项目采购合同</t>
    <phoneticPr fontId="19" type="noConversion"/>
  </si>
  <si>
    <t>2018.8月</t>
    <phoneticPr fontId="19" type="noConversion"/>
  </si>
  <si>
    <t>天津慧全信达通信工程有限公司</t>
    <phoneticPr fontId="19" type="noConversion"/>
  </si>
  <si>
    <t>张添源</t>
    <phoneticPr fontId="19" type="noConversion"/>
  </si>
  <si>
    <t>2018-202</t>
    <phoneticPr fontId="19" type="noConversion"/>
  </si>
  <si>
    <t>F-20180178</t>
    <phoneticPr fontId="19" type="noConversion"/>
  </si>
  <si>
    <t>2018-203</t>
    <phoneticPr fontId="19" type="noConversion"/>
  </si>
  <si>
    <t>19218000WI0051</t>
  </si>
  <si>
    <t>JC21-1201-2018-000300</t>
  </si>
  <si>
    <t xml:space="preserve">ICT45号院高清数字监控系统项目合同 </t>
    <phoneticPr fontId="19" type="noConversion"/>
  </si>
  <si>
    <t>天津慧全信达通信工程有限公司</t>
    <phoneticPr fontId="19" type="noConversion"/>
  </si>
  <si>
    <t>F-20180114</t>
    <phoneticPr fontId="19" type="noConversion"/>
  </si>
  <si>
    <t>19218000WI0036</t>
  </si>
  <si>
    <t>国家统计局天津调查总队室内无线网络服务项目</t>
  </si>
  <si>
    <t>JC21-1201-2018-000301</t>
  </si>
  <si>
    <t>2018-204</t>
    <phoneticPr fontId="19" type="noConversion"/>
  </si>
  <si>
    <t>F-20180130</t>
  </si>
  <si>
    <t>192181JCWI0048</t>
  </si>
  <si>
    <t>ICT天津市静海区居家养老项目服务采购合同</t>
  </si>
  <si>
    <t>JC21-1201-2018-000306</t>
  </si>
  <si>
    <t>2018-206</t>
  </si>
  <si>
    <t>天津市易方科技发展有限公司</t>
  </si>
  <si>
    <t>JC21-1201-2018-000243</t>
    <phoneticPr fontId="19" type="noConversion"/>
  </si>
  <si>
    <t>ICT天津市静海区居家养老项目设备采购合同</t>
  </si>
  <si>
    <t>2018.8月108491.38</t>
    <phoneticPr fontId="19" type="noConversion"/>
  </si>
  <si>
    <t>2018-207</t>
    <phoneticPr fontId="19" type="noConversion"/>
  </si>
  <si>
    <t>F-20180134</t>
    <phoneticPr fontId="19" type="noConversion"/>
  </si>
  <si>
    <t>192181DLWI0044</t>
  </si>
  <si>
    <t>中国铁路设计集团有限公司空港研发基地ICT综合布线系统设备项目</t>
  </si>
  <si>
    <t>JC21-1201-2018-000311</t>
  </si>
  <si>
    <t>天津贯海科贸有限公司</t>
  </si>
  <si>
    <t>192180JCIM0087</t>
    <phoneticPr fontId="19" type="noConversion"/>
  </si>
  <si>
    <t>ICT2018年天津节点现场会议保障和维护项目系统集成服务合同</t>
    <phoneticPr fontId="19" type="noConversion"/>
  </si>
  <si>
    <t>JC21-1201-2018-000332</t>
    <phoneticPr fontId="19" type="noConversion"/>
  </si>
  <si>
    <t>2018-208</t>
    <phoneticPr fontId="19" type="noConversion"/>
  </si>
  <si>
    <t>F-20180194</t>
    <phoneticPr fontId="19" type="noConversion"/>
  </si>
  <si>
    <t>天津市鼎泰科技发展有限公司</t>
    <phoneticPr fontId="19" type="noConversion"/>
  </si>
  <si>
    <t>周建军</t>
    <phoneticPr fontId="19" type="noConversion"/>
  </si>
  <si>
    <t>2018.5月181034.48,2018.8月422413.8</t>
    <phoneticPr fontId="19" type="noConversion"/>
  </si>
  <si>
    <t>JC21-1201-2018-000304</t>
    <phoneticPr fontId="19" type="noConversion"/>
  </si>
  <si>
    <t>ICT农村工作委员会物联网业务服务协议</t>
    <phoneticPr fontId="19" type="noConversion"/>
  </si>
  <si>
    <t>2018-209</t>
    <phoneticPr fontId="19" type="noConversion"/>
  </si>
  <si>
    <t>2018.8.22</t>
    <phoneticPr fontId="19" type="noConversion"/>
  </si>
  <si>
    <t>2018.9.3</t>
    <phoneticPr fontId="19" type="noConversion"/>
  </si>
  <si>
    <t>按月付费。</t>
    <phoneticPr fontId="19" type="noConversion"/>
  </si>
  <si>
    <t>2018-210</t>
    <phoneticPr fontId="19" type="noConversion"/>
  </si>
  <si>
    <t>ICT出租车载视频监控项目物联网卡协议</t>
    <phoneticPr fontId="19" type="noConversion"/>
  </si>
  <si>
    <t>2018.7.3</t>
    <phoneticPr fontId="19" type="noConversion"/>
  </si>
  <si>
    <t>2018.9.3</t>
    <phoneticPr fontId="19" type="noConversion"/>
  </si>
  <si>
    <r>
      <t>2018</t>
    </r>
    <r>
      <rPr>
        <sz val="9"/>
        <rFont val="宋体"/>
        <family val="3"/>
        <charset val="134"/>
      </rPr>
      <t>年天津节点现场会议保障和维护项目</t>
    </r>
    <phoneticPr fontId="19" type="noConversion"/>
  </si>
  <si>
    <t>徐哲</t>
    <phoneticPr fontId="19" type="noConversion"/>
  </si>
  <si>
    <t>2018.8.6</t>
    <phoneticPr fontId="19" type="noConversion"/>
  </si>
  <si>
    <t>签订100%</t>
    <phoneticPr fontId="19" type="noConversion"/>
  </si>
  <si>
    <t>2018-211</t>
    <phoneticPr fontId="19" type="noConversion"/>
  </si>
  <si>
    <t>2018-212</t>
  </si>
  <si>
    <t>2018-213</t>
  </si>
  <si>
    <t>2018-214</t>
  </si>
  <si>
    <t>F-20180137</t>
    <phoneticPr fontId="19" type="noConversion"/>
  </si>
  <si>
    <t>F-20180138</t>
  </si>
  <si>
    <t>F-20180139</t>
  </si>
  <si>
    <t>F-20180140</t>
  </si>
  <si>
    <t>F-20180141</t>
  </si>
  <si>
    <t>F-20180142</t>
  </si>
  <si>
    <t>F-20180143</t>
  </si>
  <si>
    <t>F-20180144</t>
  </si>
  <si>
    <t>F-20180145</t>
  </si>
  <si>
    <t>F-20180146</t>
  </si>
  <si>
    <t>2018-215</t>
  </si>
  <si>
    <t>2018-216</t>
  </si>
  <si>
    <t>2018-217</t>
  </si>
  <si>
    <t>2018-218</t>
  </si>
  <si>
    <t>2018-219</t>
  </si>
  <si>
    <t>2018-220</t>
  </si>
  <si>
    <t>19218000WI0085</t>
  </si>
  <si>
    <t>19218000WI0069</t>
  </si>
  <si>
    <t>9218000WI0068</t>
  </si>
  <si>
    <t>19218000WI0067</t>
  </si>
  <si>
    <t>19218000WI0066</t>
  </si>
  <si>
    <t>19218000WI0065</t>
  </si>
  <si>
    <t>19218000WI0064</t>
  </si>
  <si>
    <t>19218000WI0063</t>
  </si>
  <si>
    <t>19218000WI0062</t>
  </si>
  <si>
    <t>19218000WI0061</t>
  </si>
  <si>
    <t>天津市咸水沽第二中学电子围栏维修改造项目</t>
  </si>
  <si>
    <t>天津市津南区第一幼儿园电子围栏维修改造项目</t>
  </si>
  <si>
    <t>天津市津南区第二幼儿园电子围栏维修改造项目</t>
  </si>
  <si>
    <t>天津市津南区第三幼儿园电子围栏维修改造项目</t>
  </si>
  <si>
    <t>天津市津南区咸水沽第五小学电子围栏维修改造项目</t>
  </si>
  <si>
    <t>天津市津南区咸水沽第六小学电子围栏维修改造项目</t>
  </si>
  <si>
    <t>天津市津南区双桥河第二小学电子围栏维修改造项目</t>
  </si>
  <si>
    <t>天津市津南区葛沽第二小学电子围栏维修改造项目</t>
  </si>
  <si>
    <t>天津市津南区双港新家园小学电子围栏维修改造项目</t>
  </si>
  <si>
    <t>天津市辛庄中学电子围栏维修改造项目</t>
  </si>
  <si>
    <t>2018-221</t>
    <phoneticPr fontId="19" type="noConversion"/>
  </si>
  <si>
    <t>F-20180148</t>
  </si>
  <si>
    <t>F-20180150</t>
    <phoneticPr fontId="19" type="noConversion"/>
  </si>
  <si>
    <t>F-20180151</t>
  </si>
  <si>
    <t>F-20180152</t>
  </si>
  <si>
    <t>F-20180153</t>
  </si>
  <si>
    <t>F-20180154</t>
  </si>
  <si>
    <t>F-20180155</t>
  </si>
  <si>
    <t>F-20180156</t>
  </si>
  <si>
    <t>F-20180157</t>
  </si>
  <si>
    <t>F-20180158</t>
  </si>
  <si>
    <t>F-20180159</t>
  </si>
  <si>
    <t>F-20180160</t>
  </si>
  <si>
    <t>F-20180161</t>
  </si>
  <si>
    <t>2018-222</t>
  </si>
  <si>
    <t>2018-223</t>
  </si>
  <si>
    <t>2018-224</t>
  </si>
  <si>
    <t>2018-225</t>
  </si>
  <si>
    <t>2018-226</t>
  </si>
  <si>
    <t>2018-227</t>
  </si>
  <si>
    <t>2018-228</t>
  </si>
  <si>
    <t>2018-229</t>
  </si>
  <si>
    <t>2018-230</t>
  </si>
  <si>
    <t>2018-231</t>
  </si>
  <si>
    <t>2018-232</t>
  </si>
  <si>
    <t>2018-233</t>
  </si>
  <si>
    <t>2018-234</t>
    <phoneticPr fontId="19" type="noConversion"/>
  </si>
  <si>
    <t>19218000WI0060</t>
  </si>
  <si>
    <t>19218000WI0059</t>
  </si>
  <si>
    <t>19218000WA0070</t>
  </si>
  <si>
    <t>19218000WI0075</t>
  </si>
  <si>
    <t>19218000WI0074</t>
  </si>
  <si>
    <t>19218000WI0073</t>
  </si>
  <si>
    <t>19218000WI0072</t>
  </si>
  <si>
    <t>19218000WI0071</t>
  </si>
  <si>
    <t>19218000WI0082</t>
  </si>
  <si>
    <t>19218000WI0081</t>
  </si>
  <si>
    <t>19218000WI0080</t>
  </si>
  <si>
    <t>19218000WI0079</t>
  </si>
  <si>
    <t>19218000WI0078</t>
  </si>
  <si>
    <t>天津市津南区第七幼儿园电子围栏维修改造项目</t>
  </si>
  <si>
    <t>天津市津南区第九幼儿园电子围栏维修改造项目</t>
  </si>
  <si>
    <t>天津市葛沽第一中学电子围栏维修改造项目</t>
  </si>
  <si>
    <t>天津市津南区实验小学电子围栏维修改造项目</t>
  </si>
  <si>
    <t>天津市津南区第十幼儿园电子围栏维修改造项目</t>
  </si>
  <si>
    <t>天津市津南区北闸口第二小学电子围栏维修改造项目</t>
  </si>
  <si>
    <t>天津市津南区北闸口第三小学电子围栏维修改造项目</t>
  </si>
  <si>
    <t>天津市津南区何庄子联合小学电子围栏维修改造项目</t>
  </si>
  <si>
    <t>天津市津南区小站第一小学电子围栏维修改造项目</t>
  </si>
  <si>
    <t>天津市津南区小站第六小学电子围栏维修改造项目</t>
  </si>
  <si>
    <t>天津市津南区小站第四小学电子围栏维修改造项目</t>
  </si>
  <si>
    <t>天津市津南区小站第三小学电子围栏维修改造项目</t>
  </si>
  <si>
    <t>天津市津南区教育局下属5所学校电子围栏维修改造项目</t>
  </si>
  <si>
    <t>JC21-1201-2018-000284</t>
    <phoneticPr fontId="19" type="noConversion"/>
  </si>
  <si>
    <t>ICT咸水沽2中项目施工合同</t>
    <phoneticPr fontId="19" type="noConversion"/>
  </si>
  <si>
    <t>李庆东</t>
    <phoneticPr fontId="19" type="noConversion"/>
  </si>
  <si>
    <t>2018.7.9</t>
    <phoneticPr fontId="19" type="noConversion"/>
  </si>
  <si>
    <t>JC21-1201-2018-000298</t>
    <phoneticPr fontId="19" type="noConversion"/>
  </si>
  <si>
    <t>ICT津南一幼项目施工合同</t>
    <phoneticPr fontId="19" type="noConversion"/>
  </si>
  <si>
    <t>124573.58，2018-9月124573.58，</t>
    <phoneticPr fontId="19" type="noConversion"/>
  </si>
  <si>
    <t>JC21-1201-2018-000291</t>
    <phoneticPr fontId="19" type="noConversion"/>
  </si>
  <si>
    <t>ICT津南2幼项目施工合同</t>
    <phoneticPr fontId="19" type="noConversion"/>
  </si>
  <si>
    <t>JC21-1201-2018-000285</t>
    <phoneticPr fontId="19" type="noConversion"/>
  </si>
  <si>
    <t>ICT津南3幼项目施工合同</t>
  </si>
  <si>
    <t>JC21-1201-2018-000290</t>
    <phoneticPr fontId="19" type="noConversion"/>
  </si>
  <si>
    <t>ICT咸水沽5小项目施工合同</t>
    <phoneticPr fontId="19" type="noConversion"/>
  </si>
  <si>
    <t>JC21-1201-2018-000288</t>
    <phoneticPr fontId="19" type="noConversion"/>
  </si>
  <si>
    <t>ICT咸水沽6小项目施工合同</t>
  </si>
  <si>
    <t>JC21-1201-2018-000287</t>
    <phoneticPr fontId="19" type="noConversion"/>
  </si>
  <si>
    <t>ICT双桥河2小项目施工合同</t>
    <phoneticPr fontId="19" type="noConversion"/>
  </si>
  <si>
    <t>JC21-1201-2018-000293</t>
    <phoneticPr fontId="19" type="noConversion"/>
  </si>
  <si>
    <t>ICT葛沽2小项目施工合同</t>
    <phoneticPr fontId="19" type="noConversion"/>
  </si>
  <si>
    <t>JC21-1201-2018-000286</t>
    <phoneticPr fontId="19" type="noConversion"/>
  </si>
  <si>
    <t>ICT双港新家园小学项目施工合同</t>
    <phoneticPr fontId="19" type="noConversion"/>
  </si>
  <si>
    <t>JC21-1201-2018-000296</t>
    <phoneticPr fontId="19" type="noConversion"/>
  </si>
  <si>
    <t>ICT辛庄中学项目施工合同</t>
    <phoneticPr fontId="19" type="noConversion"/>
  </si>
  <si>
    <t>JC21-1201-2018-000294</t>
    <phoneticPr fontId="19" type="noConversion"/>
  </si>
  <si>
    <t>ICT津南7幼项目施工合同</t>
    <phoneticPr fontId="19" type="noConversion"/>
  </si>
  <si>
    <t>JC21-1201-2018-000260</t>
    <phoneticPr fontId="19" type="noConversion"/>
  </si>
  <si>
    <t>ICT津南实9幼项目施工合同</t>
    <phoneticPr fontId="19" type="noConversion"/>
  </si>
  <si>
    <t>JC21-1201-2018-000263</t>
    <phoneticPr fontId="19" type="noConversion"/>
  </si>
  <si>
    <t>ICT葛沽1中项目施工合同</t>
    <phoneticPr fontId="19" type="noConversion"/>
  </si>
  <si>
    <t>JC21-1201-2018-000264</t>
  </si>
  <si>
    <t>ICT津南实验小学项目施工合同</t>
    <phoneticPr fontId="19" type="noConversion"/>
  </si>
  <si>
    <t>JC21-1201-2018-000265</t>
  </si>
  <si>
    <t>ICT津南10幼项目施工合同</t>
    <phoneticPr fontId="19" type="noConversion"/>
  </si>
  <si>
    <t>JC21-1201-2018-000258</t>
    <phoneticPr fontId="19" type="noConversion"/>
  </si>
  <si>
    <t>ICT北闸口2小施工合同</t>
    <phoneticPr fontId="19" type="noConversion"/>
  </si>
  <si>
    <t>ICT北闸口3小施工合同</t>
  </si>
  <si>
    <t>JC21-1201-2018-000259</t>
  </si>
  <si>
    <t>JC21-1201-2018-000256</t>
    <phoneticPr fontId="19" type="noConversion"/>
  </si>
  <si>
    <t>ICT何庄子联合小学项目施工合同</t>
    <phoneticPr fontId="19" type="noConversion"/>
  </si>
  <si>
    <t>JC21-1201-2018-000262</t>
    <phoneticPr fontId="19" type="noConversion"/>
  </si>
  <si>
    <t>ICT小站1小项目施工合同</t>
    <phoneticPr fontId="19" type="noConversion"/>
  </si>
  <si>
    <t>JC21-1201-2018-000261</t>
    <phoneticPr fontId="19" type="noConversion"/>
  </si>
  <si>
    <t>ICT小站6小项目施工合同</t>
    <phoneticPr fontId="19" type="noConversion"/>
  </si>
  <si>
    <t>JC21-1201-2018-000295</t>
    <phoneticPr fontId="19" type="noConversion"/>
  </si>
  <si>
    <t>ICT小站4小项目施工合同</t>
    <phoneticPr fontId="19" type="noConversion"/>
  </si>
  <si>
    <t>JC21-1201-2018-000289</t>
    <phoneticPr fontId="19" type="noConversion"/>
  </si>
  <si>
    <t>ICT小站3小项目施工合同</t>
    <phoneticPr fontId="19" type="noConversion"/>
  </si>
  <si>
    <t>JC21-1201-2018-000327</t>
    <phoneticPr fontId="19" type="noConversion"/>
  </si>
  <si>
    <t>ICT教育局下属5学校项目施工合同</t>
    <phoneticPr fontId="19" type="noConversion"/>
  </si>
  <si>
    <t>F-20170009</t>
  </si>
  <si>
    <t>192171HQWI0002</t>
  </si>
  <si>
    <t>JC21-1201-2018-000341</t>
    <phoneticPr fontId="19" type="noConversion"/>
  </si>
  <si>
    <t>ICT天津教行项目施工合同</t>
    <phoneticPr fontId="19" type="noConversion"/>
  </si>
  <si>
    <t>2018.9.4</t>
    <phoneticPr fontId="19" type="noConversion"/>
  </si>
  <si>
    <t>2018.9.10</t>
    <phoneticPr fontId="19" type="noConversion"/>
  </si>
  <si>
    <t>验收合格90%，保修期后10%</t>
    <phoneticPr fontId="19" type="noConversion"/>
  </si>
  <si>
    <t>19218000WA0096</t>
    <phoneticPr fontId="19" type="noConversion"/>
  </si>
  <si>
    <t>天津市津南区双港镇卫生院VPN网络项目设备采购合同</t>
    <phoneticPr fontId="19" type="noConversion"/>
  </si>
  <si>
    <t>2018-235</t>
    <phoneticPr fontId="19" type="noConversion"/>
  </si>
  <si>
    <t>JC21-1201-2018-000343</t>
    <phoneticPr fontId="19" type="noConversion"/>
  </si>
  <si>
    <t>ICT双港卫生院项目设备买卖合同</t>
    <phoneticPr fontId="19" type="noConversion"/>
  </si>
  <si>
    <t>2018-237</t>
    <phoneticPr fontId="19" type="noConversion"/>
  </si>
  <si>
    <t>2018-236</t>
    <phoneticPr fontId="19" type="noConversion"/>
  </si>
  <si>
    <t>F-20180166</t>
    <phoneticPr fontId="19" type="noConversion"/>
  </si>
  <si>
    <t>19218000WI0084</t>
    <phoneticPr fontId="19" type="noConversion"/>
  </si>
  <si>
    <t>JC21-1201-2018-000342</t>
    <phoneticPr fontId="19" type="noConversion"/>
  </si>
  <si>
    <t>ICT红桥政务网络建设施工合同</t>
    <phoneticPr fontId="19" type="noConversion"/>
  </si>
  <si>
    <t>F-20180215</t>
    <phoneticPr fontId="19" type="noConversion"/>
  </si>
  <si>
    <t>192181JKWD0097</t>
    <phoneticPr fontId="19" type="noConversion"/>
  </si>
  <si>
    <t>天津市河长制信息管理平台建设项目</t>
    <phoneticPr fontId="19" type="noConversion"/>
  </si>
  <si>
    <t>王帅</t>
    <phoneticPr fontId="19" type="noConversion"/>
  </si>
  <si>
    <t>JC21-1201-2018-000347</t>
    <phoneticPr fontId="19" type="noConversion"/>
  </si>
  <si>
    <t>ICT河长制项目设备买卖合同</t>
    <phoneticPr fontId="19" type="noConversion"/>
  </si>
  <si>
    <t>2018.9.6</t>
    <phoneticPr fontId="19" type="noConversion"/>
  </si>
  <si>
    <t>JC21-1201-2016-000020-1</t>
    <phoneticPr fontId="19" type="noConversion"/>
  </si>
  <si>
    <t>19218000WO0024</t>
    <phoneticPr fontId="19" type="noConversion"/>
  </si>
  <si>
    <t>F-20180190</t>
    <phoneticPr fontId="19" type="noConversion"/>
  </si>
  <si>
    <t>19218000WI0054</t>
    <phoneticPr fontId="19" type="noConversion"/>
  </si>
  <si>
    <t>天津市交通（集团）有限公司委员会学校新址综合布线</t>
    <phoneticPr fontId="19" type="noConversion"/>
  </si>
  <si>
    <t>19218000WI0055</t>
    <phoneticPr fontId="19" type="noConversion"/>
  </si>
  <si>
    <t>JC21-1201-2018-000313</t>
    <phoneticPr fontId="19" type="noConversion"/>
  </si>
  <si>
    <t>F-20180211</t>
    <phoneticPr fontId="19" type="noConversion"/>
  </si>
  <si>
    <t>192181TGWI0037</t>
    <phoneticPr fontId="33" type="noConversion"/>
  </si>
  <si>
    <t>192181JHWI0094</t>
    <phoneticPr fontId="33" type="noConversion"/>
  </si>
  <si>
    <t>192181BDWI0041</t>
    <phoneticPr fontId="19" type="noConversion"/>
  </si>
  <si>
    <t>丹桂园住宅小区项目</t>
  </si>
  <si>
    <t>192181BDWI0041</t>
  </si>
  <si>
    <t>JC21-1201-2018-000346</t>
    <phoneticPr fontId="19" type="noConversion"/>
  </si>
  <si>
    <t>JC21-1201-2018-000257</t>
    <phoneticPr fontId="33" type="noConversion"/>
  </si>
  <si>
    <t>天津新信科技股份有限公司</t>
  </si>
  <si>
    <t>张添源</t>
    <phoneticPr fontId="19" type="noConversion"/>
  </si>
  <si>
    <t>JC21-1201-2017-000114-1</t>
    <phoneticPr fontId="19" type="noConversion"/>
  </si>
  <si>
    <t>ICT联通系统集成有限公司天津市分公司全运会项目通信服务协议-变更协议</t>
    <phoneticPr fontId="19" type="noConversion"/>
  </si>
  <si>
    <t>2018.9.14</t>
    <phoneticPr fontId="19" type="noConversion"/>
  </si>
  <si>
    <t>2018.9.14</t>
    <phoneticPr fontId="19" type="noConversion"/>
  </si>
  <si>
    <t>2018.9</t>
    <phoneticPr fontId="19" type="noConversion"/>
  </si>
  <si>
    <t>2018.9月14314.66，</t>
    <phoneticPr fontId="19" type="noConversion"/>
  </si>
  <si>
    <t>2018-238</t>
  </si>
  <si>
    <t>F-20180215</t>
    <phoneticPr fontId="19" type="noConversion"/>
  </si>
  <si>
    <t>192181JKWD0097</t>
    <phoneticPr fontId="19" type="noConversion"/>
  </si>
  <si>
    <t>JC21-1201-2018-000360</t>
    <phoneticPr fontId="19" type="noConversion"/>
  </si>
  <si>
    <t>ICT河长制信息管理平台建设项目合同</t>
    <phoneticPr fontId="19" type="noConversion"/>
  </si>
  <si>
    <t>2018.9月15517.24</t>
    <phoneticPr fontId="19" type="noConversion"/>
  </si>
  <si>
    <t>天津同阳科技发展有限公司</t>
    <phoneticPr fontId="19" type="noConversion"/>
  </si>
  <si>
    <t>2018.9月390566.04</t>
    <phoneticPr fontId="19" type="noConversion"/>
  </si>
  <si>
    <t>2018.9月674040；</t>
    <phoneticPr fontId="19" type="noConversion"/>
  </si>
  <si>
    <t>2018.5月400281.82;2018.9月933990.91</t>
    <phoneticPr fontId="19" type="noConversion"/>
  </si>
  <si>
    <t>2018.9月</t>
    <phoneticPr fontId="19" type="noConversion"/>
  </si>
  <si>
    <t>2018.9月</t>
    <phoneticPr fontId="19" type="noConversion"/>
  </si>
  <si>
    <t>2018-205</t>
    <phoneticPr fontId="19" type="noConversion"/>
  </si>
  <si>
    <t>张添源</t>
    <phoneticPr fontId="19" type="noConversion"/>
  </si>
  <si>
    <t>2018.6月2054716.98；2018.9月1766399.72；</t>
    <phoneticPr fontId="19" type="noConversion"/>
  </si>
  <si>
    <t>2018.8月269967,2018.9月629923</t>
    <phoneticPr fontId="19" type="noConversion"/>
  </si>
  <si>
    <t>2018.8月-303443.4，2018.9月205153.3，</t>
    <phoneticPr fontId="19" type="noConversion"/>
  </si>
  <si>
    <t>19218000WI0108</t>
    <phoneticPr fontId="19" type="noConversion"/>
  </si>
  <si>
    <t>ICT红桥区委施工合同</t>
    <phoneticPr fontId="19" type="noConversion"/>
  </si>
  <si>
    <t>JC21-1201-2018-000373</t>
    <phoneticPr fontId="19" type="noConversion"/>
  </si>
  <si>
    <t>天津市华谊网络通信技术有限公司</t>
    <phoneticPr fontId="19" type="noConversion"/>
  </si>
  <si>
    <t>192181WQWI0058</t>
    <phoneticPr fontId="19" type="noConversion"/>
  </si>
  <si>
    <t>ICT武清区露天焚烧高架视频监控系统工程各乡镇三级平台联网建设项目施工合同</t>
    <phoneticPr fontId="19" type="noConversion"/>
  </si>
  <si>
    <t>JC21-1201-2018-000367</t>
    <phoneticPr fontId="19" type="noConversion"/>
  </si>
  <si>
    <t>中泰（天津）科技发展有限公司</t>
    <phoneticPr fontId="19" type="noConversion"/>
  </si>
  <si>
    <t>F-20180236</t>
    <phoneticPr fontId="19" type="noConversion"/>
  </si>
  <si>
    <t>2018-239</t>
    <phoneticPr fontId="19" type="noConversion"/>
  </si>
  <si>
    <t>F-20180205</t>
    <phoneticPr fontId="19" type="noConversion"/>
  </si>
  <si>
    <t>192181TGWI0092</t>
    <phoneticPr fontId="19" type="noConversion"/>
  </si>
  <si>
    <t>天津经济技术开发区第一中学中考考场设备与安装项目</t>
    <phoneticPr fontId="19" type="noConversion"/>
  </si>
  <si>
    <t>JC21-1201-2018-000364</t>
    <phoneticPr fontId="19" type="noConversion"/>
  </si>
  <si>
    <t>ICT天津经济技术开发区第一中学中考考场设备买卖合同</t>
    <phoneticPr fontId="19" type="noConversion"/>
  </si>
  <si>
    <t>2018.9.26</t>
    <phoneticPr fontId="19" type="noConversion"/>
  </si>
  <si>
    <t>2018.10.11</t>
    <phoneticPr fontId="19" type="noConversion"/>
  </si>
  <si>
    <t>韩旭</t>
    <phoneticPr fontId="19" type="noConversion"/>
  </si>
  <si>
    <t>签订90% 验收一年后10%</t>
    <phoneticPr fontId="19" type="noConversion"/>
  </si>
  <si>
    <t>2018-240</t>
    <phoneticPr fontId="19" type="noConversion"/>
  </si>
  <si>
    <t>F-20180177</t>
    <phoneticPr fontId="19" type="noConversion"/>
  </si>
  <si>
    <t>2018-241</t>
    <phoneticPr fontId="19" type="noConversion"/>
  </si>
  <si>
    <t>ICT武清区露天焚烧高架视频监控系统工程各乡镇三级平台联网建设项目</t>
    <phoneticPr fontId="19" type="noConversion"/>
  </si>
  <si>
    <t>F-20180222</t>
    <phoneticPr fontId="19" type="noConversion"/>
  </si>
  <si>
    <t>2018-242</t>
    <phoneticPr fontId="19" type="noConversion"/>
  </si>
  <si>
    <t>19218000WM0111</t>
    <phoneticPr fontId="19" type="noConversion"/>
  </si>
  <si>
    <t>天津市和平区教育信息化管理中心和平区教育系统网络运维及软件开发服务</t>
    <phoneticPr fontId="19" type="noConversion"/>
  </si>
  <si>
    <t>JC21-1201-2018-000375</t>
    <phoneticPr fontId="19" type="noConversion"/>
  </si>
  <si>
    <t>ICT和平信息管理中心项目服务合同</t>
    <phoneticPr fontId="19" type="noConversion"/>
  </si>
  <si>
    <t>洪涛</t>
    <phoneticPr fontId="19" type="noConversion"/>
  </si>
  <si>
    <t>2018.9.30</t>
    <phoneticPr fontId="19" type="noConversion"/>
  </si>
  <si>
    <t>2018.9.28</t>
    <phoneticPr fontId="19" type="noConversion"/>
  </si>
  <si>
    <t>2018-243</t>
    <phoneticPr fontId="19" type="noConversion"/>
  </si>
  <si>
    <t>2018.9.27</t>
    <phoneticPr fontId="19" type="noConversion"/>
  </si>
  <si>
    <t>JC21-1201-2018-000366</t>
    <phoneticPr fontId="19" type="noConversion"/>
  </si>
  <si>
    <t>ICT天津经济技术开发区第一中学中考考场设备与安装项目合同</t>
    <phoneticPr fontId="19" type="noConversion"/>
  </si>
  <si>
    <t>JC21-1201-2018-000370</t>
    <phoneticPr fontId="19" type="noConversion"/>
  </si>
  <si>
    <t>2018-244</t>
    <phoneticPr fontId="19" type="noConversion"/>
  </si>
  <si>
    <t>ICT河长制项目移动业务入网协议</t>
    <phoneticPr fontId="19" type="noConversion"/>
  </si>
  <si>
    <t>F-20180206</t>
  </si>
  <si>
    <t>2018-245</t>
    <phoneticPr fontId="19" type="noConversion"/>
  </si>
  <si>
    <t>塘沽第六中学无线AP覆盖项目补充项目</t>
    <phoneticPr fontId="19" type="noConversion"/>
  </si>
  <si>
    <t>JC21-1201-2018-000374</t>
    <phoneticPr fontId="19" type="noConversion"/>
  </si>
  <si>
    <t>ICT塘沽六中项目增项施工合同</t>
    <phoneticPr fontId="19" type="noConversion"/>
  </si>
  <si>
    <t>2018-246</t>
    <phoneticPr fontId="19" type="noConversion"/>
  </si>
  <si>
    <r>
      <t>F-20180112</t>
    </r>
    <r>
      <rPr>
        <b/>
        <sz val="9"/>
        <rFont val="宋体"/>
        <family val="3"/>
        <charset val="134"/>
      </rPr>
      <t/>
    </r>
  </si>
  <si>
    <t>192171TGWI0074</t>
    <phoneticPr fontId="19" type="noConversion"/>
  </si>
  <si>
    <t>滨海新区教育专网租用及运行维护服务项目</t>
    <phoneticPr fontId="19" type="noConversion"/>
  </si>
  <si>
    <t>JC21-1201-2018-000361</t>
    <phoneticPr fontId="19" type="noConversion"/>
  </si>
  <si>
    <t>ICT滨海新区教育专网租用及运行维护服务合同（华三）</t>
    <phoneticPr fontId="19" type="noConversion"/>
  </si>
  <si>
    <t>2018.9.25</t>
    <phoneticPr fontId="19" type="noConversion"/>
  </si>
  <si>
    <t>JC21-1201-2018-000192-1</t>
    <phoneticPr fontId="19" type="noConversion"/>
  </si>
  <si>
    <t>ICT市委办公厅项目设备买卖合同变更协议</t>
    <phoneticPr fontId="19" type="noConversion"/>
  </si>
  <si>
    <t>2018.9.18</t>
    <phoneticPr fontId="19" type="noConversion"/>
  </si>
  <si>
    <t>2018-247</t>
    <phoneticPr fontId="19" type="noConversion"/>
  </si>
  <si>
    <t>F-20180226</t>
    <phoneticPr fontId="19" type="noConversion"/>
  </si>
  <si>
    <t>19218000WD0102</t>
    <phoneticPr fontId="19" type="noConversion"/>
  </si>
  <si>
    <t>天津市公路处办公自动化系统软件采购合同</t>
    <phoneticPr fontId="19" type="noConversion"/>
  </si>
  <si>
    <t>JC21-1201-2018-000359</t>
    <phoneticPr fontId="19" type="noConversion"/>
  </si>
  <si>
    <t>ICT天津市公路处办公自动化系统软件采购合同</t>
    <phoneticPr fontId="19" type="noConversion"/>
  </si>
  <si>
    <t>于芳</t>
    <phoneticPr fontId="19" type="noConversion"/>
  </si>
  <si>
    <t>天津商友信息技术有限公司</t>
    <phoneticPr fontId="19" type="noConversion"/>
  </si>
  <si>
    <t>2018.9.17</t>
    <phoneticPr fontId="19" type="noConversion"/>
  </si>
  <si>
    <t>2018.10.11</t>
    <phoneticPr fontId="19" type="noConversion"/>
  </si>
  <si>
    <t>天津市卫生计生综合监督所信号屏蔽及有线无线覆盖项目</t>
    <phoneticPr fontId="19" type="noConversion"/>
  </si>
  <si>
    <t>洪涛</t>
    <phoneticPr fontId="19" type="noConversion"/>
  </si>
  <si>
    <t>2018.4.20</t>
    <phoneticPr fontId="19" type="noConversion"/>
  </si>
  <si>
    <t>2018.10.19</t>
    <phoneticPr fontId="19" type="noConversion"/>
  </si>
  <si>
    <t>2018.4（35042.74）</t>
    <phoneticPr fontId="19" type="noConversion"/>
  </si>
  <si>
    <t>2018.4（166094.34），2018.7月83047.17，2018.10月83047.17，</t>
    <phoneticPr fontId="19" type="noConversion"/>
  </si>
  <si>
    <t>2018.4（78616.35），2018.7月39308.17，2018.10月39308.18，</t>
    <phoneticPr fontId="19" type="noConversion"/>
  </si>
  <si>
    <t>2018.4（252045.28），2018.7月126022.64，2018.10月126022.64，</t>
    <phoneticPr fontId="19" type="noConversion"/>
  </si>
  <si>
    <t>JC21-1201-2018-000248</t>
    <phoneticPr fontId="19" type="noConversion"/>
  </si>
  <si>
    <t>2018-248</t>
    <phoneticPr fontId="19" type="noConversion"/>
  </si>
  <si>
    <t>ICT出租车载光纤宽带专线接入合同</t>
    <phoneticPr fontId="19" type="noConversion"/>
  </si>
  <si>
    <t>2018.7.3</t>
    <phoneticPr fontId="19" type="noConversion"/>
  </si>
  <si>
    <t>2018.10.19</t>
    <phoneticPr fontId="19" type="noConversion"/>
  </si>
  <si>
    <t>2018.4(86829.34),2018.7(43788.94),2018.10(43788.94),</t>
    <phoneticPr fontId="19" type="noConversion"/>
  </si>
  <si>
    <t>2018.4(315669.52),2018.7(159195.4),2018.10(159195.4),</t>
    <phoneticPr fontId="19" type="noConversion"/>
  </si>
  <si>
    <t>2018.4(3190883.19),2018.7(1609195.4),2018.10(1609195.4)</t>
    <phoneticPr fontId="19" type="noConversion"/>
  </si>
  <si>
    <t>2018.4（1154960），2018.7（582729.82）,2018.10（582729.82）</t>
    <phoneticPr fontId="19" type="noConversion"/>
  </si>
  <si>
    <t>2018.4（674119.64），2018.7（340124），2018.10（340124），</t>
    <phoneticPr fontId="19" type="noConversion"/>
  </si>
  <si>
    <t>2018.4(2412552.14),2018.7月1216675,2018.10月1216675,</t>
    <phoneticPr fontId="19" type="noConversion"/>
  </si>
  <si>
    <t>2018.4(452891.62),2018.7(228397.93),2018.10月(228397.93)</t>
    <phoneticPr fontId="19" type="noConversion"/>
  </si>
  <si>
    <t>2018-249</t>
    <phoneticPr fontId="19" type="noConversion"/>
  </si>
  <si>
    <t>集团项目无F号</t>
    <phoneticPr fontId="19" type="noConversion"/>
  </si>
  <si>
    <t>192180JKQI0095</t>
    <phoneticPr fontId="19" type="noConversion"/>
  </si>
  <si>
    <t>天津市公安局长途客运汽车站及进京长途汽车防控系统建设项目</t>
    <phoneticPr fontId="19" type="noConversion"/>
  </si>
  <si>
    <t>JC21-1201-2018-000331</t>
    <phoneticPr fontId="19" type="noConversion"/>
  </si>
  <si>
    <t>ICT长途汽车进京防控项目光纤宽带专线接入合同</t>
    <phoneticPr fontId="19" type="noConversion"/>
  </si>
  <si>
    <t>陈建春</t>
    <phoneticPr fontId="19" type="noConversion"/>
  </si>
  <si>
    <t>中国联合网络通信有限公司天津市分公司</t>
    <phoneticPr fontId="19" type="noConversion"/>
  </si>
  <si>
    <t>2018.8.30</t>
    <phoneticPr fontId="19" type="noConversion"/>
  </si>
  <si>
    <t>2018.10.22</t>
    <phoneticPr fontId="19" type="noConversion"/>
  </si>
  <si>
    <t>JC21-1201-2017-000031-1</t>
    <phoneticPr fontId="19" type="noConversion"/>
  </si>
  <si>
    <t>ICT第三中心医院网络平台设备租用合同（变更协议）</t>
    <phoneticPr fontId="19" type="noConversion"/>
  </si>
  <si>
    <t>2018.10.23</t>
    <phoneticPr fontId="19" type="noConversion"/>
  </si>
  <si>
    <t>CU12-1240-2013-000023</t>
    <phoneticPr fontId="19" type="noConversion"/>
  </si>
  <si>
    <t>CU12-1240-2013-000022</t>
    <phoneticPr fontId="19" type="noConversion"/>
  </si>
  <si>
    <t>JC21-1201-2017-000046-1</t>
    <phoneticPr fontId="19" type="noConversion"/>
  </si>
  <si>
    <t>2018-250</t>
    <phoneticPr fontId="19" type="noConversion"/>
  </si>
  <si>
    <t>ICT2017河东区视频监控项目设备买卖合同（卡口包）终止协议</t>
    <phoneticPr fontId="19" type="noConversion"/>
  </si>
  <si>
    <t>JC21-1201-2018-000384</t>
    <phoneticPr fontId="19" type="noConversion"/>
  </si>
  <si>
    <t>2018.11.2</t>
    <phoneticPr fontId="19" type="noConversion"/>
  </si>
  <si>
    <t>2018.11.5</t>
    <phoneticPr fontId="19" type="noConversion"/>
  </si>
  <si>
    <t>周建军</t>
    <phoneticPr fontId="19" type="noConversion"/>
  </si>
  <si>
    <t>JC21-1201-2017-000022-1</t>
    <phoneticPr fontId="19" type="noConversion"/>
  </si>
  <si>
    <t>ICT2016河东区视频监控项目设备买卖合同</t>
    <phoneticPr fontId="19" type="noConversion"/>
  </si>
  <si>
    <t>ICT2016河东区视频监控项目设备买卖合同终止协议</t>
    <phoneticPr fontId="19" type="noConversion"/>
  </si>
  <si>
    <t>JC21-1201-2018-000383</t>
    <phoneticPr fontId="19" type="noConversion"/>
  </si>
  <si>
    <t>2018-251</t>
    <phoneticPr fontId="19" type="noConversion"/>
  </si>
  <si>
    <t>2018-252</t>
    <phoneticPr fontId="19" type="noConversion"/>
  </si>
  <si>
    <t>JC21-1201-2017-000021-1</t>
    <phoneticPr fontId="19" type="noConversion"/>
  </si>
  <si>
    <t>JC21-1201-2018-000381</t>
    <phoneticPr fontId="19" type="noConversion"/>
  </si>
  <si>
    <t>ICT2016河东区视频监控项目(第一包）施工合同终止协议</t>
    <phoneticPr fontId="19" type="noConversion"/>
  </si>
  <si>
    <t>2018.11.5</t>
    <phoneticPr fontId="19" type="noConversion"/>
  </si>
  <si>
    <t>JC21-1201-2017-000044-1</t>
    <phoneticPr fontId="19" type="noConversion"/>
  </si>
  <si>
    <t>JC21-1201-2018-000385</t>
    <phoneticPr fontId="19" type="noConversion"/>
  </si>
  <si>
    <t>ICT2016河东区视频监控项目（卡口包）施工合同终止协议</t>
    <phoneticPr fontId="19" type="noConversion"/>
  </si>
  <si>
    <t>2017-16</t>
    <phoneticPr fontId="19" type="noConversion"/>
  </si>
  <si>
    <t>2018-253</t>
    <phoneticPr fontId="19" type="noConversion"/>
  </si>
  <si>
    <t>2018-254</t>
    <phoneticPr fontId="19" type="noConversion"/>
  </si>
  <si>
    <t>JC21-1201-2018-000400</t>
    <phoneticPr fontId="19" type="noConversion"/>
  </si>
  <si>
    <t>ICT滨海教育项目卡托设备买卖合同</t>
    <phoneticPr fontId="19" type="noConversion"/>
  </si>
  <si>
    <t>2016.11月91.66%、2016.12月8.34%，2018.11（-286196.23）</t>
    <phoneticPr fontId="19" type="noConversion"/>
  </si>
  <si>
    <t>2018.5月886792.46，2018.6月147798.74，2018.7月147798.74,2018.8月147798.74,2018.11月147798.75,</t>
    <phoneticPr fontId="19" type="noConversion"/>
  </si>
  <si>
    <t>2018.9月2431170.09</t>
    <phoneticPr fontId="19" type="noConversion"/>
  </si>
  <si>
    <t>2018-255</t>
    <phoneticPr fontId="19" type="noConversion"/>
  </si>
  <si>
    <t>2018-256</t>
  </si>
  <si>
    <t>2018-257</t>
  </si>
  <si>
    <t>2018-258</t>
  </si>
  <si>
    <t>2018-259</t>
  </si>
  <si>
    <t>JC21-1201-2018-000401</t>
    <phoneticPr fontId="19" type="noConversion"/>
  </si>
  <si>
    <t>JC21-1201-2018-000402</t>
  </si>
  <si>
    <t>JC21-1201-2018-000403</t>
  </si>
  <si>
    <t>JC21-1201-2018-000404</t>
  </si>
  <si>
    <t>JC21-1201-2018-000405</t>
  </si>
  <si>
    <t>ICT业务合作框架协议（智导科技）</t>
    <phoneticPr fontId="19" type="noConversion"/>
  </si>
  <si>
    <t>2018.11.5</t>
    <phoneticPr fontId="19" type="noConversion"/>
  </si>
  <si>
    <t>2018.11.15</t>
    <phoneticPr fontId="19" type="noConversion"/>
  </si>
  <si>
    <t>南京贝龙通信科技有限公司</t>
    <phoneticPr fontId="19" type="noConversion"/>
  </si>
  <si>
    <t>ICT业务合作框架协议（南京贝龙）</t>
    <phoneticPr fontId="19" type="noConversion"/>
  </si>
  <si>
    <t>ICT业务合作框架协议（电信建设工程）</t>
    <phoneticPr fontId="19" type="noConversion"/>
  </si>
  <si>
    <t>重庆信科通信工程有限公司</t>
    <phoneticPr fontId="19" type="noConversion"/>
  </si>
  <si>
    <t>ICT业务合作框架协议（重庆信科）</t>
    <phoneticPr fontId="19" type="noConversion"/>
  </si>
  <si>
    <t>北京国安电气有限责任公司</t>
    <phoneticPr fontId="19" type="noConversion"/>
  </si>
  <si>
    <t>ICT业务合作框架协议（北京国安）</t>
    <phoneticPr fontId="19" type="noConversion"/>
  </si>
  <si>
    <t>2018-260</t>
    <phoneticPr fontId="19" type="noConversion"/>
  </si>
  <si>
    <t>JC21-1201-2018-000423</t>
    <phoneticPr fontId="19" type="noConversion"/>
  </si>
  <si>
    <t>2018.11.14</t>
    <phoneticPr fontId="19" type="noConversion"/>
  </si>
  <si>
    <t>周建军</t>
    <phoneticPr fontId="19" type="noConversion"/>
  </si>
  <si>
    <t>2018-261</t>
    <phoneticPr fontId="19" type="noConversion"/>
  </si>
  <si>
    <t>2018.11.15</t>
    <phoneticPr fontId="19" type="noConversion"/>
  </si>
  <si>
    <t>JC21-1201-2016-000188-1</t>
    <phoneticPr fontId="19" type="noConversion"/>
  </si>
  <si>
    <t>JC21-1201-2016-000199-1</t>
    <phoneticPr fontId="19" type="noConversion"/>
  </si>
  <si>
    <t>JC21-1201-2016-000188-2</t>
    <phoneticPr fontId="19" type="noConversion"/>
  </si>
  <si>
    <t>ICT智慧和平视频监控项目设备买卖合同变更协议</t>
    <phoneticPr fontId="19" type="noConversion"/>
  </si>
  <si>
    <t>JC21-1201-2018-000048-2</t>
    <phoneticPr fontId="19" type="noConversion"/>
  </si>
  <si>
    <t>ICT汉沽技防网施工合同变更协议</t>
    <phoneticPr fontId="19" type="noConversion"/>
  </si>
  <si>
    <t>JC21-1201-2018-000051-2</t>
    <phoneticPr fontId="19" type="noConversion"/>
  </si>
  <si>
    <t>ICT汉沽视频监控项目设备买卖合同变更协议</t>
    <phoneticPr fontId="19" type="noConversion"/>
  </si>
  <si>
    <t>2018-262</t>
    <phoneticPr fontId="19" type="noConversion"/>
  </si>
  <si>
    <t>2018-263</t>
    <phoneticPr fontId="19" type="noConversion"/>
  </si>
  <si>
    <t>F-20180165</t>
    <phoneticPr fontId="19" type="noConversion"/>
  </si>
  <si>
    <t>F-20180165</t>
    <phoneticPr fontId="19" type="noConversion"/>
  </si>
  <si>
    <t>19218000WI0083</t>
    <phoneticPr fontId="19" type="noConversion"/>
  </si>
  <si>
    <t>东方证券天津南马路证券营业部监控、会议系统工程</t>
    <phoneticPr fontId="19" type="noConversion"/>
  </si>
  <si>
    <t>JC21-1201-2018-000369</t>
    <phoneticPr fontId="19" type="noConversion"/>
  </si>
  <si>
    <t>JC21-1201-2018-000371</t>
    <phoneticPr fontId="19" type="noConversion"/>
  </si>
  <si>
    <t>ICT东方证券天津南马路证券营业部监控、会议系统设备买卖合同</t>
    <phoneticPr fontId="19" type="noConversion"/>
  </si>
  <si>
    <t>ICT东方证券天津南马路证券营业部监控、会议系统工程施工合同</t>
    <phoneticPr fontId="19" type="noConversion"/>
  </si>
  <si>
    <t>高媛媛</t>
    <phoneticPr fontId="19" type="noConversion"/>
  </si>
  <si>
    <t>2018.9.29</t>
    <phoneticPr fontId="19" type="noConversion"/>
  </si>
  <si>
    <t>李璐璐</t>
    <phoneticPr fontId="19" type="noConversion"/>
  </si>
  <si>
    <t>2018-264</t>
    <phoneticPr fontId="19" type="noConversion"/>
  </si>
  <si>
    <t>F-20180229</t>
    <phoneticPr fontId="19" type="noConversion"/>
  </si>
  <si>
    <t>192181HXWI0104</t>
    <phoneticPr fontId="19" type="noConversion"/>
  </si>
  <si>
    <t>天津市河西区人民政府大营门街道办事处下属社区活动室设备购置项目</t>
    <phoneticPr fontId="19" type="noConversion"/>
  </si>
  <si>
    <t>ICT天津市河西区人民政府大营门街道办事处下属社区活动室设备购置项目合同</t>
    <phoneticPr fontId="19" type="noConversion"/>
  </si>
  <si>
    <t>JC21-1201-2018-000407</t>
    <phoneticPr fontId="19" type="noConversion"/>
  </si>
  <si>
    <t>韩旭</t>
    <phoneticPr fontId="19" type="noConversion"/>
  </si>
  <si>
    <t>天津京信通信系统有限公司</t>
    <phoneticPr fontId="19" type="noConversion"/>
  </si>
  <si>
    <t>2018.10.24</t>
    <phoneticPr fontId="19" type="noConversion"/>
  </si>
  <si>
    <t>高媛媛</t>
    <phoneticPr fontId="19" type="noConversion"/>
  </si>
  <si>
    <t>2018-265</t>
    <phoneticPr fontId="19" type="noConversion"/>
  </si>
  <si>
    <t>F-20180195</t>
  </si>
  <si>
    <t>F-20180197</t>
    <phoneticPr fontId="19" type="noConversion"/>
  </si>
  <si>
    <t>192181HXWI0090</t>
    <phoneticPr fontId="19" type="noConversion"/>
  </si>
  <si>
    <t>云江新苑弱电改造工程</t>
    <phoneticPr fontId="19" type="noConversion"/>
  </si>
  <si>
    <t>JC21-1201-2018-000398</t>
    <phoneticPr fontId="19" type="noConversion"/>
  </si>
  <si>
    <t>云江新苑弱电改造工程项目合同</t>
    <phoneticPr fontId="19" type="noConversion"/>
  </si>
  <si>
    <t>中国通信建设北京工程局有限公司</t>
    <phoneticPr fontId="19" type="noConversion"/>
  </si>
  <si>
    <t>高媛媛</t>
    <phoneticPr fontId="19" type="noConversion"/>
  </si>
  <si>
    <t>2018-266</t>
    <phoneticPr fontId="19" type="noConversion"/>
  </si>
  <si>
    <t>192181HXWI0089</t>
    <phoneticPr fontId="19" type="noConversion"/>
  </si>
  <si>
    <t>华江一委弱电改造工程</t>
    <phoneticPr fontId="19" type="noConversion"/>
  </si>
  <si>
    <t>JC21-1201-2018-000393</t>
    <phoneticPr fontId="19" type="noConversion"/>
  </si>
  <si>
    <t>ICT华江一委弱电改造工程项目合同</t>
    <phoneticPr fontId="19" type="noConversion"/>
  </si>
  <si>
    <t>天津京信通信系统有限公司</t>
    <phoneticPr fontId="19" type="noConversion"/>
  </si>
  <si>
    <t>2018.10.22</t>
    <phoneticPr fontId="19" type="noConversion"/>
  </si>
  <si>
    <t>F-20180204</t>
    <phoneticPr fontId="19" type="noConversion"/>
  </si>
  <si>
    <t>2018-267</t>
    <phoneticPr fontId="19" type="noConversion"/>
  </si>
  <si>
    <t>192181HXWI0093</t>
    <phoneticPr fontId="19" type="noConversion"/>
  </si>
  <si>
    <t>天津市机械设备成套局弱电工程集成项目</t>
    <phoneticPr fontId="19" type="noConversion"/>
  </si>
  <si>
    <t>JC21-1201-2018-000394</t>
    <phoneticPr fontId="19" type="noConversion"/>
  </si>
  <si>
    <t>ICT天津市机械设备成套局弱电工程集成项目合同</t>
    <phoneticPr fontId="19" type="noConversion"/>
  </si>
  <si>
    <t>韩旭</t>
    <phoneticPr fontId="19" type="noConversion"/>
  </si>
  <si>
    <t>ICT天津市外埠技防系统维护项目维护合同</t>
    <phoneticPr fontId="19" type="noConversion"/>
  </si>
  <si>
    <t>2018.5月1650943.4，2018.6月275157.23，2018.7月275157.23，2018.8月275157.23，2018.11月275157.24，</t>
    <phoneticPr fontId="19" type="noConversion"/>
  </si>
  <si>
    <t>2018.7月220125.79，2018.8月44025.16，2018.9月44025.16，2018.10（44025.16），2018.11（44025.16），</t>
    <phoneticPr fontId="19" type="noConversion"/>
  </si>
  <si>
    <t>JC21-1201-2018-000383（原合同号：JC21-1201-2017-000022）</t>
    <phoneticPr fontId="19" type="noConversion"/>
  </si>
  <si>
    <t>2018-269</t>
    <phoneticPr fontId="19" type="noConversion"/>
  </si>
  <si>
    <t>2018-268</t>
    <phoneticPr fontId="19" type="noConversion"/>
  </si>
  <si>
    <t>JC21-1201-2018-000381（原合同号：JC21-1201-2017-000021）</t>
    <phoneticPr fontId="19" type="noConversion"/>
  </si>
  <si>
    <t>ICT2016河东区视频监控项目(第一包）施工合同</t>
    <phoneticPr fontId="19" type="noConversion"/>
  </si>
  <si>
    <t>2018-270</t>
    <phoneticPr fontId="19" type="noConversion"/>
  </si>
  <si>
    <t>JC21-1201-2018-000384（原合同号：JC21-1201-2017-000046）</t>
    <phoneticPr fontId="19" type="noConversion"/>
  </si>
  <si>
    <t>2018-271</t>
    <phoneticPr fontId="19" type="noConversion"/>
  </si>
  <si>
    <t>JC21-1201-2018-000385（原合同号：JC21-1201-2017-000044）</t>
    <phoneticPr fontId="19" type="noConversion"/>
  </si>
  <si>
    <t>ICT2016河东区视频监控项目（卡口包）施工合同</t>
    <phoneticPr fontId="19" type="noConversion"/>
  </si>
  <si>
    <t>2018.9(50%),2018.11（50%）</t>
    <phoneticPr fontId="19" type="noConversion"/>
  </si>
  <si>
    <t>2018-272</t>
    <phoneticPr fontId="19" type="noConversion"/>
  </si>
  <si>
    <t>F-20180232</t>
    <phoneticPr fontId="19" type="noConversion"/>
  </si>
  <si>
    <t>192181HXWI0107</t>
  </si>
  <si>
    <t>JC21-1201-2018-000430</t>
  </si>
  <si>
    <t>ICT天津市河西区文化中心弱电维护服务项目合同6%</t>
  </si>
  <si>
    <t>张添源</t>
    <phoneticPr fontId="19" type="noConversion"/>
  </si>
  <si>
    <t>2018-273</t>
    <phoneticPr fontId="19" type="noConversion"/>
  </si>
  <si>
    <t>F-20180217</t>
    <phoneticPr fontId="19" type="noConversion"/>
  </si>
  <si>
    <t>19218000WA0099</t>
  </si>
  <si>
    <t>JC21-1201-2018-000410</t>
  </si>
  <si>
    <t>ICT红桥区政府VPN网络项目设备采购项目采购合同16%</t>
  </si>
  <si>
    <t>2018.11（140948.28）</t>
    <phoneticPr fontId="19" type="noConversion"/>
  </si>
  <si>
    <t>F-20180133</t>
    <phoneticPr fontId="19" type="noConversion"/>
  </si>
  <si>
    <t>2018-274</t>
    <phoneticPr fontId="19" type="noConversion"/>
  </si>
  <si>
    <t>2018.8月19472.73，2018.11()</t>
    <phoneticPr fontId="19" type="noConversion"/>
  </si>
  <si>
    <t>26650.94，2018.7月4441.82，2018.8月4441.82，2018.9月4441.82，2018.10月4441.82，2018.11月4441.82，</t>
    <phoneticPr fontId="19" type="noConversion"/>
  </si>
  <si>
    <t>2018.3.9</t>
  </si>
  <si>
    <t>F-20180225</t>
  </si>
  <si>
    <t>192181NKWI0101</t>
  </si>
  <si>
    <t>JC21-1201-2018-000397</t>
    <phoneticPr fontId="19" type="noConversion"/>
  </si>
  <si>
    <t>JC21-1201-2018-000397</t>
  </si>
  <si>
    <t>ICT天津市公安局南开分局视频会议系统改造项目视频会议系统中控和配套系统采购合同</t>
  </si>
  <si>
    <t>北京国安电气有限责任公司</t>
  </si>
  <si>
    <t>2018.11（42452.83）</t>
    <phoneticPr fontId="19" type="noConversion"/>
  </si>
  <si>
    <t>2018.11（10918.36）</t>
    <phoneticPr fontId="19" type="noConversion"/>
  </si>
  <si>
    <t>2018.11（67978.45）</t>
    <phoneticPr fontId="19" type="noConversion"/>
  </si>
  <si>
    <t>2018-275</t>
    <phoneticPr fontId="19" type="noConversion"/>
  </si>
  <si>
    <t>ICT2016河东区视频监控项目(三、四包）施工合同</t>
    <phoneticPr fontId="19" type="noConversion"/>
  </si>
  <si>
    <t>天津市公安局图像侦查和技防监管总队（第11处）2016年河东区视频监控系统建设一期</t>
  </si>
  <si>
    <t>暂无（同一合同）</t>
    <phoneticPr fontId="19" type="noConversion"/>
  </si>
  <si>
    <t>2018.11（456706.62）</t>
    <phoneticPr fontId="19" type="noConversion"/>
  </si>
  <si>
    <t>2018.11（541995.81）</t>
    <phoneticPr fontId="19" type="noConversion"/>
  </si>
  <si>
    <t>JC21-1201-2016-000161-1</t>
    <phoneticPr fontId="19" type="noConversion"/>
  </si>
  <si>
    <t>ICT2017年度天津港保税区、空港经济区、空港国际物流区技防及智能交通设施养管项目服务合同变更协议</t>
    <phoneticPr fontId="19" type="noConversion"/>
  </si>
  <si>
    <t>2018.11.16</t>
    <phoneticPr fontId="19" type="noConversion"/>
  </si>
  <si>
    <t>2018.11.30</t>
    <phoneticPr fontId="19" type="noConversion"/>
  </si>
  <si>
    <t>JC21-1201-2017-000039-1</t>
    <phoneticPr fontId="19" type="noConversion"/>
  </si>
  <si>
    <t>ICT西青视频监控项目（第八包）交换机设备买卖合同终止协议</t>
    <phoneticPr fontId="19" type="noConversion"/>
  </si>
  <si>
    <t>2018.11.27</t>
    <phoneticPr fontId="19" type="noConversion"/>
  </si>
  <si>
    <t>2018-276</t>
    <phoneticPr fontId="19" type="noConversion"/>
  </si>
  <si>
    <t>JC21-1201-2018-000395</t>
    <phoneticPr fontId="19" type="noConversion"/>
  </si>
  <si>
    <t>2018.11.30</t>
    <phoneticPr fontId="19" type="noConversion"/>
  </si>
  <si>
    <t>2018-277</t>
    <phoneticPr fontId="19" type="noConversion"/>
  </si>
  <si>
    <t>JC21-1201-2018-000382</t>
    <phoneticPr fontId="19" type="noConversion"/>
  </si>
  <si>
    <t>ICT中共天津市宝坻区委网络安全和信息化领导小组办公室政务外风和云平台产品运行维护服务合同</t>
    <phoneticPr fontId="19" type="noConversion"/>
  </si>
  <si>
    <t>网神信息技术（北京）股份有限公司</t>
    <phoneticPr fontId="19" type="noConversion"/>
  </si>
  <si>
    <t>2018.11.2</t>
    <phoneticPr fontId="19" type="noConversion"/>
  </si>
  <si>
    <t>按月支付，36个月付清。</t>
    <phoneticPr fontId="19" type="noConversion"/>
  </si>
  <si>
    <t>F-20180244</t>
    <phoneticPr fontId="19" type="noConversion"/>
  </si>
  <si>
    <t>2018-278</t>
    <phoneticPr fontId="19" type="noConversion"/>
  </si>
  <si>
    <t>192181DLWD0117</t>
    <phoneticPr fontId="19" type="noConversion"/>
  </si>
  <si>
    <t>中国共产党天津市东丽区委员会督查室督查系统开发服务项目</t>
    <phoneticPr fontId="19" type="noConversion"/>
  </si>
  <si>
    <t>JC21-1201-2018-000399</t>
    <phoneticPr fontId="19" type="noConversion"/>
  </si>
  <si>
    <t>ICT中国共产党天津市东丽区委员会督查室督查系统开发服务项目合同</t>
    <phoneticPr fontId="19" type="noConversion"/>
  </si>
  <si>
    <t>韩博宇</t>
    <phoneticPr fontId="19" type="noConversion"/>
  </si>
  <si>
    <t>联通（山东）产业互联网有限公司</t>
    <phoneticPr fontId="19" type="noConversion"/>
  </si>
  <si>
    <t>JC21-1201-2017-000057-1</t>
    <phoneticPr fontId="19" type="noConversion"/>
  </si>
  <si>
    <t>ICT西青视频监控项目（第八包）监控存储设备买卖合同终止协议</t>
    <phoneticPr fontId="19" type="noConversion"/>
  </si>
  <si>
    <t>2018-279</t>
    <phoneticPr fontId="19" type="noConversion"/>
  </si>
  <si>
    <t>F-20180242</t>
    <phoneticPr fontId="19" type="noConversion"/>
  </si>
  <si>
    <t>192181TGWM0112</t>
    <phoneticPr fontId="19" type="noConversion"/>
  </si>
  <si>
    <t>天津经济技术开发区行政审批局呼叫中心维护及坐席服务项目</t>
    <phoneticPr fontId="19" type="noConversion"/>
  </si>
  <si>
    <t>JC21-1201-2018-000432</t>
    <phoneticPr fontId="19" type="noConversion"/>
  </si>
  <si>
    <t>ICT中心商务区管理委员会呼叫中心维护及座席服务项目合同</t>
    <phoneticPr fontId="19" type="noConversion"/>
  </si>
  <si>
    <t>2018.11.27</t>
    <phoneticPr fontId="19" type="noConversion"/>
  </si>
  <si>
    <t>签订后，提供发票，付全款</t>
    <phoneticPr fontId="19" type="noConversion"/>
  </si>
  <si>
    <t>F-20180214</t>
  </si>
  <si>
    <t>2018-280</t>
    <phoneticPr fontId="19" type="noConversion"/>
  </si>
  <si>
    <t>杨柳青古镇创建国家5A级旅游景区项目旅游管理系统软件集成服务项目</t>
    <phoneticPr fontId="19" type="noConversion"/>
  </si>
  <si>
    <t>JC21-1201-2018-000437</t>
    <phoneticPr fontId="19" type="noConversion"/>
  </si>
  <si>
    <t>ICT杨柳青古镇创建国家5A级旅游景区项目旅游管理系统软件集成服务项目合同</t>
    <phoneticPr fontId="19" type="noConversion"/>
  </si>
  <si>
    <t>洪涛</t>
    <phoneticPr fontId="19" type="noConversion"/>
  </si>
  <si>
    <t>天津市拓甫网络科技开发有限公司</t>
    <phoneticPr fontId="19" type="noConversion"/>
  </si>
  <si>
    <t>签订后，发票，支付30%；系统上线运行验收后，发票，60%；质保期满后，发票，10%。</t>
    <phoneticPr fontId="19" type="noConversion"/>
  </si>
  <si>
    <t>19218000II0098</t>
    <phoneticPr fontId="19" type="noConversion"/>
  </si>
  <si>
    <t>2018-281</t>
    <phoneticPr fontId="19" type="noConversion"/>
  </si>
  <si>
    <t>JC21-1201-2018-000436</t>
    <phoneticPr fontId="19" type="noConversion"/>
  </si>
  <si>
    <t>ICT滨海新区教育专网租用及运行维护服务合同</t>
    <phoneticPr fontId="19" type="noConversion"/>
  </si>
  <si>
    <t>签订30%，安装验收10%，第二年验收合格一年后15%，第三年验收合格二年后15%，第四年验收合格三年后15%，第五年验收合格四年后15%。</t>
    <phoneticPr fontId="19" type="noConversion"/>
  </si>
  <si>
    <t>天津市河西区文化中心弱电维护服务项目</t>
    <phoneticPr fontId="19" type="noConversion"/>
  </si>
  <si>
    <t>2018.11.15</t>
    <phoneticPr fontId="19" type="noConversion"/>
  </si>
  <si>
    <t>2018.12.10</t>
    <phoneticPr fontId="19" type="noConversion"/>
  </si>
  <si>
    <t>2018-282</t>
    <phoneticPr fontId="19" type="noConversion"/>
  </si>
  <si>
    <t>F-20180189</t>
  </si>
  <si>
    <t>天津市北辰区妇女儿童保健和计划生育服务中心无线网络改造工程项目</t>
    <phoneticPr fontId="19" type="noConversion"/>
  </si>
  <si>
    <t>JC21-1201-2018-000362</t>
    <phoneticPr fontId="19" type="noConversion"/>
  </si>
  <si>
    <t>ICT天津市北辰区妇女儿童保健和计划生育服务中心无线网络改造工程项目采购合同</t>
    <phoneticPr fontId="19" type="noConversion"/>
  </si>
  <si>
    <t>天津市拓甫网络科技开发有限公司</t>
    <phoneticPr fontId="19" type="noConversion"/>
  </si>
  <si>
    <t>张添源</t>
    <phoneticPr fontId="19" type="noConversion"/>
  </si>
  <si>
    <t>2018.9.21</t>
    <phoneticPr fontId="19" type="noConversion"/>
  </si>
  <si>
    <t>签定30%，安装调试验收合格60%，质保金10%，正常使用一年后付清。</t>
    <phoneticPr fontId="19" type="noConversion"/>
  </si>
  <si>
    <t>天津西青经济开发总公司移动侦测监控系统项目</t>
    <phoneticPr fontId="19" type="noConversion"/>
  </si>
  <si>
    <t>2018.5.30</t>
    <phoneticPr fontId="19" type="noConversion"/>
  </si>
  <si>
    <t>签订50%，验收合格45%，一年后5%。</t>
    <phoneticPr fontId="19" type="noConversion"/>
  </si>
  <si>
    <t>F-20180091</t>
    <phoneticPr fontId="19" type="noConversion"/>
  </si>
  <si>
    <t>中国铁路设计集团有限公司空港研发基地综合布线系统设备项目</t>
    <phoneticPr fontId="19" type="noConversion"/>
  </si>
  <si>
    <t>JC21-1201-2018-000311</t>
    <phoneticPr fontId="19" type="noConversion"/>
  </si>
  <si>
    <t>ICT中国铁路设计集团有限公司空港研发基地综合布线系统项目采购合同</t>
    <phoneticPr fontId="19" type="noConversion"/>
  </si>
  <si>
    <t>2018.7.11</t>
    <phoneticPr fontId="19" type="noConversion"/>
  </si>
  <si>
    <t>签订70%，竣工验收25%，保修期结束后5%。</t>
    <phoneticPr fontId="19" type="noConversion"/>
  </si>
  <si>
    <t>2018-283</t>
    <phoneticPr fontId="19" type="noConversion"/>
  </si>
  <si>
    <t>武清区杨村街道办事处网络提升改造项目</t>
    <phoneticPr fontId="19" type="noConversion"/>
  </si>
  <si>
    <t>2018.6.27</t>
    <phoneticPr fontId="19" type="noConversion"/>
  </si>
  <si>
    <t>签订100%</t>
    <phoneticPr fontId="19" type="noConversion"/>
  </si>
  <si>
    <t>红桥区政府VPN网络项目设备采购</t>
    <phoneticPr fontId="19" type="noConversion"/>
  </si>
  <si>
    <t>2018.10.25</t>
    <phoneticPr fontId="19" type="noConversion"/>
  </si>
  <si>
    <t>安装调试后90%，保修期结束后10%。</t>
    <phoneticPr fontId="19" type="noConversion"/>
  </si>
  <si>
    <t>F-20180230</t>
  </si>
  <si>
    <t>2018-284</t>
    <phoneticPr fontId="19" type="noConversion"/>
  </si>
  <si>
    <t>天津市河西区人民政府东海街道办事处办公楼弱电工程项目</t>
    <phoneticPr fontId="19" type="noConversion"/>
  </si>
  <si>
    <t>JC21-1201-2018-000396</t>
    <phoneticPr fontId="19" type="noConversion"/>
  </si>
  <si>
    <t>ICT天津市河西区人民政府东海街道办事处办公楼弱电工程项目采购合同</t>
    <phoneticPr fontId="19" type="noConversion"/>
  </si>
  <si>
    <t>2018.10.23</t>
    <phoneticPr fontId="19" type="noConversion"/>
  </si>
  <si>
    <t>多</t>
    <phoneticPr fontId="19" type="noConversion"/>
  </si>
  <si>
    <t>天津市静海区食安项目采购方案</t>
    <phoneticPr fontId="19" type="noConversion"/>
  </si>
  <si>
    <t>签订60%，验收合格30%，一年后10%。</t>
    <phoneticPr fontId="19" type="noConversion"/>
  </si>
  <si>
    <t>F-20180207</t>
  </si>
  <si>
    <t>2018-285</t>
    <phoneticPr fontId="19" type="noConversion"/>
  </si>
  <si>
    <t>天津市专用局东丽、西青、津南、北辰四区党政专用通道远端接入系统建设项目</t>
    <phoneticPr fontId="19" type="noConversion"/>
  </si>
  <si>
    <t>JC21-1201-2018-000336</t>
    <phoneticPr fontId="19" type="noConversion"/>
  </si>
  <si>
    <t>ICT2017年天津市专用局东丽、西青、津南、北辰四区党政专用通道远端接入系统建设项目采购合同</t>
    <phoneticPr fontId="19" type="noConversion"/>
  </si>
  <si>
    <t>2018.8.20</t>
    <phoneticPr fontId="19" type="noConversion"/>
  </si>
  <si>
    <t>丹桂园住宅小区项目</t>
    <phoneticPr fontId="19" type="noConversion"/>
  </si>
  <si>
    <t>ICT丹桂园住宅小区项目</t>
    <phoneticPr fontId="19" type="noConversion"/>
  </si>
  <si>
    <t>2018.6.19</t>
    <phoneticPr fontId="19" type="noConversion"/>
  </si>
  <si>
    <t>2018.6.19</t>
    <phoneticPr fontId="19" type="noConversion"/>
  </si>
  <si>
    <t>签订50%，验收合格50%.</t>
    <phoneticPr fontId="19" type="noConversion"/>
  </si>
  <si>
    <t>天津市蓟县交通局出租车车辆定位项目维护</t>
    <phoneticPr fontId="19" type="noConversion"/>
  </si>
  <si>
    <t>2018.6.4</t>
    <phoneticPr fontId="19" type="noConversion"/>
  </si>
  <si>
    <t>开始服务60%，服务期满后40%。</t>
    <phoneticPr fontId="19" type="noConversion"/>
  </si>
  <si>
    <t>国家统计局天津调查总队室内无线网络服务项目</t>
    <phoneticPr fontId="19" type="noConversion"/>
  </si>
  <si>
    <t>2018.7.4</t>
    <phoneticPr fontId="19" type="noConversion"/>
  </si>
  <si>
    <t>每年5月15日前支付85000元，三年内全部付清。</t>
    <phoneticPr fontId="19" type="noConversion"/>
  </si>
  <si>
    <t>敬重里、九江里网络电话系统项目</t>
    <phoneticPr fontId="19" type="noConversion"/>
  </si>
  <si>
    <t>2018.7.5</t>
    <phoneticPr fontId="19" type="noConversion"/>
  </si>
  <si>
    <t>2018.12.10</t>
    <phoneticPr fontId="19" type="noConversion"/>
  </si>
  <si>
    <t>2018.7.5</t>
    <phoneticPr fontId="19" type="noConversion"/>
  </si>
  <si>
    <t>竣工验收合格100%</t>
    <phoneticPr fontId="19" type="noConversion"/>
  </si>
  <si>
    <t>友谊名都地库光缆敷设项目采购方案</t>
    <phoneticPr fontId="19" type="noConversion"/>
  </si>
  <si>
    <t>2018.6.8</t>
    <phoneticPr fontId="19" type="noConversion"/>
  </si>
  <si>
    <t>巨川大厦五层弱电项目采购方案</t>
    <phoneticPr fontId="19" type="noConversion"/>
  </si>
  <si>
    <t>2018.6.9</t>
    <phoneticPr fontId="19" type="noConversion"/>
  </si>
  <si>
    <t>签订35%，竣工验收60%，一年后5%。</t>
    <phoneticPr fontId="19" type="noConversion"/>
  </si>
  <si>
    <t>签订20%，工程总量80%后支付15%，竣工验收合格60%，质保期满后5%。</t>
    <phoneticPr fontId="19" type="noConversion"/>
  </si>
  <si>
    <t>F-2011051-1</t>
    <phoneticPr fontId="19" type="noConversion"/>
  </si>
  <si>
    <t>2018-286</t>
    <phoneticPr fontId="19" type="noConversion"/>
  </si>
  <si>
    <t>巨川百合酒店弱电安装项目增减项采购</t>
    <phoneticPr fontId="19" type="noConversion"/>
  </si>
  <si>
    <t>ICT巨川百合酒店弱电安装项目增减项合同</t>
    <phoneticPr fontId="19" type="noConversion"/>
  </si>
  <si>
    <t>天津市市话通信设备有限公司</t>
    <phoneticPr fontId="19" type="noConversion"/>
  </si>
  <si>
    <t>2018.9.5</t>
    <phoneticPr fontId="19" type="noConversion"/>
  </si>
  <si>
    <t>竣工验收75%，一年后25%。</t>
    <phoneticPr fontId="19" type="noConversion"/>
  </si>
  <si>
    <t>2018.9（18708.00）</t>
    <phoneticPr fontId="19" type="noConversion"/>
  </si>
  <si>
    <t>19218000WM0028</t>
  </si>
  <si>
    <t>2018-287</t>
    <phoneticPr fontId="19" type="noConversion"/>
  </si>
  <si>
    <t>2018-288</t>
    <phoneticPr fontId="19" type="noConversion"/>
  </si>
  <si>
    <t>JC21-1201-2018-000269</t>
    <phoneticPr fontId="19" type="noConversion"/>
  </si>
  <si>
    <t>JC21-1201-2018-000269-1</t>
    <phoneticPr fontId="19" type="noConversion"/>
  </si>
  <si>
    <t>ICT中国共产党天津市和平区信息化综合运营服务项目通信服务合同</t>
    <phoneticPr fontId="19" type="noConversion"/>
  </si>
  <si>
    <t>ICT中国共产党天津市和平区信息化综合运营服务项目通信服务合同-变更协议</t>
    <phoneticPr fontId="19" type="noConversion"/>
  </si>
  <si>
    <t>中国联合网络通信有限公司天津市分公司</t>
    <phoneticPr fontId="19" type="noConversion"/>
  </si>
  <si>
    <t>2018.6.22</t>
    <phoneticPr fontId="19" type="noConversion"/>
  </si>
  <si>
    <t>2018.9.28</t>
    <phoneticPr fontId="19" type="noConversion"/>
  </si>
  <si>
    <t>签订30%，半年后60%，合同期满10%。</t>
    <phoneticPr fontId="19" type="noConversion"/>
  </si>
  <si>
    <t>签订30%，半年后60%，合同期满11%。</t>
  </si>
  <si>
    <t>F-20160224</t>
    <phoneticPr fontId="19" type="noConversion"/>
  </si>
  <si>
    <t>天津电子政务外网接入网建设项目</t>
    <phoneticPr fontId="19" type="noConversion"/>
  </si>
  <si>
    <t>JC21-1201-2018-000268</t>
    <phoneticPr fontId="19" type="noConversion"/>
  </si>
  <si>
    <t>ICT天津市电子政务外网接入网项目裸光纤租用合同</t>
    <phoneticPr fontId="19" type="noConversion"/>
  </si>
  <si>
    <t>2018.8.7</t>
    <phoneticPr fontId="19" type="noConversion"/>
  </si>
  <si>
    <t>验收合格后，每年度按实际开通线路数量结算，支付全年通信使用费。</t>
    <phoneticPr fontId="19" type="noConversion"/>
  </si>
  <si>
    <r>
      <t>45</t>
    </r>
    <r>
      <rPr>
        <sz val="9"/>
        <rFont val="宋体"/>
        <family val="3"/>
        <charset val="134"/>
      </rPr>
      <t>号院高清数字监控系统项目</t>
    </r>
    <phoneticPr fontId="19" type="noConversion"/>
  </si>
  <si>
    <r>
      <t>46号院高清数字监控系统项目</t>
    </r>
    <r>
      <rPr>
        <sz val="9"/>
        <rFont val="宋体"/>
        <family val="3"/>
        <charset val="134"/>
      </rPr>
      <t/>
    </r>
  </si>
  <si>
    <t>2018.7.6</t>
    <phoneticPr fontId="19" type="noConversion"/>
  </si>
  <si>
    <t>竣工验收后一次性付款。</t>
    <phoneticPr fontId="19" type="noConversion"/>
  </si>
  <si>
    <t>JC21-1201-2017-000056-1</t>
    <phoneticPr fontId="19" type="noConversion"/>
  </si>
  <si>
    <t>2018.12.4</t>
    <phoneticPr fontId="19" type="noConversion"/>
  </si>
  <si>
    <t>2018-289</t>
    <phoneticPr fontId="19" type="noConversion"/>
  </si>
  <si>
    <t>JC21-1201-2018-000413</t>
    <phoneticPr fontId="19" type="noConversion"/>
  </si>
  <si>
    <t>ICT2016河北区视频监控项目（3、4包）施工合同-终止合同</t>
    <phoneticPr fontId="19" type="noConversion"/>
  </si>
  <si>
    <t>ICT2016河北区视频监控项目（3、4包）施工合同</t>
    <phoneticPr fontId="19" type="noConversion"/>
  </si>
  <si>
    <t>2018.11.27</t>
    <phoneticPr fontId="19" type="noConversion"/>
  </si>
  <si>
    <t>每季度实际支付额=每季度额定支付额*当季度该项目全部点位完好使用率</t>
    <phoneticPr fontId="19" type="noConversion"/>
  </si>
  <si>
    <t>ICT2016河北区视频监控项目施工合同-终止协议</t>
    <phoneticPr fontId="19" type="noConversion"/>
  </si>
  <si>
    <t>JC21-1201-2016-000237-1</t>
    <phoneticPr fontId="19" type="noConversion"/>
  </si>
  <si>
    <t>2018-290</t>
    <phoneticPr fontId="19" type="noConversion"/>
  </si>
  <si>
    <t>JC21-1201-2018-000414</t>
    <phoneticPr fontId="19" type="noConversion"/>
  </si>
  <si>
    <t>ICT2016河北区视频监控项目施工合同</t>
    <phoneticPr fontId="19" type="noConversion"/>
  </si>
  <si>
    <t>JC21-1201-2017-000067-1</t>
    <phoneticPr fontId="19" type="noConversion"/>
  </si>
  <si>
    <t>JC21-1201-2018-000408</t>
    <phoneticPr fontId="19" type="noConversion"/>
  </si>
  <si>
    <t>ICT2016河北区视频监控项目（3、4包）设备买卖合同-终止协议</t>
    <phoneticPr fontId="19" type="noConversion"/>
  </si>
  <si>
    <t>JC21-1201-2016-000246-1</t>
    <phoneticPr fontId="19" type="noConversion"/>
  </si>
  <si>
    <t>JC21-1201-2018-000411</t>
    <phoneticPr fontId="19" type="noConversion"/>
  </si>
  <si>
    <t>2016-146</t>
    <phoneticPr fontId="19" type="noConversion"/>
  </si>
  <si>
    <t>ICT2016河北区视频监控项目设备买卖合同</t>
    <phoneticPr fontId="19" type="noConversion"/>
  </si>
  <si>
    <t>ICT2016河北区视频监控项目设备买卖合同-终止合同</t>
    <phoneticPr fontId="19" type="noConversion"/>
  </si>
  <si>
    <t>2018-292</t>
    <phoneticPr fontId="19" type="noConversion"/>
  </si>
  <si>
    <t>JC21-1201-2018-000441</t>
    <phoneticPr fontId="19" type="noConversion"/>
  </si>
  <si>
    <t>2018-293</t>
    <phoneticPr fontId="19" type="noConversion"/>
  </si>
  <si>
    <t>ICT西青技防网维护合同（2013）</t>
    <phoneticPr fontId="19" type="noConversion"/>
  </si>
  <si>
    <t>2018.11.23</t>
    <phoneticPr fontId="19" type="noConversion"/>
  </si>
  <si>
    <t>每年分两次付款，当年第一个月支付合同额的60%，当年最后一个月验收合格后支付年度尾款。</t>
    <phoneticPr fontId="19" type="noConversion"/>
  </si>
  <si>
    <t>JC21-1201-2018-000001-1</t>
    <phoneticPr fontId="19" type="noConversion"/>
  </si>
  <si>
    <t>ICT滨海新区教育专网及校园网项目物连网连接服务合同（塘沽）-终止协议</t>
    <phoneticPr fontId="19" type="noConversion"/>
  </si>
  <si>
    <t>2018.6.26</t>
    <phoneticPr fontId="19" type="noConversion"/>
  </si>
  <si>
    <t>2018-291</t>
    <phoneticPr fontId="19" type="noConversion"/>
  </si>
  <si>
    <t>洪涛</t>
    <phoneticPr fontId="19" type="noConversion"/>
  </si>
  <si>
    <t>中国共产党天津市和平区信息化综合运营向社会购买服务项目</t>
    <phoneticPr fontId="19" type="noConversion"/>
  </si>
  <si>
    <t>益华惠（天津）科技有限公司</t>
    <phoneticPr fontId="19" type="noConversion"/>
  </si>
  <si>
    <t>2018.7.20</t>
    <phoneticPr fontId="19" type="noConversion"/>
  </si>
  <si>
    <t>2018.12.12</t>
    <phoneticPr fontId="19" type="noConversion"/>
  </si>
  <si>
    <t>192181HXWI0091</t>
    <phoneticPr fontId="19" type="noConversion"/>
  </si>
  <si>
    <t>JC21-1201-2018-000357</t>
    <phoneticPr fontId="19" type="noConversion"/>
  </si>
  <si>
    <t>ICT天津市河西区海河南院区办公楼网络建设项目采购合同</t>
    <phoneticPr fontId="19" type="noConversion"/>
  </si>
  <si>
    <t>2018.9.13</t>
    <phoneticPr fontId="19" type="noConversion"/>
  </si>
  <si>
    <t>天津京信通信系统有限公司</t>
    <phoneticPr fontId="19" type="noConversion"/>
  </si>
  <si>
    <t>安装调试完毕后支付除质保金（1.7万）外的全部金额，1年质保期满后无息付清质保金。</t>
    <phoneticPr fontId="19" type="noConversion"/>
  </si>
  <si>
    <t>2018-293</t>
    <phoneticPr fontId="19" type="noConversion"/>
  </si>
  <si>
    <t>力地集团有限公司</t>
    <phoneticPr fontId="19" type="noConversion"/>
  </si>
  <si>
    <t>2018.7.10</t>
    <phoneticPr fontId="19" type="noConversion"/>
  </si>
  <si>
    <t>签订30%，半年后60%，合同期满后10%。</t>
    <phoneticPr fontId="19" type="noConversion"/>
  </si>
  <si>
    <t>192161JKWM0241</t>
    <phoneticPr fontId="19" type="noConversion"/>
  </si>
  <si>
    <t>192181dlwi0044</t>
    <phoneticPr fontId="19" type="noConversion"/>
  </si>
  <si>
    <t>洪涛</t>
    <phoneticPr fontId="19" type="noConversion"/>
  </si>
  <si>
    <t>韩旭</t>
    <phoneticPr fontId="19" type="noConversion"/>
  </si>
  <si>
    <t>192181BCWI0076</t>
    <phoneticPr fontId="19" type="noConversion"/>
  </si>
  <si>
    <t>2018.8（19922.41）</t>
    <phoneticPr fontId="19" type="noConversion"/>
  </si>
  <si>
    <t>2018.12(274371.07),</t>
    <phoneticPr fontId="19" type="noConversion"/>
  </si>
  <si>
    <t>2018.5月251009.43；2018.9月585688.68；2018.10（72984.8），2018.11月72984.8，2018.12(72984.8)</t>
    <phoneticPr fontId="19" type="noConversion"/>
  </si>
  <si>
    <t>2018.6月72327.04,2018.7月36163.52,2018.8月36163.52,2018.11月36163.52，2018.12(36163.52)</t>
    <phoneticPr fontId="19" type="noConversion"/>
  </si>
  <si>
    <t>2018.6月416678.3，2018.9月416678.3，2018.12(416678.3),</t>
    <phoneticPr fontId="19" type="noConversion"/>
  </si>
  <si>
    <t>2018.12(238160.38)</t>
    <phoneticPr fontId="19" type="noConversion"/>
  </si>
  <si>
    <t>2018.6月3070011.12，2018.9月1535005.56，2018.12(1535005.56)</t>
    <phoneticPr fontId="19" type="noConversion"/>
  </si>
  <si>
    <t>2018.6月1508289.72，2018-9月754144.86，2018.12(754144.86)</t>
    <phoneticPr fontId="19" type="noConversion"/>
  </si>
  <si>
    <t>2018.6月1358632.73，2018.9月1358632.73，2018.12(1358632.73)</t>
    <phoneticPr fontId="19" type="noConversion"/>
  </si>
  <si>
    <t>2018.6月1724665.86，2018.9月1724665.86，2018.12(1724665.86)</t>
    <phoneticPr fontId="19" type="noConversion"/>
  </si>
  <si>
    <t>JC21-1201-2018-000322</t>
    <phoneticPr fontId="19" type="noConversion"/>
  </si>
  <si>
    <t>韩旭</t>
    <phoneticPr fontId="19" type="noConversion"/>
  </si>
  <si>
    <t>2018.7.20</t>
    <phoneticPr fontId="19" type="noConversion"/>
  </si>
  <si>
    <t>2018.12.14</t>
    <phoneticPr fontId="19" type="noConversion"/>
  </si>
  <si>
    <t>签订50%，竣工验收合格45%，保修期结束5%。</t>
    <phoneticPr fontId="19" type="noConversion"/>
  </si>
  <si>
    <t>保修期1年</t>
    <phoneticPr fontId="19" type="noConversion"/>
  </si>
  <si>
    <t>2018.7.13</t>
    <phoneticPr fontId="19" type="noConversion"/>
  </si>
  <si>
    <t>2018.12.14</t>
    <phoneticPr fontId="19" type="noConversion"/>
  </si>
  <si>
    <t>签订30%，半年后60%，合同期满后10%。</t>
    <phoneticPr fontId="19" type="noConversion"/>
  </si>
  <si>
    <t>2018.3.1-2019.2.28</t>
    <phoneticPr fontId="19" type="noConversion"/>
  </si>
  <si>
    <t>2018-295</t>
    <phoneticPr fontId="19" type="noConversion"/>
  </si>
  <si>
    <t>2018-294</t>
    <phoneticPr fontId="19" type="noConversion"/>
  </si>
  <si>
    <t>F-20180231</t>
  </si>
  <si>
    <t>192180HQSM0121</t>
    <phoneticPr fontId="19" type="noConversion"/>
  </si>
  <si>
    <t>天津市红桥区公安消防支队物联网维护项目</t>
    <phoneticPr fontId="19" type="noConversion"/>
  </si>
  <si>
    <t>JC21-1201-2018-000448</t>
    <phoneticPr fontId="19" type="noConversion"/>
  </si>
  <si>
    <t>ICT天津市红桥区公安消防支队物联网维护项目采购合同</t>
    <phoneticPr fontId="19" type="noConversion"/>
  </si>
  <si>
    <t>2018.12.13</t>
    <phoneticPr fontId="19" type="noConversion"/>
  </si>
  <si>
    <t>陶金</t>
    <phoneticPr fontId="19" type="noConversion"/>
  </si>
  <si>
    <t>宝德（天津）安防科技股份有限公司</t>
    <phoneticPr fontId="19" type="noConversion"/>
  </si>
  <si>
    <t>签订40%，验收合格60%。</t>
    <phoneticPr fontId="19" type="noConversion"/>
  </si>
  <si>
    <t>JC21-1201-2018-000277</t>
    <phoneticPr fontId="19" type="noConversion"/>
  </si>
  <si>
    <t>ICT天津市电子政务外网接入网建设服务项目服务采购合同</t>
    <phoneticPr fontId="19" type="noConversion"/>
  </si>
  <si>
    <t>刘健欣</t>
    <phoneticPr fontId="19" type="noConversion"/>
  </si>
  <si>
    <t>2018.6.23</t>
    <phoneticPr fontId="19" type="noConversion"/>
  </si>
  <si>
    <t>服务期8个月</t>
    <phoneticPr fontId="19" type="noConversion"/>
  </si>
  <si>
    <t>服务期结束验收合格后，支付100%。</t>
    <phoneticPr fontId="19" type="noConversion"/>
  </si>
  <si>
    <t>2018-296</t>
    <phoneticPr fontId="19" type="noConversion"/>
  </si>
  <si>
    <t>2018.7月393081.76，2018.8月78616.35，2018.9月78616.35，2018.10（78616.35），2018.11（78616.35），2018.12（78616.35），</t>
    <phoneticPr fontId="19" type="noConversion"/>
  </si>
  <si>
    <t>2018.7月864779.88，2018.8月172955.97，2018.9月172955.97，2018.10（172955.97），2018.11（172955.97），2018.12（172955.97），</t>
    <phoneticPr fontId="19" type="noConversion"/>
  </si>
  <si>
    <t>2018.10(224056.6)，2018.11月44811.32，2018.12月44811.32，</t>
    <phoneticPr fontId="19" type="noConversion"/>
  </si>
  <si>
    <t>2018.4(100047.17），2018.8月133396.23，2018.9月66698.11，2018.11月33349.06，2018.12(33349.05)</t>
    <phoneticPr fontId="19" type="noConversion"/>
  </si>
  <si>
    <t>2018.10（15880.5），2018.11（15880.5），2018.12(15880.5)</t>
    <phoneticPr fontId="19" type="noConversion"/>
  </si>
  <si>
    <t>2018.11(301245.28),2018.12(75311.32)</t>
    <phoneticPr fontId="19" type="noConversion"/>
  </si>
  <si>
    <t>F-20180206-1</t>
    <phoneticPr fontId="19" type="noConversion"/>
  </si>
  <si>
    <t>F-20180206-1</t>
    <phoneticPr fontId="19" type="noConversion"/>
  </si>
  <si>
    <t>海河南院区办公楼网络建设项目</t>
    <phoneticPr fontId="19" type="noConversion"/>
  </si>
  <si>
    <t>2018.12（1154960）</t>
    <phoneticPr fontId="19" type="noConversion"/>
  </si>
  <si>
    <t>2018.12（674119.64）</t>
    <phoneticPr fontId="19" type="noConversion"/>
  </si>
  <si>
    <t>2018.12（2412552.15）</t>
    <phoneticPr fontId="19" type="noConversion"/>
  </si>
  <si>
    <t>2018.12（452891.62）</t>
    <phoneticPr fontId="19" type="noConversion"/>
  </si>
  <si>
    <t>预付740000，2018.9月58176.1，2018.10（58176.1）,2018.11（58176.1），2018.12（58176.1）</t>
    <phoneticPr fontId="19" type="noConversion"/>
  </si>
  <si>
    <t>预付225390，2018.9月（17719.34），2018.10（17719.34），2018.11（17719.34），，2018.12（17719.34）</t>
    <phoneticPr fontId="19" type="noConversion"/>
  </si>
  <si>
    <t>预付696430，2018.9（54750.77）2018.10（54750.77）,2018.11(54750.77)，2018.12(54750.77)</t>
    <phoneticPr fontId="19" type="noConversion"/>
  </si>
  <si>
    <t>2017.12月143710.69（6.66%），2018.9月35927.67，2018.10（35927.67），2018.11（323349.06），2018.12（35927.67），</t>
    <phoneticPr fontId="19" type="noConversion"/>
  </si>
  <si>
    <t>2018.9月982.9，2018.10月982.9，2018.11月982.9，2018.12月982.9</t>
    <phoneticPr fontId="19" type="noConversion"/>
  </si>
  <si>
    <t>2018.9月2358.49，2018.10月2358.49，2018.11月2358.49，2018.12（2358.49），</t>
    <phoneticPr fontId="19" type="noConversion"/>
  </si>
  <si>
    <t>ICT西青视频监控项目（第八包）网络安全设备买卖合同</t>
    <phoneticPr fontId="19" type="noConversion"/>
  </si>
  <si>
    <t>JC21-1201-2018-000464</t>
    <phoneticPr fontId="19" type="noConversion"/>
  </si>
  <si>
    <t>192161XQWI0221</t>
  </si>
  <si>
    <t>2018.12（315669.48）</t>
    <phoneticPr fontId="19" type="noConversion"/>
  </si>
  <si>
    <t>2018-297</t>
    <phoneticPr fontId="19" type="noConversion"/>
  </si>
  <si>
    <t>F-20180241</t>
  </si>
  <si>
    <t>19218000WM0113</t>
    <phoneticPr fontId="19" type="noConversion"/>
  </si>
  <si>
    <t>ICT天津市和平区司法局通讯网络维护合同</t>
    <phoneticPr fontId="19" type="noConversion"/>
  </si>
  <si>
    <t>JC21-1201-2018-000461</t>
    <phoneticPr fontId="19" type="noConversion"/>
  </si>
  <si>
    <t>2018.12（31446.54）</t>
    <phoneticPr fontId="19" type="noConversion"/>
  </si>
  <si>
    <t>2018-298</t>
    <phoneticPr fontId="19" type="noConversion"/>
  </si>
  <si>
    <t>2018-299</t>
    <phoneticPr fontId="19" type="noConversion"/>
  </si>
  <si>
    <t>ICT视频整合项目东方网力设备买卖合同</t>
    <phoneticPr fontId="19" type="noConversion"/>
  </si>
  <si>
    <t>ICT视频整合项目海康设备买卖合同</t>
    <phoneticPr fontId="19" type="noConversion"/>
  </si>
  <si>
    <t>JC21-1201-2018-000460</t>
    <phoneticPr fontId="19" type="noConversion"/>
  </si>
  <si>
    <t>JC21-1201-2018-000444</t>
    <phoneticPr fontId="19" type="noConversion"/>
  </si>
  <si>
    <t>天津网力智安科技有限责任公司</t>
    <phoneticPr fontId="19" type="noConversion"/>
  </si>
  <si>
    <t>杭州海康威视数字技术股份有限公司天津分公司</t>
    <phoneticPr fontId="19" type="noConversion"/>
  </si>
  <si>
    <t>2018-300</t>
    <phoneticPr fontId="19" type="noConversion"/>
  </si>
  <si>
    <t>F-20180257</t>
    <phoneticPr fontId="19" type="noConversion"/>
  </si>
  <si>
    <t>19218110WI0125</t>
    <phoneticPr fontId="19" type="noConversion"/>
  </si>
  <si>
    <t>粤江里社区居委会弱电改造工程</t>
    <phoneticPr fontId="19" type="noConversion"/>
  </si>
  <si>
    <t>JC21-1201-2018-000478</t>
    <phoneticPr fontId="19" type="noConversion"/>
  </si>
  <si>
    <t>天津京信通信系统有限公司</t>
    <phoneticPr fontId="19" type="noConversion"/>
  </si>
  <si>
    <t>F-20180256</t>
    <phoneticPr fontId="19" type="noConversion"/>
  </si>
  <si>
    <t>192181HXWI0106</t>
    <phoneticPr fontId="19" type="noConversion"/>
  </si>
  <si>
    <t>川江里小区高清数字监控系统工程</t>
    <phoneticPr fontId="19" type="noConversion"/>
  </si>
  <si>
    <t>JC21-1201-2018-000479</t>
    <phoneticPr fontId="19" type="noConversion"/>
  </si>
  <si>
    <t>2018-301</t>
    <phoneticPr fontId="19" type="noConversion"/>
  </si>
  <si>
    <t>2018.12(127784.48)</t>
    <phoneticPr fontId="19" type="noConversion"/>
  </si>
  <si>
    <t>2018.12(2661905.66)</t>
    <phoneticPr fontId="19" type="noConversion"/>
  </si>
  <si>
    <t>2018.12(27409.09)</t>
    <phoneticPr fontId="19" type="noConversion"/>
  </si>
  <si>
    <t>2018.11（39377.36）,2018.12(9844.34),</t>
    <phoneticPr fontId="19" type="noConversion"/>
  </si>
  <si>
    <t>2018.8月26462.26，2018.9月6682.39，2018.10（6682.39），2018.11（6682.39）,2018.12（6682.39）</t>
    <phoneticPr fontId="19" type="noConversion"/>
  </si>
  <si>
    <t>JC21-1201-2018-000377</t>
    <phoneticPr fontId="19" type="noConversion"/>
  </si>
  <si>
    <t>2018-302</t>
    <phoneticPr fontId="19" type="noConversion"/>
  </si>
  <si>
    <t>ICT蓟州区智慧旅游沃智投业务服务合同</t>
    <phoneticPr fontId="19" type="noConversion"/>
  </si>
  <si>
    <t>2018.10.9</t>
    <phoneticPr fontId="19" type="noConversion"/>
  </si>
  <si>
    <t>2018.12.21</t>
    <phoneticPr fontId="19" type="noConversion"/>
  </si>
  <si>
    <t>有效期一年。到期后若双方无异议，可以一年为周期顺延。</t>
    <phoneticPr fontId="19" type="noConversion"/>
  </si>
  <si>
    <t>JC21-1201-2018-000302</t>
    <phoneticPr fontId="19" type="noConversion"/>
  </si>
  <si>
    <t>2018-303</t>
    <phoneticPr fontId="19" type="noConversion"/>
  </si>
  <si>
    <t>ICT龙城KTV消防物联网服务合同</t>
    <phoneticPr fontId="19" type="noConversion"/>
  </si>
  <si>
    <t>2018.7.6</t>
    <phoneticPr fontId="19" type="noConversion"/>
  </si>
  <si>
    <t>F-20180247</t>
    <phoneticPr fontId="19" type="noConversion"/>
  </si>
  <si>
    <t>192181HXWI0118</t>
    <phoneticPr fontId="19" type="noConversion"/>
  </si>
  <si>
    <t>东海街社区办事大厅弱电改造工程</t>
    <phoneticPr fontId="19" type="noConversion"/>
  </si>
  <si>
    <t>JC21-1201-2018-000468</t>
    <phoneticPr fontId="19" type="noConversion"/>
  </si>
  <si>
    <t>ICT东海街社区办事大厅弱电改造施工合同</t>
    <phoneticPr fontId="19" type="noConversion"/>
  </si>
  <si>
    <t>2018.12.16</t>
    <phoneticPr fontId="19" type="noConversion"/>
  </si>
  <si>
    <t>2018.12.21</t>
    <phoneticPr fontId="19" type="noConversion"/>
  </si>
  <si>
    <t>高媛媛</t>
    <phoneticPr fontId="19" type="noConversion"/>
  </si>
  <si>
    <t>韩旭</t>
    <phoneticPr fontId="19" type="noConversion"/>
  </si>
  <si>
    <t>2018-304</t>
    <phoneticPr fontId="19" type="noConversion"/>
  </si>
  <si>
    <t>2018-305</t>
    <phoneticPr fontId="19" type="noConversion"/>
  </si>
  <si>
    <t>JC21-1201-2018-000299</t>
    <phoneticPr fontId="19" type="noConversion"/>
  </si>
  <si>
    <t>ICT盘古KTV消防物联网服务合同</t>
    <phoneticPr fontId="19" type="noConversion"/>
  </si>
  <si>
    <t>2018.7.6</t>
    <phoneticPr fontId="19" type="noConversion"/>
  </si>
  <si>
    <t>ICT蓟州智慧旅游沃云产品服务销售合同-变更协议</t>
    <phoneticPr fontId="19" type="noConversion"/>
  </si>
  <si>
    <t>2018.10.8</t>
    <phoneticPr fontId="19" type="noConversion"/>
  </si>
  <si>
    <t>2018-306</t>
    <phoneticPr fontId="19" type="noConversion"/>
  </si>
  <si>
    <t>JC21-1201-2018-000462</t>
    <phoneticPr fontId="19" type="noConversion"/>
  </si>
  <si>
    <t>2018.12.17</t>
    <phoneticPr fontId="19" type="noConversion"/>
  </si>
  <si>
    <t>服务期限至2023年9朋30日止</t>
    <phoneticPr fontId="19" type="noConversion"/>
  </si>
  <si>
    <t>签订后每半年支付线路租用费50000元，至服务期结束前一个月支付余全部金额。</t>
    <phoneticPr fontId="19" type="noConversion"/>
  </si>
  <si>
    <t>JC21-1201-2018-000419</t>
    <phoneticPr fontId="19" type="noConversion"/>
  </si>
  <si>
    <t>ICT疾控中心华为设备买卖合同</t>
    <phoneticPr fontId="19" type="noConversion"/>
  </si>
  <si>
    <t>2018-307</t>
    <phoneticPr fontId="19" type="noConversion"/>
  </si>
  <si>
    <t>2018.12（10607.55）</t>
    <phoneticPr fontId="19" type="noConversion"/>
  </si>
  <si>
    <t>2018.12（51022.64）</t>
    <phoneticPr fontId="19" type="noConversion"/>
  </si>
  <si>
    <t>2018.12（2909.43）</t>
    <phoneticPr fontId="19" type="noConversion"/>
  </si>
  <si>
    <t>2018.12（9641.51）</t>
    <phoneticPr fontId="19" type="noConversion"/>
  </si>
  <si>
    <t>2016.5月50%;2018.9月50%,2018.12月(-354500)-50%,</t>
    <phoneticPr fontId="19" type="noConversion"/>
  </si>
  <si>
    <t>2018.12(942820.13)</t>
    <phoneticPr fontId="19" type="noConversion"/>
  </si>
  <si>
    <t>2018.12(1073784.19)</t>
    <phoneticPr fontId="19" type="noConversion"/>
  </si>
  <si>
    <t>2018.12(522265.41)</t>
    <phoneticPr fontId="19" type="noConversion"/>
  </si>
  <si>
    <t>2018.12(530158.46)</t>
    <phoneticPr fontId="19" type="noConversion"/>
  </si>
  <si>
    <t>2018.3，2018.12（288679.25）</t>
    <phoneticPr fontId="19" type="noConversion"/>
  </si>
  <si>
    <t>JC21-1201-2018-000030-1</t>
    <phoneticPr fontId="19" type="noConversion"/>
  </si>
  <si>
    <t>ICT疾控中心华为设备买卖合同终止协议</t>
    <phoneticPr fontId="19" type="noConversion"/>
  </si>
  <si>
    <t>2018.12.25</t>
    <phoneticPr fontId="19" type="noConversion"/>
  </si>
  <si>
    <t>192181NKWI0101</t>
    <phoneticPr fontId="19" type="noConversion"/>
  </si>
  <si>
    <t>天津市公安局南开分局视频会议系统改造项目</t>
    <phoneticPr fontId="19" type="noConversion"/>
  </si>
  <si>
    <t>JC21-1201-2018-000386</t>
    <phoneticPr fontId="19" type="noConversion"/>
  </si>
  <si>
    <t>ICT天津市公安局南开分局视频会议系统改造项目分布式视频会议子系统采购合同</t>
    <phoneticPr fontId="19" type="noConversion"/>
  </si>
  <si>
    <t>天津中宸智能科技有限公司</t>
    <phoneticPr fontId="19" type="noConversion"/>
  </si>
  <si>
    <t>2018.10.10</t>
    <phoneticPr fontId="19" type="noConversion"/>
  </si>
  <si>
    <t>2018.12.29</t>
    <phoneticPr fontId="19" type="noConversion"/>
  </si>
  <si>
    <t>F-20180225</t>
    <phoneticPr fontId="19" type="noConversion"/>
  </si>
  <si>
    <t>2018-308</t>
    <phoneticPr fontId="19" type="noConversion"/>
  </si>
  <si>
    <t>2018.10.30</t>
    <phoneticPr fontId="19" type="noConversion"/>
  </si>
  <si>
    <t>2018.12.29</t>
    <phoneticPr fontId="19" type="noConversion"/>
  </si>
  <si>
    <t>F-20180067</t>
  </si>
  <si>
    <t>F-20180068</t>
  </si>
  <si>
    <t>2018-309</t>
    <phoneticPr fontId="19" type="noConversion"/>
  </si>
  <si>
    <t>2018-310</t>
    <phoneticPr fontId="19" type="noConversion"/>
  </si>
  <si>
    <t>192181JXWI0001</t>
    <phoneticPr fontId="19" type="noConversion"/>
  </si>
  <si>
    <t>蓟州数据机房及存储设备项目</t>
    <phoneticPr fontId="19" type="noConversion"/>
  </si>
  <si>
    <t>JC21-1201-2018-000280</t>
    <phoneticPr fontId="19" type="noConversion"/>
  </si>
  <si>
    <t>ICT天津市蓟州数据机房平台及存储设备服务项目服务采购合同</t>
    <phoneticPr fontId="19" type="noConversion"/>
  </si>
  <si>
    <t>洪涛</t>
    <phoneticPr fontId="19" type="noConversion"/>
  </si>
  <si>
    <t>2018.6.26</t>
    <phoneticPr fontId="19" type="noConversion"/>
  </si>
  <si>
    <t>2018.12.29</t>
    <phoneticPr fontId="19" type="noConversion"/>
  </si>
  <si>
    <t>ICT天津市蓟州数据机房平台及存储设备服务项目服务项目设备采购合同</t>
    <phoneticPr fontId="19" type="noConversion"/>
  </si>
  <si>
    <t>2018-311</t>
    <phoneticPr fontId="19" type="noConversion"/>
  </si>
  <si>
    <t>192181JXWI0002</t>
    <phoneticPr fontId="19" type="noConversion"/>
  </si>
  <si>
    <t>蓟州公安交警大队分中心机房安装工程项目</t>
    <phoneticPr fontId="19" type="noConversion"/>
  </si>
  <si>
    <t>2018-312</t>
    <phoneticPr fontId="19" type="noConversion"/>
  </si>
  <si>
    <t>JC21-1201-2018-000244</t>
    <phoneticPr fontId="19" type="noConversion"/>
  </si>
  <si>
    <t>JC21-1201-2018-000274</t>
    <phoneticPr fontId="19" type="noConversion"/>
  </si>
  <si>
    <t>ICT天津市蓟州交警大队分中心机房安装工程项目设备采购合同</t>
    <phoneticPr fontId="19" type="noConversion"/>
  </si>
  <si>
    <t>ICT天津市蓟州交警大队分中心机房安装工程项目施工合同</t>
    <phoneticPr fontId="19" type="noConversion"/>
  </si>
  <si>
    <t>2018.6.11</t>
    <phoneticPr fontId="19" type="noConversion"/>
  </si>
  <si>
    <t>2018.6.21</t>
    <phoneticPr fontId="19" type="noConversion"/>
  </si>
  <si>
    <t>ICT天津市静海区居家养老项目</t>
    <phoneticPr fontId="19" type="noConversion"/>
  </si>
  <si>
    <t>王桂林</t>
    <phoneticPr fontId="19" type="noConversion"/>
  </si>
  <si>
    <t>2018.7.6</t>
    <phoneticPr fontId="19" type="noConversion"/>
  </si>
  <si>
    <t>2018.7.4</t>
    <phoneticPr fontId="19" type="noConversion"/>
  </si>
  <si>
    <t>2018.12.1</t>
    <phoneticPr fontId="19" type="noConversion"/>
  </si>
  <si>
    <t>JC21-1201-2016-000162-1</t>
    <phoneticPr fontId="19" type="noConversion"/>
  </si>
  <si>
    <t>ICT滨海新区海防网络信道建设项目系统集成服务合同变更协议</t>
    <phoneticPr fontId="19" type="noConversion"/>
  </si>
  <si>
    <t>2018.12.18</t>
    <phoneticPr fontId="19" type="noConversion"/>
  </si>
  <si>
    <t>JC21-1201-2018-000017-1</t>
    <phoneticPr fontId="19" type="noConversion"/>
  </si>
  <si>
    <t>ICT视频整合项目东方网力设备买卖合同终止协议</t>
    <phoneticPr fontId="19" type="noConversion"/>
  </si>
  <si>
    <t>2018.12.27</t>
    <phoneticPr fontId="19" type="noConversion"/>
  </si>
  <si>
    <t>2018.12.14</t>
    <phoneticPr fontId="19" type="noConversion"/>
  </si>
  <si>
    <t>JC21-1201-2017-000041-1</t>
    <phoneticPr fontId="19" type="noConversion"/>
  </si>
  <si>
    <t>ICT西青视频监控项目（第八包）网络安全设备买卖 合同终止协议</t>
    <phoneticPr fontId="19" type="noConversion"/>
  </si>
  <si>
    <t>2018.12.17</t>
    <phoneticPr fontId="19" type="noConversion"/>
  </si>
  <si>
    <t>ICT静海技防网项目服务合同变更协议</t>
    <phoneticPr fontId="19" type="noConversion"/>
  </si>
  <si>
    <t>2018.12.12</t>
    <phoneticPr fontId="19" type="noConversion"/>
  </si>
  <si>
    <t>周建军</t>
    <phoneticPr fontId="19" type="noConversion"/>
  </si>
  <si>
    <t>JC21-1201-2016-000156-1</t>
    <phoneticPr fontId="19" type="noConversion"/>
  </si>
  <si>
    <t>2018-313</t>
    <phoneticPr fontId="19" type="noConversion"/>
  </si>
  <si>
    <t>2018-314</t>
    <phoneticPr fontId="19" type="noConversion"/>
  </si>
  <si>
    <t>192181JKWI0100</t>
  </si>
  <si>
    <t>192181JKWI0100</t>
    <phoneticPr fontId="19" type="noConversion"/>
  </si>
  <si>
    <t>F-20180255-1</t>
  </si>
  <si>
    <t>F-20180255-1</t>
    <phoneticPr fontId="19" type="noConversion"/>
  </si>
  <si>
    <t>关于《2018景区监控及客流量监测平台服务项目》的补充协议CT部分</t>
  </si>
  <si>
    <t>关于《2018景区监控及客流量监测平台服务项目》的补充协议CT部分</t>
    <phoneticPr fontId="19" type="noConversion"/>
  </si>
  <si>
    <t>JC21-1201-2018-000486</t>
    <phoneticPr fontId="19" type="noConversion"/>
  </si>
  <si>
    <t>JC21-1201-2018-000484</t>
    <phoneticPr fontId="19" type="noConversion"/>
  </si>
  <si>
    <t>ICT景区监控沃云产品服务销售合同</t>
    <phoneticPr fontId="19" type="noConversion"/>
  </si>
  <si>
    <t>韩旭</t>
    <phoneticPr fontId="19" type="noConversion"/>
  </si>
  <si>
    <t>中国联合网络通信有限公司天津市分公司</t>
    <phoneticPr fontId="19" type="noConversion"/>
  </si>
  <si>
    <t>2018.12.25</t>
    <phoneticPr fontId="19" type="noConversion"/>
  </si>
  <si>
    <t>2018.12.29</t>
    <phoneticPr fontId="19" type="noConversion"/>
  </si>
  <si>
    <t>ICT景区监控项目光纤宽带专线接入合同</t>
    <phoneticPr fontId="19" type="noConversion"/>
  </si>
  <si>
    <t>2018-315</t>
    <phoneticPr fontId="19" type="noConversion"/>
  </si>
  <si>
    <t>2018-316</t>
  </si>
  <si>
    <t>F-20180261</t>
    <phoneticPr fontId="19" type="noConversion"/>
  </si>
  <si>
    <t>192181JKWI0116</t>
    <phoneticPr fontId="19" type="noConversion"/>
  </si>
  <si>
    <t>天津市市容园林委视频会议指挥调试系统建设项目</t>
    <phoneticPr fontId="19" type="noConversion"/>
  </si>
  <si>
    <t>JC21-1201-2018-000510</t>
    <phoneticPr fontId="19" type="noConversion"/>
  </si>
  <si>
    <t>ICT天津市市容园林委视频会议及城市管理指挥调度系统建设项目大屏合同</t>
    <phoneticPr fontId="19" type="noConversion"/>
  </si>
  <si>
    <t>天津开发区明发实业有限公司</t>
    <phoneticPr fontId="19" type="noConversion"/>
  </si>
  <si>
    <t>2019.1.7</t>
    <phoneticPr fontId="19" type="noConversion"/>
  </si>
  <si>
    <t>2018.1.8</t>
    <phoneticPr fontId="19" type="noConversion"/>
  </si>
  <si>
    <t>F-20180281</t>
    <phoneticPr fontId="19" type="noConversion"/>
  </si>
  <si>
    <t>19218106WI0139</t>
    <phoneticPr fontId="19" type="noConversion"/>
  </si>
  <si>
    <t>滨海新区建筑领域治欠保支信息系统项目</t>
    <phoneticPr fontId="19" type="noConversion"/>
  </si>
  <si>
    <t>王帅</t>
    <phoneticPr fontId="19" type="noConversion"/>
  </si>
  <si>
    <t>JC21-1201-2018-000506</t>
    <phoneticPr fontId="19" type="noConversion"/>
  </si>
  <si>
    <t>ICT滨海新区建筑领域治欠保支信息系统建设项目软件开发合同</t>
    <phoneticPr fontId="19" type="noConversion"/>
  </si>
  <si>
    <t>天津孚睿无线科技有限公司</t>
    <phoneticPr fontId="19" type="noConversion"/>
  </si>
  <si>
    <t>2018-317</t>
    <phoneticPr fontId="19" type="noConversion"/>
  </si>
  <si>
    <t>JC21-1201-2018-000481</t>
    <phoneticPr fontId="19" type="noConversion"/>
  </si>
  <si>
    <t>ICT景区监控项目软件开发合同</t>
    <phoneticPr fontId="19" type="noConversion"/>
  </si>
  <si>
    <t>浙江游宇集智能科技有限公司</t>
    <phoneticPr fontId="19" type="noConversion"/>
  </si>
  <si>
    <t>2018.12.24</t>
    <phoneticPr fontId="19" type="noConversion"/>
  </si>
  <si>
    <t>JC21-1201-2018-000475</t>
    <phoneticPr fontId="19" type="noConversion"/>
  </si>
  <si>
    <t>192171TGWI0074</t>
    <phoneticPr fontId="19" type="noConversion"/>
  </si>
  <si>
    <t>F-20180112</t>
    <phoneticPr fontId="19" type="noConversion"/>
  </si>
  <si>
    <t>2018-318</t>
    <phoneticPr fontId="19" type="noConversion"/>
  </si>
  <si>
    <t>ICT滨海新区教育专网租用及运行维护服务合同（华为）</t>
    <phoneticPr fontId="19" type="noConversion"/>
  </si>
  <si>
    <t>2018.12.18</t>
    <phoneticPr fontId="19" type="noConversion"/>
  </si>
  <si>
    <t>2018.12.29</t>
    <phoneticPr fontId="19" type="noConversion"/>
  </si>
  <si>
    <t>2018-319</t>
    <phoneticPr fontId="19" type="noConversion"/>
  </si>
  <si>
    <t>F-20180251</t>
    <phoneticPr fontId="19" type="noConversion"/>
  </si>
  <si>
    <t>192181XQWI0114</t>
    <phoneticPr fontId="19" type="noConversion"/>
  </si>
  <si>
    <t>天津市西青区教育局视频监控系统购置安装项目</t>
    <phoneticPr fontId="19" type="noConversion"/>
  </si>
  <si>
    <t>JC21-1201-2018-000488</t>
    <phoneticPr fontId="19" type="noConversion"/>
  </si>
  <si>
    <t>ICT西青教育局视频监控项目MPLS-VPN电路租用合同</t>
    <phoneticPr fontId="19" type="noConversion"/>
  </si>
  <si>
    <t>2018.12.26</t>
    <phoneticPr fontId="19" type="noConversion"/>
  </si>
  <si>
    <t>2018.12.29</t>
    <phoneticPr fontId="19" type="noConversion"/>
  </si>
  <si>
    <t>2018-320</t>
    <phoneticPr fontId="19" type="noConversion"/>
  </si>
  <si>
    <t>JC21-1201-2018-000492</t>
    <phoneticPr fontId="19" type="noConversion"/>
  </si>
  <si>
    <t>ICT西青智慧旅游项目沃云产品服务销售合同</t>
    <phoneticPr fontId="19" type="noConversion"/>
  </si>
  <si>
    <t>中国联合网络通信有限公司天津市分公司</t>
    <phoneticPr fontId="19" type="noConversion"/>
  </si>
  <si>
    <t>2018.12.29</t>
    <phoneticPr fontId="19" type="noConversion"/>
  </si>
  <si>
    <t>天津市和平区司法局通讯网络维护项目</t>
    <phoneticPr fontId="19" type="noConversion"/>
  </si>
  <si>
    <t>洪涛</t>
    <phoneticPr fontId="19" type="noConversion"/>
  </si>
  <si>
    <t>2018.12.17</t>
    <phoneticPr fontId="19" type="noConversion"/>
  </si>
  <si>
    <t>2018-321</t>
    <phoneticPr fontId="19" type="noConversion"/>
  </si>
  <si>
    <t>JC21-1201-2018-000459</t>
    <phoneticPr fontId="19" type="noConversion"/>
  </si>
  <si>
    <t>ICT滨海教育项目华为设备买卖合同</t>
    <phoneticPr fontId="19" type="noConversion"/>
  </si>
  <si>
    <t>2018.12.18</t>
    <phoneticPr fontId="19" type="noConversion"/>
  </si>
  <si>
    <t>2018.12.29</t>
    <phoneticPr fontId="19" type="noConversion"/>
  </si>
  <si>
    <t>2018.12.20</t>
    <phoneticPr fontId="19" type="noConversion"/>
  </si>
  <si>
    <t>2018-322</t>
    <phoneticPr fontId="19" type="noConversion"/>
  </si>
  <si>
    <t>JC21-1201-2018-000490</t>
    <phoneticPr fontId="19" type="noConversion"/>
  </si>
  <si>
    <t>ICT2018景区监控项目合同</t>
    <phoneticPr fontId="19" type="noConversion"/>
  </si>
  <si>
    <t>天津智导科技有限公司</t>
    <phoneticPr fontId="19" type="noConversion"/>
  </si>
  <si>
    <t>2018.12.28</t>
    <phoneticPr fontId="19" type="noConversion"/>
  </si>
  <si>
    <t>2018.12.29</t>
    <phoneticPr fontId="19" type="noConversion"/>
  </si>
  <si>
    <t>JC21-1201-2018-000500</t>
    <phoneticPr fontId="19" type="noConversion"/>
  </si>
  <si>
    <t>ICT天津市市容园林委视频会议及城市管理指挥调度系统建设项目视频会议合同</t>
    <phoneticPr fontId="19" type="noConversion"/>
  </si>
  <si>
    <t>2018-323</t>
    <phoneticPr fontId="19" type="noConversion"/>
  </si>
  <si>
    <t>宇顺通达（天津）系统集成有限公司</t>
    <phoneticPr fontId="19" type="noConversion"/>
  </si>
  <si>
    <t>JC21-1201-2018-000491</t>
    <phoneticPr fontId="19" type="noConversion"/>
  </si>
  <si>
    <t>2018-324</t>
    <phoneticPr fontId="19" type="noConversion"/>
  </si>
  <si>
    <t>ICT公路处项目云计算业务服务销售合同</t>
    <phoneticPr fontId="19" type="noConversion"/>
  </si>
  <si>
    <t>2018.12.26</t>
    <phoneticPr fontId="19" type="noConversion"/>
  </si>
  <si>
    <t>部门存档-流水号</t>
    <phoneticPr fontId="19" type="noConversion"/>
  </si>
  <si>
    <t>F-20180162</t>
  </si>
  <si>
    <t>19218000WI0077</t>
    <phoneticPr fontId="19" type="noConversion"/>
  </si>
  <si>
    <t>2018-325</t>
    <phoneticPr fontId="19" type="noConversion"/>
  </si>
  <si>
    <t>天津市津南区教育局中小学幼儿园教育网网络设备维护项目</t>
    <phoneticPr fontId="19" type="noConversion"/>
  </si>
  <si>
    <t>JC21-1201-2018-000498</t>
    <phoneticPr fontId="19" type="noConversion"/>
  </si>
  <si>
    <t>ICT天津市津南区教育局中小学幼儿园教育网络设备维护合同</t>
    <phoneticPr fontId="19" type="noConversion"/>
  </si>
  <si>
    <t>2019.1.2</t>
    <phoneticPr fontId="19" type="noConversion"/>
  </si>
  <si>
    <t>2018.1.10</t>
    <phoneticPr fontId="19" type="noConversion"/>
  </si>
  <si>
    <t>2018-326</t>
    <phoneticPr fontId="19" type="noConversion"/>
  </si>
  <si>
    <t>2018-327</t>
  </si>
  <si>
    <t>JC21-1201-2018-000503</t>
    <phoneticPr fontId="19" type="noConversion"/>
  </si>
  <si>
    <t>ICT天津市市容园林委视频会议及城市管理指挥调试系统建设项目移动车载合同</t>
    <phoneticPr fontId="19" type="noConversion"/>
  </si>
  <si>
    <t>天津市盛瑞通网络技术有限公司</t>
    <phoneticPr fontId="19" type="noConversion"/>
  </si>
  <si>
    <t>2019.1.10</t>
    <phoneticPr fontId="19" type="noConversion"/>
  </si>
  <si>
    <t>F-20180279</t>
    <phoneticPr fontId="19" type="noConversion"/>
  </si>
  <si>
    <t>19218110WI0137</t>
    <phoneticPr fontId="19" type="noConversion"/>
  </si>
  <si>
    <t>天津市河西区人民政府尖山街道办事处社区安装高清数字监控系统采购项目</t>
    <phoneticPr fontId="19" type="noConversion"/>
  </si>
  <si>
    <t>JC21-1201-2018-000509</t>
    <phoneticPr fontId="19" type="noConversion"/>
  </si>
  <si>
    <t>天津京信通信系统有限公司</t>
    <phoneticPr fontId="19" type="noConversion"/>
  </si>
  <si>
    <t>F-20180258</t>
  </si>
  <si>
    <t>2018-328</t>
    <phoneticPr fontId="19" type="noConversion"/>
  </si>
  <si>
    <t>天津市滨海新区大港电子政务信息中心机房网络系统维护项目</t>
    <phoneticPr fontId="19" type="noConversion"/>
  </si>
  <si>
    <t>JC21-1201-2018-000507</t>
    <phoneticPr fontId="19" type="noConversion"/>
  </si>
  <si>
    <t>ICT天津市滨海新区大港电子政务信息中心机房网络系统维护合同</t>
    <phoneticPr fontId="19" type="noConversion"/>
  </si>
  <si>
    <t>天津新信科技股份有限公司</t>
    <phoneticPr fontId="19" type="noConversion"/>
  </si>
  <si>
    <t>2019.1.9</t>
    <phoneticPr fontId="19" type="noConversion"/>
  </si>
  <si>
    <t>F-2018</t>
  </si>
  <si>
    <t>F-2018</t>
    <phoneticPr fontId="19" type="noConversion"/>
  </si>
  <si>
    <t>19218100WI0131</t>
    <phoneticPr fontId="19" type="noConversion"/>
  </si>
  <si>
    <t>天津市市场和质量监督管理委员会信息化处综合行政系统硬件项目</t>
    <phoneticPr fontId="19" type="noConversion"/>
  </si>
  <si>
    <t>JC21-1201-2018-000485</t>
    <phoneticPr fontId="19" type="noConversion"/>
  </si>
  <si>
    <t>2018-329</t>
    <phoneticPr fontId="19" type="noConversion"/>
  </si>
  <si>
    <t>2018.12.24</t>
    <phoneticPr fontId="19" type="noConversion"/>
  </si>
  <si>
    <t>陶金</t>
    <phoneticPr fontId="19" type="noConversion"/>
  </si>
  <si>
    <t>19218100WT0122</t>
    <phoneticPr fontId="19" type="noConversion"/>
  </si>
  <si>
    <t>JC21-1201-2018-000494</t>
    <phoneticPr fontId="19" type="noConversion"/>
  </si>
  <si>
    <t>2018-330</t>
    <phoneticPr fontId="19" type="noConversion"/>
  </si>
  <si>
    <t>2018-331</t>
  </si>
  <si>
    <t>ICT天津市市场和质量监督管理委员会信息化处综合行政系统硬件设备采购合同</t>
    <phoneticPr fontId="19" type="noConversion"/>
  </si>
  <si>
    <t>北京绿色苹果技术有限公司</t>
    <phoneticPr fontId="19" type="noConversion"/>
  </si>
  <si>
    <t>2019.1.7</t>
    <phoneticPr fontId="19" type="noConversion"/>
  </si>
  <si>
    <t>19218100WS0133</t>
    <phoneticPr fontId="19" type="noConversion"/>
  </si>
  <si>
    <t>天津市市场和质量监督管理委员会信息化处综合行政系统软件项目</t>
    <phoneticPr fontId="19" type="noConversion"/>
  </si>
  <si>
    <t>JC21-1201-2018-000493</t>
    <phoneticPr fontId="19" type="noConversion"/>
  </si>
  <si>
    <t>ICT天津市市场和质量监督管理委员会信息化处综合行政系统软件服务合同</t>
    <phoneticPr fontId="19" type="noConversion"/>
  </si>
  <si>
    <t>2018.12.26</t>
    <phoneticPr fontId="19" type="noConversion"/>
  </si>
  <si>
    <t>天津市升阳工程技术有限公司</t>
    <phoneticPr fontId="19" type="noConversion"/>
  </si>
  <si>
    <t>F-20180264</t>
    <phoneticPr fontId="19" type="noConversion"/>
  </si>
  <si>
    <t>19218110WI0123</t>
    <phoneticPr fontId="19" type="noConversion"/>
  </si>
  <si>
    <t>2018-332</t>
    <phoneticPr fontId="19" type="noConversion"/>
  </si>
  <si>
    <t>天津市河西区人民政府陈塘庄街道办事处综合治理大厅多媒体系统购置项目</t>
    <phoneticPr fontId="19" type="noConversion"/>
  </si>
  <si>
    <t>JC21-1201-2018-000476</t>
    <phoneticPr fontId="19" type="noConversion"/>
  </si>
  <si>
    <t>ICT天津市河西区人民政府陈塘庄街道办事处综合治理大厅多媒体系统购置项目合同</t>
    <phoneticPr fontId="19" type="noConversion"/>
  </si>
  <si>
    <t>ICT天津市市场和质量监督管理委员会信息化处综合行政系统硬件（CT）项目合同</t>
    <phoneticPr fontId="19" type="noConversion"/>
  </si>
  <si>
    <t>2018-333</t>
    <phoneticPr fontId="19" type="noConversion"/>
  </si>
  <si>
    <t>F-20180272</t>
    <phoneticPr fontId="19" type="noConversion"/>
  </si>
  <si>
    <t>19218110WI0129</t>
    <phoneticPr fontId="19" type="noConversion"/>
  </si>
  <si>
    <t>越秀路街下属社区电子阅览室网络工程</t>
    <phoneticPr fontId="19" type="noConversion"/>
  </si>
  <si>
    <t>JC21-1201-2018-000497</t>
    <phoneticPr fontId="19" type="noConversion"/>
  </si>
  <si>
    <t>ICT越秀路街下属社区电子阅览室网络工程项目合同</t>
    <phoneticPr fontId="19" type="noConversion"/>
  </si>
  <si>
    <t>2018-334</t>
    <phoneticPr fontId="19" type="noConversion"/>
  </si>
  <si>
    <t>F-20180263</t>
  </si>
  <si>
    <t>19218110WI0124</t>
    <phoneticPr fontId="19" type="noConversion"/>
  </si>
  <si>
    <t>天津市河西区人民政府陈塘庄街道办事处社区公共安全系统设备购置项目</t>
    <phoneticPr fontId="19" type="noConversion"/>
  </si>
  <si>
    <t>JC21-1201-2018-000477</t>
    <phoneticPr fontId="19" type="noConversion"/>
  </si>
  <si>
    <t>ICT天津市河西区人民政府陈塘庄街道办事处社区公共安全系统设备购置项目合同</t>
    <phoneticPr fontId="19" type="noConversion"/>
  </si>
  <si>
    <t>JC21-1201-2018-000499</t>
    <phoneticPr fontId="19" type="noConversion"/>
  </si>
  <si>
    <t>2018-335</t>
    <phoneticPr fontId="19" type="noConversion"/>
  </si>
  <si>
    <t>ICT天津市市容园林委视频会议及城市管理指挥调度系统建设项目防火墙合同</t>
    <phoneticPr fontId="19" type="noConversion"/>
  </si>
  <si>
    <t>知行诺安（天津）科技有限公司</t>
    <phoneticPr fontId="19" type="noConversion"/>
  </si>
  <si>
    <t>2019.1.11</t>
    <phoneticPr fontId="19" type="noConversion"/>
  </si>
  <si>
    <t>JC21-1201-2019-000013(关联合同JC21-1201-2016-000132)</t>
    <phoneticPr fontId="19" type="noConversion"/>
  </si>
  <si>
    <t>2019-1</t>
    <phoneticPr fontId="19" type="noConversion"/>
  </si>
  <si>
    <t>2019-2</t>
    <phoneticPr fontId="19" type="noConversion"/>
  </si>
  <si>
    <t>JC21-1201-2019-000007(关联JC21-1201-2017-000127)</t>
    <phoneticPr fontId="19" type="noConversion"/>
  </si>
  <si>
    <t>2019.1.18</t>
    <phoneticPr fontId="19" type="noConversion"/>
  </si>
  <si>
    <t>2019.1.21</t>
    <phoneticPr fontId="19" type="noConversion"/>
  </si>
  <si>
    <t>2019-3</t>
    <phoneticPr fontId="19" type="noConversion"/>
  </si>
  <si>
    <t>JC21-1201-2019-0000008（关联JC21-1201-2017-000256）</t>
    <phoneticPr fontId="19" type="noConversion"/>
  </si>
  <si>
    <t>2019.1.11</t>
    <phoneticPr fontId="19" type="noConversion"/>
  </si>
  <si>
    <t>2019.1.21</t>
    <phoneticPr fontId="19" type="noConversion"/>
  </si>
  <si>
    <t>2018-336</t>
    <phoneticPr fontId="19" type="noConversion"/>
  </si>
  <si>
    <t>2018-337</t>
    <phoneticPr fontId="19" type="noConversion"/>
  </si>
  <si>
    <t>2019-4</t>
    <phoneticPr fontId="19" type="noConversion"/>
  </si>
  <si>
    <t>JC21-1201-2018-000495</t>
    <phoneticPr fontId="19" type="noConversion"/>
  </si>
  <si>
    <t>JC21-1201-2018-000496</t>
  </si>
  <si>
    <t>JC21-1201-2019-000010</t>
    <phoneticPr fontId="19" type="noConversion"/>
  </si>
  <si>
    <t>F-20180243</t>
  </si>
  <si>
    <t>192181HDWI0109</t>
    <phoneticPr fontId="19" type="noConversion"/>
  </si>
  <si>
    <t>天津市河东区政务外网建设项目</t>
    <phoneticPr fontId="19" type="noConversion"/>
  </si>
  <si>
    <t>ICT天津市河东区政务外网桌面云服务合同</t>
    <phoneticPr fontId="19" type="noConversion"/>
  </si>
  <si>
    <t>2019.1.9</t>
    <phoneticPr fontId="19" type="noConversion"/>
  </si>
  <si>
    <t>2018.1.22</t>
    <phoneticPr fontId="19" type="noConversion"/>
  </si>
  <si>
    <t>高媛媛</t>
    <phoneticPr fontId="19" type="noConversion"/>
  </si>
  <si>
    <t>ICT天津市河东区政务外网专网组网合同</t>
    <phoneticPr fontId="19" type="noConversion"/>
  </si>
  <si>
    <t>ICT天津市河东区政务外网建设项目服务合同</t>
    <phoneticPr fontId="19" type="noConversion"/>
  </si>
  <si>
    <t>JC21-1001-2018-000567</t>
    <phoneticPr fontId="19" type="noConversion"/>
  </si>
  <si>
    <t>2019.1(319137.93)</t>
    <phoneticPr fontId="19" type="noConversion"/>
  </si>
  <si>
    <t>2019.1(345283.018867924)</t>
    <phoneticPr fontId="19" type="noConversion"/>
  </si>
  <si>
    <t>2019.1(353773.44)</t>
    <phoneticPr fontId="19" type="noConversion"/>
  </si>
  <si>
    <t>F-20180284</t>
    <phoneticPr fontId="19" type="noConversion"/>
  </si>
  <si>
    <t>2018-338</t>
    <phoneticPr fontId="19" type="noConversion"/>
  </si>
  <si>
    <t>天津市和平区校园视频监控提升改造设备运维项目</t>
    <phoneticPr fontId="19" type="noConversion"/>
  </si>
  <si>
    <t>JC21-1201-2019-000009</t>
    <phoneticPr fontId="19" type="noConversion"/>
  </si>
  <si>
    <t>2019-5</t>
    <phoneticPr fontId="19" type="noConversion"/>
  </si>
  <si>
    <t>2019-6</t>
  </si>
  <si>
    <t>ICT天津市和平区样园视频监控提升改造设备运维项目（CT电路）合同</t>
    <phoneticPr fontId="19" type="noConversion"/>
  </si>
  <si>
    <t>洪涛</t>
    <phoneticPr fontId="19" type="noConversion"/>
  </si>
  <si>
    <t>中国联合网络通信有限公司天津市分公司</t>
    <phoneticPr fontId="19" type="noConversion"/>
  </si>
  <si>
    <t>19218107WI0147</t>
    <phoneticPr fontId="19" type="noConversion"/>
  </si>
  <si>
    <t>2019.1.15</t>
    <phoneticPr fontId="19" type="noConversion"/>
  </si>
  <si>
    <t>2018.1.25</t>
    <phoneticPr fontId="19" type="noConversion"/>
  </si>
  <si>
    <t>JC21-1201-2019-000020</t>
    <phoneticPr fontId="19" type="noConversion"/>
  </si>
  <si>
    <t>ICT天津市和平区样园视频监控提升改造项目设备合同</t>
    <phoneticPr fontId="19" type="noConversion"/>
  </si>
  <si>
    <t>2019.1.16</t>
    <phoneticPr fontId="19" type="noConversion"/>
  </si>
  <si>
    <t>2019.1.25</t>
    <phoneticPr fontId="19" type="noConversion"/>
  </si>
  <si>
    <t>2019-8</t>
  </si>
  <si>
    <t>F-20180289</t>
    <phoneticPr fontId="19" type="noConversion"/>
  </si>
  <si>
    <t>2019-7</t>
    <phoneticPr fontId="19" type="noConversion"/>
  </si>
  <si>
    <t>19218107WC0148</t>
    <phoneticPr fontId="19" type="noConversion"/>
  </si>
  <si>
    <t>重要产品追溯体系建设平台一期项目和重要产品（肉菜）追溯体系建设项目云平台采购及相关服务项目</t>
    <phoneticPr fontId="19" type="noConversion"/>
  </si>
  <si>
    <t>JC21-1201-2019-000023</t>
    <phoneticPr fontId="19" type="noConversion"/>
  </si>
  <si>
    <t>ICT重要产品追溯体系建设平台一期项目绿盟采购合同</t>
    <phoneticPr fontId="19" type="noConversion"/>
  </si>
  <si>
    <t>天津市科迪亚科技发展有限公司</t>
    <phoneticPr fontId="19" type="noConversion"/>
  </si>
  <si>
    <t>2019.1.17</t>
    <phoneticPr fontId="19" type="noConversion"/>
  </si>
  <si>
    <t>F-20190005</t>
    <phoneticPr fontId="19" type="noConversion"/>
  </si>
  <si>
    <t>2019-9</t>
  </si>
  <si>
    <t>19218000WI0159</t>
    <phoneticPr fontId="19" type="noConversion"/>
  </si>
  <si>
    <t>双桥河镇监控显示屏系统改造工程项目</t>
    <phoneticPr fontId="19" type="noConversion"/>
  </si>
  <si>
    <t>JC21-1201-2019-000022</t>
    <phoneticPr fontId="19" type="noConversion"/>
  </si>
  <si>
    <t>ICT双桥河镇监控项目施工合同</t>
    <phoneticPr fontId="19" type="noConversion"/>
  </si>
  <si>
    <t>2019.1.18</t>
    <phoneticPr fontId="19" type="noConversion"/>
  </si>
  <si>
    <t>JC21-1201-2019-000024</t>
    <phoneticPr fontId="19" type="noConversion"/>
  </si>
  <si>
    <t>ICT双桥河示范小城镇项目施工合同</t>
    <phoneticPr fontId="19" type="noConversion"/>
  </si>
  <si>
    <t>2019-10</t>
    <phoneticPr fontId="19" type="noConversion"/>
  </si>
  <si>
    <t>F-20180260</t>
  </si>
  <si>
    <t>19218110WT0127</t>
    <phoneticPr fontId="19" type="noConversion"/>
  </si>
  <si>
    <t>天津市河西区网信办服务外包维护合同项目</t>
    <phoneticPr fontId="19" type="noConversion"/>
  </si>
  <si>
    <t>JC21-1201-2019-000002</t>
    <phoneticPr fontId="19" type="noConversion"/>
  </si>
  <si>
    <t>ICT天津市河西区网信办服务外包维护合同</t>
    <phoneticPr fontId="19" type="noConversion"/>
  </si>
  <si>
    <t>2019.1.4</t>
    <phoneticPr fontId="19" type="noConversion"/>
  </si>
  <si>
    <t>F-2018</t>
    <phoneticPr fontId="19" type="noConversion"/>
  </si>
  <si>
    <t>19218118WO0135</t>
    <phoneticPr fontId="19" type="noConversion"/>
  </si>
  <si>
    <t>天津市武清区农村基层防汛预报报警体系建设中通讯网络建设项目</t>
    <phoneticPr fontId="19" type="noConversion"/>
  </si>
  <si>
    <t>JC21-1201-2019-000004</t>
    <phoneticPr fontId="19" type="noConversion"/>
  </si>
  <si>
    <t>2019-12</t>
  </si>
  <si>
    <t>2019-11</t>
    <phoneticPr fontId="19" type="noConversion"/>
  </si>
  <si>
    <t>ICT武清防汛报警体系专网组网合同</t>
    <phoneticPr fontId="19" type="noConversion"/>
  </si>
  <si>
    <t>JC21-1201-2019-000024-1</t>
    <phoneticPr fontId="19" type="noConversion"/>
  </si>
  <si>
    <t>ICT双桥河示范小城镇项目施工合同变更协议</t>
    <phoneticPr fontId="19" type="noConversion"/>
  </si>
  <si>
    <t>2019.1.23</t>
    <phoneticPr fontId="19" type="noConversion"/>
  </si>
  <si>
    <t>19218105WW0134</t>
    <phoneticPr fontId="19" type="noConversion"/>
  </si>
  <si>
    <t>天津市东丽区人民政府万新街道办事处智慧消防报警设备采购及安装项目</t>
    <phoneticPr fontId="19" type="noConversion"/>
  </si>
  <si>
    <t>JC21-1201-2019-000015</t>
    <phoneticPr fontId="19" type="noConversion"/>
  </si>
  <si>
    <t>ICT东丽物联网业务服务协议</t>
    <phoneticPr fontId="19" type="noConversion"/>
  </si>
  <si>
    <t>高玚</t>
    <phoneticPr fontId="19" type="noConversion"/>
  </si>
  <si>
    <t>2019.1.16</t>
    <phoneticPr fontId="19" type="noConversion"/>
  </si>
  <si>
    <t>F-20180261</t>
  </si>
  <si>
    <t>192181JKWI0116</t>
  </si>
  <si>
    <t>JC21-1201-2018-000489</t>
    <phoneticPr fontId="19" type="noConversion"/>
  </si>
  <si>
    <t>ICT天津市市容园林委视频会议及城市管理指挥调试系统建设项目合同</t>
    <phoneticPr fontId="19" type="noConversion"/>
  </si>
  <si>
    <t>2019.1.2</t>
    <phoneticPr fontId="19" type="noConversion"/>
  </si>
  <si>
    <t>2019-13</t>
    <phoneticPr fontId="19" type="noConversion"/>
  </si>
  <si>
    <t>F-20180254</t>
    <phoneticPr fontId="19" type="noConversion"/>
  </si>
  <si>
    <t>192181JKWI0119</t>
    <phoneticPr fontId="19" type="noConversion"/>
  </si>
  <si>
    <t>农商银行政务网迁移工程项目</t>
    <phoneticPr fontId="19" type="noConversion"/>
  </si>
  <si>
    <t>JC21-1201-2019-000031</t>
    <phoneticPr fontId="19" type="noConversion"/>
  </si>
  <si>
    <t>ICT农商银行政务网迁移工程施工合同</t>
    <phoneticPr fontId="19" type="noConversion"/>
  </si>
  <si>
    <t>2019-14</t>
    <phoneticPr fontId="19" type="noConversion"/>
  </si>
  <si>
    <t>F-20190002</t>
    <phoneticPr fontId="19" type="noConversion"/>
  </si>
  <si>
    <t>蓟县交通局出租车车辆定位项目</t>
    <phoneticPr fontId="19" type="noConversion"/>
  </si>
  <si>
    <t>JC21-1201-2019-000037</t>
    <phoneticPr fontId="19" type="noConversion"/>
  </si>
  <si>
    <t>ICT2019年蓟县交通局出租车车辆定位项目服务合同</t>
    <phoneticPr fontId="19" type="noConversion"/>
  </si>
  <si>
    <t>2019-15</t>
    <phoneticPr fontId="19" type="noConversion"/>
  </si>
  <si>
    <t>F-20180305</t>
    <phoneticPr fontId="19" type="noConversion"/>
  </si>
  <si>
    <t>19218110WI0145</t>
    <phoneticPr fontId="19" type="noConversion"/>
  </si>
  <si>
    <t>天津市河西区人民政府大营门街道办事处蚌埠道东莱里社区安装高清数字监控系统采购项目</t>
    <phoneticPr fontId="19" type="noConversion"/>
  </si>
  <si>
    <t>JC21-1201-2019-000035</t>
    <phoneticPr fontId="19" type="noConversion"/>
  </si>
  <si>
    <t>天津市河西区人民政府大营门街道办事处蚌埠道东莱里社区安装高清数字监控系统采购项目合同</t>
    <phoneticPr fontId="19" type="noConversion"/>
  </si>
  <si>
    <t>2019-16</t>
  </si>
  <si>
    <t>F-20180280</t>
    <phoneticPr fontId="19" type="noConversion"/>
  </si>
  <si>
    <t>19218110WI0132</t>
    <phoneticPr fontId="19" type="noConversion"/>
  </si>
  <si>
    <t>挂甲寺街机关办公楼弱电改造项目</t>
    <phoneticPr fontId="19" type="noConversion"/>
  </si>
  <si>
    <t>JC21-1201-2019-000034</t>
    <phoneticPr fontId="19" type="noConversion"/>
  </si>
  <si>
    <t>ICT天津市河西区人民政府挂甲寺街道办事处机关办公楼弱电改造合同</t>
    <phoneticPr fontId="19" type="noConversion"/>
  </si>
  <si>
    <t>2018-340</t>
    <phoneticPr fontId="19" type="noConversion"/>
  </si>
  <si>
    <t>19218100WW0134</t>
    <phoneticPr fontId="19" type="noConversion"/>
  </si>
  <si>
    <t>JC21-1201-2018-000504</t>
    <phoneticPr fontId="19" type="noConversion"/>
  </si>
  <si>
    <t>ICT东丽区万新街道智慧消防服务系统集成合同</t>
    <phoneticPr fontId="19" type="noConversion"/>
  </si>
  <si>
    <t>2018-341</t>
    <phoneticPr fontId="19" type="noConversion"/>
  </si>
  <si>
    <t>19118118W00135</t>
    <phoneticPr fontId="19" type="noConversion"/>
  </si>
  <si>
    <t>天津市武清区农村基层防汛预报报警体系建设中通讯网络建设项目</t>
    <phoneticPr fontId="19" type="noConversion"/>
  </si>
  <si>
    <t>JC21-1201-2018-000467</t>
    <phoneticPr fontId="19" type="noConversion"/>
  </si>
  <si>
    <t>ICT武清农村基层防汛报警体系物联网业务服务协议</t>
    <phoneticPr fontId="19" type="noConversion"/>
  </si>
  <si>
    <t>2019-17</t>
    <phoneticPr fontId="19" type="noConversion"/>
  </si>
  <si>
    <t>F-20190017</t>
    <phoneticPr fontId="19" type="noConversion"/>
  </si>
  <si>
    <t>19218119WT0146</t>
    <phoneticPr fontId="19" type="noConversion"/>
  </si>
  <si>
    <t>高清技防网运行维护项目</t>
    <phoneticPr fontId="19" type="noConversion"/>
  </si>
  <si>
    <t>JC21-1201-2019-000045</t>
    <phoneticPr fontId="19" type="noConversion"/>
  </si>
  <si>
    <t>ICT西青人脸识别项目光纤租用合同</t>
    <phoneticPr fontId="19" type="noConversion"/>
  </si>
  <si>
    <t>2019-18</t>
    <phoneticPr fontId="19" type="noConversion"/>
  </si>
  <si>
    <t>F-20190013</t>
    <phoneticPr fontId="19" type="noConversion"/>
  </si>
  <si>
    <t>19219119WI0006</t>
    <phoneticPr fontId="19" type="noConversion"/>
  </si>
  <si>
    <t>天津市公安局西青分局各单位人脸识别设备购置安装项目</t>
    <phoneticPr fontId="19" type="noConversion"/>
  </si>
  <si>
    <t>JC21-1201-2019-000050</t>
    <phoneticPr fontId="19" type="noConversion"/>
  </si>
  <si>
    <t>ICT西青高清技防网维护光纤租用合同</t>
    <phoneticPr fontId="19" type="noConversion"/>
  </si>
  <si>
    <t>韩旭</t>
    <phoneticPr fontId="19" type="noConversion"/>
  </si>
  <si>
    <t>天津市华谊网络通信技术有限公司</t>
    <phoneticPr fontId="19" type="noConversion"/>
  </si>
  <si>
    <t>2019.1.23</t>
    <phoneticPr fontId="19" type="noConversion"/>
  </si>
  <si>
    <t>2019.2.1</t>
    <phoneticPr fontId="19" type="noConversion"/>
  </si>
  <si>
    <t>高媛媛</t>
    <phoneticPr fontId="19" type="noConversion"/>
  </si>
  <si>
    <t>常广宇</t>
    <phoneticPr fontId="19" type="noConversion"/>
  </si>
  <si>
    <t>天津市赛格车圣导航科技有限公司</t>
    <phoneticPr fontId="19" type="noConversion"/>
  </si>
  <si>
    <t>天津京信通信系统有限公司</t>
    <phoneticPr fontId="19" type="noConversion"/>
  </si>
  <si>
    <t>2019.1.24</t>
  </si>
  <si>
    <t>2019.1.25</t>
  </si>
  <si>
    <t>天津双海科技发展有限公司</t>
    <phoneticPr fontId="19" type="noConversion"/>
  </si>
  <si>
    <t>2019.2.14</t>
    <phoneticPr fontId="19" type="noConversion"/>
  </si>
  <si>
    <t>周建军</t>
    <phoneticPr fontId="19" type="noConversion"/>
  </si>
  <si>
    <t>洪涛</t>
    <phoneticPr fontId="19" type="noConversion"/>
  </si>
  <si>
    <t>中国联合网络通信有限公司天津市分公司</t>
    <phoneticPr fontId="19" type="noConversion"/>
  </si>
  <si>
    <t>2018.12.18</t>
    <phoneticPr fontId="19" type="noConversion"/>
  </si>
  <si>
    <t>2019.2.18</t>
    <phoneticPr fontId="19" type="noConversion"/>
  </si>
  <si>
    <t>2019.2.26</t>
    <phoneticPr fontId="19" type="noConversion"/>
  </si>
  <si>
    <t>张悦开始记录</t>
    <phoneticPr fontId="19" type="noConversion"/>
  </si>
  <si>
    <t>JC21-1201-2019-000026</t>
    <phoneticPr fontId="19" type="noConversion"/>
  </si>
  <si>
    <t>高媛媛</t>
    <phoneticPr fontId="19" type="noConversion"/>
  </si>
  <si>
    <t>2019.2.22</t>
    <phoneticPr fontId="19" type="noConversion"/>
  </si>
  <si>
    <t>2019.3.4</t>
    <phoneticPr fontId="19" type="noConversion"/>
  </si>
  <si>
    <t>高媛媛</t>
    <phoneticPr fontId="19" type="noConversion"/>
  </si>
  <si>
    <t>JC21-1201-2019-000051</t>
    <phoneticPr fontId="19" type="noConversion"/>
  </si>
  <si>
    <t>2019-19</t>
    <phoneticPr fontId="19" type="noConversion"/>
  </si>
  <si>
    <t>2019-20</t>
    <phoneticPr fontId="19" type="noConversion"/>
  </si>
  <si>
    <t>JC21-1201-2019-000044</t>
    <phoneticPr fontId="19" type="noConversion"/>
  </si>
  <si>
    <t>2019-21</t>
    <phoneticPr fontId="19" type="noConversion"/>
  </si>
  <si>
    <t>2019-22</t>
    <phoneticPr fontId="19" type="noConversion"/>
  </si>
  <si>
    <t>JC21-1201-2019-000016</t>
    <phoneticPr fontId="19" type="noConversion"/>
  </si>
  <si>
    <t>2019-23</t>
    <phoneticPr fontId="19" type="noConversion"/>
  </si>
  <si>
    <t>2019.3.4</t>
    <phoneticPr fontId="19" type="noConversion"/>
  </si>
  <si>
    <t>2019-24</t>
    <phoneticPr fontId="19" type="noConversion"/>
  </si>
  <si>
    <t>JC21-1201-2019-000061</t>
    <phoneticPr fontId="19" type="noConversion"/>
  </si>
  <si>
    <t>ICT越秀路街道办事处（菜市场）视频监控施工合同</t>
    <phoneticPr fontId="19" type="noConversion"/>
  </si>
  <si>
    <t>F-20190008</t>
    <phoneticPr fontId="19" type="noConversion"/>
  </si>
  <si>
    <t>19219110WI0005</t>
    <phoneticPr fontId="19" type="noConversion"/>
  </si>
  <si>
    <t>越秀路街道办事处（菜市场）视频监控项目</t>
    <phoneticPr fontId="19" type="noConversion"/>
  </si>
  <si>
    <t>2019.2.25</t>
    <phoneticPr fontId="19" type="noConversion"/>
  </si>
  <si>
    <t>2019-25</t>
    <phoneticPr fontId="19" type="noConversion"/>
  </si>
  <si>
    <t>F-20180295</t>
    <phoneticPr fontId="19" type="noConversion"/>
  </si>
  <si>
    <t>19218111WI0144</t>
    <phoneticPr fontId="19" type="noConversion"/>
  </si>
  <si>
    <t>天津市红桥区2018年人脸抓拍识别对比系统建设项目</t>
    <phoneticPr fontId="19" type="noConversion"/>
  </si>
  <si>
    <t>JC21-1201-2019-000060</t>
    <phoneticPr fontId="19" type="noConversion"/>
  </si>
  <si>
    <t>ICT红桥人脸识别项目MPLS-VPN电路租用合同</t>
    <phoneticPr fontId="19" type="noConversion"/>
  </si>
  <si>
    <t>张华艳</t>
    <phoneticPr fontId="19" type="noConversion"/>
  </si>
  <si>
    <t>2019.3.5</t>
    <phoneticPr fontId="19" type="noConversion"/>
  </si>
  <si>
    <t>2019-26</t>
    <phoneticPr fontId="19" type="noConversion"/>
  </si>
  <si>
    <t>F-20190001</t>
    <phoneticPr fontId="19" type="noConversion"/>
  </si>
  <si>
    <t>192181HXWI0103</t>
    <phoneticPr fontId="19" type="noConversion"/>
  </si>
  <si>
    <t>河西区南昌路二期“城市双修”示范项目二批工程视频监控改造项目</t>
    <phoneticPr fontId="19" type="noConversion"/>
  </si>
  <si>
    <t>JC21-1201-2019-000064</t>
    <phoneticPr fontId="19" type="noConversion"/>
  </si>
  <si>
    <t>ICT南昌路二期项目合同</t>
    <phoneticPr fontId="19" type="noConversion"/>
  </si>
  <si>
    <t>张华艳</t>
    <phoneticPr fontId="19" type="noConversion"/>
  </si>
  <si>
    <t>2019.3.6</t>
    <phoneticPr fontId="19" type="noConversion"/>
  </si>
  <si>
    <t>2019-27</t>
    <phoneticPr fontId="19" type="noConversion"/>
  </si>
  <si>
    <t>F-2018</t>
    <phoneticPr fontId="19" type="noConversion"/>
  </si>
  <si>
    <t>F-2019</t>
    <phoneticPr fontId="19" type="noConversion"/>
  </si>
  <si>
    <t>19218101WI0156</t>
    <phoneticPr fontId="19" type="noConversion"/>
  </si>
  <si>
    <t>天津市宝坻区建设工程质量安全监督管理支队网络升级改造项目</t>
    <phoneticPr fontId="19" type="noConversion"/>
  </si>
  <si>
    <t>JC21-1201-2019-000057</t>
    <phoneticPr fontId="19" type="noConversion"/>
  </si>
  <si>
    <t>ICT宝坻安全管理支队项目合同</t>
    <phoneticPr fontId="19" type="noConversion"/>
  </si>
  <si>
    <t>张东亮</t>
    <phoneticPr fontId="19" type="noConversion"/>
  </si>
  <si>
    <t>天津新信科技股份有限公司</t>
    <phoneticPr fontId="19" type="noConversion"/>
  </si>
  <si>
    <t>2019-28</t>
    <phoneticPr fontId="19" type="noConversion"/>
  </si>
  <si>
    <t>JC21-1201-2019-000058</t>
    <phoneticPr fontId="19" type="noConversion"/>
  </si>
  <si>
    <t>ICT西青人脸识别项目设备买卖合同</t>
    <phoneticPr fontId="19" type="noConversion"/>
  </si>
  <si>
    <t>浩玳信息技术（天津）有限公司</t>
    <phoneticPr fontId="19" type="noConversion"/>
  </si>
  <si>
    <t>2019-29</t>
    <phoneticPr fontId="19" type="noConversion"/>
  </si>
  <si>
    <t>F-20180242</t>
    <phoneticPr fontId="19" type="noConversion"/>
  </si>
  <si>
    <t>192181TGWM0112</t>
    <phoneticPr fontId="19" type="noConversion"/>
  </si>
  <si>
    <t>天津经济技术开发区行政审批局呼叫中心维护及坐席服务项目</t>
    <phoneticPr fontId="19" type="noConversion"/>
  </si>
  <si>
    <t>JC21-1201-2019-000036</t>
    <phoneticPr fontId="19" type="noConversion"/>
  </si>
  <si>
    <t>ICT中心商务区管理委员会呼叫中心维护及坐席服务项目合同</t>
    <phoneticPr fontId="19" type="noConversion"/>
  </si>
  <si>
    <t>李庆东</t>
    <phoneticPr fontId="19" type="noConversion"/>
  </si>
  <si>
    <t>天津天心天思软件科技有限公司</t>
    <phoneticPr fontId="19" type="noConversion"/>
  </si>
  <si>
    <t>2019.1.24</t>
    <phoneticPr fontId="19" type="noConversion"/>
  </si>
  <si>
    <t>2019-30</t>
    <phoneticPr fontId="19" type="noConversion"/>
  </si>
  <si>
    <t>F-20180273</t>
    <phoneticPr fontId="19" type="noConversion"/>
  </si>
  <si>
    <t>19218100WI0126</t>
    <phoneticPr fontId="19" type="noConversion"/>
  </si>
  <si>
    <t>2018年交通基础设施和科技管理设施项目取电施工项目</t>
    <phoneticPr fontId="19" type="noConversion"/>
  </si>
  <si>
    <t>刘嘉</t>
    <phoneticPr fontId="19" type="noConversion"/>
  </si>
  <si>
    <t>天津众和通电子有限公司</t>
    <phoneticPr fontId="19" type="noConversion"/>
  </si>
  <si>
    <t>2019.1.22</t>
    <phoneticPr fontId="19" type="noConversion"/>
  </si>
  <si>
    <t>ICT2018交通设施取电施工合同</t>
    <phoneticPr fontId="19" type="noConversion"/>
  </si>
  <si>
    <t>2019-31</t>
    <phoneticPr fontId="19" type="noConversion"/>
  </si>
  <si>
    <t>F-20180274</t>
    <phoneticPr fontId="19" type="noConversion"/>
  </si>
  <si>
    <t>19218118WI0128</t>
    <phoneticPr fontId="19" type="noConversion"/>
  </si>
  <si>
    <t>JC21-1201-2019-000032</t>
    <phoneticPr fontId="19" type="noConversion"/>
  </si>
  <si>
    <t>2018交通设施杆体建设施工合同取电施工合同</t>
    <phoneticPr fontId="19" type="noConversion"/>
  </si>
  <si>
    <t>2019.1.23</t>
    <phoneticPr fontId="19" type="noConversion"/>
  </si>
  <si>
    <t>2019-32</t>
    <phoneticPr fontId="19" type="noConversion"/>
  </si>
  <si>
    <t>JC21-1201-2019-000038</t>
    <phoneticPr fontId="19" type="noConversion"/>
  </si>
  <si>
    <t>ICT重要产品追溯体系建设平台一期项目等保采购合同</t>
    <phoneticPr fontId="19" type="noConversion"/>
  </si>
  <si>
    <t>恒利德（天津）科技有限公司</t>
    <phoneticPr fontId="19" type="noConversion"/>
  </si>
  <si>
    <t>2019.2.11</t>
    <phoneticPr fontId="19" type="noConversion"/>
  </si>
  <si>
    <t>2019-33</t>
    <phoneticPr fontId="19" type="noConversion"/>
  </si>
  <si>
    <t>F-20180285</t>
    <phoneticPr fontId="19" type="noConversion"/>
  </si>
  <si>
    <t>19218114WM0138</t>
    <phoneticPr fontId="19" type="noConversion"/>
  </si>
  <si>
    <t>2018年天津市党政专用通信网络发展建设项目（十五个区高清电视会议系统建设项目）宽带红网B网城域网部分采购项目</t>
    <phoneticPr fontId="19" type="noConversion"/>
  </si>
  <si>
    <t>JC21-1201-2019-000040</t>
    <phoneticPr fontId="19" type="noConversion"/>
  </si>
  <si>
    <t>ICT党政专用通信网络发展建设项目合同</t>
    <phoneticPr fontId="19" type="noConversion"/>
  </si>
  <si>
    <t>天津市美朗特通讯设备有限公司</t>
    <phoneticPr fontId="19" type="noConversion"/>
  </si>
  <si>
    <t>2019-34</t>
    <phoneticPr fontId="19" type="noConversion"/>
  </si>
  <si>
    <t>F-2018284</t>
    <phoneticPr fontId="19" type="noConversion"/>
  </si>
  <si>
    <t>19218107WI0147</t>
    <phoneticPr fontId="19" type="noConversion"/>
  </si>
  <si>
    <t>天津市和平区校园视频监控提升改造设备运维项目</t>
    <phoneticPr fontId="19" type="noConversion"/>
  </si>
  <si>
    <t>JC21-1201-2019-000019</t>
    <phoneticPr fontId="19" type="noConversion"/>
  </si>
  <si>
    <t>ICT天津市和平区校园视频监控提升改造项目合同</t>
    <phoneticPr fontId="19" type="noConversion"/>
  </si>
  <si>
    <t>李翔</t>
    <phoneticPr fontId="19" type="noConversion"/>
  </si>
  <si>
    <t>北京国安电气有限责任公司</t>
    <phoneticPr fontId="19" type="noConversion"/>
  </si>
  <si>
    <t>2019.1.18</t>
    <phoneticPr fontId="19" type="noConversion"/>
  </si>
  <si>
    <t>2019-35</t>
    <phoneticPr fontId="19" type="noConversion"/>
  </si>
  <si>
    <t>ICT党政专用通信网项目施工合同</t>
    <phoneticPr fontId="19" type="noConversion"/>
  </si>
  <si>
    <t>JC21-1201-2019-000041</t>
    <phoneticPr fontId="19" type="noConversion"/>
  </si>
  <si>
    <t>2019.2.28</t>
    <phoneticPr fontId="19" type="noConversion"/>
  </si>
  <si>
    <t>2019.3.6</t>
    <phoneticPr fontId="19" type="noConversion"/>
  </si>
  <si>
    <t>2019-36</t>
    <phoneticPr fontId="19" type="noConversion"/>
  </si>
  <si>
    <t>F-20180280-1</t>
    <phoneticPr fontId="19" type="noConversion"/>
  </si>
  <si>
    <t>19218110WI0132</t>
    <phoneticPr fontId="19" type="noConversion"/>
  </si>
  <si>
    <t>关于&lt;挂甲寺街机办公楼弱电改造项目&gt;的补充协议</t>
    <phoneticPr fontId="19" type="noConversion"/>
  </si>
  <si>
    <t>JC21-1201-2019-000034-1</t>
    <phoneticPr fontId="19" type="noConversion"/>
  </si>
  <si>
    <t>2019.3.13</t>
    <phoneticPr fontId="19" type="noConversion"/>
  </si>
  <si>
    <t>2019.3.15</t>
    <phoneticPr fontId="19" type="noConversion"/>
  </si>
  <si>
    <t>多税率</t>
    <phoneticPr fontId="19" type="noConversion"/>
  </si>
  <si>
    <t>2019-37</t>
    <phoneticPr fontId="19" type="noConversion"/>
  </si>
  <si>
    <t>JC21-1201-2019-000049</t>
    <phoneticPr fontId="19" type="noConversion"/>
  </si>
  <si>
    <t>ICT蓟州区智慧旅游项目设备买卖合同</t>
    <phoneticPr fontId="19" type="noConversion"/>
  </si>
  <si>
    <t>2019.2.14</t>
    <phoneticPr fontId="19" type="noConversion"/>
  </si>
  <si>
    <t>2019-38</t>
    <phoneticPr fontId="19" type="noConversion"/>
  </si>
  <si>
    <t>JC21-1201-2019-000043</t>
    <phoneticPr fontId="19" type="noConversion"/>
  </si>
  <si>
    <t>2019-39</t>
    <phoneticPr fontId="19" type="noConversion"/>
  </si>
  <si>
    <t>JC21-1201-2019-000329-1</t>
    <phoneticPr fontId="19" type="noConversion"/>
  </si>
  <si>
    <t>2019.1.29</t>
    <phoneticPr fontId="19" type="noConversion"/>
  </si>
  <si>
    <t>2019-40</t>
    <phoneticPr fontId="19" type="noConversion"/>
  </si>
  <si>
    <t>JC21-1201-2018-000328-1</t>
    <phoneticPr fontId="19" type="noConversion"/>
  </si>
  <si>
    <t>2019-41</t>
    <phoneticPr fontId="19" type="noConversion"/>
  </si>
  <si>
    <t>JC21-1201-2018-000317-1</t>
    <phoneticPr fontId="19" type="noConversion"/>
  </si>
  <si>
    <t>JC21-1201-2018-000344</t>
    <phoneticPr fontId="19" type="noConversion"/>
  </si>
  <si>
    <t>ICT河东技防网项目服务合同</t>
    <phoneticPr fontId="19" type="noConversion"/>
  </si>
  <si>
    <t>2019.3.6</t>
    <phoneticPr fontId="19" type="noConversion"/>
  </si>
  <si>
    <t>2019-42</t>
    <phoneticPr fontId="19" type="noConversion"/>
  </si>
  <si>
    <t xml:space="preserve"> </t>
    <phoneticPr fontId="19" type="noConversion"/>
  </si>
  <si>
    <t>2019-43</t>
    <phoneticPr fontId="19" type="noConversion"/>
  </si>
  <si>
    <t>19218104WI0152</t>
    <phoneticPr fontId="19" type="noConversion"/>
  </si>
  <si>
    <t>天津市政协机关视频监控系统升级改造项目</t>
    <phoneticPr fontId="19" type="noConversion"/>
  </si>
  <si>
    <t>ICT天津市政协机关监控系统提升改造项目合同</t>
    <phoneticPr fontId="19" type="noConversion"/>
  </si>
  <si>
    <t>JC21-1201-2019-000075</t>
    <phoneticPr fontId="19" type="noConversion"/>
  </si>
  <si>
    <t>ICT滨海新区建筑领域治欠保支信息系统项目沃云产品服务销售合同</t>
    <phoneticPr fontId="19" type="noConversion"/>
  </si>
  <si>
    <t>2019.3.19</t>
    <phoneticPr fontId="19" type="noConversion"/>
  </si>
  <si>
    <t>2019.3.20</t>
    <phoneticPr fontId="19" type="noConversion"/>
  </si>
  <si>
    <t>吴俊杰</t>
    <phoneticPr fontId="19" type="noConversion"/>
  </si>
  <si>
    <t>2019-44</t>
    <phoneticPr fontId="19" type="noConversion"/>
  </si>
  <si>
    <t>2019-45</t>
    <phoneticPr fontId="19" type="noConversion"/>
  </si>
  <si>
    <t>19219111WI0002</t>
    <phoneticPr fontId="19" type="noConversion"/>
  </si>
  <si>
    <t>天津大悦城购物中心反恐整改项目</t>
    <phoneticPr fontId="19" type="noConversion"/>
  </si>
  <si>
    <t>JC21-1201-2019-000074</t>
    <phoneticPr fontId="19" type="noConversion"/>
  </si>
  <si>
    <t>ICT天津大悦城购物中心反恐整改项目设备买卖合同</t>
    <phoneticPr fontId="19" type="noConversion"/>
  </si>
  <si>
    <t>张华艳</t>
    <phoneticPr fontId="19" type="noConversion"/>
  </si>
  <si>
    <t>天津耐杰科技有限公司</t>
    <phoneticPr fontId="19" type="noConversion"/>
  </si>
  <si>
    <t>2019.3.19</t>
    <phoneticPr fontId="19" type="noConversion"/>
  </si>
  <si>
    <t>2019.3.21</t>
    <phoneticPr fontId="19" type="noConversion"/>
  </si>
  <si>
    <t>高媛媛</t>
    <phoneticPr fontId="19" type="noConversion"/>
  </si>
  <si>
    <t>2019-46</t>
    <phoneticPr fontId="19" type="noConversion"/>
  </si>
  <si>
    <t>JC21-1201-2019-000073</t>
    <phoneticPr fontId="19" type="noConversion"/>
  </si>
  <si>
    <t>ICT天津大悦城购物中心反恐整改项目施工合同</t>
    <phoneticPr fontId="19" type="noConversion"/>
  </si>
  <si>
    <t>2019-47</t>
    <phoneticPr fontId="19" type="noConversion"/>
  </si>
  <si>
    <t>JC21-1201-2019-000076</t>
    <phoneticPr fontId="19" type="noConversion"/>
  </si>
  <si>
    <t>ICT天津大悦城购物中心反恐项目MPLS-VPN电路租用合同</t>
    <phoneticPr fontId="19" type="noConversion"/>
  </si>
  <si>
    <t>2019-48</t>
    <phoneticPr fontId="19" type="noConversion"/>
  </si>
  <si>
    <t>F-20190007</t>
    <phoneticPr fontId="19" type="noConversion"/>
  </si>
  <si>
    <t>19219110WI0001</t>
    <phoneticPr fontId="19" type="noConversion"/>
  </si>
  <si>
    <t>天津市河西区人民政府东海街道办事处粤江里、汉江里和三水南里等四个社区高清数字监控项目</t>
    <phoneticPr fontId="19" type="noConversion"/>
  </si>
  <si>
    <t>JC21-1201-2019-000081</t>
    <phoneticPr fontId="19" type="noConversion"/>
  </si>
  <si>
    <t>天津市河西区人民政府东海街道办事处粤江里、汉江里和三水南里等四个社区高清数字监控项目合同</t>
    <phoneticPr fontId="19" type="noConversion"/>
  </si>
  <si>
    <t>张东亮</t>
    <phoneticPr fontId="19" type="noConversion"/>
  </si>
  <si>
    <t>2019.3.21</t>
    <phoneticPr fontId="19" type="noConversion"/>
  </si>
  <si>
    <t>2019.3.22</t>
    <phoneticPr fontId="19" type="noConversion"/>
  </si>
  <si>
    <t>2019-49</t>
    <phoneticPr fontId="19" type="noConversion"/>
  </si>
  <si>
    <t>F-20180294</t>
    <phoneticPr fontId="19" type="noConversion"/>
  </si>
  <si>
    <t>19218100wi0141</t>
    <phoneticPr fontId="19" type="noConversion"/>
  </si>
  <si>
    <t>天津市滨海新区汉沽第三中学公共广播系统集成工程</t>
    <phoneticPr fontId="19" type="noConversion"/>
  </si>
  <si>
    <t>JC21-1201-2019-000053</t>
    <phoneticPr fontId="19" type="noConversion"/>
  </si>
  <si>
    <t>ICT天津市滨海新区汉沽第三中学公共广播系统集成工程合同</t>
    <phoneticPr fontId="19" type="noConversion"/>
  </si>
  <si>
    <t>2019.2.22</t>
    <phoneticPr fontId="19" type="noConversion"/>
  </si>
  <si>
    <t>2019.3.22</t>
    <phoneticPr fontId="19" type="noConversion"/>
  </si>
  <si>
    <t>2019-50</t>
    <phoneticPr fontId="19" type="noConversion"/>
  </si>
  <si>
    <t>F-20180290</t>
    <phoneticPr fontId="19" type="noConversion"/>
  </si>
  <si>
    <t>19218100WI0142</t>
    <phoneticPr fontId="19" type="noConversion"/>
  </si>
  <si>
    <t>天津市滨海新区汉沽第八中学公共广播系统集成工程</t>
    <phoneticPr fontId="19" type="noConversion"/>
  </si>
  <si>
    <t>JC21-1201-2019-000052</t>
    <phoneticPr fontId="19" type="noConversion"/>
  </si>
  <si>
    <t>ICT天津市滨海新区汉沽第八中学公共广播系统集成合同</t>
    <phoneticPr fontId="19" type="noConversion"/>
  </si>
  <si>
    <t>2019-51</t>
    <phoneticPr fontId="19" type="noConversion"/>
  </si>
  <si>
    <t>F-20180291</t>
    <phoneticPr fontId="19" type="noConversion"/>
  </si>
  <si>
    <t>19218100WI0143</t>
    <phoneticPr fontId="19" type="noConversion"/>
  </si>
  <si>
    <t>天津市滨海新区汉沽第九中学公共广播系统集成工程</t>
    <phoneticPr fontId="19" type="noConversion"/>
  </si>
  <si>
    <t>ICT天津市滨海新区汉沽第九中学公共广播系统集成工程合同</t>
    <phoneticPr fontId="19" type="noConversion"/>
  </si>
  <si>
    <t>2019-52</t>
    <phoneticPr fontId="19" type="noConversion"/>
  </si>
  <si>
    <t>天津市红桥区2018年人脸抓拍识别对比系统建设项目</t>
    <phoneticPr fontId="19" type="noConversion"/>
  </si>
  <si>
    <t>2019.3.21</t>
    <phoneticPr fontId="19" type="noConversion"/>
  </si>
  <si>
    <t>2019.3.25</t>
    <phoneticPr fontId="19" type="noConversion"/>
  </si>
  <si>
    <t>JC21-1201-2019-000078</t>
    <phoneticPr fontId="19" type="noConversion"/>
  </si>
  <si>
    <t>2019-53</t>
    <phoneticPr fontId="19" type="noConversion"/>
  </si>
  <si>
    <t>F-20180278</t>
    <phoneticPr fontId="19" type="noConversion"/>
  </si>
  <si>
    <t>1921810WI0136</t>
    <phoneticPr fontId="19" type="noConversion"/>
  </si>
  <si>
    <t>天津市北辰区卫生和计划生育委员会医保监控设备采购项目</t>
    <phoneticPr fontId="19" type="noConversion"/>
  </si>
  <si>
    <t>JC21-1201-2019-000082</t>
    <phoneticPr fontId="19" type="noConversion"/>
  </si>
  <si>
    <t>ICT北辰卫计委项目合同</t>
    <phoneticPr fontId="19" type="noConversion"/>
  </si>
  <si>
    <t>李翔、苏鹏飞</t>
    <phoneticPr fontId="19" type="noConversion"/>
  </si>
  <si>
    <t>天津市拓甫网络科技开发有限公司</t>
    <phoneticPr fontId="19" type="noConversion"/>
  </si>
  <si>
    <t>2019-54</t>
    <phoneticPr fontId="19" type="noConversion"/>
  </si>
  <si>
    <t>JC21-1201-2019-000080</t>
    <phoneticPr fontId="19" type="noConversion"/>
  </si>
  <si>
    <t>ICT西青人脸项目合同</t>
    <phoneticPr fontId="19" type="noConversion"/>
  </si>
  <si>
    <t>2019-54</t>
    <phoneticPr fontId="19" type="noConversion"/>
  </si>
  <si>
    <t>F-20190014</t>
    <phoneticPr fontId="19" type="noConversion"/>
  </si>
  <si>
    <t>19219110WS0013</t>
    <phoneticPr fontId="19" type="noConversion"/>
  </si>
  <si>
    <t>天津市河西区智慧市政综合平台软件购置项目</t>
    <phoneticPr fontId="19" type="noConversion"/>
  </si>
  <si>
    <t>JC21-1201-2019-000069</t>
    <phoneticPr fontId="19" type="noConversion"/>
  </si>
  <si>
    <t>ICT河西智慧市政平台河长制软件开发服务合同</t>
    <phoneticPr fontId="19" type="noConversion"/>
  </si>
  <si>
    <t>李娜</t>
    <phoneticPr fontId="19" type="noConversion"/>
  </si>
  <si>
    <t>浙江元亨通信技术股份有限公司</t>
    <phoneticPr fontId="19" type="noConversion"/>
  </si>
  <si>
    <t>2019.3.13</t>
    <phoneticPr fontId="19" type="noConversion"/>
  </si>
  <si>
    <t>2019.3.27</t>
    <phoneticPr fontId="19" type="noConversion"/>
  </si>
  <si>
    <t>2019-55</t>
    <phoneticPr fontId="19" type="noConversion"/>
  </si>
  <si>
    <t>JC21-1201-2018-000487</t>
    <phoneticPr fontId="19" type="noConversion"/>
  </si>
  <si>
    <t>ICT西青校园监控项目合同</t>
    <phoneticPr fontId="19" type="noConversion"/>
  </si>
  <si>
    <t>2019-56</t>
    <phoneticPr fontId="19" type="noConversion"/>
  </si>
  <si>
    <t>F-2019</t>
    <phoneticPr fontId="19" type="noConversion"/>
  </si>
  <si>
    <t>F-2019</t>
    <phoneticPr fontId="19" type="noConversion"/>
  </si>
  <si>
    <t>19219000WI0012</t>
    <phoneticPr fontId="19" type="noConversion"/>
  </si>
  <si>
    <t>天津市津南区教育局津南教育安防工程采购项目</t>
    <phoneticPr fontId="19" type="noConversion"/>
  </si>
  <si>
    <t>ICT津南区教育局津南教育安防工程采购项目合同</t>
    <phoneticPr fontId="19" type="noConversion"/>
  </si>
  <si>
    <t>张东亮</t>
    <phoneticPr fontId="19" type="noConversion"/>
  </si>
  <si>
    <t>天津旭涛鸿泽科技发展有限公司</t>
    <phoneticPr fontId="19" type="noConversion"/>
  </si>
  <si>
    <t>2019.3.14</t>
    <phoneticPr fontId="19" type="noConversion"/>
  </si>
  <si>
    <t>2019.3.28</t>
    <phoneticPr fontId="19" type="noConversion"/>
  </si>
  <si>
    <t>2019-57</t>
    <phoneticPr fontId="19" type="noConversion"/>
  </si>
  <si>
    <t>19218000WT0158</t>
    <phoneticPr fontId="19" type="noConversion"/>
  </si>
  <si>
    <t>天津市津南区教育局中小学、幼儿园监控系统及围栏维保采购项目</t>
    <phoneticPr fontId="19" type="noConversion"/>
  </si>
  <si>
    <t>JC21-1201-2019-000065</t>
    <phoneticPr fontId="19" type="noConversion"/>
  </si>
  <si>
    <t>ICT天津市津南区教育局中小学、幼儿园监控系统及围栏维保采购项目合同</t>
    <phoneticPr fontId="19" type="noConversion"/>
  </si>
  <si>
    <t>2019-58</t>
    <phoneticPr fontId="19" type="noConversion"/>
  </si>
  <si>
    <t>F-20180295</t>
    <phoneticPr fontId="19" type="noConversion"/>
  </si>
  <si>
    <t>JC21-1201-2019-000077</t>
    <phoneticPr fontId="19" type="noConversion"/>
  </si>
  <si>
    <t>ICT红桥人脸识别项目采购系统</t>
    <phoneticPr fontId="19" type="noConversion"/>
  </si>
  <si>
    <t>天津璟瑞科技有限公司</t>
    <phoneticPr fontId="19" type="noConversion"/>
  </si>
  <si>
    <t>2019.3.19</t>
    <phoneticPr fontId="19" type="noConversion"/>
  </si>
  <si>
    <t>2019.3.28</t>
    <phoneticPr fontId="19" type="noConversion"/>
  </si>
  <si>
    <t>2019-59</t>
    <phoneticPr fontId="19" type="noConversion"/>
  </si>
  <si>
    <t>19219117W00009</t>
    <phoneticPr fontId="19" type="noConversion"/>
  </si>
  <si>
    <t>天津经济开发区行政审批局呼叫中心维护及坐席服务项目</t>
    <phoneticPr fontId="19" type="noConversion"/>
  </si>
  <si>
    <t>ICT行政审批局呼叫中心维护及坐席服务项目合同</t>
    <phoneticPr fontId="19" type="noConversion"/>
  </si>
  <si>
    <t>天津众云互联网科技有限公司</t>
    <phoneticPr fontId="19" type="noConversion"/>
  </si>
  <si>
    <t>F-20190014</t>
    <phoneticPr fontId="19" type="noConversion"/>
  </si>
  <si>
    <t>19219110WS0013</t>
    <phoneticPr fontId="19" type="noConversion"/>
  </si>
  <si>
    <t>JC21-1201-2019-000066</t>
    <phoneticPr fontId="19" type="noConversion"/>
  </si>
  <si>
    <t>ICT河西智慧市政OA软件服务合同</t>
    <phoneticPr fontId="19" type="noConversion"/>
  </si>
  <si>
    <t>刘健欣</t>
    <phoneticPr fontId="19" type="noConversion"/>
  </si>
  <si>
    <t>2019.3.13</t>
    <phoneticPr fontId="19" type="noConversion"/>
  </si>
  <si>
    <t>2019.3.28</t>
    <phoneticPr fontId="19" type="noConversion"/>
  </si>
  <si>
    <t>19219110WS0013</t>
    <phoneticPr fontId="19" type="noConversion"/>
  </si>
  <si>
    <t>2019-61</t>
    <phoneticPr fontId="19" type="noConversion"/>
  </si>
  <si>
    <t>JC21-1201-2019-000071</t>
    <phoneticPr fontId="19" type="noConversion"/>
  </si>
  <si>
    <t>ICT河西智慧市政平台开发服务合同</t>
    <phoneticPr fontId="19" type="noConversion"/>
  </si>
  <si>
    <t>2019-60</t>
    <phoneticPr fontId="19" type="noConversion"/>
  </si>
  <si>
    <t>F-20180245</t>
    <phoneticPr fontId="19" type="noConversion"/>
  </si>
  <si>
    <t>192181HXWD0120</t>
    <phoneticPr fontId="19" type="noConversion"/>
  </si>
  <si>
    <t>河西区数据共享交换平台项目</t>
    <phoneticPr fontId="19" type="noConversion"/>
  </si>
  <si>
    <t>JC21-1201-2019-000079</t>
    <phoneticPr fontId="19" type="noConversion"/>
  </si>
  <si>
    <t>ICT河西数据共享服务合同</t>
    <phoneticPr fontId="19" type="noConversion"/>
  </si>
  <si>
    <t>李春彦</t>
    <phoneticPr fontId="19" type="noConversion"/>
  </si>
  <si>
    <t>太极计算机股份有限公司</t>
    <phoneticPr fontId="19" type="noConversion"/>
  </si>
  <si>
    <t>2019.4.2</t>
    <phoneticPr fontId="19" type="noConversion"/>
  </si>
  <si>
    <t>2019.4.3</t>
    <phoneticPr fontId="19" type="noConversion"/>
  </si>
  <si>
    <t>JC21-1201-2018-000374-1</t>
    <phoneticPr fontId="19" type="noConversion"/>
  </si>
  <si>
    <t>2019-61</t>
    <phoneticPr fontId="19" type="noConversion"/>
  </si>
  <si>
    <t>2019.4.2</t>
    <phoneticPr fontId="19" type="noConversion"/>
  </si>
  <si>
    <t>2019.4.3</t>
    <phoneticPr fontId="19" type="noConversion"/>
  </si>
  <si>
    <t>2019-62</t>
    <phoneticPr fontId="19" type="noConversion"/>
  </si>
  <si>
    <t>19218100W00140</t>
    <phoneticPr fontId="19" type="noConversion"/>
  </si>
  <si>
    <t>武警天津市总队达沃斯</t>
    <phoneticPr fontId="19" type="noConversion"/>
  </si>
  <si>
    <t>JC21-1201-2019-000092</t>
    <phoneticPr fontId="19" type="noConversion"/>
  </si>
  <si>
    <t>ICT武警天津市总队达沃斯论坛安保指挥信息系统租赁项目大屏租赁合同</t>
    <phoneticPr fontId="19" type="noConversion"/>
  </si>
  <si>
    <t>李庆东</t>
    <phoneticPr fontId="19" type="noConversion"/>
  </si>
  <si>
    <t>天津乾坤广告有限公司</t>
    <phoneticPr fontId="19" type="noConversion"/>
  </si>
  <si>
    <t>2019-63</t>
    <phoneticPr fontId="19" type="noConversion"/>
  </si>
  <si>
    <t>1921800W00140</t>
    <phoneticPr fontId="19" type="noConversion"/>
  </si>
  <si>
    <t>武警天津市总队 达沃斯论坛安保指挥信息系统租赁服务项目补充合同</t>
    <phoneticPr fontId="19" type="noConversion"/>
  </si>
  <si>
    <t>JC21-1201-2019-000056</t>
    <phoneticPr fontId="19" type="noConversion"/>
  </si>
  <si>
    <t>ICT武警天津市总队达沃斯论坛安保指挥信息系统租赁项目合同</t>
    <phoneticPr fontId="19" type="noConversion"/>
  </si>
  <si>
    <t>中国联合网络通信有限公司天津市分公司</t>
    <phoneticPr fontId="19" type="noConversion"/>
  </si>
  <si>
    <t>2019.3.27</t>
    <phoneticPr fontId="19" type="noConversion"/>
  </si>
  <si>
    <t>周建军</t>
    <phoneticPr fontId="19" type="noConversion"/>
  </si>
  <si>
    <t>2019-64</t>
    <phoneticPr fontId="19" type="noConversion"/>
  </si>
  <si>
    <t>JC21-1201-2019-000039</t>
    <phoneticPr fontId="19" type="noConversion"/>
  </si>
  <si>
    <t>商品追溯沃云产品服务销售合同</t>
    <phoneticPr fontId="19" type="noConversion"/>
  </si>
  <si>
    <t>2019.1.29</t>
    <phoneticPr fontId="19" type="noConversion"/>
  </si>
  <si>
    <t>2019.4.11</t>
    <phoneticPr fontId="19" type="noConversion"/>
  </si>
  <si>
    <t>F</t>
    <phoneticPr fontId="19" type="noConversion"/>
  </si>
  <si>
    <t>2019.4.16</t>
    <phoneticPr fontId="19" type="noConversion"/>
  </si>
  <si>
    <t>2096.4.17</t>
    <phoneticPr fontId="19" type="noConversion"/>
  </si>
  <si>
    <t>2019-65</t>
    <phoneticPr fontId="19" type="noConversion"/>
  </si>
  <si>
    <t>2019-66</t>
    <phoneticPr fontId="19" type="noConversion"/>
  </si>
  <si>
    <t>F-20190025</t>
    <phoneticPr fontId="19" type="noConversion"/>
  </si>
  <si>
    <t>19219119WI0015</t>
    <phoneticPr fontId="19" type="noConversion"/>
  </si>
  <si>
    <t>中小学安防和视频监控升级项目-视频监控系统（一）增项</t>
    <phoneticPr fontId="19" type="noConversion"/>
  </si>
  <si>
    <t>JC21-1201-2019-000095</t>
    <phoneticPr fontId="19" type="noConversion"/>
  </si>
  <si>
    <t>ICT西青教育局视频监控项目增项合同</t>
    <phoneticPr fontId="19" type="noConversion"/>
  </si>
  <si>
    <t>2019.4.17</t>
    <phoneticPr fontId="19" type="noConversion"/>
  </si>
  <si>
    <t>天津市拓甫网络科技开发有限公司</t>
    <phoneticPr fontId="19" type="noConversion"/>
  </si>
  <si>
    <t>王桂林</t>
    <phoneticPr fontId="19" type="noConversion"/>
  </si>
  <si>
    <t>2019-67</t>
    <phoneticPr fontId="19" type="noConversion"/>
  </si>
  <si>
    <t>JC21-1201-2019-000098</t>
    <phoneticPr fontId="19" type="noConversion"/>
  </si>
  <si>
    <t>ICT西青高清技防网运维项目服务合同</t>
    <phoneticPr fontId="19" type="noConversion"/>
  </si>
  <si>
    <t>2019-68</t>
    <phoneticPr fontId="19" type="noConversion"/>
  </si>
  <si>
    <t>F-20190004</t>
    <phoneticPr fontId="19" type="noConversion"/>
  </si>
  <si>
    <t>19219104WS0007</t>
    <phoneticPr fontId="19" type="noConversion"/>
  </si>
  <si>
    <t>天津市工会企业上云上平台公共服务平台项目</t>
    <phoneticPr fontId="19" type="noConversion"/>
  </si>
  <si>
    <t>JC21-1201-2019-000047</t>
    <phoneticPr fontId="19" type="noConversion"/>
  </si>
  <si>
    <t>天津市工会企业上云上平台公共服务平台项目合同</t>
    <phoneticPr fontId="19" type="noConversion"/>
  </si>
  <si>
    <t>联通（山东）产业互联网有限公司</t>
    <phoneticPr fontId="19" type="noConversion"/>
  </si>
  <si>
    <t>2019.3.13</t>
    <phoneticPr fontId="19" type="noConversion"/>
  </si>
  <si>
    <t>2019-69</t>
    <phoneticPr fontId="19" type="noConversion"/>
  </si>
  <si>
    <t>JC21-1201-2019-000047-1</t>
    <phoneticPr fontId="19" type="noConversion"/>
  </si>
  <si>
    <t>2019-70</t>
    <phoneticPr fontId="19" type="noConversion"/>
  </si>
  <si>
    <t>F-20190014</t>
    <phoneticPr fontId="19" type="noConversion"/>
  </si>
  <si>
    <t>JC21-1201-2019-000088</t>
    <phoneticPr fontId="19" type="noConversion"/>
  </si>
  <si>
    <t>中国联合网络通信有限公司河西智慧市政项目沃云产品服务销售合同</t>
    <phoneticPr fontId="19" type="noConversion"/>
  </si>
  <si>
    <t>2019.4.11</t>
    <phoneticPr fontId="19" type="noConversion"/>
  </si>
  <si>
    <t>ICT天津市河西区人民政府挂甲寺街道办事处机关办公楼弱电改造合同</t>
  </si>
  <si>
    <t>泰华智慧产业集团股份有限公司</t>
    <phoneticPr fontId="19" type="noConversion"/>
  </si>
  <si>
    <t>2019.3.28</t>
    <phoneticPr fontId="19" type="noConversion"/>
  </si>
  <si>
    <t>2019.4.25</t>
    <phoneticPr fontId="19" type="noConversion"/>
  </si>
  <si>
    <t>2019.4.26</t>
    <phoneticPr fontId="19" type="noConversion"/>
  </si>
  <si>
    <t>2019-71</t>
    <phoneticPr fontId="19" type="noConversion"/>
  </si>
  <si>
    <t>2019-72</t>
    <phoneticPr fontId="19" type="noConversion"/>
  </si>
  <si>
    <t>JC21-1201-2019-000113</t>
    <phoneticPr fontId="19" type="noConversion"/>
  </si>
  <si>
    <t>ICT出租车载远程识别预警控制系统项目设备买卖合同</t>
    <phoneticPr fontId="19" type="noConversion"/>
  </si>
  <si>
    <t>2019-73</t>
    <phoneticPr fontId="19" type="noConversion"/>
  </si>
  <si>
    <t>F-20180237</t>
    <phoneticPr fontId="19" type="noConversion"/>
  </si>
  <si>
    <t>19219117WT0020</t>
    <phoneticPr fontId="19" type="noConversion"/>
  </si>
  <si>
    <t>中新生态城管理委员会</t>
    <phoneticPr fontId="19" type="noConversion"/>
  </si>
  <si>
    <t>JC21-1201-2019-000103</t>
    <phoneticPr fontId="19" type="noConversion"/>
  </si>
  <si>
    <t>ICT服务中心综合布线改造项目合同</t>
    <phoneticPr fontId="19" type="noConversion"/>
  </si>
  <si>
    <t>2019-74</t>
    <phoneticPr fontId="19" type="noConversion"/>
  </si>
  <si>
    <t>19218107WC0148</t>
    <phoneticPr fontId="19" type="noConversion"/>
  </si>
  <si>
    <t>重要产品追溯体系建设平台一期项目和重要产品（肉菜）追溯体系建设项目云平台采购及项目相关服务项目</t>
    <phoneticPr fontId="19" type="noConversion"/>
  </si>
  <si>
    <t>JC21-1201-2019-000101</t>
    <phoneticPr fontId="19" type="noConversion"/>
  </si>
  <si>
    <t>北明软件有限公司</t>
    <phoneticPr fontId="19" type="noConversion"/>
  </si>
  <si>
    <t>2019-75</t>
    <phoneticPr fontId="19" type="noConversion"/>
  </si>
  <si>
    <t>F-20190038</t>
    <phoneticPr fontId="19" type="noConversion"/>
  </si>
  <si>
    <t>19219107WI0010</t>
    <phoneticPr fontId="19" type="noConversion"/>
  </si>
  <si>
    <t>天津市第十九中学质控中心项目</t>
    <phoneticPr fontId="19" type="noConversion"/>
  </si>
  <si>
    <t>JC21-1201-2019-000108</t>
    <phoneticPr fontId="19" type="noConversion"/>
  </si>
  <si>
    <t>ICT天津市第十九中学质控中心项目合同</t>
    <phoneticPr fontId="19" type="noConversion"/>
  </si>
  <si>
    <t>苏腾飞</t>
    <phoneticPr fontId="19" type="noConversion"/>
  </si>
  <si>
    <t>天津市深大立讯电子科技有限公司</t>
    <phoneticPr fontId="19" type="noConversion"/>
  </si>
  <si>
    <t>JC21-1201-2019-000063</t>
    <phoneticPr fontId="19" type="noConversion"/>
  </si>
  <si>
    <t>2019-76</t>
    <phoneticPr fontId="19" type="noConversion"/>
  </si>
  <si>
    <t>F-20190040</t>
    <phoneticPr fontId="19" type="noConversion"/>
  </si>
  <si>
    <t>19219110WT0016</t>
    <phoneticPr fontId="19" type="noConversion"/>
  </si>
  <si>
    <t>天津市河西区网络信息管理中心河西区政务网络运维项目</t>
    <phoneticPr fontId="19" type="noConversion"/>
  </si>
  <si>
    <t>JC21-1201-2019-000105</t>
    <phoneticPr fontId="19" type="noConversion"/>
  </si>
  <si>
    <t>ICT天津市河西区网络信息管理中心河西区政务网络运维项目合同</t>
    <phoneticPr fontId="19" type="noConversion"/>
  </si>
  <si>
    <t>刘建欣</t>
    <phoneticPr fontId="19" type="noConversion"/>
  </si>
  <si>
    <t>中贝通信集团股份有限公司</t>
    <phoneticPr fontId="19" type="noConversion"/>
  </si>
  <si>
    <t>2019.4.30</t>
    <phoneticPr fontId="19" type="noConversion"/>
  </si>
  <si>
    <t>2019.4. 30</t>
    <phoneticPr fontId="19" type="noConversion"/>
  </si>
  <si>
    <t>2019-77</t>
    <phoneticPr fontId="19" type="noConversion"/>
  </si>
  <si>
    <t>JC21-1201-2019-000107</t>
    <phoneticPr fontId="19" type="noConversion"/>
  </si>
  <si>
    <t>ICT天津市红桥区公安消防支队物联网维护项目光纤宽带专线接入合同</t>
    <phoneticPr fontId="19" type="noConversion"/>
  </si>
  <si>
    <t>2019.4.26</t>
    <phoneticPr fontId="19" type="noConversion"/>
  </si>
  <si>
    <t>2019.5.8</t>
    <phoneticPr fontId="19" type="noConversion"/>
  </si>
  <si>
    <t>高媛媛</t>
    <phoneticPr fontId="19" type="noConversion"/>
  </si>
  <si>
    <t>2019-78</t>
    <phoneticPr fontId="19" type="noConversion"/>
  </si>
  <si>
    <t>19219108WW0022</t>
  </si>
  <si>
    <t>F-2019</t>
    <phoneticPr fontId="19" type="noConversion"/>
  </si>
  <si>
    <t>天津市河北区消防物联网建设项目</t>
    <phoneticPr fontId="19" type="noConversion"/>
  </si>
  <si>
    <t>JC21-1201-2019-000115</t>
    <phoneticPr fontId="19" type="noConversion"/>
  </si>
  <si>
    <t>河北区消防物联网业务服务协议</t>
    <phoneticPr fontId="19" type="noConversion"/>
  </si>
  <si>
    <t>刘嘉</t>
    <phoneticPr fontId="19" type="noConversion"/>
  </si>
  <si>
    <t>2019-79</t>
    <phoneticPr fontId="19" type="noConversion"/>
  </si>
  <si>
    <t>JC21-1201-2019-000118</t>
    <phoneticPr fontId="19" type="noConversion"/>
  </si>
  <si>
    <t>河北区消防物联网光纤宽带专线接入合同</t>
    <phoneticPr fontId="19" type="noConversion"/>
  </si>
  <si>
    <t>2019-80</t>
    <phoneticPr fontId="19" type="noConversion"/>
  </si>
  <si>
    <t>JC21-1201-2019-000114</t>
    <phoneticPr fontId="19" type="noConversion"/>
  </si>
  <si>
    <t>河北区消防物联网通信服务协议</t>
    <phoneticPr fontId="19" type="noConversion"/>
  </si>
  <si>
    <t>2019-81</t>
    <phoneticPr fontId="19" type="noConversion"/>
  </si>
  <si>
    <t>F-2019</t>
    <phoneticPr fontId="19" type="noConversion"/>
  </si>
  <si>
    <t>19218105WI0155</t>
    <phoneticPr fontId="19" type="noConversion"/>
  </si>
  <si>
    <t>天津市滨海新区公安局保税分局视频监控网扩容项目</t>
    <phoneticPr fontId="19" type="noConversion"/>
  </si>
  <si>
    <t>JC21-1201-2019-000083</t>
    <phoneticPr fontId="19" type="noConversion"/>
  </si>
  <si>
    <t>ICT天津市滨海新区公安局保税分局视频监控网扩容项目合同</t>
    <phoneticPr fontId="19" type="noConversion"/>
  </si>
  <si>
    <t>李庆东</t>
    <phoneticPr fontId="19" type="noConversion"/>
  </si>
  <si>
    <t>天津中邦信息技术有限公司</t>
    <phoneticPr fontId="19" type="noConversion"/>
  </si>
  <si>
    <t>2019.4.24</t>
    <phoneticPr fontId="19" type="noConversion"/>
  </si>
  <si>
    <t>2019.5.13</t>
    <phoneticPr fontId="19" type="noConversion"/>
  </si>
  <si>
    <t>高媛媛</t>
    <phoneticPr fontId="19" type="noConversion"/>
  </si>
  <si>
    <t>JC21-1201-2019-000080-1</t>
    <phoneticPr fontId="19" type="noConversion"/>
  </si>
  <si>
    <t>2019.5.10</t>
    <phoneticPr fontId="19" type="noConversion"/>
  </si>
  <si>
    <t>2019.5.13</t>
    <phoneticPr fontId="19" type="noConversion"/>
  </si>
  <si>
    <t>2019-82</t>
    <phoneticPr fontId="19" type="noConversion"/>
  </si>
  <si>
    <t>2019-83</t>
    <phoneticPr fontId="19" type="noConversion"/>
  </si>
  <si>
    <t>F-20180251</t>
    <phoneticPr fontId="19" type="noConversion"/>
  </si>
  <si>
    <t>192181XQWI0114</t>
    <phoneticPr fontId="19" type="noConversion"/>
  </si>
  <si>
    <t>天津市西青区教育局视频监控系统购置安装项目</t>
    <phoneticPr fontId="19" type="noConversion"/>
  </si>
  <si>
    <t>JC21-1201-2019-000123</t>
    <phoneticPr fontId="19" type="noConversion"/>
  </si>
  <si>
    <t>ICT西青校园监控项目合同</t>
    <phoneticPr fontId="19" type="noConversion"/>
  </si>
  <si>
    <t>2019-84</t>
    <phoneticPr fontId="19" type="noConversion"/>
  </si>
  <si>
    <t>19219110WT0031</t>
    <phoneticPr fontId="19" type="noConversion"/>
  </si>
  <si>
    <t>天津市河西区教育局服务外包维护服务项目</t>
    <phoneticPr fontId="19" type="noConversion"/>
  </si>
  <si>
    <t>JC21-1201-2019-000116</t>
    <phoneticPr fontId="19" type="noConversion"/>
  </si>
  <si>
    <t>ICT河西区教育局服务外包维护服务合同</t>
    <phoneticPr fontId="19" type="noConversion"/>
  </si>
  <si>
    <t>刘建欣</t>
    <phoneticPr fontId="19" type="noConversion"/>
  </si>
  <si>
    <t>中贝通信集团股份有限公司</t>
    <phoneticPr fontId="19" type="noConversion"/>
  </si>
  <si>
    <t>19219108WW0022</t>
    <phoneticPr fontId="19" type="noConversion"/>
  </si>
  <si>
    <t>天津市河北区消防物联网建设项目</t>
    <phoneticPr fontId="19" type="noConversion"/>
  </si>
  <si>
    <t>2019-85</t>
    <phoneticPr fontId="19" type="noConversion"/>
  </si>
  <si>
    <t>ICT天津市河北区消防物联网建设项目合同</t>
    <phoneticPr fontId="19" type="noConversion"/>
  </si>
  <si>
    <t>宝德（天津）安防科技股份有限公司</t>
    <phoneticPr fontId="19" type="noConversion"/>
  </si>
  <si>
    <t>JC21-1201-2018-000328-2</t>
    <phoneticPr fontId="19" type="noConversion"/>
  </si>
  <si>
    <t>ICT宝坻网信办光纤宽带专线接入合同</t>
    <phoneticPr fontId="19" type="noConversion"/>
  </si>
  <si>
    <t>2019.5.16</t>
    <phoneticPr fontId="19" type="noConversion"/>
  </si>
  <si>
    <t xml:space="preserve"> </t>
    <phoneticPr fontId="19" type="noConversion"/>
  </si>
  <si>
    <t>举荐项目</t>
    <phoneticPr fontId="19" type="noConversion"/>
  </si>
  <si>
    <t>2019-86</t>
    <phoneticPr fontId="19" type="noConversion"/>
  </si>
  <si>
    <t>ICT武清光纤项目弱点采购合同</t>
    <phoneticPr fontId="19" type="noConversion"/>
  </si>
  <si>
    <t>2019-87</t>
    <phoneticPr fontId="19" type="noConversion"/>
  </si>
  <si>
    <t>2019-88</t>
    <phoneticPr fontId="19" type="noConversion"/>
  </si>
  <si>
    <t>JC21-1201-2018-000487-1</t>
    <phoneticPr fontId="19" type="noConversion"/>
  </si>
  <si>
    <t>2019.5.21</t>
    <phoneticPr fontId="19" type="noConversion"/>
  </si>
  <si>
    <t>2019.5.23</t>
    <phoneticPr fontId="19" type="noConversion"/>
  </si>
  <si>
    <t>2019-89</t>
    <phoneticPr fontId="19" type="noConversion"/>
  </si>
  <si>
    <t>2019-90</t>
    <phoneticPr fontId="19" type="noConversion"/>
  </si>
  <si>
    <t>JC21-1201-2019-000083-1</t>
    <phoneticPr fontId="19" type="noConversion"/>
  </si>
  <si>
    <t>2019-91</t>
    <phoneticPr fontId="19" type="noConversion"/>
  </si>
  <si>
    <t>JC21-1201-2019-000095-1</t>
    <phoneticPr fontId="19" type="noConversion"/>
  </si>
  <si>
    <t>JC21-1201-2018-000381-1</t>
    <phoneticPr fontId="19" type="noConversion"/>
  </si>
  <si>
    <t>2019-92</t>
    <phoneticPr fontId="19" type="noConversion"/>
  </si>
  <si>
    <t>JC21-1201-2018-000385-1</t>
    <phoneticPr fontId="19" type="noConversion"/>
  </si>
  <si>
    <t>2019-93</t>
    <phoneticPr fontId="19" type="noConversion"/>
  </si>
  <si>
    <t>JC21-1201-2018-000384-1</t>
    <phoneticPr fontId="19" type="noConversion"/>
  </si>
  <si>
    <t>2019-94</t>
    <phoneticPr fontId="19" type="noConversion"/>
  </si>
  <si>
    <t>JC21-1201-2018-000383-1</t>
    <phoneticPr fontId="19" type="noConversion"/>
  </si>
  <si>
    <t>2019-95</t>
    <phoneticPr fontId="19" type="noConversion"/>
  </si>
  <si>
    <t>2019-96</t>
    <phoneticPr fontId="19" type="noConversion"/>
  </si>
  <si>
    <t>天津市河西区人民政府大营门街道办事处下属社区活动室设备购置项目</t>
    <phoneticPr fontId="19" type="noConversion"/>
  </si>
  <si>
    <t>2019.5.21</t>
    <phoneticPr fontId="19" type="noConversion"/>
  </si>
  <si>
    <t>2019.5.23</t>
    <phoneticPr fontId="19" type="noConversion"/>
  </si>
  <si>
    <t>ICT公路处项目等保测评合同</t>
    <phoneticPr fontId="19" type="noConversion"/>
  </si>
  <si>
    <t>JC21-1201-2019-000110</t>
    <phoneticPr fontId="19" type="noConversion"/>
  </si>
  <si>
    <t>19219104WI0023</t>
    <phoneticPr fontId="19" type="noConversion"/>
  </si>
  <si>
    <t>中心城区老旧排水管网及泵站改造一期工程泵站自动化及防汛信息系统升级改造工程泵站自控数据传输光纤安装</t>
    <phoneticPr fontId="19" type="noConversion"/>
  </si>
  <si>
    <t>JC21-1201-2019-000127</t>
    <phoneticPr fontId="19" type="noConversion"/>
  </si>
  <si>
    <t>ICT排水管管理处项目合同</t>
    <phoneticPr fontId="19" type="noConversion"/>
  </si>
  <si>
    <t>苏腾飞</t>
    <phoneticPr fontId="19" type="noConversion"/>
  </si>
  <si>
    <t>天津新信科技股份有限公司</t>
    <phoneticPr fontId="19" type="noConversion"/>
  </si>
  <si>
    <t>2019.5.23</t>
    <phoneticPr fontId="19" type="noConversion"/>
  </si>
  <si>
    <t>2019-97</t>
    <phoneticPr fontId="19" type="noConversion"/>
  </si>
  <si>
    <t>2019-98</t>
    <phoneticPr fontId="19" type="noConversion"/>
  </si>
  <si>
    <t>JC21-1201-2019-000022-1</t>
    <phoneticPr fontId="19" type="noConversion"/>
  </si>
  <si>
    <t>ICT双桥河镇监控项目施工合同</t>
    <phoneticPr fontId="19" type="noConversion"/>
  </si>
  <si>
    <t>2019.5.27</t>
    <phoneticPr fontId="19" type="noConversion"/>
  </si>
  <si>
    <t>2019.5.23</t>
    <phoneticPr fontId="19" type="noConversion"/>
  </si>
  <si>
    <t>19219110WI0035</t>
    <phoneticPr fontId="19" type="noConversion"/>
  </si>
  <si>
    <t>天津市河西区人民政府下瓦房街道办事处2019年度“一制三化”建设网络提升改造项目</t>
    <phoneticPr fontId="19" type="noConversion"/>
  </si>
  <si>
    <t>JC21-1201-2019-000148</t>
    <phoneticPr fontId="19" type="noConversion"/>
  </si>
  <si>
    <t>ICT天津市河西区人民政府下瓦房街道办事处2019年度“一制三化”建设网络提升改造合同</t>
    <phoneticPr fontId="19" type="noConversion"/>
  </si>
  <si>
    <t>周建军</t>
    <phoneticPr fontId="19" type="noConversion"/>
  </si>
  <si>
    <t>天津京信通信系统有限公司</t>
    <phoneticPr fontId="19" type="noConversion"/>
  </si>
  <si>
    <t>2019.5.23</t>
    <phoneticPr fontId="19" type="noConversion"/>
  </si>
  <si>
    <t>2019.5.27</t>
    <phoneticPr fontId="19" type="noConversion"/>
  </si>
  <si>
    <t>多税率</t>
    <phoneticPr fontId="19" type="noConversion"/>
  </si>
  <si>
    <t>F-2019</t>
    <phoneticPr fontId="19" type="noConversion"/>
  </si>
  <si>
    <t>2019-99</t>
    <phoneticPr fontId="19" type="noConversion"/>
  </si>
  <si>
    <t>19219104WT0036</t>
    <phoneticPr fontId="19" type="noConversion"/>
  </si>
  <si>
    <t xml:space="preserve">ICT天津市西青经济开发总公司移动侦测监控系统项目施工采购合同 </t>
    <phoneticPr fontId="19" type="noConversion"/>
  </si>
  <si>
    <t>天津市委信息化系统运维服务项目-2018年度</t>
    <phoneticPr fontId="19" type="noConversion"/>
  </si>
  <si>
    <t>JC21-1201-2019-000144</t>
    <phoneticPr fontId="19" type="noConversion"/>
  </si>
  <si>
    <t>曹金毅</t>
    <phoneticPr fontId="19" type="noConversion"/>
  </si>
  <si>
    <t>2019.5.23</t>
    <phoneticPr fontId="19" type="noConversion"/>
  </si>
  <si>
    <t>2019.5.27</t>
    <phoneticPr fontId="19" type="noConversion"/>
  </si>
  <si>
    <t>F-20180109-1</t>
    <phoneticPr fontId="19" type="noConversion"/>
  </si>
  <si>
    <t>2019-100</t>
    <phoneticPr fontId="19" type="noConversion"/>
  </si>
  <si>
    <t>19219000WI0044</t>
    <phoneticPr fontId="19" type="noConversion"/>
  </si>
  <si>
    <t>中华人民共和国第十届残疾人运动会暨第七届特殊奥林匹克运动会筹备工作委员会</t>
    <phoneticPr fontId="19" type="noConversion"/>
  </si>
  <si>
    <t>JC21-1201-2019-000140</t>
    <phoneticPr fontId="19" type="noConversion"/>
  </si>
  <si>
    <t>ICT残运会项目服务合同</t>
    <phoneticPr fontId="19" type="noConversion"/>
  </si>
  <si>
    <t>天津市鼎泰科技发展有限公司</t>
    <phoneticPr fontId="19" type="noConversion"/>
  </si>
  <si>
    <t>2019.5.27</t>
    <phoneticPr fontId="19" type="noConversion"/>
  </si>
  <si>
    <t>张东亮</t>
    <phoneticPr fontId="19" type="noConversion"/>
  </si>
  <si>
    <t>李振宇</t>
    <phoneticPr fontId="19" type="noConversion"/>
  </si>
  <si>
    <t>JC21-1201-2019-000078-1</t>
    <phoneticPr fontId="19" type="noConversion"/>
  </si>
  <si>
    <t>ICT红桥人脸项目合同</t>
    <phoneticPr fontId="19" type="noConversion"/>
  </si>
  <si>
    <t>2019.5.28</t>
    <phoneticPr fontId="19" type="noConversion"/>
  </si>
  <si>
    <t>2019.5.29</t>
    <phoneticPr fontId="19" type="noConversion"/>
  </si>
  <si>
    <t>2019-101</t>
    <phoneticPr fontId="19" type="noConversion"/>
  </si>
  <si>
    <t>JC21-1201-2019-000073-1</t>
    <phoneticPr fontId="19" type="noConversion"/>
  </si>
  <si>
    <t>2019.5.23</t>
    <phoneticPr fontId="19" type="noConversion"/>
  </si>
  <si>
    <t>2019.5.30</t>
    <phoneticPr fontId="19" type="noConversion"/>
  </si>
  <si>
    <t>2019-102</t>
    <phoneticPr fontId="19" type="noConversion"/>
  </si>
  <si>
    <t>2019-103</t>
    <phoneticPr fontId="19" type="noConversion"/>
  </si>
  <si>
    <t>2019-104</t>
    <phoneticPr fontId="19" type="noConversion"/>
  </si>
  <si>
    <t>2019-105</t>
    <phoneticPr fontId="19" type="noConversion"/>
  </si>
  <si>
    <t>JC21-1201-2019-000131</t>
    <phoneticPr fontId="19" type="noConversion"/>
  </si>
  <si>
    <t>联通系统集成有限公司天津市分公司排水管处理MSTP电路租用合同</t>
    <phoneticPr fontId="19" type="noConversion"/>
  </si>
  <si>
    <t>2019.5.21</t>
    <phoneticPr fontId="19" type="noConversion"/>
  </si>
  <si>
    <t>2019.5.30</t>
    <phoneticPr fontId="19" type="noConversion"/>
  </si>
  <si>
    <t>JC21-1201-2019-000131-1</t>
    <phoneticPr fontId="19" type="noConversion"/>
  </si>
  <si>
    <t>19219110WI0045</t>
    <phoneticPr fontId="19" type="noConversion"/>
  </si>
  <si>
    <t>天津市农业农村委员会系统集成</t>
    <phoneticPr fontId="19" type="noConversion"/>
  </si>
  <si>
    <t>JC21-1201-2019-000159</t>
    <phoneticPr fontId="19" type="noConversion"/>
  </si>
  <si>
    <t>刘建欣</t>
    <phoneticPr fontId="19" type="noConversion"/>
  </si>
  <si>
    <t>2019.5.29</t>
    <phoneticPr fontId="19" type="noConversion"/>
  </si>
  <si>
    <t>2019-106</t>
    <phoneticPr fontId="19" type="noConversion"/>
  </si>
  <si>
    <t>19219107WS0041</t>
    <phoneticPr fontId="19" type="noConversion"/>
  </si>
  <si>
    <t>天津市和平区人民政府劝业场街道办事处智慧医疗项目</t>
    <phoneticPr fontId="19" type="noConversion"/>
  </si>
  <si>
    <t>JC21-1201-2019-000145</t>
    <phoneticPr fontId="19" type="noConversion"/>
  </si>
  <si>
    <t>和平区人民政府劝业场街道办事处智慧医疗项目服务合同</t>
    <phoneticPr fontId="19" type="noConversion"/>
  </si>
  <si>
    <t>李翔</t>
    <phoneticPr fontId="19" type="noConversion"/>
  </si>
  <si>
    <t>青铜信息技术（天津）有限公司</t>
    <phoneticPr fontId="19" type="noConversion"/>
  </si>
  <si>
    <t>2019.5.24</t>
    <phoneticPr fontId="19" type="noConversion"/>
  </si>
  <si>
    <t>2019.5.30</t>
    <phoneticPr fontId="19" type="noConversion"/>
  </si>
  <si>
    <t>2019-107</t>
    <phoneticPr fontId="19" type="noConversion"/>
  </si>
  <si>
    <t>JC21-1201-2019-000164</t>
    <phoneticPr fontId="19" type="noConversion"/>
  </si>
  <si>
    <t>ICT古文化街智慧旅游项目增项施工合同</t>
    <phoneticPr fontId="19" type="noConversion"/>
  </si>
  <si>
    <t>刘嘉</t>
    <phoneticPr fontId="19" type="noConversion"/>
  </si>
  <si>
    <t>2019.6.3</t>
    <phoneticPr fontId="19" type="noConversion"/>
  </si>
  <si>
    <t>多税率</t>
    <phoneticPr fontId="19" type="noConversion"/>
  </si>
  <si>
    <t>2019-108</t>
    <phoneticPr fontId="19" type="noConversion"/>
  </si>
  <si>
    <t>19218112WI0150</t>
    <phoneticPr fontId="19" type="noConversion"/>
  </si>
  <si>
    <t>2019-109</t>
    <phoneticPr fontId="19" type="noConversion"/>
  </si>
  <si>
    <t>JC21-1201-2019-000152</t>
    <phoneticPr fontId="19" type="noConversion"/>
  </si>
  <si>
    <t>全国第十届残运会物联网业务服务协议</t>
    <phoneticPr fontId="19" type="noConversion"/>
  </si>
  <si>
    <t>2019.6.3</t>
    <phoneticPr fontId="19" type="noConversion"/>
  </si>
  <si>
    <t>2019.6.6</t>
    <phoneticPr fontId="19" type="noConversion"/>
  </si>
  <si>
    <t>F-2019（2）</t>
    <phoneticPr fontId="19" type="noConversion"/>
  </si>
  <si>
    <t>2019-110</t>
    <phoneticPr fontId="19" type="noConversion"/>
  </si>
  <si>
    <t>JC21-1201-2019-000162</t>
    <phoneticPr fontId="19" type="noConversion"/>
  </si>
  <si>
    <t>全国第十届残运会项目光纤宽带专线接入合同</t>
    <phoneticPr fontId="19" type="noConversion"/>
  </si>
  <si>
    <t>2019.6.3</t>
    <phoneticPr fontId="19" type="noConversion"/>
  </si>
  <si>
    <t>多税率</t>
    <phoneticPr fontId="19" type="noConversion"/>
  </si>
  <si>
    <t>F-2019（3）</t>
    <phoneticPr fontId="19" type="noConversion"/>
  </si>
  <si>
    <t>F-2019（1）</t>
    <phoneticPr fontId="19" type="noConversion"/>
  </si>
  <si>
    <t>19219102WT0040</t>
    <phoneticPr fontId="19" type="noConversion"/>
  </si>
  <si>
    <t>F-2019</t>
    <phoneticPr fontId="19" type="noConversion"/>
  </si>
  <si>
    <t>2019年北辰区政务MPLS-VPN网络维护项目系统集成服务项目</t>
    <phoneticPr fontId="19" type="noConversion"/>
  </si>
  <si>
    <t>JC21-1201-2019-000142</t>
    <phoneticPr fontId="19" type="noConversion"/>
  </si>
  <si>
    <t>ICT2019年北辰区政务MPLS-VPN网络维护项目系统集成服务项目合同</t>
    <phoneticPr fontId="19" type="noConversion"/>
  </si>
  <si>
    <t>2019.5.23</t>
    <phoneticPr fontId="19" type="noConversion"/>
  </si>
  <si>
    <t>天津市拓甫网络科技开发有限公司</t>
    <phoneticPr fontId="19" type="noConversion"/>
  </si>
  <si>
    <t>苏腾飞</t>
    <phoneticPr fontId="19" type="noConversion"/>
  </si>
  <si>
    <t>JC21-1201-2019-0000147</t>
    <phoneticPr fontId="19" type="noConversion"/>
  </si>
  <si>
    <t>ICT汉沽技防网施工合同</t>
    <phoneticPr fontId="19" type="noConversion"/>
  </si>
  <si>
    <t>2019.6.11</t>
    <phoneticPr fontId="19" type="noConversion"/>
  </si>
  <si>
    <t>2019.6.13</t>
    <phoneticPr fontId="19" type="noConversion"/>
  </si>
  <si>
    <t>2019-111</t>
    <phoneticPr fontId="19" type="noConversion"/>
  </si>
  <si>
    <t>2019-112</t>
    <phoneticPr fontId="19" type="noConversion"/>
  </si>
  <si>
    <t>ICT汉沽视频监控项目设备买卖合同</t>
    <phoneticPr fontId="19" type="noConversion"/>
  </si>
  <si>
    <t>2019-113</t>
    <phoneticPr fontId="19" type="noConversion"/>
  </si>
  <si>
    <t>JC21-1201-2019-000063-1</t>
    <phoneticPr fontId="19" type="noConversion"/>
  </si>
  <si>
    <t>2019-114</t>
    <phoneticPr fontId="19" type="noConversion"/>
  </si>
  <si>
    <t>19219117WW0019</t>
    <phoneticPr fontId="19" type="noConversion"/>
  </si>
  <si>
    <t>天津市开发区公安消防支队消防物联网建设项目</t>
    <phoneticPr fontId="19" type="noConversion"/>
  </si>
  <si>
    <t>ICT天津市开发区公安消防支队消防物联网建设项目服务合同</t>
    <phoneticPr fontId="19" type="noConversion"/>
  </si>
  <si>
    <t>吴俊杰</t>
    <phoneticPr fontId="19" type="noConversion"/>
  </si>
  <si>
    <t>宝德（天津）安防科技股份有限公司</t>
    <phoneticPr fontId="19" type="noConversion"/>
  </si>
  <si>
    <t>2019.6.4</t>
    <phoneticPr fontId="19" type="noConversion"/>
  </si>
  <si>
    <t>JC21-1201-2019-000158</t>
    <phoneticPr fontId="19" type="noConversion"/>
  </si>
  <si>
    <t>2019.6.13</t>
    <phoneticPr fontId="19" type="noConversion"/>
  </si>
  <si>
    <t>高媛媛</t>
    <phoneticPr fontId="19" type="noConversion"/>
  </si>
  <si>
    <t>JC21-1201-2019-000068</t>
    <phoneticPr fontId="19" type="noConversion"/>
  </si>
  <si>
    <t>JC21-1201-2019-000068-1</t>
    <phoneticPr fontId="19" type="noConversion"/>
  </si>
  <si>
    <t>2019-115</t>
    <phoneticPr fontId="19" type="noConversion"/>
  </si>
  <si>
    <t>2019-6.13</t>
    <phoneticPr fontId="19" type="noConversion"/>
  </si>
  <si>
    <t>F-2019（2）</t>
    <phoneticPr fontId="19" type="noConversion"/>
  </si>
  <si>
    <t>中安消技术有限公司</t>
    <phoneticPr fontId="19" type="noConversion"/>
  </si>
  <si>
    <t>举荐 项目</t>
    <phoneticPr fontId="19" type="noConversion"/>
  </si>
  <si>
    <t>天地伟业技术有限公司</t>
    <phoneticPr fontId="19" type="noConversion"/>
  </si>
  <si>
    <t>2019.6.11</t>
    <phoneticPr fontId="19" type="noConversion"/>
  </si>
  <si>
    <t>20109.6.18</t>
    <phoneticPr fontId="19" type="noConversion"/>
  </si>
  <si>
    <t>2019-116</t>
    <phoneticPr fontId="19" type="noConversion"/>
  </si>
  <si>
    <t>2019.6.3</t>
    <phoneticPr fontId="19" type="noConversion"/>
  </si>
  <si>
    <t>2019.6.18</t>
    <phoneticPr fontId="19" type="noConversion"/>
  </si>
  <si>
    <t>2019-117</t>
    <phoneticPr fontId="19" type="noConversion"/>
  </si>
  <si>
    <t>JC21-1201-2019-000154</t>
    <phoneticPr fontId="19" type="noConversion"/>
  </si>
  <si>
    <t>JC21-1201-2019-000156</t>
    <phoneticPr fontId="19" type="noConversion"/>
  </si>
  <si>
    <t>2019-118</t>
    <phoneticPr fontId="19" type="noConversion"/>
  </si>
  <si>
    <t>JC21-1201-2019-000057-1</t>
    <phoneticPr fontId="19" type="noConversion"/>
  </si>
  <si>
    <t>2019.6.14</t>
    <phoneticPr fontId="19" type="noConversion"/>
  </si>
  <si>
    <t>JC21-1201-2018-000500-1</t>
    <phoneticPr fontId="19" type="noConversion"/>
  </si>
  <si>
    <t>2019.6.17</t>
    <phoneticPr fontId="19" type="noConversion"/>
  </si>
  <si>
    <t>多税率</t>
    <phoneticPr fontId="19" type="noConversion"/>
  </si>
  <si>
    <t>2019-119</t>
    <phoneticPr fontId="19" type="noConversion"/>
  </si>
  <si>
    <t>2019-120</t>
    <phoneticPr fontId="19" type="noConversion"/>
  </si>
  <si>
    <t>JC21-1201-2018-000503-1</t>
    <phoneticPr fontId="19" type="noConversion"/>
  </si>
  <si>
    <t>2019.6.13</t>
    <phoneticPr fontId="19" type="noConversion"/>
  </si>
  <si>
    <t>2019-122</t>
    <phoneticPr fontId="19" type="noConversion"/>
  </si>
  <si>
    <t>JC21-1201-2019-000155</t>
    <phoneticPr fontId="19" type="noConversion"/>
  </si>
  <si>
    <t>2019-123</t>
    <phoneticPr fontId="19" type="noConversion"/>
  </si>
  <si>
    <t>JC21-1201-2019-000129</t>
    <phoneticPr fontId="19" type="noConversion"/>
  </si>
  <si>
    <t>2019-124</t>
    <phoneticPr fontId="19" type="noConversion"/>
  </si>
  <si>
    <t>JC21-1201-2018-000330</t>
    <phoneticPr fontId="19" type="noConversion"/>
  </si>
  <si>
    <t>ICT长途汽车进京防控项目物联网卡协议</t>
    <phoneticPr fontId="19" type="noConversion"/>
  </si>
  <si>
    <t>李庆东</t>
    <phoneticPr fontId="19" type="noConversion"/>
  </si>
  <si>
    <t>2019.6.10</t>
    <phoneticPr fontId="19" type="noConversion"/>
  </si>
  <si>
    <t>2019.6.18</t>
    <phoneticPr fontId="19" type="noConversion"/>
  </si>
  <si>
    <t>19219FTG190003</t>
  </si>
  <si>
    <t>天津市泰达医院一键报警设备购置项目</t>
    <phoneticPr fontId="19" type="noConversion"/>
  </si>
  <si>
    <t>ICT天津市泰达医院一键报警设备购置项目合同</t>
    <phoneticPr fontId="19" type="noConversion"/>
  </si>
  <si>
    <t>天津智导科技有限公司</t>
    <phoneticPr fontId="19" type="noConversion"/>
  </si>
  <si>
    <t>2019.6.14</t>
    <phoneticPr fontId="19" type="noConversion"/>
  </si>
  <si>
    <t>多税率</t>
    <phoneticPr fontId="19" type="noConversion"/>
  </si>
  <si>
    <t>2019-125</t>
    <phoneticPr fontId="19" type="noConversion"/>
  </si>
  <si>
    <t>2019-126</t>
    <phoneticPr fontId="19" type="noConversion"/>
  </si>
  <si>
    <t>F-20190041</t>
    <phoneticPr fontId="19" type="noConversion"/>
  </si>
  <si>
    <t>19219118WT0003</t>
    <phoneticPr fontId="19" type="noConversion"/>
  </si>
  <si>
    <t>天津市武清区安全生产监督管理局天津市安全生产防空网维护项目</t>
    <phoneticPr fontId="19" type="noConversion"/>
  </si>
  <si>
    <t>刘嘉</t>
    <phoneticPr fontId="19" type="noConversion"/>
  </si>
  <si>
    <t>JC21-1201-2019-000173</t>
    <phoneticPr fontId="19" type="noConversion"/>
  </si>
  <si>
    <t>ICT天津市武清区安全生产监督管理局天津市安全生产防空网维护合同</t>
    <phoneticPr fontId="19" type="noConversion"/>
  </si>
  <si>
    <t>天津众和通电子有限公司</t>
    <phoneticPr fontId="19" type="noConversion"/>
  </si>
  <si>
    <t>2019.6.17</t>
    <phoneticPr fontId="19" type="noConversion"/>
  </si>
  <si>
    <t>2019.6.18</t>
    <phoneticPr fontId="19" type="noConversion"/>
  </si>
  <si>
    <t>2019-128</t>
    <phoneticPr fontId="19" type="noConversion"/>
  </si>
  <si>
    <t>JC21-1201-2018-000309-1</t>
    <phoneticPr fontId="19" type="noConversion"/>
  </si>
  <si>
    <t>2019.6.18</t>
    <phoneticPr fontId="19" type="noConversion"/>
  </si>
  <si>
    <t>多税率</t>
    <phoneticPr fontId="19" type="noConversion"/>
  </si>
  <si>
    <t>JC21-1201-2018-000490-1</t>
    <phoneticPr fontId="19" type="noConversion"/>
  </si>
  <si>
    <t>2019-129</t>
    <phoneticPr fontId="19" type="noConversion"/>
  </si>
  <si>
    <t>红桥区审批局智慧政务大厅管理系统、政务大数据分析显示系统等项目</t>
  </si>
  <si>
    <t>所属分公司</t>
    <phoneticPr fontId="19" type="noConversion"/>
  </si>
  <si>
    <t>举荐方</t>
    <phoneticPr fontId="19" type="noConversion"/>
  </si>
  <si>
    <t>举荐供应商</t>
    <phoneticPr fontId="19" type="noConversion"/>
  </si>
  <si>
    <t>项目名称</t>
    <phoneticPr fontId="19" type="noConversion"/>
  </si>
  <si>
    <t>PPT</t>
    <phoneticPr fontId="19" type="noConversion"/>
  </si>
  <si>
    <t>营业执照</t>
    <phoneticPr fontId="19" type="noConversion"/>
  </si>
  <si>
    <t>供应商申请表</t>
    <phoneticPr fontId="19" type="noConversion"/>
  </si>
  <si>
    <t>承诺书</t>
    <phoneticPr fontId="19" type="noConversion"/>
  </si>
  <si>
    <t>三重一大</t>
    <phoneticPr fontId="19" type="noConversion"/>
  </si>
  <si>
    <t>论证会报告</t>
    <phoneticPr fontId="19" type="noConversion"/>
  </si>
  <si>
    <t>举荐方向</t>
    <phoneticPr fontId="19" type="noConversion"/>
  </si>
  <si>
    <t>采购人员</t>
    <phoneticPr fontId="19" type="noConversion"/>
  </si>
  <si>
    <t>状态</t>
    <phoneticPr fontId="19" type="noConversion"/>
  </si>
  <si>
    <t>产研院纪{2019}第20期</t>
    <phoneticPr fontId="19" type="noConversion"/>
  </si>
  <si>
    <t>东丽</t>
    <phoneticPr fontId="19" type="noConversion"/>
  </si>
  <si>
    <t>产研院物联网事业部</t>
    <phoneticPr fontId="19" type="noConversion"/>
  </si>
  <si>
    <t>华堡天建（天津）信息技术有限公司</t>
    <phoneticPr fontId="19" type="noConversion"/>
  </si>
  <si>
    <t>泰达街翠亨村智慧小区试点测试终端流程</t>
    <phoneticPr fontId="19" type="noConversion"/>
  </si>
  <si>
    <t>有</t>
    <phoneticPr fontId="19" type="noConversion"/>
  </si>
  <si>
    <t>产研院纪2019第20期</t>
    <phoneticPr fontId="19" type="noConversion"/>
  </si>
  <si>
    <t>武清</t>
    <phoneticPr fontId="19" type="noConversion"/>
  </si>
  <si>
    <t>天津众和通电子有限公司</t>
    <phoneticPr fontId="19" type="noConversion"/>
  </si>
  <si>
    <t>武清区安全防空ITO</t>
    <phoneticPr fontId="19" type="noConversion"/>
  </si>
  <si>
    <t>ICT-维护外包ITO</t>
    <phoneticPr fontId="19" type="noConversion"/>
  </si>
  <si>
    <t>周建军</t>
    <phoneticPr fontId="19" type="noConversion"/>
  </si>
  <si>
    <t>东丽网络资源整合项目中安全平台</t>
    <phoneticPr fontId="19" type="noConversion"/>
  </si>
  <si>
    <t>ICT-网络安全</t>
    <phoneticPr fontId="19" type="noConversion"/>
  </si>
  <si>
    <t>河西</t>
    <phoneticPr fontId="19" type="noConversion"/>
  </si>
  <si>
    <t>浙江元亨通信技术股份有限公司</t>
    <phoneticPr fontId="19" type="noConversion"/>
  </si>
  <si>
    <t>和平河长制项目</t>
    <phoneticPr fontId="19" type="noConversion"/>
  </si>
  <si>
    <t>产研院纪2019第26期</t>
    <phoneticPr fontId="19" type="noConversion"/>
  </si>
  <si>
    <t>ICT-软件开发</t>
    <phoneticPr fontId="19" type="noConversion"/>
  </si>
  <si>
    <t>塘沽</t>
    <phoneticPr fontId="19" type="noConversion"/>
  </si>
  <si>
    <t>天津国通智能科技有限公司</t>
    <phoneticPr fontId="19" type="noConversion"/>
  </si>
  <si>
    <t>天津市滨海供热集团有限公司七层办公楼弱电项目</t>
    <phoneticPr fontId="19" type="noConversion"/>
  </si>
  <si>
    <t>何晓澎</t>
    <phoneticPr fontId="19" type="noConversion"/>
  </si>
  <si>
    <t>上海帜讯信息技术股份有限公司</t>
    <phoneticPr fontId="19" type="noConversion"/>
  </si>
  <si>
    <t>天津市离退休干部服务管理系统</t>
    <phoneticPr fontId="19" type="noConversion"/>
  </si>
  <si>
    <t>大客户中心</t>
    <phoneticPr fontId="19" type="noConversion"/>
  </si>
  <si>
    <t>上海琨博通信技术有限公司</t>
    <phoneticPr fontId="19" type="noConversion"/>
  </si>
  <si>
    <t>天津迅游出租车信息化设备（二期）项目</t>
    <phoneticPr fontId="19" type="noConversion"/>
  </si>
  <si>
    <t>物联网终端-车联网</t>
    <phoneticPr fontId="19" type="noConversion"/>
  </si>
  <si>
    <t>河北</t>
    <phoneticPr fontId="19" type="noConversion"/>
  </si>
  <si>
    <t>宝德（天津）安防科技股份有限公司</t>
    <phoneticPr fontId="19" type="noConversion"/>
  </si>
  <si>
    <t>河北消防物联网</t>
    <phoneticPr fontId="19" type="noConversion"/>
  </si>
  <si>
    <t>集成纪2019.44</t>
    <phoneticPr fontId="19" type="noConversion"/>
  </si>
  <si>
    <t>物联网终端-公共安全类</t>
    <phoneticPr fontId="19" type="noConversion"/>
  </si>
  <si>
    <t>塘沽消防物联网</t>
    <phoneticPr fontId="19" type="noConversion"/>
  </si>
  <si>
    <t>开发区消防物联网项目</t>
    <phoneticPr fontId="19" type="noConversion"/>
  </si>
  <si>
    <t>车小米OBD物联网项目</t>
    <phoneticPr fontId="19" type="noConversion"/>
  </si>
  <si>
    <t>杰出科技智能门锁</t>
    <phoneticPr fontId="19" type="noConversion"/>
  </si>
  <si>
    <t>红桥</t>
    <phoneticPr fontId="19" type="noConversion"/>
  </si>
  <si>
    <t>中安消技术有限公司</t>
    <phoneticPr fontId="19" type="noConversion"/>
  </si>
  <si>
    <t>天津市红桥区2018年人脸抓拍识别对比系统建设项目</t>
    <phoneticPr fontId="19" type="noConversion"/>
  </si>
  <si>
    <t>没要求有ppt</t>
    <phoneticPr fontId="19" type="noConversion"/>
  </si>
  <si>
    <t>ICT-综合集成</t>
    <phoneticPr fontId="19" type="noConversion"/>
  </si>
  <si>
    <t>北京速通网电子商务有限公司</t>
    <phoneticPr fontId="19" type="noConversion"/>
  </si>
  <si>
    <t>北京居合信科技有限公司民宿ITO宽带维护项目</t>
    <phoneticPr fontId="19" type="noConversion"/>
  </si>
  <si>
    <t>深圳慢顿科技</t>
    <phoneticPr fontId="19" type="noConversion"/>
  </si>
  <si>
    <t>智慧用电（南开、河北、西青）</t>
    <phoneticPr fontId="19" type="noConversion"/>
  </si>
  <si>
    <t>物联网终端-智慧城市</t>
    <phoneticPr fontId="19" type="noConversion"/>
  </si>
  <si>
    <t>联通智网科技有限公司</t>
    <phoneticPr fontId="19" type="noConversion"/>
  </si>
  <si>
    <t>公务车管理产品</t>
    <phoneticPr fontId="19" type="noConversion"/>
  </si>
  <si>
    <t>南开五金城智慧用电集成</t>
    <phoneticPr fontId="19" type="noConversion"/>
  </si>
  <si>
    <t>上海澄美信息服务有限公司</t>
    <phoneticPr fontId="19" type="noConversion"/>
  </si>
  <si>
    <t>市总工会办公室12351热线电话接听服务外包项目</t>
    <phoneticPr fontId="19" type="noConversion"/>
  </si>
  <si>
    <t>西青纪2019第59期</t>
    <phoneticPr fontId="19" type="noConversion"/>
  </si>
  <si>
    <t>天津市滨海供热集团有限公司办公室弱电工程合作供应</t>
    <phoneticPr fontId="19" type="noConversion"/>
  </si>
  <si>
    <t>天津科立信电子设备</t>
    <phoneticPr fontId="29" type="noConversion"/>
  </si>
  <si>
    <t>ICT综合集成</t>
    <phoneticPr fontId="19" type="noConversion"/>
  </si>
  <si>
    <t>天津市润盛科技发展有限公司“唱单宝”项目</t>
    <phoneticPr fontId="29" type="noConversion"/>
  </si>
  <si>
    <t>微蓝畅享北京科技有限公司</t>
  </si>
  <si>
    <t>太极计算机股份有限公司</t>
  </si>
  <si>
    <t>深圳曼顿科技有限公司</t>
  </si>
  <si>
    <t>东丽纪2019第3期</t>
    <phoneticPr fontId="19" type="noConversion"/>
  </si>
  <si>
    <t>津南</t>
    <phoneticPr fontId="19" type="noConversion"/>
  </si>
  <si>
    <t>天津星环信息科技有限公司</t>
    <phoneticPr fontId="19" type="noConversion"/>
  </si>
  <si>
    <t>产研院纪2019第63期</t>
    <phoneticPr fontId="19" type="noConversion"/>
  </si>
  <si>
    <t xml:space="preserve">红桥纪2019 第1期 </t>
    <phoneticPr fontId="19" type="noConversion"/>
  </si>
  <si>
    <t xml:space="preserve"> </t>
    <phoneticPr fontId="19" type="noConversion"/>
  </si>
  <si>
    <t>产业互联网研究院</t>
    <phoneticPr fontId="19" type="noConversion"/>
  </si>
  <si>
    <t>天津市中电华旺电力工程安装有限公司</t>
    <phoneticPr fontId="19" type="noConversion"/>
  </si>
  <si>
    <t xml:space="preserve">产研究纪2019 第70期 </t>
    <phoneticPr fontId="19" type="noConversion"/>
  </si>
  <si>
    <t xml:space="preserve">深圳慢顿 </t>
    <phoneticPr fontId="19" type="noConversion"/>
  </si>
  <si>
    <t>第十次</t>
    <phoneticPr fontId="19" type="noConversion"/>
  </si>
  <si>
    <t>西青</t>
    <phoneticPr fontId="19" type="noConversion"/>
  </si>
  <si>
    <t>河南正华电讯</t>
    <phoneticPr fontId="19" type="noConversion"/>
  </si>
  <si>
    <t>第八次</t>
    <phoneticPr fontId="19" type="noConversion"/>
  </si>
  <si>
    <t>大数据</t>
    <phoneticPr fontId="19" type="noConversion"/>
  </si>
  <si>
    <t>沃云章</t>
    <phoneticPr fontId="29" type="noConversion"/>
  </si>
  <si>
    <t>产研院纪2019 第39期</t>
    <phoneticPr fontId="19" type="noConversion"/>
  </si>
  <si>
    <t>天津安中通信有限公司</t>
    <phoneticPr fontId="29" type="noConversion"/>
  </si>
  <si>
    <t>车辆定位服务</t>
    <phoneticPr fontId="29" type="noConversion"/>
  </si>
  <si>
    <t>、</t>
    <phoneticPr fontId="19" type="noConversion"/>
  </si>
  <si>
    <t>东丽华新街道 雪亮工程</t>
    <phoneticPr fontId="29" type="noConversion"/>
  </si>
  <si>
    <t>利尔达科技集团股份有限公司</t>
    <phoneticPr fontId="29" type="noConversion"/>
  </si>
  <si>
    <t>天津滨海水务集团nb智能表具项目</t>
    <phoneticPr fontId="29" type="noConversion"/>
  </si>
  <si>
    <t>第九次河西</t>
    <phoneticPr fontId="19" type="noConversion"/>
  </si>
  <si>
    <t>广州亚美信息科技有限公司</t>
    <phoneticPr fontId="19" type="noConversion"/>
  </si>
  <si>
    <t>青岛博瑞通讯服务有限公司汽车物联网后装OBD项目</t>
    <phoneticPr fontId="19" type="noConversion"/>
  </si>
  <si>
    <t>产研院纪2019 第58</t>
    <phoneticPr fontId="19" type="noConversion"/>
  </si>
  <si>
    <t>产研究</t>
    <phoneticPr fontId="19" type="noConversion"/>
  </si>
  <si>
    <t>云粒智慧科技有限公司、浙江元亨通信有限公司</t>
    <phoneticPr fontId="19" type="noConversion"/>
  </si>
  <si>
    <t>西青河长制项目</t>
    <phoneticPr fontId="19" type="noConversion"/>
  </si>
  <si>
    <r>
      <t xml:space="preserve">政企纪2019 第83期                 </t>
    </r>
    <r>
      <rPr>
        <sz val="12"/>
        <rFont val="仿宋_GB2312"/>
        <family val="3"/>
        <charset val="134"/>
      </rPr>
      <t xml:space="preserve"> 第六次</t>
    </r>
    <phoneticPr fontId="19" type="noConversion"/>
  </si>
  <si>
    <t>津南技防网</t>
    <phoneticPr fontId="19" type="noConversion"/>
  </si>
  <si>
    <t xml:space="preserve">津南纪2019 27  </t>
    <phoneticPr fontId="19" type="noConversion"/>
  </si>
  <si>
    <t>北京爱国小男孩</t>
    <phoneticPr fontId="29" type="noConversion"/>
  </si>
  <si>
    <t>蓟州河长制</t>
    <phoneticPr fontId="19" type="noConversion"/>
  </si>
  <si>
    <t>高媛媛</t>
  </si>
  <si>
    <t>第十一次津蓟州</t>
    <phoneticPr fontId="19" type="noConversion"/>
  </si>
  <si>
    <t>蓟州</t>
    <phoneticPr fontId="19" type="noConversion"/>
  </si>
  <si>
    <t>蓟州纪2019 第19期</t>
    <phoneticPr fontId="19" type="noConversion"/>
  </si>
  <si>
    <t>签约金额（总额）不含税</t>
    <phoneticPr fontId="62" type="noConversion"/>
  </si>
  <si>
    <t>项目第一次询价时间</t>
    <phoneticPr fontId="62" type="noConversion"/>
  </si>
  <si>
    <t>城市生态</t>
  </si>
  <si>
    <t>智慧政务</t>
  </si>
  <si>
    <t>询价终止</t>
  </si>
  <si>
    <t>签合同</t>
  </si>
  <si>
    <t>产生询价结果</t>
  </si>
  <si>
    <t>G1905H11-1</t>
  </si>
  <si>
    <t>Z1905Q02(-1)</t>
  </si>
  <si>
    <t>INQUIRY-jc-19050813544749385</t>
  </si>
  <si>
    <t>G1904Q06-1</t>
  </si>
  <si>
    <t>G1904Q09-1</t>
  </si>
  <si>
    <t>H1904Q09</t>
  </si>
  <si>
    <t>定向询价</t>
  </si>
  <si>
    <t>Z1905H06(-1</t>
  </si>
  <si>
    <t>INQUIRY-tj-19052014254499103</t>
  </si>
  <si>
    <t>Z1904Q12(-1)</t>
  </si>
  <si>
    <t>G1905H14-2</t>
  </si>
  <si>
    <t>INQUIRY-tj-19052009375037411</t>
  </si>
  <si>
    <t>公开询价</t>
  </si>
  <si>
    <t>G1905Q16-1</t>
  </si>
  <si>
    <t>询价中</t>
  </si>
  <si>
    <t>H1905H01-2</t>
  </si>
  <si>
    <t>天津市-天津市分公司</t>
  </si>
  <si>
    <t>H1905Q10-2</t>
  </si>
  <si>
    <t>INQUIRY-jc-19052708423083919</t>
  </si>
  <si>
    <t>H1905Q09-2</t>
  </si>
  <si>
    <t>INQUIRY-jc-19052709394377415</t>
  </si>
  <si>
    <t>政企纪{2019}   第65期   （第四次）</t>
    <phoneticPr fontId="19" type="noConversion"/>
  </si>
  <si>
    <t>政企纪2019 52期           第三次</t>
    <phoneticPr fontId="19" type="noConversion"/>
  </si>
  <si>
    <t>政企纪{2019}第73期        第五次</t>
    <phoneticPr fontId="19" type="noConversion"/>
  </si>
  <si>
    <t>第一次</t>
    <phoneticPr fontId="19" type="noConversion"/>
  </si>
  <si>
    <t>第七次</t>
    <phoneticPr fontId="19" type="noConversion"/>
  </si>
  <si>
    <t>天津安中 通讯电子有限公司</t>
    <phoneticPr fontId="19" type="noConversion"/>
  </si>
  <si>
    <t>产研究事业部</t>
    <phoneticPr fontId="19" type="noConversion"/>
  </si>
  <si>
    <t>产研院纪2019 39期</t>
    <phoneticPr fontId="19" type="noConversion"/>
  </si>
  <si>
    <t>2019-Z</t>
    <phoneticPr fontId="19" type="noConversion"/>
  </si>
  <si>
    <t>产研院纪2019 第9期</t>
    <phoneticPr fontId="19" type="noConversion"/>
  </si>
  <si>
    <t>JC21-1201-2019-000041-1</t>
    <phoneticPr fontId="19" type="noConversion"/>
  </si>
  <si>
    <t>2019.6.20</t>
    <phoneticPr fontId="19" type="noConversion"/>
  </si>
  <si>
    <t>2019.6.26</t>
    <phoneticPr fontId="19" type="noConversion"/>
  </si>
  <si>
    <t>多税率</t>
    <phoneticPr fontId="19" type="noConversion"/>
  </si>
  <si>
    <t>2019-130</t>
    <phoneticPr fontId="19" type="noConversion"/>
  </si>
  <si>
    <t>JC21-1201-2019-000019-1</t>
    <phoneticPr fontId="19" type="noConversion"/>
  </si>
  <si>
    <t>2019-131</t>
    <phoneticPr fontId="19" type="noConversion"/>
  </si>
  <si>
    <t>JC21-1201-2019-000020-1</t>
    <phoneticPr fontId="19" type="noConversion"/>
  </si>
  <si>
    <t>2019-132</t>
    <phoneticPr fontId="19" type="noConversion"/>
  </si>
  <si>
    <t>天津市和平区校园视频监控提升改造设备运维项目</t>
    <phoneticPr fontId="19" type="noConversion"/>
  </si>
  <si>
    <t>JC21-1201-2019-000032-1</t>
    <phoneticPr fontId="19" type="noConversion"/>
  </si>
  <si>
    <t>2019-133</t>
    <phoneticPr fontId="19" type="noConversion"/>
  </si>
  <si>
    <t>JC21-1201-2019-000033</t>
    <phoneticPr fontId="19" type="noConversion"/>
  </si>
  <si>
    <t>JC21-1201-2019-000033-1</t>
    <phoneticPr fontId="19" type="noConversion"/>
  </si>
  <si>
    <t>2019-134</t>
    <phoneticPr fontId="19" type="noConversion"/>
  </si>
  <si>
    <t xml:space="preserve">吗                                              </t>
    <phoneticPr fontId="19" type="noConversion"/>
  </si>
  <si>
    <t>物联网集成-智慧城市</t>
    <phoneticPr fontId="19" type="noConversion"/>
  </si>
  <si>
    <t>天津星环信息科技有限公司</t>
  </si>
  <si>
    <t>津南</t>
  </si>
  <si>
    <t>第九次产研院举荐</t>
    <phoneticPr fontId="19" type="noConversion"/>
  </si>
  <si>
    <t>第九次津南</t>
    <phoneticPr fontId="19" type="noConversion"/>
  </si>
  <si>
    <t>物联网集成-智慧城市类。</t>
    <phoneticPr fontId="19" type="noConversion"/>
  </si>
  <si>
    <t>上海阿岗昆信息科技有限公司</t>
    <phoneticPr fontId="19" type="noConversion"/>
  </si>
  <si>
    <t>精细化管理及泛MIFI服务</t>
    <phoneticPr fontId="19" type="noConversion"/>
  </si>
  <si>
    <t>2019.6.17</t>
  </si>
  <si>
    <t>2019.6.18</t>
  </si>
  <si>
    <t>2019.6.13</t>
  </si>
  <si>
    <t>2019.6.14</t>
  </si>
  <si>
    <t>支撑部门</t>
  </si>
  <si>
    <t>举荐单位</t>
  </si>
  <si>
    <t>举荐供应商</t>
  </si>
  <si>
    <t>询价方式</t>
  </si>
  <si>
    <t>项目第一次询价时间</t>
  </si>
  <si>
    <t>询价结果时间</t>
  </si>
  <si>
    <t>三重一大时间</t>
  </si>
  <si>
    <t>举荐评审论证时间</t>
  </si>
  <si>
    <t>产互委评审时间/报备时间</t>
  </si>
  <si>
    <t>材料补齐时间</t>
  </si>
  <si>
    <t>会议纪要出具时间</t>
  </si>
  <si>
    <t>供应商上架时间</t>
  </si>
  <si>
    <t>项目投标/签约时间</t>
  </si>
  <si>
    <t>项目举荐后询价时间</t>
  </si>
  <si>
    <t>出具询价结果时间</t>
  </si>
  <si>
    <t>公安人脸识别项目举荐</t>
  </si>
  <si>
    <t>安全</t>
  </si>
  <si>
    <t>红桥</t>
  </si>
  <si>
    <t>中安消技术有限公司</t>
  </si>
  <si>
    <t>公开</t>
  </si>
  <si>
    <t>无</t>
  </si>
  <si>
    <t>2019.1.7</t>
  </si>
  <si>
    <t>2018.10.31</t>
  </si>
  <si>
    <t>2019.2.18</t>
  </si>
  <si>
    <t>2019.2.26</t>
    <phoneticPr fontId="29" type="noConversion"/>
  </si>
  <si>
    <t>沃德传动（天津）股份技术工业互联网</t>
    <phoneticPr fontId="29" type="noConversion"/>
  </si>
  <si>
    <t>物联网</t>
  </si>
  <si>
    <t>政企部</t>
  </si>
  <si>
    <t>沃德传动（天津）股份技术有限公司</t>
  </si>
  <si>
    <t>战略协议</t>
  </si>
  <si>
    <t>沃云章</t>
  </si>
  <si>
    <t>北京爱国小男孩科技有限公司</t>
  </si>
  <si>
    <t>2019.3.11</t>
  </si>
  <si>
    <t>标准化产品</t>
  </si>
  <si>
    <t>2019.5.17</t>
  </si>
  <si>
    <t>2019.5.22</t>
    <phoneticPr fontId="29" type="noConversion"/>
  </si>
  <si>
    <t>东丽区华新街道“雪亮工程”综治视频监控系统专用网络维护项目</t>
  </si>
  <si>
    <t>东丽</t>
  </si>
  <si>
    <t>天津市科立信电子设备有限公司</t>
  </si>
  <si>
    <t>2019.2.12</t>
  </si>
  <si>
    <t>2.21申请，3.7回复11号开，3.8给材料，3.10让写PPT</t>
  </si>
  <si>
    <t>签约时间2019.3.12</t>
  </si>
  <si>
    <t>2019.5.27</t>
  </si>
  <si>
    <t>2019.5.30</t>
    <phoneticPr fontId="29" type="noConversion"/>
  </si>
  <si>
    <t>此项目中选供应商为</t>
  </si>
  <si>
    <t>天津滨海水务集团nb智能表具项目</t>
    <phoneticPr fontId="29" type="noConversion"/>
  </si>
  <si>
    <t>塘沽</t>
  </si>
  <si>
    <t>利尔达科技集团股份有限公司</t>
  </si>
  <si>
    <t>定向</t>
  </si>
  <si>
    <t>2019.3.11</t>
    <phoneticPr fontId="29" type="noConversion"/>
  </si>
  <si>
    <t>河北消防物联网项目</t>
  </si>
  <si>
    <t>通用</t>
  </si>
  <si>
    <t>产研院</t>
  </si>
  <si>
    <t>宝德（天津）安防科技股份有限公司</t>
  </si>
  <si>
    <t>2019.3.27</t>
  </si>
  <si>
    <t>2019.3.29</t>
  </si>
  <si>
    <t>2019.2.1</t>
  </si>
  <si>
    <t>2019.4.25</t>
  </si>
  <si>
    <t>2019.4.29</t>
    <phoneticPr fontId="29" type="noConversion"/>
  </si>
  <si>
    <t>塘沽消防物联网项目</t>
  </si>
  <si>
    <t>2019.3.28</t>
  </si>
  <si>
    <t>2019.1.3</t>
  </si>
  <si>
    <t>2019.4.30</t>
  </si>
  <si>
    <t>2019.5.13</t>
    <phoneticPr fontId="29" type="noConversion"/>
  </si>
  <si>
    <t>天津巡游出租车信息化设备（二期）项目</t>
  </si>
  <si>
    <t>大客户</t>
  </si>
  <si>
    <t>上海鲲博通信技术有限公司</t>
  </si>
  <si>
    <t>2019.4.3</t>
  </si>
  <si>
    <t>2019.4.12</t>
  </si>
  <si>
    <t>签约时间2019.4.26</t>
    <phoneticPr fontId="29" type="noConversion"/>
  </si>
  <si>
    <t>2019.4.29</t>
  </si>
  <si>
    <t>2019.5.6</t>
    <phoneticPr fontId="29" type="noConversion"/>
  </si>
  <si>
    <t>天津智讯达科技发展有限公司</t>
  </si>
  <si>
    <t>签约时间2019.4.24</t>
  </si>
  <si>
    <t>2019.5.5</t>
    <phoneticPr fontId="29" type="noConversion"/>
  </si>
  <si>
    <t>北京居合信科技有限公司民宿公寓ITO宽带维护项目</t>
  </si>
  <si>
    <t>北京速通网电子商务有限公司</t>
  </si>
  <si>
    <t>2019.4.2</t>
  </si>
  <si>
    <t>4.17申请。4.23开会</t>
  </si>
  <si>
    <t>2019.5.28</t>
  </si>
  <si>
    <t>2019.6.10</t>
  </si>
  <si>
    <t>2019.6.18</t>
    <phoneticPr fontId="29" type="noConversion"/>
  </si>
  <si>
    <t>智慧用电项目</t>
    <phoneticPr fontId="29" type="noConversion"/>
  </si>
  <si>
    <t>2019.5.23</t>
    <phoneticPr fontId="29" type="noConversion"/>
  </si>
  <si>
    <t>2019.4.17</t>
    <phoneticPr fontId="29" type="noConversion"/>
  </si>
  <si>
    <t>预计签约时间2019.7.15</t>
    <phoneticPr fontId="29" type="noConversion"/>
  </si>
  <si>
    <t>武清区安全生产防控网ITO维护服务</t>
    <phoneticPr fontId="29" type="noConversion"/>
  </si>
  <si>
    <t>武清</t>
  </si>
  <si>
    <t>天津众和通电子有限公司</t>
  </si>
  <si>
    <t>2019.4.16</t>
  </si>
  <si>
    <t>2018.9.21</t>
  </si>
  <si>
    <t>2019.5.29</t>
  </si>
  <si>
    <t>2019.6.4</t>
    <phoneticPr fontId="29" type="noConversion"/>
  </si>
  <si>
    <t>东丽网络资源整合项目</t>
    <phoneticPr fontId="29" type="noConversion"/>
  </si>
  <si>
    <t>政务</t>
  </si>
  <si>
    <t>华堡天建（天津）信息技术有限公司</t>
  </si>
  <si>
    <t>2019.5.8</t>
  </si>
  <si>
    <t>投标时间：5月9日
签约时间：6月17日</t>
  </si>
  <si>
    <t>2019.6.20</t>
  </si>
  <si>
    <t>无</t>
    <phoneticPr fontId="29" type="noConversion"/>
  </si>
  <si>
    <t>和平河长制项目</t>
    <phoneticPr fontId="29" type="noConversion"/>
  </si>
  <si>
    <t>生态</t>
  </si>
  <si>
    <t>浙江元亨通信技术股份有限公司</t>
  </si>
  <si>
    <t>2019.5.10</t>
  </si>
  <si>
    <t>2019.5.11</t>
  </si>
  <si>
    <t>2019.6.13</t>
    <phoneticPr fontId="29" type="noConversion"/>
  </si>
  <si>
    <t>红桥区审批局智慧政务大厅管理系统、政务大数据分析显示系统等项目</t>
    <phoneticPr fontId="29" type="noConversion"/>
  </si>
  <si>
    <t>2019.5.13</t>
  </si>
  <si>
    <t>2019.5.14</t>
  </si>
  <si>
    <t>西青区河长制项目</t>
    <phoneticPr fontId="29" type="noConversion"/>
  </si>
  <si>
    <t>2019.6.4</t>
  </si>
  <si>
    <t>2019.6.5</t>
  </si>
  <si>
    <t>2019.5.30</t>
  </si>
  <si>
    <t>直接签约项目，正在审批中</t>
  </si>
  <si>
    <t>2019.6.20</t>
    <phoneticPr fontId="29" type="noConversion"/>
  </si>
  <si>
    <t>2019.6.21</t>
    <phoneticPr fontId="29" type="noConversion"/>
  </si>
  <si>
    <t>南开五金城智慧用电集成项目</t>
    <phoneticPr fontId="29" type="noConversion"/>
  </si>
  <si>
    <t>天津市中电华旺电力工程安装有限公司</t>
  </si>
  <si>
    <t>2019.5.31</t>
  </si>
  <si>
    <t>2019.6.6</t>
  </si>
  <si>
    <t>2019.5.15</t>
  </si>
  <si>
    <t>2019.6.11</t>
  </si>
  <si>
    <t>预计签约时间2019.7.15</t>
  </si>
  <si>
    <t>中电华旺电力物联网智能用电终端项目</t>
    <phoneticPr fontId="29" type="noConversion"/>
  </si>
  <si>
    <t>2019.5.17</t>
    <phoneticPr fontId="29" type="noConversion"/>
  </si>
  <si>
    <t>2019.5.24</t>
    <phoneticPr fontId="29" type="noConversion"/>
  </si>
  <si>
    <t>精细化管理及泛MIFI服务</t>
    <phoneticPr fontId="29" type="noConversion"/>
  </si>
  <si>
    <t>上海阿岗昆信息科技有限公司</t>
    <phoneticPr fontId="29" type="noConversion"/>
  </si>
  <si>
    <t>2019.6.2</t>
  </si>
  <si>
    <t>青岛博瑞通讯服务有限公司汽车物联网后装OBD项目</t>
    <phoneticPr fontId="29" type="noConversion"/>
  </si>
  <si>
    <t>河西</t>
  </si>
  <si>
    <t>广州亚美信息科技有限公司</t>
  </si>
  <si>
    <t>2019.4.19</t>
  </si>
  <si>
    <t>2019.5.20</t>
  </si>
  <si>
    <t>预计签约时间2019.6.25</t>
  </si>
  <si>
    <t>津南区信息中心视频监控系统运维项目</t>
    <phoneticPr fontId="29" type="noConversion"/>
  </si>
  <si>
    <t>天津市润盛科技发展有限公司“唱单宝”项目</t>
    <phoneticPr fontId="29" type="noConversion"/>
  </si>
  <si>
    <t>物联网</t>
    <phoneticPr fontId="29" type="noConversion"/>
  </si>
  <si>
    <t>总工会办公室12351热线电话接听服务外包项目</t>
  </si>
  <si>
    <t>西青</t>
  </si>
  <si>
    <t>上海澄美信息服务有限公司</t>
  </si>
  <si>
    <t>2019.5.31</t>
    <phoneticPr fontId="29" type="noConversion"/>
  </si>
  <si>
    <t>2019.6.2</t>
    <phoneticPr fontId="29" type="noConversion"/>
  </si>
  <si>
    <t>2019.6.3</t>
  </si>
  <si>
    <t>投标时间：6月11日
合同正在和客户商定，即将签约</t>
    <phoneticPr fontId="29" type="noConversion"/>
  </si>
  <si>
    <t>总工会办公室12351热线电话接听服务外包项目</t>
    <phoneticPr fontId="29" type="noConversion"/>
  </si>
  <si>
    <t>河南正华电讯有限公司</t>
  </si>
  <si>
    <t>仅作为举荐供应商参与询价，不参与投标</t>
    <phoneticPr fontId="29" type="noConversion"/>
  </si>
  <si>
    <t xml:space="preserve">          第二次</t>
    <phoneticPr fontId="19" type="noConversion"/>
  </si>
  <si>
    <t>产互委会议纪要</t>
    <phoneticPr fontId="19" type="noConversion"/>
  </si>
  <si>
    <t>何晓澎</t>
  </si>
  <si>
    <t>询价单已作废</t>
  </si>
  <si>
    <t>2019-135</t>
    <phoneticPr fontId="19" type="noConversion"/>
  </si>
  <si>
    <t>19219113WT0055</t>
    <phoneticPr fontId="19" type="noConversion"/>
  </si>
  <si>
    <t>JC21-1201-2019-000186</t>
    <phoneticPr fontId="19" type="noConversion"/>
  </si>
  <si>
    <t>ICT津南区教育局中小学幼儿园教育网网络设备维护合同-2019</t>
    <phoneticPr fontId="19" type="noConversion"/>
  </si>
  <si>
    <t>王鼐</t>
    <phoneticPr fontId="19" type="noConversion"/>
  </si>
  <si>
    <t>天津旭涛鸿泽科技发展有限公司</t>
    <phoneticPr fontId="19" type="noConversion"/>
  </si>
  <si>
    <t>2019.6.21</t>
    <phoneticPr fontId="19" type="noConversion"/>
  </si>
  <si>
    <t>2016.6.27</t>
    <phoneticPr fontId="19" type="noConversion"/>
  </si>
  <si>
    <t>2019.6.27</t>
    <phoneticPr fontId="19" type="noConversion"/>
  </si>
  <si>
    <t>2019-136</t>
    <phoneticPr fontId="19" type="noConversion"/>
  </si>
  <si>
    <t>19219110WI0059</t>
    <phoneticPr fontId="19" type="noConversion"/>
  </si>
  <si>
    <t>天津市北航通信网络工程有限公司小型建设工程项目</t>
    <phoneticPr fontId="19" type="noConversion"/>
  </si>
  <si>
    <t>JC21-1201-2019-000189</t>
    <phoneticPr fontId="19" type="noConversion"/>
  </si>
  <si>
    <t>ICT北航通信网络工程合同</t>
    <phoneticPr fontId="19" type="noConversion"/>
  </si>
  <si>
    <t>天津智导科技有限公司</t>
    <phoneticPr fontId="19" type="noConversion"/>
  </si>
  <si>
    <t>2019.6.21</t>
    <phoneticPr fontId="19" type="noConversion"/>
  </si>
  <si>
    <t>刘见欣</t>
    <phoneticPr fontId="19" type="noConversion"/>
  </si>
  <si>
    <t>2019-137</t>
    <phoneticPr fontId="19" type="noConversion"/>
  </si>
  <si>
    <t>19P19010000004</t>
    <phoneticPr fontId="19" type="noConversion"/>
  </si>
  <si>
    <t>天津市东丽区人民政府新立街道办事处OA云应用定制软件开发及服务项目</t>
    <phoneticPr fontId="19" type="noConversion"/>
  </si>
  <si>
    <t>JC21-1201-2019-008273</t>
    <phoneticPr fontId="19" type="noConversion"/>
  </si>
  <si>
    <t>ICT新立街道移动办公项目制定软件服务合同</t>
    <phoneticPr fontId="19" type="noConversion"/>
  </si>
  <si>
    <t>普华云信息技术（天津）有限公司</t>
    <phoneticPr fontId="19" type="noConversion"/>
  </si>
  <si>
    <t>李翔</t>
    <phoneticPr fontId="19" type="noConversion"/>
  </si>
  <si>
    <t xml:space="preserve">    </t>
    <phoneticPr fontId="19" type="noConversion"/>
  </si>
  <si>
    <t>2019-138</t>
    <phoneticPr fontId="19" type="noConversion"/>
  </si>
  <si>
    <t>19219114WI0062</t>
    <phoneticPr fontId="19" type="noConversion"/>
  </si>
  <si>
    <t>天津市静海区民政局网络信息平台系统集成服务项目</t>
    <phoneticPr fontId="19" type="noConversion"/>
  </si>
  <si>
    <t>王桂林</t>
    <phoneticPr fontId="19" type="noConversion"/>
  </si>
  <si>
    <t>JC21-1201-2019-000193</t>
    <phoneticPr fontId="19" type="noConversion"/>
  </si>
  <si>
    <t>ICT天津市静海区民政局网络信息平台系统集成服务项目合同</t>
    <phoneticPr fontId="19" type="noConversion"/>
  </si>
  <si>
    <t>天津深大立讯电子科技有限公司</t>
    <phoneticPr fontId="19" type="noConversion"/>
  </si>
  <si>
    <t>2019.6.26</t>
    <phoneticPr fontId="19" type="noConversion"/>
  </si>
  <si>
    <t>19P19010000003</t>
    <phoneticPr fontId="19" type="noConversion"/>
  </si>
  <si>
    <t>天津市宝坻区人民代表大会常务委员会办公室无线网络覆盖工程项目</t>
    <phoneticPr fontId="19" type="noConversion"/>
  </si>
  <si>
    <t>JC21-1201-2019-008042</t>
    <phoneticPr fontId="19" type="noConversion"/>
  </si>
  <si>
    <t>ICT宝坻区人民代表大会常务委员会办公室项目合同</t>
    <phoneticPr fontId="19" type="noConversion"/>
  </si>
  <si>
    <t>张东亮</t>
    <phoneticPr fontId="19" type="noConversion"/>
  </si>
  <si>
    <t>天津新信科技股份有限公司</t>
    <phoneticPr fontId="19" type="noConversion"/>
  </si>
  <si>
    <t>2019.6.17</t>
    <phoneticPr fontId="19" type="noConversion"/>
  </si>
  <si>
    <t>2019-139</t>
    <phoneticPr fontId="19" type="noConversion"/>
  </si>
  <si>
    <t>JC21-1201-2019-008221</t>
    <phoneticPr fontId="19" type="noConversion"/>
  </si>
  <si>
    <t>ICT宝坻区人民代表大会常务委员会办公室项目施工合同</t>
    <phoneticPr fontId="19" type="noConversion"/>
  </si>
  <si>
    <t>2019-140</t>
    <phoneticPr fontId="19" type="noConversion"/>
  </si>
  <si>
    <t>多税率</t>
    <phoneticPr fontId="19" type="noConversion"/>
  </si>
  <si>
    <t>2019-141</t>
    <phoneticPr fontId="19" type="noConversion"/>
  </si>
  <si>
    <t>ICT重要产品追溯体系建设平台一期项目和重要产品（肉菜）追溯体系建设项目云平台采购及项目相关服务项目合同</t>
    <phoneticPr fontId="19" type="noConversion"/>
  </si>
  <si>
    <t>JC21-1201-2019-000161</t>
    <phoneticPr fontId="19" type="noConversion"/>
  </si>
  <si>
    <t>商品溯源项目主机托管无网站版合同</t>
    <phoneticPr fontId="19" type="noConversion"/>
  </si>
  <si>
    <t>2019.6.24</t>
    <phoneticPr fontId="19" type="noConversion"/>
  </si>
  <si>
    <t>2019.6.27</t>
    <phoneticPr fontId="19" type="noConversion"/>
  </si>
  <si>
    <t>2019-142</t>
    <phoneticPr fontId="19" type="noConversion"/>
  </si>
  <si>
    <t>19219111WT0051</t>
    <phoneticPr fontId="19" type="noConversion"/>
  </si>
  <si>
    <t>北京居合信弱电维护服务项目</t>
    <phoneticPr fontId="19" type="noConversion"/>
  </si>
  <si>
    <t>JC21-1201-2019-000190</t>
    <phoneticPr fontId="19" type="noConversion"/>
  </si>
  <si>
    <t>ICT北京居合信弱电维护服务合同</t>
    <phoneticPr fontId="19" type="noConversion"/>
  </si>
  <si>
    <t>北京速通网电子商务有限公司</t>
    <phoneticPr fontId="19" type="noConversion"/>
  </si>
  <si>
    <t>2019.6.26</t>
    <phoneticPr fontId="19" type="noConversion"/>
  </si>
  <si>
    <t>2019.6.28</t>
    <phoneticPr fontId="19" type="noConversion"/>
  </si>
  <si>
    <t>合同已归档</t>
    <phoneticPr fontId="19" type="noConversion"/>
  </si>
  <si>
    <t>红桥纪2019 第17期</t>
    <phoneticPr fontId="19" type="noConversion"/>
  </si>
  <si>
    <t>2019-143</t>
    <phoneticPr fontId="19" type="noConversion"/>
  </si>
  <si>
    <t>19219111WI0068</t>
    <phoneticPr fontId="19" type="noConversion"/>
  </si>
  <si>
    <t>红桥审批局智能化系统服务项目</t>
    <phoneticPr fontId="19" type="noConversion"/>
  </si>
  <si>
    <t>武汉烽火技术服务有限公司</t>
    <phoneticPr fontId="19" type="noConversion"/>
  </si>
  <si>
    <t>JC21-1201-2019-000212</t>
    <phoneticPr fontId="19" type="noConversion"/>
  </si>
  <si>
    <t>ICT红桥区行政审批局智能化系统服务项目</t>
    <phoneticPr fontId="19" type="noConversion"/>
  </si>
  <si>
    <t>何晓澎</t>
    <phoneticPr fontId="19" type="noConversion"/>
  </si>
  <si>
    <t>2019-144</t>
    <phoneticPr fontId="19" type="noConversion"/>
  </si>
  <si>
    <t>19219117W00011</t>
    <phoneticPr fontId="19" type="noConversion"/>
  </si>
  <si>
    <t>天津市滨海新区供热集团有限公司集团办公楼网络线缆改造工程</t>
    <phoneticPr fontId="19" type="noConversion"/>
  </si>
  <si>
    <t>吴俊杰</t>
    <phoneticPr fontId="19" type="noConversion"/>
  </si>
  <si>
    <t>JC21-1201-2019-000176</t>
    <phoneticPr fontId="19" type="noConversion"/>
  </si>
  <si>
    <t>天津国通智能科技有限公司</t>
    <phoneticPr fontId="19" type="noConversion"/>
  </si>
  <si>
    <t>多税率</t>
    <phoneticPr fontId="19" type="noConversion"/>
  </si>
  <si>
    <t>2019-145</t>
    <phoneticPr fontId="19" type="noConversion"/>
  </si>
  <si>
    <t>19219104WI0029</t>
    <phoneticPr fontId="19" type="noConversion"/>
  </si>
  <si>
    <t>太平人寿保险有限公司天津分公司综合布线和机房装修项目</t>
    <phoneticPr fontId="19" type="noConversion"/>
  </si>
  <si>
    <t>JC21-1201-2019-000141</t>
    <phoneticPr fontId="19" type="noConversion"/>
  </si>
  <si>
    <t>天津智导科技有限公司</t>
    <phoneticPr fontId="19" type="noConversion"/>
  </si>
  <si>
    <t>ICT太平人寿保险有限公司天津分公司综合布线和机房装修项目</t>
    <phoneticPr fontId="19" type="noConversion"/>
  </si>
  <si>
    <t>2019.5.24</t>
    <phoneticPr fontId="19" type="noConversion"/>
  </si>
  <si>
    <t>2019-146</t>
    <phoneticPr fontId="19" type="noConversion"/>
  </si>
  <si>
    <t>19219101WI0026</t>
    <phoneticPr fontId="19" type="noConversion"/>
  </si>
  <si>
    <t>JC21-1201-2019-000134</t>
    <phoneticPr fontId="19" type="noConversion"/>
  </si>
  <si>
    <t>李翔</t>
    <phoneticPr fontId="19" type="noConversion"/>
  </si>
  <si>
    <t>ICT天津市宝坻区城市管理委员会网络改造采购合同</t>
    <phoneticPr fontId="19" type="noConversion"/>
  </si>
  <si>
    <t>2019.5.17</t>
    <phoneticPr fontId="19" type="noConversion"/>
  </si>
  <si>
    <t>2019-147</t>
    <phoneticPr fontId="19" type="noConversion"/>
  </si>
  <si>
    <t>19219111WI0052</t>
    <phoneticPr fontId="19" type="noConversion"/>
  </si>
  <si>
    <t>中共天津市红桥区委宣传部信息系统集成服务项目</t>
    <phoneticPr fontId="19" type="noConversion"/>
  </si>
  <si>
    <t>JC21-1201-2019-000184</t>
    <phoneticPr fontId="19" type="noConversion"/>
  </si>
  <si>
    <t>ICT中共天津市红桥区委宣传部信息系统集成服务项目</t>
    <phoneticPr fontId="19" type="noConversion"/>
  </si>
  <si>
    <t>天津市华谊网络通信技术有限公司</t>
    <phoneticPr fontId="19" type="noConversion"/>
  </si>
  <si>
    <t>2019-148</t>
  </si>
  <si>
    <t>2019-149</t>
  </si>
  <si>
    <t>19219110WI0074</t>
    <phoneticPr fontId="19" type="noConversion"/>
  </si>
  <si>
    <t>刘健欣</t>
    <phoneticPr fontId="19" type="noConversion"/>
  </si>
  <si>
    <t>JC21-1201-2019-000199</t>
    <phoneticPr fontId="19" type="noConversion"/>
  </si>
  <si>
    <t>1114项目</t>
    <phoneticPr fontId="19" type="noConversion"/>
  </si>
  <si>
    <t>ICT正大方圆1114项目工程弱电部分综合布线与视频监控项目施工</t>
    <phoneticPr fontId="19" type="noConversion"/>
  </si>
  <si>
    <t>1921907WT0066</t>
    <phoneticPr fontId="19" type="noConversion"/>
  </si>
  <si>
    <t>天津市第十九中学信息化服务项目合同</t>
    <phoneticPr fontId="19" type="noConversion"/>
  </si>
  <si>
    <t>JC21-1201-2019-000201</t>
    <phoneticPr fontId="19" type="noConversion"/>
  </si>
  <si>
    <t>天津深大立讯电子科技有限公司</t>
    <phoneticPr fontId="19" type="noConversion"/>
  </si>
  <si>
    <t>ICT天津市第十九中学信息化服务项目合同</t>
    <phoneticPr fontId="19" type="noConversion"/>
  </si>
  <si>
    <t>2019-150</t>
    <phoneticPr fontId="19" type="noConversion"/>
  </si>
  <si>
    <t>19219104WI0030</t>
    <phoneticPr fontId="19" type="noConversion"/>
  </si>
  <si>
    <t>中国农业发展银行天津市分行联通IDC租用机柜改造工程</t>
    <phoneticPr fontId="19" type="noConversion"/>
  </si>
  <si>
    <t>JC21-1201-2019-000196</t>
    <phoneticPr fontId="19" type="noConversion"/>
  </si>
  <si>
    <t>ICT中国农业发展银行天津市分行联通IDC租用机柜改造工程</t>
    <phoneticPr fontId="19" type="noConversion"/>
  </si>
  <si>
    <t>2019-151</t>
  </si>
  <si>
    <t>2019-152</t>
  </si>
  <si>
    <t>19219000WI0043</t>
    <phoneticPr fontId="19" type="noConversion"/>
  </si>
  <si>
    <t>天津市信息化建设投资管理局ITO服务与维护项目</t>
    <phoneticPr fontId="19" type="noConversion"/>
  </si>
  <si>
    <t>天津市东润系统工程有限公司</t>
    <phoneticPr fontId="19" type="noConversion"/>
  </si>
  <si>
    <t>ICT天津市信息化建设投资管理局ITO服务与维护项目</t>
    <phoneticPr fontId="19" type="noConversion"/>
  </si>
  <si>
    <t>JC21-1201-2019-000188</t>
    <phoneticPr fontId="19" type="noConversion"/>
  </si>
  <si>
    <t>19219115WI0050</t>
    <phoneticPr fontId="19" type="noConversion"/>
  </si>
  <si>
    <t>天津中油燃气车用燃料技术有限公司系统集成项目</t>
    <phoneticPr fontId="19" type="noConversion"/>
  </si>
  <si>
    <t>ICT天津中油燃气车用燃料技术有限公司系统集成项目</t>
    <phoneticPr fontId="19" type="noConversion"/>
  </si>
  <si>
    <t>JC21-1201-2019-000206</t>
    <phoneticPr fontId="19" type="noConversion"/>
  </si>
  <si>
    <t>净价预算（最高限价）</t>
    <phoneticPr fontId="62" type="noConversion"/>
  </si>
  <si>
    <t>INQUIRY-jc-19062714103085232</t>
  </si>
  <si>
    <t>天津市宝坻区城市管理委员会</t>
    <phoneticPr fontId="19" type="noConversion"/>
  </si>
  <si>
    <t>INQUIRY-jc-19052815172056992</t>
  </si>
  <si>
    <t>H1905H03</t>
  </si>
  <si>
    <t>INQUIRY-jc-19061310482637561</t>
  </si>
  <si>
    <t>H1906Q08</t>
  </si>
  <si>
    <t>新业务ICT-软件开发</t>
  </si>
  <si>
    <t>INQUIRY-jc-19061315491561182</t>
  </si>
  <si>
    <t>INQUIRY-tj-19060614313911788</t>
  </si>
  <si>
    <t>2019-153</t>
    <phoneticPr fontId="19" type="noConversion"/>
  </si>
  <si>
    <t>19219109WT0025</t>
    <phoneticPr fontId="19" type="noConversion"/>
  </si>
  <si>
    <t>天津市城市公用事业管理局弱电信息化平台综合维保服务项目</t>
    <phoneticPr fontId="19" type="noConversion"/>
  </si>
  <si>
    <t>JC21-1201-2019-000213</t>
    <phoneticPr fontId="19" type="noConversion"/>
  </si>
  <si>
    <t>ICT天津市城市公用事业管理局弱电信息化平台综合维保服务项目</t>
    <phoneticPr fontId="19" type="noConversion"/>
  </si>
  <si>
    <t>李春彦</t>
    <phoneticPr fontId="19" type="noConversion"/>
  </si>
  <si>
    <t>华星（天津）工程技术有限公司</t>
    <phoneticPr fontId="19" type="noConversion"/>
  </si>
  <si>
    <t>2019.6.28</t>
    <phoneticPr fontId="19" type="noConversion"/>
  </si>
  <si>
    <t>2019-154</t>
    <phoneticPr fontId="19" type="noConversion"/>
  </si>
  <si>
    <t>Z9218102WI1023</t>
    <phoneticPr fontId="19" type="noConversion"/>
  </si>
  <si>
    <t>北辰区环保局中心机房升级改造项目</t>
    <phoneticPr fontId="19" type="noConversion"/>
  </si>
  <si>
    <t>JC21-1201-2019-000091</t>
    <phoneticPr fontId="19" type="noConversion"/>
  </si>
  <si>
    <t>ICT北辰区环保局中心机房升级改造项目合同</t>
    <phoneticPr fontId="19" type="noConversion"/>
  </si>
  <si>
    <t>陈建春</t>
    <phoneticPr fontId="19" type="noConversion"/>
  </si>
  <si>
    <t>2019.3.28</t>
    <phoneticPr fontId="19" type="noConversion"/>
  </si>
  <si>
    <t>多税率</t>
    <phoneticPr fontId="19" type="noConversion"/>
  </si>
  <si>
    <t>天津市武清区安全生产防控网（硬件部分）建设项目</t>
    <phoneticPr fontId="19" type="noConversion"/>
  </si>
  <si>
    <t>2019-155</t>
    <phoneticPr fontId="19" type="noConversion"/>
  </si>
  <si>
    <t>张华艳</t>
    <phoneticPr fontId="19" type="noConversion"/>
  </si>
  <si>
    <t>JC21-1201-2019-000218</t>
    <phoneticPr fontId="19" type="noConversion"/>
  </si>
  <si>
    <t>ICT滨海教育校园网项目系统集成服务合同</t>
    <phoneticPr fontId="19" type="noConversion"/>
  </si>
  <si>
    <t>天津智导科技有限公司</t>
    <phoneticPr fontId="19" type="noConversion"/>
  </si>
  <si>
    <t>2019-156</t>
    <phoneticPr fontId="19" type="noConversion"/>
  </si>
  <si>
    <t>JC21-1201-2019-000168</t>
    <phoneticPr fontId="19" type="noConversion"/>
  </si>
  <si>
    <t>北京国安电气有限责任公司</t>
    <phoneticPr fontId="19" type="noConversion"/>
  </si>
  <si>
    <t>2019.6.20</t>
    <phoneticPr fontId="19" type="noConversion"/>
  </si>
  <si>
    <t>F-2019（3）</t>
    <phoneticPr fontId="19" type="noConversion"/>
  </si>
  <si>
    <t>F-2019（4）</t>
  </si>
  <si>
    <t>F-2019（5）</t>
  </si>
  <si>
    <t>F-2019（6）</t>
  </si>
  <si>
    <t>F-2019（7）</t>
  </si>
  <si>
    <t>F-2019（8）</t>
  </si>
  <si>
    <t>F-2019（1）</t>
    <phoneticPr fontId="19" type="noConversion"/>
  </si>
  <si>
    <t>19219102WS0058</t>
    <phoneticPr fontId="19" type="noConversion"/>
  </si>
  <si>
    <t>天津市滨海新区拓明科技有限公司运维服务平台系统开发项目</t>
    <phoneticPr fontId="19" type="noConversion"/>
  </si>
  <si>
    <t>JC21-1201-2019-000174</t>
    <phoneticPr fontId="19" type="noConversion"/>
  </si>
  <si>
    <t>ICT天津市滨海新区拓明科技有限公司运维服务平台系统开发合同</t>
    <phoneticPr fontId="19" type="noConversion"/>
  </si>
  <si>
    <t>2019.6.18</t>
    <phoneticPr fontId="19" type="noConversion"/>
  </si>
  <si>
    <t>2019.6.28</t>
    <phoneticPr fontId="19" type="noConversion"/>
  </si>
  <si>
    <t>19219101WI0060</t>
    <phoneticPr fontId="19" type="noConversion"/>
  </si>
  <si>
    <t>天津冠城物业管理有限公司弱电改造项目</t>
    <phoneticPr fontId="19" type="noConversion"/>
  </si>
  <si>
    <t>JC21-1201-2019-000207</t>
    <phoneticPr fontId="19" type="noConversion"/>
  </si>
  <si>
    <t>ICT冠城物业项目合同</t>
    <phoneticPr fontId="19" type="noConversion"/>
  </si>
  <si>
    <t>上海盐谷有限公司储罐状况监控管理项目（2019年）</t>
    <phoneticPr fontId="19" type="noConversion"/>
  </si>
  <si>
    <t>19219115WO0053</t>
    <phoneticPr fontId="19" type="noConversion"/>
  </si>
  <si>
    <t>JC21-1201-2019-000202</t>
    <phoneticPr fontId="19" type="noConversion"/>
  </si>
  <si>
    <t>ICT上海盐谷有限公司储罐状况监控管理项目服务合同</t>
    <phoneticPr fontId="19" type="noConversion"/>
  </si>
  <si>
    <t>2019-157</t>
    <phoneticPr fontId="19" type="noConversion"/>
  </si>
  <si>
    <t>JC21-1201-2018-000494-1</t>
    <phoneticPr fontId="19" type="noConversion"/>
  </si>
  <si>
    <t>2019-158</t>
    <phoneticPr fontId="19" type="noConversion"/>
  </si>
  <si>
    <t>2019.6.27</t>
    <phoneticPr fontId="19" type="noConversion"/>
  </si>
  <si>
    <t>2019-159</t>
    <phoneticPr fontId="19" type="noConversion"/>
  </si>
  <si>
    <t>JC21-1201-2018-000311-1</t>
    <phoneticPr fontId="19" type="noConversion"/>
  </si>
  <si>
    <t>2019.6.25</t>
    <phoneticPr fontId="19" type="noConversion"/>
  </si>
  <si>
    <t>2019-160</t>
    <phoneticPr fontId="19" type="noConversion"/>
  </si>
  <si>
    <t>19219110WI0069</t>
    <phoneticPr fontId="19" type="noConversion"/>
  </si>
  <si>
    <t>天津何庄子农产品批发市场弱电改造项目</t>
    <phoneticPr fontId="19" type="noConversion"/>
  </si>
  <si>
    <t>JC21-1201-2019-000203</t>
    <phoneticPr fontId="19" type="noConversion"/>
  </si>
  <si>
    <t>ICT天津何庄子农产品批发市场弱电改造项目</t>
    <phoneticPr fontId="19" type="noConversion"/>
  </si>
  <si>
    <t>天津孚睿无线科技有限公司</t>
    <phoneticPr fontId="19" type="noConversion"/>
  </si>
  <si>
    <t>2019-161</t>
    <phoneticPr fontId="19" type="noConversion"/>
  </si>
  <si>
    <t>19219107WS0063</t>
    <phoneticPr fontId="19" type="noConversion"/>
  </si>
  <si>
    <t>天津和平区河（湖）长制管理信息系统项目</t>
    <phoneticPr fontId="19" type="noConversion"/>
  </si>
  <si>
    <t>JC21-1201-2019-000197</t>
    <phoneticPr fontId="19" type="noConversion"/>
  </si>
  <si>
    <t>ICT天津和平区河（湖）长制管理信息系统项目</t>
    <phoneticPr fontId="19" type="noConversion"/>
  </si>
  <si>
    <t>浙江元亨通信技术股份有限公司</t>
    <phoneticPr fontId="19" type="noConversion"/>
  </si>
  <si>
    <t>高媛媛</t>
    <phoneticPr fontId="19" type="noConversion"/>
  </si>
  <si>
    <t>没有</t>
    <phoneticPr fontId="19" type="noConversion"/>
  </si>
  <si>
    <t>合同已归档（资料不全）</t>
    <phoneticPr fontId="19" type="noConversion"/>
  </si>
  <si>
    <t>项目名称</t>
    <phoneticPr fontId="62" type="noConversion"/>
  </si>
  <si>
    <t>项目编号
（最好是ICT运营系统上的某个号）</t>
    <phoneticPr fontId="62" type="noConversion"/>
  </si>
  <si>
    <t>支撑部门（事业部）</t>
    <phoneticPr fontId="62" type="noConversion"/>
  </si>
  <si>
    <t>询价单号</t>
    <phoneticPr fontId="62" type="noConversion"/>
  </si>
  <si>
    <t>询价单状态</t>
    <phoneticPr fontId="62" type="noConversion"/>
  </si>
  <si>
    <t>询价方式</t>
    <phoneticPr fontId="62" type="noConversion"/>
  </si>
  <si>
    <t>询价中选  供应商报价（不含税</t>
    <phoneticPr fontId="62" type="noConversion"/>
  </si>
  <si>
    <t>备注</t>
    <phoneticPr fontId="62" type="noConversion"/>
  </si>
  <si>
    <t>采购经理</t>
    <phoneticPr fontId="62" type="noConversion"/>
  </si>
  <si>
    <t>询价主体</t>
    <phoneticPr fontId="62" type="noConversion"/>
  </si>
  <si>
    <t>询价结果时间</t>
    <phoneticPr fontId="62" type="noConversion"/>
  </si>
  <si>
    <t>三重一大时间</t>
    <phoneticPr fontId="62" type="noConversion"/>
  </si>
  <si>
    <t>举荐评审论证时间</t>
    <phoneticPr fontId="62" type="noConversion"/>
  </si>
  <si>
    <t>项目举荐后询价时间</t>
    <phoneticPr fontId="62" type="noConversion"/>
  </si>
  <si>
    <t>出具询价结果时间</t>
    <phoneticPr fontId="62" type="noConversion"/>
  </si>
  <si>
    <t>标前评审会日期</t>
    <phoneticPr fontId="62" type="noConversion"/>
  </si>
  <si>
    <t>评标日期</t>
    <phoneticPr fontId="62" type="noConversion"/>
  </si>
  <si>
    <t>Z1904H01&amp;#40;-3&amp;#41;创新业务ICT第19中学项目公开询价单</t>
    <phoneticPr fontId="62" type="noConversion"/>
  </si>
  <si>
    <t>192201901110009</t>
    <phoneticPr fontId="62" type="noConversion"/>
  </si>
  <si>
    <t>销售部</t>
    <phoneticPr fontId="62" type="noConversion"/>
  </si>
  <si>
    <t>综合集成</t>
    <phoneticPr fontId="62" type="noConversion"/>
  </si>
  <si>
    <t>INQUIRY-jc-19030511245037891</t>
    <phoneticPr fontId="62" type="noConversion"/>
  </si>
  <si>
    <t>签合同</t>
    <phoneticPr fontId="62" type="noConversion"/>
  </si>
  <si>
    <t>公开询价</t>
    <phoneticPr fontId="62" type="noConversion"/>
  </si>
  <si>
    <t>二次询价</t>
    <phoneticPr fontId="62" type="noConversion"/>
  </si>
  <si>
    <t>周建军</t>
    <phoneticPr fontId="62" type="noConversion"/>
  </si>
  <si>
    <t xml:space="preserve">天津市河西区人民政府越秀路街道办事处 越秀路街道办事处(菜市场)视频监控项目 </t>
    <phoneticPr fontId="62" type="noConversion"/>
  </si>
  <si>
    <t>192201901110008</t>
    <phoneticPr fontId="62" type="noConversion"/>
  </si>
  <si>
    <t>INQUIRY-jc-19020116361446391</t>
    <phoneticPr fontId="62" type="noConversion"/>
  </si>
  <si>
    <t>高媛媛</t>
    <phoneticPr fontId="62" type="noConversion"/>
  </si>
  <si>
    <t>201902天津市信息化建设投资管理局ITO项目询价需求-H003</t>
    <phoneticPr fontId="62" type="noConversion"/>
  </si>
  <si>
    <t>H1904Q01-2</t>
    <phoneticPr fontId="62" type="noConversion"/>
  </si>
  <si>
    <t>通用行业</t>
    <phoneticPr fontId="62" type="noConversion"/>
  </si>
  <si>
    <t>ITO</t>
    <phoneticPr fontId="62" type="noConversion"/>
  </si>
  <si>
    <t>INQUIRY-jc-19040208585097242</t>
    <phoneticPr fontId="62" type="noConversion"/>
  </si>
  <si>
    <t>何晓澎</t>
    <phoneticPr fontId="62" type="noConversion"/>
  </si>
  <si>
    <t>创新业务ICT西青人脸识别项目公开询价单</t>
    <phoneticPr fontId="62" type="noConversion"/>
  </si>
  <si>
    <t>19219119WI0006</t>
    <phoneticPr fontId="62" type="noConversion"/>
  </si>
  <si>
    <t>公共安全BU</t>
    <phoneticPr fontId="62" type="noConversion"/>
  </si>
  <si>
    <t>INQUIRY-jc-19022710231449070</t>
    <phoneticPr fontId="62" type="noConversion"/>
  </si>
  <si>
    <t>创新业务ICT西青技防网维护项目公开询价单</t>
    <phoneticPr fontId="62" type="noConversion"/>
  </si>
  <si>
    <t>19218119WT0146</t>
    <phoneticPr fontId="62" type="noConversion"/>
  </si>
  <si>
    <t>INQUIRY-jc-19022711230542600</t>
    <phoneticPr fontId="62" type="noConversion"/>
  </si>
  <si>
    <t>创新业务ICT河西区人民政府东海街道办事处粤江里、汉江里和三水南里等4个社区高清数字监控项目询价单</t>
    <phoneticPr fontId="62" type="noConversion"/>
  </si>
  <si>
    <t>无</t>
    <phoneticPr fontId="62" type="noConversion"/>
  </si>
  <si>
    <t>公共安全</t>
    <phoneticPr fontId="62" type="noConversion"/>
  </si>
  <si>
    <t>INQUIRY-jc-19022014113679077</t>
    <phoneticPr fontId="62" type="noConversion"/>
  </si>
  <si>
    <t>标前询价</t>
    <phoneticPr fontId="62" type="noConversion"/>
  </si>
  <si>
    <t>创新业务ICT红桥人脸识别项目询价单（二次询价）</t>
    <phoneticPr fontId="62" type="noConversion"/>
  </si>
  <si>
    <t>19218111WI0144</t>
    <phoneticPr fontId="62" type="noConversion"/>
  </si>
  <si>
    <t>INQUIRY-jc-19021816002479231</t>
    <phoneticPr fontId="62" type="noConversion"/>
  </si>
  <si>
    <t>1964815</t>
    <phoneticPr fontId="62" type="noConversion"/>
  </si>
  <si>
    <t>汉沽生态城项目询价单(第二次)</t>
    <phoneticPr fontId="62" type="noConversion"/>
  </si>
  <si>
    <t>集成维护</t>
    <phoneticPr fontId="62" type="noConversion"/>
  </si>
  <si>
    <t>大数据</t>
    <phoneticPr fontId="62" type="noConversion"/>
  </si>
  <si>
    <t>INQUIRY-tj-19021109043475745</t>
    <phoneticPr fontId="62" type="noConversion"/>
  </si>
  <si>
    <t>宝坻区建设工程质量安全监督管理支队网络升级改造项目询价单</t>
    <phoneticPr fontId="62" type="noConversion"/>
  </si>
  <si>
    <t>19218101WI0156</t>
    <phoneticPr fontId="62" type="noConversion"/>
  </si>
  <si>
    <t>城市生态</t>
    <phoneticPr fontId="62" type="noConversion"/>
  </si>
  <si>
    <t>INQUIRY-jc-19020210540715820</t>
    <phoneticPr fontId="62" type="noConversion"/>
  </si>
  <si>
    <t>挂甲寺街机关办公楼2-6层楼道监控增项项目询价</t>
    <phoneticPr fontId="62" type="noConversion"/>
  </si>
  <si>
    <t>通用</t>
    <phoneticPr fontId="62" type="noConversion"/>
  </si>
  <si>
    <t>INQUIRY-jc-19020110442119638</t>
    <phoneticPr fontId="62" type="noConversion"/>
  </si>
  <si>
    <t>旅游局视频会议项目</t>
    <phoneticPr fontId="62" type="noConversion"/>
  </si>
  <si>
    <t>标前</t>
    <phoneticPr fontId="62" type="noConversion"/>
  </si>
  <si>
    <t>通用</t>
    <phoneticPr fontId="62" type="noConversion"/>
  </si>
  <si>
    <t>综合集成</t>
    <phoneticPr fontId="62" type="noConversion"/>
  </si>
  <si>
    <t>INQUIRY-jc-19013117035787898</t>
    <phoneticPr fontId="62" type="noConversion"/>
  </si>
  <si>
    <t>询价终止</t>
    <phoneticPr fontId="62" type="noConversion"/>
  </si>
  <si>
    <t>公开询价</t>
    <phoneticPr fontId="62" type="noConversion"/>
  </si>
  <si>
    <t>周建军</t>
    <phoneticPr fontId="62" type="noConversion"/>
  </si>
  <si>
    <t>河西区南昌路二期“城市双修”示范项目二批工程视频监控改造项目询价单</t>
    <phoneticPr fontId="62" type="noConversion"/>
  </si>
  <si>
    <t>192181HXWI0103</t>
    <phoneticPr fontId="62" type="noConversion"/>
  </si>
  <si>
    <t>INQUIRY-jc-19012914074799033</t>
    <phoneticPr fontId="62" type="noConversion"/>
  </si>
  <si>
    <t>签合同</t>
    <phoneticPr fontId="62" type="noConversion"/>
  </si>
  <si>
    <t>创新业务ICT北辰卫计委项目公开询价单</t>
    <phoneticPr fontId="62" type="noConversion"/>
  </si>
  <si>
    <t>19218102WI0136</t>
    <phoneticPr fontId="62" type="noConversion"/>
  </si>
  <si>
    <t>INQUIRY-jc-19030615493531249</t>
    <phoneticPr fontId="62" type="noConversion"/>
  </si>
  <si>
    <t>河西网信办</t>
    <phoneticPr fontId="62" type="noConversion"/>
  </si>
  <si>
    <t>INQUIRY-jc-18112914434313572</t>
    <phoneticPr fontId="62" type="noConversion"/>
  </si>
  <si>
    <t xml:space="preserve">太平人寿综合集成询价单 </t>
    <phoneticPr fontId="62" type="noConversion"/>
  </si>
  <si>
    <t>19219104WI0029</t>
    <phoneticPr fontId="62" type="noConversion"/>
  </si>
  <si>
    <t>INQUIRY-jc-19042815584096229</t>
    <phoneticPr fontId="62" type="noConversion"/>
  </si>
  <si>
    <t>标后询价</t>
    <phoneticPr fontId="62" type="noConversion"/>
  </si>
  <si>
    <t>创新业务ICT滨海新区环境监测与预警体系项目综合信息网络系统机房采购项目等保二级增项询价（第二轮）</t>
    <phoneticPr fontId="62" type="noConversion"/>
  </si>
  <si>
    <t>网络安全</t>
    <phoneticPr fontId="62" type="noConversion"/>
  </si>
  <si>
    <t>INQUIRY-tj-19031814551145321</t>
    <phoneticPr fontId="62" type="noConversion"/>
  </si>
  <si>
    <t>产生询价结果</t>
    <phoneticPr fontId="62" type="noConversion"/>
  </si>
  <si>
    <t>创新业务ICT重要产品追溯体系建设平台和重要产品（肉菜）追溯体系建设项目公开询价单（二次询价）</t>
    <phoneticPr fontId="62" type="noConversion"/>
  </si>
  <si>
    <t>19218107WC0148</t>
    <phoneticPr fontId="62" type="noConversion"/>
  </si>
  <si>
    <t>INQUIRY-tj-19031810371864066</t>
    <phoneticPr fontId="62" type="noConversion"/>
  </si>
  <si>
    <t>创新业务ICT天津市东丽区丰年街道“雪亮工程”综治视频监控系统专用网络维护项目公开询价</t>
    <phoneticPr fontId="62" type="noConversion"/>
  </si>
  <si>
    <t>INQUIRY-tj-19031517534578416</t>
    <phoneticPr fontId="62" type="noConversion"/>
  </si>
  <si>
    <t>询价终止</t>
    <phoneticPr fontId="62" type="noConversion"/>
  </si>
  <si>
    <t>不够三家，甲方投完标，时间不够，</t>
    <phoneticPr fontId="62" type="noConversion"/>
  </si>
  <si>
    <t>创新业务ICT天津市东丽区张贵庄街道“雪亮工程”综治视频监控系统专用网络维护项目公开询价</t>
    <phoneticPr fontId="62" type="noConversion"/>
  </si>
  <si>
    <t>INQUIRY-tj-19031518004817371</t>
    <phoneticPr fontId="62" type="noConversion"/>
  </si>
  <si>
    <t>创新业务ICT政协机关项目（二期）定向询价单</t>
    <phoneticPr fontId="62" type="noConversion"/>
  </si>
  <si>
    <t>智慧政务</t>
    <phoneticPr fontId="62" type="noConversion"/>
  </si>
  <si>
    <t>INQUIRY-tj-19031215215566159</t>
    <phoneticPr fontId="62" type="noConversion"/>
  </si>
  <si>
    <t>定向询价</t>
    <phoneticPr fontId="62" type="noConversion"/>
  </si>
  <si>
    <t>创新业务ICT全国第十届残运会基础网络服务项目询价单</t>
    <phoneticPr fontId="62" type="noConversion"/>
  </si>
  <si>
    <t>INQUIRY-tj-19031217171560018</t>
    <phoneticPr fontId="62" type="noConversion"/>
  </si>
  <si>
    <t>无人投</t>
    <phoneticPr fontId="62" type="noConversion"/>
  </si>
  <si>
    <t>创新业务ICT明厨亮灶项目公开询价单（二次询价）</t>
    <phoneticPr fontId="62" type="noConversion"/>
  </si>
  <si>
    <t>城市生态</t>
    <phoneticPr fontId="62" type="noConversion"/>
  </si>
  <si>
    <t>INQUIRY-tj-19031214210043371</t>
    <phoneticPr fontId="62" type="noConversion"/>
  </si>
  <si>
    <t>产生询价结果</t>
    <phoneticPr fontId="62" type="noConversion"/>
  </si>
  <si>
    <t>创新业务ICT西青教育局监控项目公开询价单</t>
    <phoneticPr fontId="62" type="noConversion"/>
  </si>
  <si>
    <t>192181XQWI0114</t>
    <phoneticPr fontId="62" type="noConversion"/>
  </si>
  <si>
    <t>INQUIRY-tj-19031114214215285</t>
    <phoneticPr fontId="62" type="noConversion"/>
  </si>
  <si>
    <t>创新业务ICT西青教育局监控项目（二期）公开询价单</t>
    <phoneticPr fontId="62" type="noConversion"/>
  </si>
  <si>
    <t>19219119WI0015</t>
    <phoneticPr fontId="62" type="noConversion"/>
  </si>
  <si>
    <t>INQUIRY-tj-19031114315451752</t>
    <phoneticPr fontId="62" type="noConversion"/>
  </si>
  <si>
    <t>2019北辰区环保局机房升级改造项目-H004</t>
    <phoneticPr fontId="62" type="noConversion"/>
  </si>
  <si>
    <t>19219102BI0018</t>
    <phoneticPr fontId="62" type="noConversion"/>
  </si>
  <si>
    <t>INQUIRY-jc-19030810191930418</t>
    <phoneticPr fontId="62" type="noConversion"/>
  </si>
  <si>
    <t>创新业务ICT天津大悦城购物中心反恐整改项目公开询价</t>
    <phoneticPr fontId="62" type="noConversion"/>
  </si>
  <si>
    <t>G1904H01-6</t>
    <phoneticPr fontId="62" type="noConversion"/>
  </si>
  <si>
    <t>INQUIRY-jc-19042209135022252</t>
    <phoneticPr fontId="62" type="noConversion"/>
  </si>
  <si>
    <t>一家投，等纸质报价</t>
    <phoneticPr fontId="62" type="noConversion"/>
  </si>
  <si>
    <t>创新业务ICT中新生态城管理委员会服务中心综合布线项目询价单</t>
    <phoneticPr fontId="62" type="noConversion"/>
  </si>
  <si>
    <t>Z1904H02(-2)</t>
    <phoneticPr fontId="62" type="noConversion"/>
  </si>
  <si>
    <t>INQUIRY-tj-19040209391998703</t>
    <phoneticPr fontId="62" type="noConversion"/>
  </si>
  <si>
    <t>公安局河东分局二号院弱电综合集成项目询价单007</t>
    <phoneticPr fontId="62" type="noConversion"/>
  </si>
  <si>
    <t>H1904Q02</t>
    <phoneticPr fontId="62" type="noConversion"/>
  </si>
  <si>
    <t>INQUIRY-jc-19040209145675212</t>
    <phoneticPr fontId="62" type="noConversion"/>
  </si>
  <si>
    <t>Y1904Q02 创新业务天津市塘沽生态城大数据分析及智慧短信推送项目询价单</t>
    <phoneticPr fontId="62" type="noConversion"/>
  </si>
  <si>
    <t xml:space="preserve">Y1904Q02 </t>
    <phoneticPr fontId="62" type="noConversion"/>
  </si>
  <si>
    <t>INQUIRY-tj-19040210252095054</t>
    <phoneticPr fontId="62" type="noConversion"/>
  </si>
  <si>
    <t>张悦</t>
    <phoneticPr fontId="62" type="noConversion"/>
  </si>
  <si>
    <t>创新业务ICT北辰区网信办运维服务项目询价</t>
    <phoneticPr fontId="62" type="noConversion"/>
  </si>
  <si>
    <t>G1904Q02</t>
    <phoneticPr fontId="62" type="noConversion"/>
  </si>
  <si>
    <t>INQUIRY-jc-19040314365960099</t>
    <phoneticPr fontId="62" type="noConversion"/>
  </si>
  <si>
    <t>Z1904Q05-1创新业务ICT下瓦房街道一制三化建设网络项目公开询价单</t>
    <phoneticPr fontId="62" type="noConversion"/>
  </si>
  <si>
    <t>Z1904Q05-1</t>
    <phoneticPr fontId="62" type="noConversion"/>
  </si>
  <si>
    <t>INQUIRY-jc-19051009191178742</t>
    <phoneticPr fontId="62" type="noConversion"/>
  </si>
  <si>
    <t>定向询价</t>
    <phoneticPr fontId="62" type="noConversion"/>
  </si>
  <si>
    <t>重复</t>
    <phoneticPr fontId="62" type="noConversion"/>
  </si>
  <si>
    <t>Z1904Q05-1创新业务ICT下瓦房街道一制三化建设网络项目公开询价单</t>
    <phoneticPr fontId="62" type="noConversion"/>
  </si>
  <si>
    <t>INQUIRY-tj-19040311140041610</t>
    <phoneticPr fontId="62" type="noConversion"/>
  </si>
  <si>
    <t xml:space="preserve"> 1197800.00 </t>
    <phoneticPr fontId="62" type="noConversion"/>
  </si>
  <si>
    <t>Z1904H04-1创新业务ICT河西区政务网络运维项目公开询价单</t>
    <phoneticPr fontId="62" type="noConversion"/>
  </si>
  <si>
    <t>Z1904H04-1</t>
    <phoneticPr fontId="62" type="noConversion"/>
  </si>
  <si>
    <t>ITO</t>
    <phoneticPr fontId="62" type="noConversion"/>
  </si>
  <si>
    <t>INQUIRY-tj-19040214570130499</t>
    <phoneticPr fontId="62" type="noConversion"/>
  </si>
  <si>
    <t>Z1904H03-2创新业务ICT公路处办公自动化系统软件采购项目等保测评公开询价单</t>
    <phoneticPr fontId="62" type="noConversion"/>
  </si>
  <si>
    <t>Z1904H03-2</t>
    <phoneticPr fontId="62" type="noConversion"/>
  </si>
  <si>
    <t>INQUIRY-tj-19040214285284670</t>
    <phoneticPr fontId="62" type="noConversion"/>
  </si>
  <si>
    <t>创新业务ICT天津市公安局河东分局2019年高清卡口维保服务项目询价</t>
    <phoneticPr fontId="62" type="noConversion"/>
  </si>
  <si>
    <t>Z1903</t>
    <phoneticPr fontId="62" type="noConversion"/>
  </si>
  <si>
    <t>INQUIRY-tj-19032016543415264</t>
    <phoneticPr fontId="62" type="noConversion"/>
  </si>
  <si>
    <t>河西区教育局维护项目询价单006</t>
    <phoneticPr fontId="62" type="noConversion"/>
  </si>
  <si>
    <t>H1904Q03</t>
    <phoneticPr fontId="62" type="noConversion"/>
  </si>
  <si>
    <t>INQUIRY-jc-19040209185987191</t>
    <phoneticPr fontId="62" type="noConversion"/>
  </si>
  <si>
    <t>宝坻城管委网络改造项目定向询价需求</t>
    <phoneticPr fontId="62" type="noConversion"/>
  </si>
  <si>
    <t>H1904H02-2</t>
    <phoneticPr fontId="62" type="noConversion"/>
  </si>
  <si>
    <t>INQUIRY-jc-19041714495441603</t>
    <phoneticPr fontId="62" type="noConversion"/>
  </si>
  <si>
    <t>定向询价</t>
    <phoneticPr fontId="62" type="noConversion"/>
  </si>
  <si>
    <t>重复</t>
    <phoneticPr fontId="62" type="noConversion"/>
  </si>
  <si>
    <t>何晓澎</t>
    <phoneticPr fontId="62" type="noConversion"/>
  </si>
  <si>
    <t>201903宝坻城管委网络改造项目询价-H005-二次询价</t>
    <phoneticPr fontId="62" type="noConversion"/>
  </si>
  <si>
    <t>集成维护</t>
    <phoneticPr fontId="62" type="noConversion"/>
  </si>
  <si>
    <t>综合集成</t>
    <phoneticPr fontId="62" type="noConversion"/>
  </si>
  <si>
    <t>INQUIRY-jc-19031417050312814</t>
    <phoneticPr fontId="62" type="noConversion"/>
  </si>
  <si>
    <t>公开询价</t>
    <phoneticPr fontId="62" type="noConversion"/>
  </si>
  <si>
    <t>城市生态智能平台项目询价需求</t>
    <phoneticPr fontId="62" type="noConversion"/>
  </si>
  <si>
    <t>H1904Q06</t>
    <phoneticPr fontId="62" type="noConversion"/>
  </si>
  <si>
    <t>城市生态</t>
    <phoneticPr fontId="62" type="noConversion"/>
  </si>
  <si>
    <t>综合集成</t>
    <phoneticPr fontId="62" type="noConversion"/>
  </si>
  <si>
    <t>INQUIRY-jc-19041515283618174</t>
    <phoneticPr fontId="62" type="noConversion"/>
  </si>
  <si>
    <t>产生询价结果</t>
    <phoneticPr fontId="62" type="noConversion"/>
  </si>
  <si>
    <t>标前询价</t>
    <phoneticPr fontId="62" type="noConversion"/>
  </si>
  <si>
    <t>河西教育局维护</t>
    <phoneticPr fontId="62" type="noConversion"/>
  </si>
  <si>
    <t xml:space="preserve">Z </t>
    <phoneticPr fontId="62" type="noConversion"/>
  </si>
  <si>
    <t>通用</t>
    <phoneticPr fontId="62" type="noConversion"/>
  </si>
  <si>
    <t>ITO</t>
    <phoneticPr fontId="62" type="noConversion"/>
  </si>
  <si>
    <t xml:space="preserve">INQUIRY-tj-19041816333947438
</t>
    <phoneticPr fontId="62" type="noConversion"/>
  </si>
  <si>
    <t>签合同</t>
    <phoneticPr fontId="62" type="noConversion"/>
  </si>
  <si>
    <t>周建军</t>
    <phoneticPr fontId="62" type="noConversion"/>
  </si>
  <si>
    <r>
      <t>创新业务ICT塘沽ppg公司电话升级改造项目询价单</t>
    </r>
    <r>
      <rPr>
        <sz val="11"/>
        <color indexed="8"/>
        <rFont val="等线"/>
        <family val="3"/>
        <charset val="134"/>
      </rPr>
      <t/>
    </r>
    <phoneticPr fontId="62" type="noConversion"/>
  </si>
  <si>
    <t>G1904Q03-1</t>
    <phoneticPr fontId="62" type="noConversion"/>
  </si>
  <si>
    <t>INQUIRY-jc-19042514304136458</t>
    <phoneticPr fontId="62" type="noConversion"/>
  </si>
  <si>
    <t>创新业务ICT河北消防物联网项目公开询价单</t>
    <phoneticPr fontId="62" type="noConversion"/>
  </si>
  <si>
    <t>Z1904Q09(-2)</t>
    <phoneticPr fontId="62" type="noConversion"/>
  </si>
  <si>
    <t>物联网集成-智慧城市类</t>
    <phoneticPr fontId="62" type="noConversion"/>
  </si>
  <si>
    <t>INQUIRY-jc-19042515133113305</t>
    <phoneticPr fontId="62" type="noConversion"/>
  </si>
  <si>
    <t>创新业务ICT天津市开发区公安消防支队消防物联网建设项目</t>
    <phoneticPr fontId="62" type="noConversion"/>
  </si>
  <si>
    <t>G1904H05-1</t>
    <phoneticPr fontId="62" type="noConversion"/>
  </si>
  <si>
    <t>INQUIRY-jc-19043014353578571</t>
    <phoneticPr fontId="62" type="noConversion"/>
  </si>
  <si>
    <t>高媛媛</t>
    <phoneticPr fontId="62" type="noConversion"/>
  </si>
  <si>
    <t>天津交通集团视频会议接入项目询价需求</t>
    <phoneticPr fontId="62" type="noConversion"/>
  </si>
  <si>
    <t>H1904Q08-2</t>
    <phoneticPr fontId="62" type="noConversion"/>
  </si>
  <si>
    <t>INQUIRY-jc-19042610242796333</t>
    <phoneticPr fontId="62" type="noConversion"/>
  </si>
  <si>
    <t>Z1906H11创新业务东丽资源管理项目运营维护服务公开询价单</t>
    <phoneticPr fontId="62" type="noConversion"/>
  </si>
  <si>
    <t>Z1906H11</t>
    <phoneticPr fontId="62" type="noConversion"/>
  </si>
  <si>
    <t>INQUIRY-jc-19061911551736063</t>
    <phoneticPr fontId="62" type="noConversion"/>
  </si>
  <si>
    <t>2019.6.24</t>
    <phoneticPr fontId="62" type="noConversion"/>
  </si>
  <si>
    <t>和平区人民政府劝业场街道办事处智慧医疗项目询价</t>
    <phoneticPr fontId="62" type="noConversion"/>
  </si>
  <si>
    <t>G1904Q07-1</t>
    <phoneticPr fontId="62" type="noConversion"/>
  </si>
  <si>
    <t>软件开发</t>
    <phoneticPr fontId="62" type="noConversion"/>
  </si>
  <si>
    <t>INQUIRY-jc-19050710291268194</t>
    <phoneticPr fontId="62" type="noConversion"/>
  </si>
  <si>
    <t>创新业务ICT天津中交绿城城市建设发展有限公司系统集成项目公开询价第二轮</t>
    <phoneticPr fontId="62" type="noConversion"/>
  </si>
  <si>
    <t>G1904Q08-2</t>
    <phoneticPr fontId="62" type="noConversion"/>
  </si>
  <si>
    <t>通用行业事业部</t>
    <phoneticPr fontId="62" type="noConversion"/>
  </si>
  <si>
    <t>INQUIRY-jc-19050508324495372</t>
    <phoneticPr fontId="62" type="noConversion"/>
  </si>
  <si>
    <t>Z1906H10ICT创新业务东丽资源整合项目网络安全定向询价单</t>
    <phoneticPr fontId="62" type="noConversion"/>
  </si>
  <si>
    <t>Z1906H10</t>
    <phoneticPr fontId="62" type="noConversion"/>
  </si>
  <si>
    <t>创新业务ICT-网络安全</t>
    <phoneticPr fontId="62" type="noConversion"/>
  </si>
  <si>
    <t>INQUIRY-jc-19062009285688936</t>
    <phoneticPr fontId="62" type="noConversion"/>
  </si>
  <si>
    <t>2019.6.24</t>
    <phoneticPr fontId="62" type="noConversion"/>
  </si>
  <si>
    <t>出租车巡游（美格）</t>
    <phoneticPr fontId="62" type="noConversion"/>
  </si>
  <si>
    <t xml:space="preserve">INQUIRY-tj-19042913510217200
</t>
    <phoneticPr fontId="62" type="noConversion"/>
  </si>
  <si>
    <t>H1905H04-2农发行IDC机房集成项目需求书</t>
    <phoneticPr fontId="62" type="noConversion"/>
  </si>
  <si>
    <t>H1904Q05-2</t>
    <phoneticPr fontId="62" type="noConversion"/>
  </si>
  <si>
    <t>INQUIRY-jc-19041211453770227</t>
    <phoneticPr fontId="62" type="noConversion"/>
  </si>
  <si>
    <t>第三轮评审废标</t>
    <phoneticPr fontId="62" type="noConversion"/>
  </si>
  <si>
    <t>何晓澎</t>
    <phoneticPr fontId="62" type="noConversion"/>
  </si>
  <si>
    <t>宝德时代蓝湾项目智能化工程询价</t>
    <phoneticPr fontId="62" type="noConversion"/>
  </si>
  <si>
    <t>H1904Q11-2</t>
    <phoneticPr fontId="62" type="noConversion"/>
  </si>
  <si>
    <t>INQUIRY-tj-19050811244696065</t>
    <phoneticPr fontId="62" type="noConversion"/>
  </si>
  <si>
    <t>标前询价</t>
    <phoneticPr fontId="62" type="noConversion"/>
  </si>
  <si>
    <t>和平卫健委项目需求书</t>
    <phoneticPr fontId="62" type="noConversion"/>
  </si>
  <si>
    <t>H1904Q07</t>
    <phoneticPr fontId="62" type="noConversion"/>
  </si>
  <si>
    <t>INQUIRY-jc-19042315074884293</t>
    <phoneticPr fontId="62" type="noConversion"/>
  </si>
  <si>
    <t>一中心系统升级采购需求</t>
    <phoneticPr fontId="62" type="noConversion"/>
  </si>
  <si>
    <t>H1904Q10-2</t>
    <phoneticPr fontId="62" type="noConversion"/>
  </si>
  <si>
    <t>INQUIRY-tj-19051013591183631</t>
    <phoneticPr fontId="62" type="noConversion"/>
  </si>
  <si>
    <t>创新业务农村委员会集成项目公开询价单</t>
    <phoneticPr fontId="62" type="noConversion"/>
  </si>
  <si>
    <t>Z1905H11(-1</t>
    <phoneticPr fontId="62" type="noConversion"/>
  </si>
  <si>
    <t>INQUIRY-jc-19050613591812562</t>
    <phoneticPr fontId="62" type="noConversion"/>
  </si>
  <si>
    <t>;创新业务ICT2019年北辰区政务MPLS-VPN网络维护项目</t>
    <phoneticPr fontId="19" type="noConversion"/>
  </si>
  <si>
    <t>INQUIRY-jc-19050810252151910</t>
    <phoneticPr fontId="62" type="noConversion"/>
  </si>
  <si>
    <t>创新业务ICT北辰区新城悦隽风华工地监控项目公开询价单</t>
    <phoneticPr fontId="62" type="noConversion"/>
  </si>
  <si>
    <t>公开询价</t>
    <phoneticPr fontId="62" type="noConversion"/>
  </si>
  <si>
    <t>标前询价</t>
    <phoneticPr fontId="62" type="noConversion"/>
  </si>
  <si>
    <t>周建军</t>
    <phoneticPr fontId="62" type="noConversion"/>
  </si>
  <si>
    <t>滨海新区档案馆创建示范数字档案馆项目询价需求</t>
    <phoneticPr fontId="62" type="noConversion"/>
  </si>
  <si>
    <t>H1905Q03-2</t>
    <phoneticPr fontId="62" type="noConversion"/>
  </si>
  <si>
    <t>通用</t>
    <phoneticPr fontId="62" type="noConversion"/>
  </si>
  <si>
    <t>综合集成</t>
    <phoneticPr fontId="62" type="noConversion"/>
  </si>
  <si>
    <t>INQUIRY-tj-19052008404547889</t>
    <phoneticPr fontId="62" type="noConversion"/>
  </si>
  <si>
    <t>何晓澎</t>
    <phoneticPr fontId="62" type="noConversion"/>
  </si>
  <si>
    <t>中油燃料技术公司弱电项目询价需求</t>
    <phoneticPr fontId="62" type="noConversion"/>
  </si>
  <si>
    <t>H1905Q02</t>
    <phoneticPr fontId="62" type="noConversion"/>
  </si>
  <si>
    <t>INQUIRY-tj-19051016302456015</t>
    <phoneticPr fontId="62" type="noConversion"/>
  </si>
  <si>
    <t>创新业务ICT残运会项目公开询价单</t>
    <phoneticPr fontId="62" type="noConversion"/>
  </si>
  <si>
    <t>Z1905H05(-1)</t>
    <phoneticPr fontId="62" type="noConversion"/>
  </si>
  <si>
    <t>INQUIRY-jc-19051017422156671</t>
    <phoneticPr fontId="62" type="noConversion"/>
  </si>
  <si>
    <t>创新业务ICT天津市和平区河（湖）长制管理信息系统项目询价-第三轮</t>
    <phoneticPr fontId="62" type="noConversion"/>
  </si>
  <si>
    <t>G1905Q12-3</t>
    <phoneticPr fontId="62" type="noConversion"/>
  </si>
  <si>
    <t>INQUIRY-jc-19051309433580676</t>
    <phoneticPr fontId="62" type="noConversion"/>
  </si>
  <si>
    <t>红桥区宣传部系统集成服务项目询价需求</t>
    <phoneticPr fontId="62" type="noConversion"/>
  </si>
  <si>
    <t>H1905Q05-3</t>
    <phoneticPr fontId="62" type="noConversion"/>
  </si>
  <si>
    <t>智慧政务</t>
    <phoneticPr fontId="62" type="noConversion"/>
  </si>
  <si>
    <t>INQUIRY-jc-19052910275971659</t>
    <phoneticPr fontId="62" type="noConversion"/>
  </si>
  <si>
    <t>创新业务ICT宝德时代蓝湾项目三网合一工程项目询价</t>
    <phoneticPr fontId="62" type="noConversion"/>
  </si>
  <si>
    <t>G1905Q13-2</t>
    <phoneticPr fontId="62" type="noConversion"/>
  </si>
  <si>
    <t>INQUIRY-jc-19051714035341568</t>
    <phoneticPr fontId="62" type="noConversion"/>
  </si>
  <si>
    <t>询价终止</t>
    <phoneticPr fontId="62" type="noConversion"/>
  </si>
  <si>
    <t>十九中信息化服务项目询价需求</t>
    <phoneticPr fontId="62" type="noConversion"/>
  </si>
  <si>
    <t>H1906H02</t>
    <phoneticPr fontId="62" type="noConversion"/>
  </si>
  <si>
    <t>INQUIRY-jc-19061315405518527</t>
    <phoneticPr fontId="62" type="noConversion"/>
  </si>
  <si>
    <t>天津巡游出租车信息化设备（二期）项目采购4G通信模组定</t>
    <phoneticPr fontId="62" type="noConversion"/>
  </si>
  <si>
    <t>物联网终端-车联网类招募</t>
    <phoneticPr fontId="62" type="noConversion"/>
  </si>
  <si>
    <t>INQUIRY-tj-19042915400950497</t>
    <phoneticPr fontId="62" type="noConversion"/>
  </si>
  <si>
    <t>天津市-天津市分公司</t>
    <phoneticPr fontId="62" type="noConversion"/>
  </si>
  <si>
    <t>沃云章部件产品采购项目询价需求</t>
    <phoneticPr fontId="62" type="noConversion"/>
  </si>
  <si>
    <t>H1905Q01-</t>
    <phoneticPr fontId="62" type="noConversion"/>
  </si>
  <si>
    <t>物联网集成-公共安全类</t>
    <phoneticPr fontId="62" type="noConversion"/>
  </si>
  <si>
    <t>INQUIRY-tj-19051714512481493</t>
    <phoneticPr fontId="62" type="noConversion"/>
  </si>
  <si>
    <t>楷沃F9804通信模组采购需求</t>
    <phoneticPr fontId="62" type="noConversion"/>
  </si>
  <si>
    <t>物联网终端-车联网类招募</t>
    <phoneticPr fontId="62" type="noConversion"/>
  </si>
  <si>
    <t>INQUIRY-jc-19042915393230411</t>
    <phoneticPr fontId="62" type="noConversion"/>
  </si>
  <si>
    <t>ICT创新业务西青区张家窝镇党建在线平台云服务项目询价单</t>
    <phoneticPr fontId="62" type="noConversion"/>
  </si>
  <si>
    <t>业务云计算-云应用类招募结果</t>
    <phoneticPr fontId="62" type="noConversion"/>
  </si>
  <si>
    <t>天津市-天津市分公司</t>
    <phoneticPr fontId="62" type="noConversion"/>
  </si>
  <si>
    <t>创新业务宝坻区人民代表大会办公室网络覆盖工程项目询价单</t>
    <phoneticPr fontId="62" type="noConversion"/>
  </si>
  <si>
    <t>INQUIRY-tj-19043017133378506</t>
    <phoneticPr fontId="62" type="noConversion"/>
  </si>
  <si>
    <t>创新业务ICT天津市泰达医院一键报警设备购置项目询价-第二轮</t>
    <phoneticPr fontId="19" type="noConversion"/>
  </si>
  <si>
    <t>天津市-天津市分公司</t>
    <phoneticPr fontId="19" type="noConversion"/>
  </si>
  <si>
    <t>;创新业务ICT山洪灾害防治非工程措施补充完善项目询价</t>
    <phoneticPr fontId="19" type="noConversion"/>
  </si>
  <si>
    <t>综合集成</t>
    <phoneticPr fontId="62" type="noConversion"/>
  </si>
  <si>
    <t>INQUIRY-jc-19061910045314671</t>
    <phoneticPr fontId="62" type="noConversion"/>
  </si>
  <si>
    <t>签合同</t>
    <phoneticPr fontId="62" type="noConversion"/>
  </si>
  <si>
    <t>定向询价</t>
    <phoneticPr fontId="19" type="noConversion"/>
  </si>
  <si>
    <t>  2,529,040.82</t>
    <phoneticPr fontId="62" type="noConversion"/>
  </si>
  <si>
    <t>重复</t>
    <phoneticPr fontId="62" type="noConversion"/>
  </si>
  <si>
    <t>INQUIRY-jc-19051516493372527</t>
    <phoneticPr fontId="62" type="noConversion"/>
  </si>
  <si>
    <t xml:space="preserve">创新业务ICT河北省涉县天津钢铁厂设备调试服务项目询价第二轮 </t>
    <phoneticPr fontId="19" type="noConversion"/>
  </si>
  <si>
    <t>G1905Q18-2</t>
    <phoneticPr fontId="19" type="noConversion"/>
  </si>
  <si>
    <t>综合集成</t>
    <phoneticPr fontId="19" type="noConversion"/>
  </si>
  <si>
    <t>INQUIRY-jc-19052414383334599</t>
    <phoneticPr fontId="19" type="noConversion"/>
  </si>
  <si>
    <t>公开询价</t>
    <phoneticPr fontId="19" type="noConversion"/>
  </si>
  <si>
    <t>标前结束</t>
    <phoneticPr fontId="19" type="noConversion"/>
  </si>
  <si>
    <t>创新业务ICT北辰区统计局弱电改造项目公开询价第三轮</t>
    <phoneticPr fontId="19" type="noConversion"/>
  </si>
  <si>
    <t>G1905Q20-3</t>
    <phoneticPr fontId="19" type="noConversion"/>
  </si>
  <si>
    <t>INQUIRY-tj-19053016314063331</t>
    <phoneticPr fontId="19" type="noConversion"/>
  </si>
  <si>
    <t>第三轮</t>
    <phoneticPr fontId="62" type="noConversion"/>
  </si>
  <si>
    <t>高媛媛</t>
    <phoneticPr fontId="19" type="noConversion"/>
  </si>
  <si>
    <t>天津市-天津市分公司</t>
    <phoneticPr fontId="19" type="noConversion"/>
  </si>
  <si>
    <t>创新业务ICT车辆定位器项目询价第二轮</t>
    <phoneticPr fontId="19" type="noConversion"/>
  </si>
  <si>
    <t>G1905Q21-2</t>
    <phoneticPr fontId="19" type="noConversion"/>
  </si>
  <si>
    <t xml:space="preserve">创新业务物联网终端-车联网类招募结果 </t>
    <phoneticPr fontId="19" type="noConversion"/>
  </si>
  <si>
    <t>INQUIRY-tj-19053013585842850</t>
    <phoneticPr fontId="19" type="noConversion"/>
  </si>
  <si>
    <t>无应答</t>
    <phoneticPr fontId="62" type="noConversion"/>
  </si>
  <si>
    <t>创新业务ICT东丽区水务局河长制远程摄像系统集成服务项目询价</t>
    <phoneticPr fontId="19" type="noConversion"/>
  </si>
  <si>
    <t>G1905Q25-1</t>
    <phoneticPr fontId="19" type="noConversion"/>
  </si>
  <si>
    <t>综合集成</t>
    <phoneticPr fontId="19" type="noConversion"/>
  </si>
  <si>
    <t>INQUIRY-tj-19062815081296344</t>
    <phoneticPr fontId="62" type="noConversion"/>
  </si>
  <si>
    <t>定向询价</t>
    <phoneticPr fontId="19" type="noConversion"/>
  </si>
  <si>
    <t>创新业务ICT北辰经济技术开发区管理委员会开发区涉酸监控项目询价</t>
    <phoneticPr fontId="19" type="noConversion"/>
  </si>
  <si>
    <t>G1905Q26-1</t>
    <phoneticPr fontId="19" type="noConversion"/>
  </si>
  <si>
    <t>综合集成</t>
    <phoneticPr fontId="19" type="noConversion"/>
  </si>
  <si>
    <t>INQUIRY-jc-19052811180581040</t>
    <phoneticPr fontId="19" type="noConversion"/>
  </si>
  <si>
    <t>公开询价</t>
    <phoneticPr fontId="19" type="noConversion"/>
  </si>
  <si>
    <t>收入合同未中标</t>
    <phoneticPr fontId="62" type="noConversion"/>
  </si>
  <si>
    <t>高媛媛</t>
    <phoneticPr fontId="19" type="noConversion"/>
  </si>
  <si>
    <t>G1905Q19141创新业务ICT北辰区云科志诚OA项目询价</t>
    <phoneticPr fontId="19" type="noConversion"/>
  </si>
  <si>
    <t>G1905H27-1</t>
    <phoneticPr fontId="19" type="noConversion"/>
  </si>
  <si>
    <t xml:space="preserve">新业务ICT-软件开发招募结果 </t>
    <phoneticPr fontId="19" type="noConversion"/>
  </si>
  <si>
    <t>INQUIRY-jc-19053018200050697</t>
    <phoneticPr fontId="19" type="noConversion"/>
  </si>
  <si>
    <t>公开询价</t>
    <phoneticPr fontId="19" type="noConversion"/>
  </si>
  <si>
    <t>高媛媛</t>
    <phoneticPr fontId="19" type="noConversion"/>
  </si>
  <si>
    <t xml:space="preserve">中建二局信息化建设项目询价需求 </t>
    <phoneticPr fontId="62" type="noConversion"/>
  </si>
  <si>
    <t>H1905Q07-2</t>
    <phoneticPr fontId="62" type="noConversion"/>
  </si>
  <si>
    <t>INQUIRY-jc-19052714074470148</t>
    <phoneticPr fontId="62" type="noConversion"/>
  </si>
  <si>
    <t xml:space="preserve">东丽华新街雪亮工程项目询价需求 </t>
    <phoneticPr fontId="62" type="noConversion"/>
  </si>
  <si>
    <t>INQUIRY-jc-19052708511281961</t>
    <phoneticPr fontId="62" type="noConversion"/>
  </si>
  <si>
    <t>已走合同</t>
    <phoneticPr fontId="62" type="noConversion"/>
  </si>
  <si>
    <t>公安局安防应用系统维护询价需求</t>
    <phoneticPr fontId="62" type="noConversion"/>
  </si>
  <si>
    <t>H1905Q08-</t>
    <phoneticPr fontId="62" type="noConversion"/>
  </si>
  <si>
    <t xml:space="preserve">创新业务ICT-维护外包ITO招募结果 </t>
    <phoneticPr fontId="62" type="noConversion"/>
  </si>
  <si>
    <t>INQUIRY-jc-19053010445948886</t>
    <phoneticPr fontId="62" type="noConversion"/>
  </si>
  <si>
    <t>物联网智能用电终端项目询价需求</t>
    <phoneticPr fontId="62" type="noConversion"/>
  </si>
  <si>
    <t>H1905Q12-2</t>
    <phoneticPr fontId="62" type="noConversion"/>
  </si>
  <si>
    <t xml:space="preserve">创新业务物联网终端-智慧城市类招募结果 </t>
    <phoneticPr fontId="62" type="noConversion"/>
  </si>
  <si>
    <t>INQUIRY-tj-19053010391877536</t>
    <phoneticPr fontId="62" type="noConversion"/>
  </si>
  <si>
    <t>无人应答</t>
    <phoneticPr fontId="62" type="noConversion"/>
  </si>
  <si>
    <t>智能烟感服务采购项目询价需求</t>
    <phoneticPr fontId="62" type="noConversion"/>
  </si>
  <si>
    <t>H1905Q04-2</t>
    <phoneticPr fontId="62" type="noConversion"/>
  </si>
  <si>
    <t>创新业务物联网集成-公共安全类招募结果 （</t>
    <phoneticPr fontId="62" type="noConversion"/>
  </si>
  <si>
    <t>INQUIRY-tj-19051416225842750</t>
    <phoneticPr fontId="62" type="noConversion"/>
  </si>
  <si>
    <t>天津市-天津市分公司</t>
    <phoneticPr fontId="62" type="noConversion"/>
  </si>
  <si>
    <t xml:space="preserve">河西区盛邦物流项目询价需求 </t>
    <phoneticPr fontId="62" type="noConversion"/>
  </si>
  <si>
    <t>标前</t>
    <phoneticPr fontId="62" type="noConversion"/>
  </si>
  <si>
    <t>天津市儿童医院两院区IT架构提升项目询价需求</t>
    <phoneticPr fontId="62" type="noConversion"/>
  </si>
  <si>
    <t>实质性不满足</t>
    <phoneticPr fontId="62" type="noConversion"/>
  </si>
  <si>
    <t>创新业务ICT新立街道移动办公平台项目公开询价单二轮询价</t>
    <phoneticPr fontId="62" type="noConversion"/>
  </si>
  <si>
    <t>Z1905Q07(-1)</t>
    <phoneticPr fontId="62" type="noConversion"/>
  </si>
  <si>
    <t xml:space="preserve">新业务云计算-云应用类招募结果 </t>
    <phoneticPr fontId="62" type="noConversion"/>
  </si>
  <si>
    <t>INQUIRY-tj-19052213550529115</t>
    <phoneticPr fontId="62" type="noConversion"/>
  </si>
  <si>
    <t>89800</t>
    <phoneticPr fontId="62" type="noConversion"/>
  </si>
  <si>
    <t>无应答，走举荐</t>
    <phoneticPr fontId="62" type="noConversion"/>
  </si>
  <si>
    <t>询价中</t>
    <phoneticPr fontId="62" type="noConversion"/>
  </si>
  <si>
    <t>二轮询价中</t>
    <phoneticPr fontId="62" type="noConversion"/>
  </si>
  <si>
    <t>ICT创新业务普密机房UPS系统升级改造服务项目公开询价单</t>
    <phoneticPr fontId="62" type="noConversion"/>
  </si>
  <si>
    <t>Z1905Q17</t>
    <phoneticPr fontId="62" type="noConversion"/>
  </si>
  <si>
    <t>INQUIRY-jc-19052909263599794</t>
    <phoneticPr fontId="62" type="noConversion"/>
  </si>
  <si>
    <t>准备走合同</t>
    <phoneticPr fontId="62" type="noConversion"/>
  </si>
  <si>
    <t>创新业务ICT武清安全生产防控网维护项目公开询价单</t>
    <phoneticPr fontId="62" type="noConversion"/>
  </si>
  <si>
    <t>Z1905H18</t>
    <phoneticPr fontId="62" type="noConversion"/>
  </si>
  <si>
    <t>INQUIRY-jc-19052913575452564</t>
    <phoneticPr fontId="62" type="noConversion"/>
  </si>
  <si>
    <t>无应答</t>
    <phoneticPr fontId="62" type="noConversion"/>
  </si>
  <si>
    <t>ICT创新业务岩谷储气罐监控项目公开询价单</t>
    <phoneticPr fontId="62" type="noConversion"/>
  </si>
  <si>
    <t>Z1905Q14</t>
    <phoneticPr fontId="62" type="noConversion"/>
  </si>
  <si>
    <t>INQUIRY-jc-19053014110953190</t>
    <phoneticPr fontId="62" type="noConversion"/>
  </si>
  <si>
    <t>创新业务ICT智能门锁+房屋租赁管理系统项目公开询价单</t>
    <phoneticPr fontId="62" type="noConversion"/>
  </si>
  <si>
    <t>Z1905Q15</t>
    <phoneticPr fontId="62" type="noConversion"/>
  </si>
  <si>
    <t>物联网终端-公共安全类</t>
    <phoneticPr fontId="62" type="noConversion"/>
  </si>
  <si>
    <t>INQUIRY-tj-19052817124184582</t>
    <phoneticPr fontId="62" type="noConversion"/>
  </si>
  <si>
    <t>无人投</t>
    <phoneticPr fontId="62" type="noConversion"/>
  </si>
  <si>
    <t>创新业务ICT海棠街智慧街区项目公开询价单二轮询价</t>
    <phoneticPr fontId="62" type="noConversion"/>
  </si>
  <si>
    <t>Z1905Q16</t>
    <phoneticPr fontId="62" type="noConversion"/>
  </si>
  <si>
    <t>INQUIRY-jc-19052715100799535</t>
    <phoneticPr fontId="62" type="noConversion"/>
  </si>
  <si>
    <t>Z1905Q14创新业务ICT海棠街智慧街区项目物联网公开询价单二轮询价</t>
    <phoneticPr fontId="62" type="noConversion"/>
  </si>
  <si>
    <t>务物联网集成-智慧城市类</t>
    <phoneticPr fontId="62" type="noConversion"/>
  </si>
  <si>
    <t>INQUIRY-jc-19052316172638116</t>
    <phoneticPr fontId="62" type="noConversion"/>
  </si>
  <si>
    <t>Y1904Q03 创新业务天津远洋弘泽地块视频监控项目询价单</t>
    <phoneticPr fontId="62" type="noConversion"/>
  </si>
  <si>
    <t>Y1904Q03</t>
    <phoneticPr fontId="62" type="noConversion"/>
  </si>
  <si>
    <t>INQUIRY-tj-19051714440419258</t>
    <phoneticPr fontId="62" type="noConversion"/>
  </si>
  <si>
    <t>张悦</t>
    <phoneticPr fontId="62" type="noConversion"/>
  </si>
  <si>
    <t>H1905Q14一中心可视化报警装置采购项目询价需求</t>
    <phoneticPr fontId="62" type="noConversion"/>
  </si>
  <si>
    <t>H1905Q14</t>
    <phoneticPr fontId="62" type="noConversion"/>
  </si>
  <si>
    <t xml:space="preserve">创新业务ICT-综合集成招募结果 </t>
    <phoneticPr fontId="62" type="noConversion"/>
  </si>
  <si>
    <t>INQUIRY-jc-19053114513182209</t>
    <phoneticPr fontId="62" type="noConversion"/>
  </si>
  <si>
    <t>H1905Q13眼科医院软件开发项目需求书</t>
    <phoneticPr fontId="62" type="noConversion"/>
  </si>
  <si>
    <t>H1905Q13</t>
    <phoneticPr fontId="62" type="noConversion"/>
  </si>
  <si>
    <t xml:space="preserve">创新业务ICT-软件开发招募结果 </t>
    <phoneticPr fontId="62" type="noConversion"/>
  </si>
  <si>
    <t>INQUIRY-jc-19052914354881621</t>
    <phoneticPr fontId="62" type="noConversion"/>
  </si>
  <si>
    <t>无应答</t>
    <phoneticPr fontId="62" type="noConversion"/>
  </si>
  <si>
    <t>没有</t>
    <phoneticPr fontId="62" type="noConversion"/>
  </si>
  <si>
    <t>ICT创新业务静海民政局集成服务项目公开询价单</t>
    <phoneticPr fontId="62" type="noConversion"/>
  </si>
  <si>
    <t>Z1905Q19</t>
    <phoneticPr fontId="62" type="noConversion"/>
  </si>
  <si>
    <t>INQUIRY-jc-19052911110556866</t>
    <phoneticPr fontId="62" type="noConversion"/>
  </si>
  <si>
    <t>创新业务ICT排水管理处项目公开询价单</t>
    <phoneticPr fontId="62" type="noConversion"/>
  </si>
  <si>
    <t>INQUIRY-jc-19042409285895732</t>
    <phoneticPr fontId="62" type="noConversion"/>
  </si>
  <si>
    <t>G1906Q44-2创新业务ICT天津市北辰区文化和旅游局ICT项目询价 第二轮</t>
    <phoneticPr fontId="62" type="noConversion"/>
  </si>
  <si>
    <t>G1906Q44-2</t>
    <phoneticPr fontId="62" type="noConversion"/>
  </si>
  <si>
    <t>INQUIRY-jc-19062114384358787</t>
    <phoneticPr fontId="62" type="noConversion"/>
  </si>
  <si>
    <t>联通系统集成有限公司-联通系统集成有限公司天津市分公司</t>
    <phoneticPr fontId="62" type="noConversion"/>
  </si>
  <si>
    <t>2019.6.18</t>
    <phoneticPr fontId="62" type="noConversion"/>
  </si>
  <si>
    <t>2019.6.19</t>
    <phoneticPr fontId="62" type="noConversion"/>
  </si>
  <si>
    <t>G1906Q43-1创新业务ICT天津市西青区河长制信息管理平台项目软件部分询价</t>
    <phoneticPr fontId="62" type="noConversion"/>
  </si>
  <si>
    <t>G1906Q43-1</t>
    <phoneticPr fontId="62" type="noConversion"/>
  </si>
  <si>
    <t xml:space="preserve">创新业务ICT-软件开发招募结果 </t>
    <phoneticPr fontId="62" type="noConversion"/>
  </si>
  <si>
    <t>INQUIRY-jc-19062014230531635</t>
    <phoneticPr fontId="62" type="noConversion"/>
  </si>
  <si>
    <t>标前</t>
    <phoneticPr fontId="62" type="noConversion"/>
  </si>
  <si>
    <t>高媛媛</t>
    <phoneticPr fontId="62" type="noConversion"/>
  </si>
  <si>
    <t>2019.6.24</t>
    <phoneticPr fontId="62" type="noConversion"/>
  </si>
  <si>
    <t>G1906Q42-1创新业务ICT西青区河长制信息管理平台项目集成部询价</t>
    <phoneticPr fontId="62" type="noConversion"/>
  </si>
  <si>
    <t>INQUIRY-jc-19061812491556383</t>
    <phoneticPr fontId="62" type="noConversion"/>
  </si>
  <si>
    <t>G1906Q41-2创新业务ICT国家税务总局天津市南开税务局无线项目询价第二轮</t>
    <phoneticPr fontId="62" type="noConversion"/>
  </si>
  <si>
    <t>G1906Q41-1</t>
    <phoneticPr fontId="62" type="noConversion"/>
  </si>
  <si>
    <t>高媛媛</t>
    <phoneticPr fontId="62" type="noConversion"/>
  </si>
  <si>
    <t>联通系统集成有限公司-联通系统集成有限公司天津市分公司</t>
    <phoneticPr fontId="62" type="noConversion"/>
  </si>
  <si>
    <t>G1906H36-2创新业务ICT河东区房管供热服务中心信息服务项目公开询价第二轮</t>
    <phoneticPr fontId="62" type="noConversion"/>
  </si>
  <si>
    <t>G1906H36-2</t>
    <phoneticPr fontId="62" type="noConversion"/>
  </si>
  <si>
    <t>创新业务ICT-维护外包ITO</t>
    <phoneticPr fontId="62" type="noConversion"/>
  </si>
  <si>
    <t>INQUIRY-jc-19061709570881232</t>
    <phoneticPr fontId="62" type="noConversion"/>
  </si>
  <si>
    <t>联通系统集成有限公司-联通系统集成有限公司天津市分公司</t>
    <phoneticPr fontId="62" type="noConversion"/>
  </si>
  <si>
    <t>2019.6.20</t>
    <phoneticPr fontId="62" type="noConversion"/>
  </si>
  <si>
    <t>G1906Q39-1创新业务ICT天津市蓟州区河长制信息管理平台服务项目公开询价</t>
    <phoneticPr fontId="62" type="noConversion"/>
  </si>
  <si>
    <t>G1906Q39-3</t>
    <phoneticPr fontId="62" type="noConversion"/>
  </si>
  <si>
    <t>创新业务ICT-软件开发</t>
    <phoneticPr fontId="62" type="noConversion"/>
  </si>
  <si>
    <t>INQUIRY-jc-19062619123866117</t>
    <phoneticPr fontId="62" type="noConversion"/>
  </si>
  <si>
    <t>2019.7.1</t>
    <phoneticPr fontId="62" type="noConversion"/>
  </si>
  <si>
    <t>2019.6.28</t>
    <phoneticPr fontId="62" type="noConversion"/>
  </si>
  <si>
    <t>标前</t>
    <phoneticPr fontId="62" type="noConversion"/>
  </si>
  <si>
    <t>2019.6.18</t>
    <phoneticPr fontId="62" type="noConversion"/>
  </si>
  <si>
    <t>2019.6.17</t>
    <phoneticPr fontId="62" type="noConversion"/>
  </si>
  <si>
    <t>G1905Q34-1创新业务ICT天津市公安局宁河分局公安网升级改造项目询价</t>
    <phoneticPr fontId="62" type="noConversion"/>
  </si>
  <si>
    <t>G1905Q34-1</t>
    <phoneticPr fontId="62" type="noConversion"/>
  </si>
  <si>
    <t>创新业务ICT-维护外包ITO</t>
    <phoneticPr fontId="62" type="noConversion"/>
  </si>
  <si>
    <t>INQUIRY-tj-19061112183777677</t>
    <phoneticPr fontId="62" type="noConversion"/>
  </si>
  <si>
    <t>G1905Q33-1创新业务ICT食品集团视频会议云平台项目询价</t>
    <phoneticPr fontId="62" type="noConversion"/>
  </si>
  <si>
    <t>G1905Q33-1</t>
    <phoneticPr fontId="62" type="noConversion"/>
  </si>
  <si>
    <t>创新业务云计算-云应用类</t>
    <phoneticPr fontId="62" type="noConversion"/>
  </si>
  <si>
    <t>INQUIRY-tj-19061015252315174</t>
    <phoneticPr fontId="62" type="noConversion"/>
  </si>
  <si>
    <t>创新业务ICT智能云镜物联网项目询价第二轮</t>
    <phoneticPr fontId="62" type="noConversion"/>
  </si>
  <si>
    <t>务物联网终端-车联网类</t>
    <phoneticPr fontId="62" type="noConversion"/>
  </si>
  <si>
    <t>INQUIRY-tj-19060614313911788</t>
    <phoneticPr fontId="62" type="noConversion"/>
  </si>
  <si>
    <t>2019.6.14</t>
    <phoneticPr fontId="62" type="noConversion"/>
  </si>
  <si>
    <t>创新业务ICT智能云镜物联网项目询价第二轮</t>
    <phoneticPr fontId="29" type="noConversion"/>
  </si>
  <si>
    <t>G1906H48-1创新业务ICT天富骏强公共服务系统项目标后询价第二轮</t>
    <phoneticPr fontId="62" type="noConversion"/>
  </si>
  <si>
    <t>G1905Q32-1</t>
    <phoneticPr fontId="62" type="noConversion"/>
  </si>
  <si>
    <t>综合集成招募结果</t>
    <phoneticPr fontId="62" type="noConversion"/>
  </si>
  <si>
    <t>INQUIRY-jc-19062419242267693</t>
    <phoneticPr fontId="62" type="noConversion"/>
  </si>
  <si>
    <t>2019.6.4</t>
    <phoneticPr fontId="62" type="noConversion"/>
  </si>
  <si>
    <t>2019.6.12</t>
    <phoneticPr fontId="62" type="noConversion"/>
  </si>
  <si>
    <t>G1905Q30-1创新业务ICT河西分公司天津何庄子农产品批发市场弱电改造项目询价</t>
    <phoneticPr fontId="62" type="noConversion"/>
  </si>
  <si>
    <t>G1905Q30-1</t>
    <phoneticPr fontId="62" type="noConversion"/>
  </si>
  <si>
    <t>综合生态行业</t>
    <phoneticPr fontId="62" type="noConversion"/>
  </si>
  <si>
    <t>INQUIRY-jc-19060416284556807</t>
    <phoneticPr fontId="62" type="noConversion"/>
  </si>
  <si>
    <t>2019.6.4</t>
    <phoneticPr fontId="62" type="noConversion"/>
  </si>
  <si>
    <t>2019.6.10</t>
    <phoneticPr fontId="62" type="noConversion"/>
  </si>
  <si>
    <t>2019.6.6</t>
    <phoneticPr fontId="62" type="noConversion"/>
  </si>
  <si>
    <t>H1906Q15天津市儿童医院机房布线施工项目询价需求</t>
    <phoneticPr fontId="62" type="noConversion"/>
  </si>
  <si>
    <t>H1906Q15</t>
    <phoneticPr fontId="62" type="noConversion"/>
  </si>
  <si>
    <t>INQUIRY-jc-19062116531175447</t>
    <phoneticPr fontId="62" type="noConversion"/>
  </si>
  <si>
    <t>H1906Q14中国石化润滑油有限公司天津分公司ITO项目询价需求</t>
    <phoneticPr fontId="62" type="noConversion"/>
  </si>
  <si>
    <t>H1906Q14</t>
    <phoneticPr fontId="62" type="noConversion"/>
  </si>
  <si>
    <t>INQUIRY-jc-19062016004235645</t>
    <phoneticPr fontId="62" type="noConversion"/>
  </si>
  <si>
    <t>H1906Q11-2和平教育网络服务项目询价需求</t>
    <phoneticPr fontId="62" type="noConversion"/>
  </si>
  <si>
    <t>H1906Q11-2</t>
    <phoneticPr fontId="62" type="noConversion"/>
  </si>
  <si>
    <t>INQUIRY-jc-19062616200878569</t>
    <phoneticPr fontId="62" type="noConversion"/>
  </si>
  <si>
    <t>H1906Q03红桥审批大数据项目询价需求</t>
    <phoneticPr fontId="62" type="noConversion"/>
  </si>
  <si>
    <t>H1906Q03</t>
    <phoneticPr fontId="62" type="noConversion"/>
  </si>
  <si>
    <t>大数据</t>
    <phoneticPr fontId="62" type="noConversion"/>
  </si>
  <si>
    <t>INQUIRY-jc-19061716002621527</t>
    <phoneticPr fontId="62" type="noConversion"/>
  </si>
  <si>
    <t>2019.6.27</t>
    <phoneticPr fontId="62" type="noConversion"/>
  </si>
  <si>
    <t>2016.6.20</t>
    <phoneticPr fontId="62" type="noConversion"/>
  </si>
  <si>
    <t>H1906Q04红桥审批局集成项目询价需求</t>
    <phoneticPr fontId="62" type="noConversion"/>
  </si>
  <si>
    <t>H1906Q04</t>
    <phoneticPr fontId="62" type="noConversion"/>
  </si>
  <si>
    <t>INQUIRY-jc-19061110053453191</t>
    <phoneticPr fontId="62" type="noConversion"/>
  </si>
  <si>
    <t>2019.6.11</t>
    <phoneticPr fontId="62" type="noConversion"/>
  </si>
  <si>
    <t>H1906H01-2天津市城市公用事业管理局弱电信息化平台项目询价需</t>
    <phoneticPr fontId="62" type="noConversion"/>
  </si>
  <si>
    <t>H1906H01-2</t>
    <phoneticPr fontId="62" type="noConversion"/>
  </si>
  <si>
    <t>INQUIRY-jc-19061711483575713</t>
    <phoneticPr fontId="62" type="noConversion"/>
  </si>
  <si>
    <t>H1906Q06-2红桥华水ITO项目询价需求</t>
    <phoneticPr fontId="62" type="noConversion"/>
  </si>
  <si>
    <t>H1906Q06-2</t>
    <phoneticPr fontId="62" type="noConversion"/>
  </si>
  <si>
    <t>业务ICT-维护外包ITO</t>
    <phoneticPr fontId="62" type="noConversion"/>
  </si>
  <si>
    <t>INQUIRY-jc-19061413310334536</t>
    <phoneticPr fontId="62" type="noConversion"/>
  </si>
  <si>
    <t>H1906Q09静海车辆定位项目询价需求</t>
    <phoneticPr fontId="62" type="noConversion"/>
  </si>
  <si>
    <t>H1906Q09</t>
    <phoneticPr fontId="62" type="noConversion"/>
  </si>
  <si>
    <t>物联网终端-车联网类</t>
    <phoneticPr fontId="62" type="noConversion"/>
  </si>
  <si>
    <t>INQUIRY-tj-19061316455424280</t>
    <phoneticPr fontId="62" type="noConversion"/>
  </si>
  <si>
    <t>天津市-天津市分公司</t>
    <phoneticPr fontId="62" type="noConversion"/>
  </si>
  <si>
    <t>H1906Q07</t>
    <phoneticPr fontId="62" type="noConversion"/>
  </si>
  <si>
    <t>综合集成</t>
    <phoneticPr fontId="62" type="noConversion"/>
  </si>
  <si>
    <t>公开询价</t>
    <phoneticPr fontId="62" type="noConversion"/>
  </si>
  <si>
    <t>联通系统集成有限公司-联通系统集成有限公司天津市分公司</t>
    <phoneticPr fontId="62" type="noConversion"/>
  </si>
  <si>
    <t>H1906Q05河西1114项目询价需求</t>
    <phoneticPr fontId="62" type="noConversion"/>
  </si>
  <si>
    <t>H1906Q05</t>
    <phoneticPr fontId="62" type="noConversion"/>
  </si>
  <si>
    <t>INQUIRY-jc-19061308273238711</t>
    <phoneticPr fontId="62" type="noConversion"/>
  </si>
  <si>
    <t>产生询价结果</t>
    <phoneticPr fontId="62" type="noConversion"/>
  </si>
  <si>
    <t>何晓澎</t>
    <phoneticPr fontId="62" type="noConversion"/>
  </si>
  <si>
    <t>2019.6.17</t>
    <phoneticPr fontId="62" type="noConversion"/>
  </si>
  <si>
    <t>2019.6.14</t>
    <phoneticPr fontId="62" type="noConversion"/>
  </si>
  <si>
    <t>H1906Q01红桥街道办事处网络语音平台系统集成服务询价需求</t>
    <phoneticPr fontId="62" type="noConversion"/>
  </si>
  <si>
    <t>H1906Q01</t>
    <phoneticPr fontId="62" type="noConversion"/>
  </si>
  <si>
    <t>INQUIRY-jc-19060609011494649</t>
    <phoneticPr fontId="62" type="noConversion"/>
  </si>
  <si>
    <t>2019.6.6</t>
    <phoneticPr fontId="62" type="noConversion"/>
  </si>
  <si>
    <t>2019.6.18</t>
    <phoneticPr fontId="62" type="noConversion"/>
  </si>
  <si>
    <t>H1906Q02财经大学无线覆盖项目询价需求</t>
    <phoneticPr fontId="62" type="noConversion"/>
  </si>
  <si>
    <t>H1906Q02</t>
    <phoneticPr fontId="62" type="noConversion"/>
  </si>
  <si>
    <t>INQUIRY-jc-19060508561521986</t>
    <phoneticPr fontId="62" type="noConversion"/>
  </si>
  <si>
    <t>2019.6.5</t>
    <phoneticPr fontId="62" type="noConversion"/>
  </si>
  <si>
    <t>H1906Q16五十五中监控项目询价需求</t>
    <phoneticPr fontId="62" type="noConversion"/>
  </si>
  <si>
    <t>维护外包ITO</t>
    <phoneticPr fontId="62" type="noConversion"/>
  </si>
  <si>
    <t>标前</t>
    <phoneticPr fontId="62" type="noConversion"/>
  </si>
  <si>
    <t>周建军</t>
    <phoneticPr fontId="62" type="noConversion"/>
  </si>
  <si>
    <t>2019.6.27</t>
    <phoneticPr fontId="62" type="noConversion"/>
  </si>
  <si>
    <t>2019.6.26</t>
    <phoneticPr fontId="62" type="noConversion"/>
  </si>
  <si>
    <t>2019.6.21</t>
    <phoneticPr fontId="62" type="noConversion"/>
  </si>
  <si>
    <t>审批中</t>
    <phoneticPr fontId="62" type="noConversion"/>
  </si>
  <si>
    <t>2019.6.28</t>
    <phoneticPr fontId="62" type="noConversion"/>
  </si>
  <si>
    <t>2019.6.21</t>
    <phoneticPr fontId="62" type="noConversion"/>
  </si>
  <si>
    <t>审批中</t>
    <phoneticPr fontId="62" type="noConversion"/>
  </si>
  <si>
    <t>2019.6.26</t>
    <phoneticPr fontId="62" type="noConversion"/>
  </si>
  <si>
    <t>2019.6.25</t>
    <phoneticPr fontId="62" type="noConversion"/>
  </si>
  <si>
    <t xml:space="preserve">26069.69    </t>
    <phoneticPr fontId="62" type="noConversion"/>
  </si>
  <si>
    <t>无人报价、应答</t>
    <phoneticPr fontId="62" type="noConversion"/>
  </si>
  <si>
    <t>天津市-天津市分公司</t>
    <phoneticPr fontId="62" type="noConversion"/>
  </si>
  <si>
    <t>2019.6.3</t>
    <phoneticPr fontId="62" type="noConversion"/>
  </si>
  <si>
    <t>2019.6.11</t>
    <phoneticPr fontId="62" type="noConversion"/>
  </si>
  <si>
    <t>H1906H03天津市蓟州区智慧社区信息项目询价需求</t>
    <phoneticPr fontId="62" type="noConversion"/>
  </si>
  <si>
    <t>H1906H03</t>
    <phoneticPr fontId="62" type="noConversion"/>
  </si>
  <si>
    <t>务ICT-软件开发</t>
    <phoneticPr fontId="62" type="noConversion"/>
  </si>
  <si>
    <t>INQUIRY-jc-19062509500240124</t>
    <phoneticPr fontId="62" type="noConversion"/>
  </si>
  <si>
    <t>2019.6.25</t>
    <phoneticPr fontId="62" type="noConversion"/>
  </si>
  <si>
    <t>2019.7.1</t>
    <phoneticPr fontId="62" type="noConversion"/>
  </si>
  <si>
    <t>2019.6.27</t>
    <phoneticPr fontId="62" type="noConversion"/>
  </si>
  <si>
    <t>G1906H54-1创新业务ICT天津市北辰区统计局机房改造及综合布线工程定向询价</t>
    <phoneticPr fontId="62" type="noConversion"/>
  </si>
  <si>
    <t>G1906H54-1</t>
    <phoneticPr fontId="62" type="noConversion"/>
  </si>
  <si>
    <t>INQUIRY-tj-19062817085625435</t>
    <phoneticPr fontId="62" type="noConversion"/>
  </si>
  <si>
    <t>G1905Q20-3创新业务ICT北辰区统计局弱电改造项目公开询价第三轮</t>
    <phoneticPr fontId="62" type="noConversion"/>
  </si>
  <si>
    <t>INQUIRY-tj-19053016314063331</t>
    <phoneticPr fontId="62" type="noConversion"/>
  </si>
  <si>
    <t>G1906H52-1创新业务ICT公安局东丽分局重点区域全景监控服务项目定向询价</t>
    <phoneticPr fontId="62" type="noConversion"/>
  </si>
  <si>
    <t>G1906H52-1</t>
    <phoneticPr fontId="62" type="noConversion"/>
  </si>
  <si>
    <t>INQUIRY-tj-19062814485893167</t>
    <phoneticPr fontId="62" type="noConversion"/>
  </si>
  <si>
    <t>G1906H51-1创新业务ICT东丽智慧工地视频监控系统集成服务项目定向询价</t>
    <phoneticPr fontId="62" type="noConversion"/>
  </si>
  <si>
    <t>G1906H51-1</t>
    <phoneticPr fontId="62" type="noConversion"/>
  </si>
  <si>
    <t>INQUIRY-tj-19062814244135466</t>
    <phoneticPr fontId="62" type="noConversion"/>
  </si>
  <si>
    <t>G1906Q50-1</t>
    <phoneticPr fontId="62" type="noConversion"/>
  </si>
  <si>
    <t>务物联网终端-车联网类</t>
    <phoneticPr fontId="62" type="noConversion"/>
  </si>
  <si>
    <t>INQUIRY-tj-19062717505120863</t>
    <phoneticPr fontId="62" type="noConversion"/>
  </si>
  <si>
    <t>维护外包ITO</t>
    <phoneticPr fontId="62" type="noConversion"/>
  </si>
  <si>
    <t>H1905H03滨海供热项目询价需求</t>
    <phoneticPr fontId="62" type="noConversion"/>
  </si>
  <si>
    <t>2019.6.3</t>
    <phoneticPr fontId="62" type="noConversion"/>
  </si>
  <si>
    <t>H1906Q08天津市离退休干部服务管理系统软件开发项目询价需求</t>
    <phoneticPr fontId="29" type="noConversion"/>
  </si>
  <si>
    <t>第十二次</t>
    <phoneticPr fontId="19" type="noConversion"/>
  </si>
  <si>
    <t>天津潮汐尚义智能科技发展有限公司</t>
    <phoneticPr fontId="19" type="noConversion"/>
  </si>
  <si>
    <t>云应用-晕计算</t>
    <phoneticPr fontId="19" type="noConversion"/>
  </si>
  <si>
    <t>产研院纪2019 94期</t>
    <phoneticPr fontId="19" type="noConversion"/>
  </si>
  <si>
    <t>F-20160238</t>
    <phoneticPr fontId="19" type="noConversion"/>
  </si>
  <si>
    <t>天津市第三中学医院网络平台租用服务项目</t>
    <phoneticPr fontId="19" type="noConversion"/>
  </si>
  <si>
    <t>JC21-1201-2017-000031-2</t>
    <phoneticPr fontId="19" type="noConversion"/>
  </si>
  <si>
    <t>ICT第三中心医院网络平台设备租用合同</t>
    <phoneticPr fontId="19" type="noConversion"/>
  </si>
  <si>
    <t>袁静</t>
    <phoneticPr fontId="19" type="noConversion"/>
  </si>
  <si>
    <t>2019.4.25</t>
    <phoneticPr fontId="19" type="noConversion"/>
  </si>
  <si>
    <t>2019.4.26</t>
    <phoneticPr fontId="19" type="noConversion"/>
  </si>
  <si>
    <t>周建军</t>
    <phoneticPr fontId="19" type="noConversion"/>
  </si>
  <si>
    <t>张东亮</t>
    <phoneticPr fontId="19" type="noConversion"/>
  </si>
  <si>
    <t>2019-162</t>
    <phoneticPr fontId="19" type="noConversion"/>
  </si>
  <si>
    <t>19219107WS0061</t>
    <phoneticPr fontId="19" type="noConversion"/>
  </si>
  <si>
    <t>天津老干部局天津市离退休干部服务管理系统软件开发项目</t>
    <phoneticPr fontId="29" type="noConversion"/>
  </si>
  <si>
    <t>JC21-1201-2019-000204</t>
    <phoneticPr fontId="19" type="noConversion"/>
  </si>
  <si>
    <t>ICT天津老干部局天津市离退休干部服务管理系统软件开发项目</t>
    <phoneticPr fontId="29" type="noConversion"/>
  </si>
  <si>
    <t>上海帜讯信息技术股份有限公司</t>
    <phoneticPr fontId="19" type="noConversion"/>
  </si>
  <si>
    <t>2019.6.25</t>
    <phoneticPr fontId="19" type="noConversion"/>
  </si>
  <si>
    <t>2019-163</t>
    <phoneticPr fontId="19" type="noConversion"/>
  </si>
  <si>
    <t>商务电子合同编号（项目号）</t>
    <phoneticPr fontId="19" type="noConversion"/>
  </si>
  <si>
    <t>60-13000-1-1905070923260370</t>
    <phoneticPr fontId="19" type="noConversion"/>
  </si>
  <si>
    <t>巡游出租车信息化设备（二期）项目</t>
    <phoneticPr fontId="19" type="noConversion"/>
  </si>
  <si>
    <t>合同金额</t>
    <phoneticPr fontId="19" type="noConversion"/>
  </si>
  <si>
    <t>2019.7.15</t>
    <phoneticPr fontId="19" type="noConversion"/>
  </si>
  <si>
    <t>天津智讯达科技发展有限公司</t>
    <phoneticPr fontId="19" type="noConversion"/>
  </si>
  <si>
    <t>备注</t>
    <phoneticPr fontId="19" type="noConversion"/>
  </si>
  <si>
    <t>大客户举荐</t>
    <phoneticPr fontId="19" type="noConversion"/>
  </si>
  <si>
    <t>智能用电演示箱项目</t>
    <phoneticPr fontId="19" type="noConversion"/>
  </si>
  <si>
    <t>举荐</t>
    <phoneticPr fontId="19" type="noConversion"/>
  </si>
  <si>
    <t>60-13000-1-1907090853280452</t>
    <phoneticPr fontId="19" type="noConversion"/>
  </si>
  <si>
    <t>深圳慢顿</t>
    <phoneticPr fontId="19" type="noConversion"/>
  </si>
  <si>
    <t>电子合同已归档</t>
    <phoneticPr fontId="19" type="noConversion"/>
  </si>
  <si>
    <t>JC21-1201-2017-000077-1</t>
    <phoneticPr fontId="19" type="noConversion"/>
  </si>
  <si>
    <t>2019.7.15</t>
    <phoneticPr fontId="19" type="noConversion"/>
  </si>
  <si>
    <t>2019-164</t>
    <phoneticPr fontId="19" type="noConversion"/>
  </si>
  <si>
    <t>JC21-1201-2019-000040-1</t>
    <phoneticPr fontId="19" type="noConversion"/>
  </si>
  <si>
    <t>JC21-1201-2018-000499-1</t>
    <phoneticPr fontId="19" type="noConversion"/>
  </si>
  <si>
    <t>2019-165</t>
    <phoneticPr fontId="19" type="noConversion"/>
  </si>
  <si>
    <t>2019-166</t>
    <phoneticPr fontId="19" type="noConversion"/>
  </si>
  <si>
    <t>F-20190028</t>
    <phoneticPr fontId="19" type="noConversion"/>
  </si>
  <si>
    <t>19218000WM0110</t>
    <phoneticPr fontId="19" type="noConversion"/>
  </si>
  <si>
    <t>天津市公安军西青芬军第三期标清改高清技防网（298）项目光纤租赁和供电服务项目</t>
    <phoneticPr fontId="19" type="noConversion"/>
  </si>
  <si>
    <t>王桂林</t>
    <phoneticPr fontId="19" type="noConversion"/>
  </si>
  <si>
    <t>JC21-1201-2019-000228</t>
    <phoneticPr fontId="19" type="noConversion"/>
  </si>
  <si>
    <t>ICT西青分局298项目采购合同</t>
    <phoneticPr fontId="19" type="noConversion"/>
  </si>
  <si>
    <t>2019.7.15</t>
    <phoneticPr fontId="19" type="noConversion"/>
  </si>
  <si>
    <t>2019.7.8</t>
    <phoneticPr fontId="19" type="noConversion"/>
  </si>
  <si>
    <t>周建军</t>
    <phoneticPr fontId="19" type="noConversion"/>
  </si>
  <si>
    <t>2019-167</t>
    <phoneticPr fontId="19" type="noConversion"/>
  </si>
  <si>
    <t>19219105WI0065</t>
    <phoneticPr fontId="19" type="noConversion"/>
  </si>
  <si>
    <t>天津市东丽区网络资源整合项目</t>
    <phoneticPr fontId="19" type="noConversion"/>
  </si>
  <si>
    <t>JC21-1201-2019-000219</t>
    <phoneticPr fontId="19" type="noConversion"/>
  </si>
  <si>
    <t>ICT东丽区政务外网专网组网合同</t>
    <phoneticPr fontId="19" type="noConversion"/>
  </si>
  <si>
    <t>李翔</t>
    <phoneticPr fontId="19" type="noConversion"/>
  </si>
  <si>
    <t>2019.7.5</t>
    <phoneticPr fontId="19" type="noConversion"/>
  </si>
  <si>
    <t>多税率</t>
    <phoneticPr fontId="19" type="noConversion"/>
  </si>
  <si>
    <t>19219119WI0073</t>
    <phoneticPr fontId="19" type="noConversion"/>
  </si>
  <si>
    <t>天津市西青经济开发总公司视频监控维护服务项目</t>
    <phoneticPr fontId="19" type="noConversion"/>
  </si>
  <si>
    <t>JC21-1201-2019-000223</t>
    <phoneticPr fontId="19" type="noConversion"/>
  </si>
  <si>
    <t>ICT天津市西青经济开发总公司视频监控维护服务合同</t>
    <phoneticPr fontId="19" type="noConversion"/>
  </si>
  <si>
    <t>天津中联智云科技有限公司</t>
    <phoneticPr fontId="19" type="noConversion"/>
  </si>
  <si>
    <t>2019.7.8</t>
    <phoneticPr fontId="19" type="noConversion"/>
  </si>
  <si>
    <t>2019-168</t>
    <phoneticPr fontId="19" type="noConversion"/>
  </si>
  <si>
    <t>2019-169</t>
    <phoneticPr fontId="19" type="noConversion"/>
  </si>
  <si>
    <t>19219115WI0070</t>
    <phoneticPr fontId="19" type="noConversion"/>
  </si>
  <si>
    <t>天津市民俗博物馆人脸识别通道闸系统工程</t>
    <phoneticPr fontId="19" type="noConversion"/>
  </si>
  <si>
    <t>刘嘉</t>
    <phoneticPr fontId="19" type="noConversion"/>
  </si>
  <si>
    <t>JC21-1201-2019-000225</t>
    <phoneticPr fontId="19" type="noConversion"/>
  </si>
  <si>
    <t>ICT民俗博物馆项目施工合同</t>
    <phoneticPr fontId="19" type="noConversion"/>
  </si>
  <si>
    <t>2019-170</t>
    <phoneticPr fontId="19" type="noConversion"/>
  </si>
  <si>
    <t>王鼐</t>
    <phoneticPr fontId="19" type="noConversion"/>
  </si>
  <si>
    <t>天津市河东区房管供热服务中心信息服务项目</t>
    <phoneticPr fontId="19" type="noConversion"/>
  </si>
  <si>
    <t>19219109WT0057</t>
    <phoneticPr fontId="19" type="noConversion"/>
  </si>
  <si>
    <t>JC21-1201-2019-000245</t>
    <phoneticPr fontId="19" type="noConversion"/>
  </si>
  <si>
    <t>ICT天津市河东区房管供热服务中心信息服务项目</t>
    <phoneticPr fontId="19" type="noConversion"/>
  </si>
  <si>
    <t>2019.7.16</t>
    <phoneticPr fontId="19" type="noConversion"/>
  </si>
  <si>
    <t>2019.7.8</t>
    <phoneticPr fontId="19" type="noConversion"/>
  </si>
  <si>
    <t>2019.7.15</t>
    <phoneticPr fontId="19" type="noConversion"/>
  </si>
  <si>
    <t>周建军</t>
    <phoneticPr fontId="19" type="noConversion"/>
  </si>
  <si>
    <t>2019.7.16</t>
    <phoneticPr fontId="19" type="noConversion"/>
  </si>
  <si>
    <t>高媛媛</t>
    <phoneticPr fontId="19" type="noConversion"/>
  </si>
  <si>
    <t>2019-171</t>
    <phoneticPr fontId="19" type="noConversion"/>
  </si>
  <si>
    <t>19219115WI0033</t>
    <phoneticPr fontId="19" type="noConversion"/>
  </si>
  <si>
    <t>天津市安澜利运文化交流活动策划有限公司智能检票通道闸系统工程项目合同</t>
    <phoneticPr fontId="19" type="noConversion"/>
  </si>
  <si>
    <t>JC21-1201-2019-000224</t>
    <phoneticPr fontId="19" type="noConversion"/>
  </si>
  <si>
    <t>ICT安澜利运文化交流活动策划有限公司智能检票通道闸系统工程项目施工合同</t>
    <phoneticPr fontId="19" type="noConversion"/>
  </si>
  <si>
    <t>2019-172</t>
    <phoneticPr fontId="19" type="noConversion"/>
  </si>
  <si>
    <t>19219112WI0072</t>
    <phoneticPr fontId="19" type="noConversion"/>
  </si>
  <si>
    <t>天津市2019年度山洪灾害防治非工程措施补充完善项目</t>
    <phoneticPr fontId="19" type="noConversion"/>
  </si>
  <si>
    <t>JC21-1201-2019-000220</t>
    <phoneticPr fontId="19" type="noConversion"/>
  </si>
  <si>
    <t>ICT天津市2019年度山洪灾害防治非工程措施补充完善合同</t>
    <phoneticPr fontId="19" type="noConversion"/>
  </si>
  <si>
    <t>天津市拓甫网络科技开发有限公司</t>
    <phoneticPr fontId="19" type="noConversion"/>
  </si>
  <si>
    <t>中国联合网络通信有限公司天津市分公司</t>
    <phoneticPr fontId="19" type="noConversion"/>
  </si>
  <si>
    <t>天津市华谊网络通信技术有限公司</t>
    <phoneticPr fontId="19" type="noConversion"/>
  </si>
  <si>
    <t>天津京信通信系统有限公司</t>
    <phoneticPr fontId="19" type="noConversion"/>
  </si>
  <si>
    <t>2019.7.11</t>
    <phoneticPr fontId="19" type="noConversion"/>
  </si>
  <si>
    <t>苏腾飞</t>
    <phoneticPr fontId="19" type="noConversion"/>
  </si>
  <si>
    <t>ICT天津市滨海新区公安局保税分局视频监控网扩容项目MSTP电路租用合同</t>
    <phoneticPr fontId="19" type="noConversion"/>
  </si>
  <si>
    <t>2019.7.5</t>
    <phoneticPr fontId="19" type="noConversion"/>
  </si>
  <si>
    <t>2019.7.16</t>
    <phoneticPr fontId="19" type="noConversion"/>
  </si>
  <si>
    <t>2019-173</t>
    <phoneticPr fontId="19" type="noConversion"/>
  </si>
  <si>
    <t>静海</t>
    <phoneticPr fontId="19" type="noConversion"/>
  </si>
  <si>
    <t>静海电子政务外网网络安全提升改造项目</t>
    <phoneticPr fontId="19" type="noConversion"/>
  </si>
  <si>
    <t>静海纪2019 27期</t>
    <phoneticPr fontId="19" type="noConversion"/>
  </si>
  <si>
    <t>第十二次</t>
    <phoneticPr fontId="19" type="noConversion"/>
  </si>
  <si>
    <t>2019-174</t>
    <phoneticPr fontId="19" type="noConversion"/>
  </si>
  <si>
    <t>JC21-1201-2019-000236</t>
    <phoneticPr fontId="19" type="noConversion"/>
  </si>
  <si>
    <t>ICT红桥区行政审批局智能化系统服务项目-大数据</t>
    <phoneticPr fontId="19" type="noConversion"/>
  </si>
  <si>
    <t>2019.7.18</t>
    <phoneticPr fontId="19" type="noConversion"/>
  </si>
  <si>
    <t>多税率</t>
    <phoneticPr fontId="19" type="noConversion"/>
  </si>
  <si>
    <t>19219112WO0086</t>
  </si>
  <si>
    <t>2019-175</t>
    <phoneticPr fontId="19" type="noConversion"/>
  </si>
  <si>
    <t>天津市蓟州区智慧社区信息推送平台系统开发项目</t>
    <phoneticPr fontId="19" type="noConversion"/>
  </si>
  <si>
    <t>JC21-1201-2019-000241</t>
    <phoneticPr fontId="19" type="noConversion"/>
  </si>
  <si>
    <t>ICT拓明天津市蓟州区智慧社区信息推送平台系统开发项目</t>
    <phoneticPr fontId="19" type="noConversion"/>
  </si>
  <si>
    <t>2019.7.22</t>
    <phoneticPr fontId="19" type="noConversion"/>
  </si>
  <si>
    <t>何晓澎</t>
    <phoneticPr fontId="19" type="noConversion"/>
  </si>
  <si>
    <t>2019-176</t>
    <phoneticPr fontId="19" type="noConversion"/>
  </si>
  <si>
    <t>19P19010000005</t>
  </si>
  <si>
    <t>天津市北辰区统计局机房改造及综合布线工程项目</t>
    <phoneticPr fontId="19" type="noConversion"/>
  </si>
  <si>
    <t>JC21-1201-2019-009376</t>
    <phoneticPr fontId="19" type="noConversion"/>
  </si>
  <si>
    <t>ICT天津市北辰区统计局机房改造及综合布线工程合同</t>
    <phoneticPr fontId="19" type="noConversion"/>
  </si>
  <si>
    <t>2019.7.18</t>
    <phoneticPr fontId="19" type="noConversion"/>
  </si>
  <si>
    <t>2019-177</t>
    <phoneticPr fontId="19" type="noConversion"/>
  </si>
  <si>
    <t>2019.7.17</t>
    <phoneticPr fontId="19" type="noConversion"/>
  </si>
  <si>
    <t>2019-178</t>
    <phoneticPr fontId="19" type="noConversion"/>
  </si>
  <si>
    <t>JC21-1201-2019-000242</t>
    <phoneticPr fontId="19" type="noConversion"/>
  </si>
  <si>
    <t>ICT天津和平区河（湖）长制管理信息系统移动业务合同</t>
    <phoneticPr fontId="19" type="noConversion"/>
  </si>
  <si>
    <t>2019.7.12</t>
    <phoneticPr fontId="19" type="noConversion"/>
  </si>
  <si>
    <t>多税率</t>
    <phoneticPr fontId="19" type="noConversion"/>
  </si>
  <si>
    <t>2019-179</t>
    <phoneticPr fontId="19" type="noConversion"/>
  </si>
  <si>
    <t>JC21-1201-2019-000231</t>
    <phoneticPr fontId="19" type="noConversion"/>
  </si>
  <si>
    <t>ICT天津市2019年度山洪灾害防治非工程措施完善项目MPLS-VPN电路租用合同</t>
    <phoneticPr fontId="19" type="noConversion"/>
  </si>
  <si>
    <t>2019.7.22</t>
    <phoneticPr fontId="19" type="noConversion"/>
  </si>
  <si>
    <t>2019-180</t>
    <phoneticPr fontId="19" type="noConversion"/>
  </si>
  <si>
    <t>JC21-1201-2019-000208</t>
    <phoneticPr fontId="19" type="noConversion"/>
  </si>
  <si>
    <t>ICT天津和平区河（湖）长制管理信息系统项目沃云产品服务合同</t>
    <phoneticPr fontId="19" type="noConversion"/>
  </si>
  <si>
    <t>2019-181</t>
    <phoneticPr fontId="19" type="noConversion"/>
  </si>
  <si>
    <t>JC21-1201-2019-009371</t>
    <phoneticPr fontId="19" type="noConversion"/>
  </si>
  <si>
    <t>ICT天津市北辰区统计局机房改造及综合布线合同</t>
    <phoneticPr fontId="19" type="noConversion"/>
  </si>
  <si>
    <t>31429</t>
    <phoneticPr fontId="19" type="noConversion"/>
  </si>
  <si>
    <t>27813.27</t>
    <phoneticPr fontId="19" type="noConversion"/>
  </si>
  <si>
    <t>2019.1.18</t>
    <phoneticPr fontId="19" type="noConversion"/>
  </si>
  <si>
    <t>13%</t>
    <phoneticPr fontId="19" type="noConversion"/>
  </si>
  <si>
    <t>2019-182</t>
    <phoneticPr fontId="19" type="noConversion"/>
  </si>
  <si>
    <t>19219111WT0081</t>
    <phoneticPr fontId="19" type="noConversion"/>
  </si>
  <si>
    <t>中铁隧道设计院UPS项目</t>
    <phoneticPr fontId="19" type="noConversion"/>
  </si>
  <si>
    <t>ICT中铁六堪院隧道分公司UPS升级服务</t>
    <phoneticPr fontId="19" type="noConversion"/>
  </si>
  <si>
    <t>2019-183</t>
    <phoneticPr fontId="19" type="noConversion"/>
  </si>
  <si>
    <t>19219102WI0090</t>
    <phoneticPr fontId="19" type="noConversion"/>
  </si>
  <si>
    <t>天津市北辰区文化和旅游局ICT项目</t>
    <phoneticPr fontId="19" type="noConversion"/>
  </si>
  <si>
    <t>ICT北辰区文化旅游局项目合同</t>
    <phoneticPr fontId="19" type="noConversion"/>
  </si>
  <si>
    <t>2019.7.16</t>
    <phoneticPr fontId="19" type="noConversion"/>
  </si>
  <si>
    <t>周建军</t>
    <phoneticPr fontId="19" type="noConversion"/>
  </si>
  <si>
    <t>2019-184</t>
    <phoneticPr fontId="19" type="noConversion"/>
  </si>
  <si>
    <t>JC21-1201-2019-000250</t>
    <phoneticPr fontId="19" type="noConversion"/>
  </si>
  <si>
    <t>ICT天津市东丽区网络资源整合项目集成服务合同</t>
    <phoneticPr fontId="19" type="noConversion"/>
  </si>
  <si>
    <t>北京国信网联科技有限公司</t>
    <phoneticPr fontId="19" type="noConversion"/>
  </si>
  <si>
    <t>2019-185</t>
    <phoneticPr fontId="19" type="noConversion"/>
  </si>
  <si>
    <t>南开区密码（普密）机房UPS系统升级改造服务项目</t>
    <phoneticPr fontId="19" type="noConversion"/>
  </si>
  <si>
    <t>刘健欣</t>
    <phoneticPr fontId="19" type="noConversion"/>
  </si>
  <si>
    <t>ICT南开区密码（普密）机房UPS系统升级改造服务项目系统集成服务合同</t>
    <phoneticPr fontId="19" type="noConversion"/>
  </si>
  <si>
    <t>浙江省通信产业服务有限公司</t>
    <phoneticPr fontId="19" type="noConversion"/>
  </si>
  <si>
    <t>19219111WI0064</t>
    <phoneticPr fontId="19" type="noConversion"/>
  </si>
  <si>
    <t>2019-186</t>
    <phoneticPr fontId="19" type="noConversion"/>
  </si>
  <si>
    <t>天津市红桥区双环邨街道办事处网络语音平台系统集成服务项目</t>
    <phoneticPr fontId="19" type="noConversion"/>
  </si>
  <si>
    <t>ICT双环邨街道办事处-网络语音平台系统集成服务项目</t>
    <phoneticPr fontId="19" type="noConversion"/>
  </si>
  <si>
    <t>F-2019</t>
    <phoneticPr fontId="19" type="noConversion"/>
  </si>
  <si>
    <t>JC21-1201-2019-000243</t>
    <phoneticPr fontId="19" type="noConversion"/>
  </si>
  <si>
    <t>苏腾飞</t>
    <phoneticPr fontId="19" type="noConversion"/>
  </si>
  <si>
    <t>天津市拓甫网络科技开发有限公司</t>
    <phoneticPr fontId="19" type="noConversion"/>
  </si>
  <si>
    <t>JC21-1201-2019-000253</t>
    <phoneticPr fontId="19" type="noConversion"/>
  </si>
  <si>
    <t>刘嘉</t>
    <phoneticPr fontId="19" type="noConversion"/>
  </si>
  <si>
    <t>19219115WI0067</t>
    <phoneticPr fontId="19" type="noConversion"/>
  </si>
  <si>
    <t>JC21-1201-2019-000229</t>
    <phoneticPr fontId="19" type="noConversion"/>
  </si>
  <si>
    <t>JC21-1201-2019-000244</t>
    <phoneticPr fontId="19" type="noConversion"/>
  </si>
  <si>
    <t>天津市华谊网络通信技术有限公司</t>
    <phoneticPr fontId="19" type="noConversion"/>
  </si>
  <si>
    <t>2019-187</t>
    <phoneticPr fontId="19" type="noConversion"/>
  </si>
  <si>
    <t xml:space="preserve">  Y1907Q03-2 创新业务西青考试院IPPBX系统升级项目询价单 二轮</t>
    <phoneticPr fontId="62" type="noConversion"/>
  </si>
  <si>
    <t>Y1907Q03-2</t>
    <phoneticPr fontId="62" type="noConversion"/>
  </si>
  <si>
    <t>综合集成</t>
    <phoneticPr fontId="62" type="noConversion"/>
  </si>
  <si>
    <t>INQUIRY-jc-19071616163553474</t>
    <phoneticPr fontId="62" type="noConversion"/>
  </si>
  <si>
    <t>产生询价结果</t>
    <phoneticPr fontId="62" type="noConversion"/>
  </si>
  <si>
    <t>公开询价</t>
    <phoneticPr fontId="62" type="noConversion"/>
  </si>
  <si>
    <t>标前询价</t>
    <phoneticPr fontId="62" type="noConversion"/>
  </si>
  <si>
    <t>张悦</t>
    <phoneticPr fontId="62" type="noConversion"/>
  </si>
  <si>
    <t xml:space="preserve">  Y1907Q06-2  创新业务天津市北辰区建委工地监控指挥中心设备升级存储扩容项目询价单 二轮</t>
    <phoneticPr fontId="62" type="noConversion"/>
  </si>
  <si>
    <t>Y1907Q06-2</t>
    <phoneticPr fontId="62" type="noConversion"/>
  </si>
  <si>
    <t>INQUIRY-jc-19071709380111775</t>
    <phoneticPr fontId="62" type="noConversion"/>
  </si>
  <si>
    <t xml:space="preserve">  Y1907Q07 创新业务中国共产党天津市红桥区纪律检查委员会项目询价单   </t>
    <phoneticPr fontId="62" type="noConversion"/>
  </si>
  <si>
    <t>Y1907Q07</t>
    <phoneticPr fontId="62" type="noConversion"/>
  </si>
  <si>
    <t>INQUIRY-jc-19071615502975639</t>
    <phoneticPr fontId="62" type="noConversion"/>
  </si>
  <si>
    <t xml:space="preserve"> 	Y1907Q10 创新业务天津市烟草集团公司汉沽分公司服务项目询价单</t>
    <phoneticPr fontId="62" type="noConversion"/>
  </si>
  <si>
    <t>Y1907Q10</t>
    <phoneticPr fontId="62" type="noConversion"/>
  </si>
  <si>
    <t>车联网</t>
    <phoneticPr fontId="62" type="noConversion"/>
  </si>
  <si>
    <t>INQUIRY-tj-19072310165021089</t>
    <phoneticPr fontId="62" type="noConversion"/>
  </si>
  <si>
    <t xml:space="preserve"> Y1907Q01-2 创新业务天建总包格调锦苑地块视频监控项目询价单  二轮</t>
  </si>
  <si>
    <t>INQUIRY-jc-19071509431578055</t>
  </si>
  <si>
    <t>Y1907Q01-2</t>
  </si>
  <si>
    <t>Y1907Q02-2 创新业务中企辉煌文化传播（北京）有限公司网络信息平台系统集成服务项目询价单二轮</t>
  </si>
  <si>
    <t>INQUIRY-jc-19071617333341325</t>
  </si>
  <si>
    <t>Y1907Q02-2</t>
  </si>
  <si>
    <t xml:space="preserve">Y1907Q04 创新业务津和平区第四幼儿园监控补点项目询价单 </t>
  </si>
  <si>
    <t>Y1907Q04</t>
  </si>
  <si>
    <t>INQUIRY-jc-19071209444338638</t>
  </si>
  <si>
    <t xml:space="preserve">Y1907Q05-2 创新业务天津市北辰区住建委建筑安全综合管理系统维护服务项目询价单 二轮 </t>
  </si>
  <si>
    <t>INQUIRY-jc-19071709393150735</t>
  </si>
  <si>
    <t>Y1907Q05-2</t>
  </si>
  <si>
    <t>76500</t>
    <phoneticPr fontId="62" type="noConversion"/>
  </si>
  <si>
    <t>Z1906Q17创新业务ICT智能用电演示项目公开询价单三轮询价</t>
    <phoneticPr fontId="62" type="noConversion"/>
  </si>
  <si>
    <t>Z1906Q17</t>
    <phoneticPr fontId="62" type="noConversion"/>
  </si>
  <si>
    <t xml:space="preserve">创新业务物联网终端-智慧城市类招募结果 </t>
    <phoneticPr fontId="62" type="noConversion"/>
  </si>
  <si>
    <t>INQUIRY-tj-19070214094148401</t>
    <phoneticPr fontId="62" type="noConversion"/>
  </si>
  <si>
    <t>5280</t>
    <phoneticPr fontId="62" type="noConversion"/>
  </si>
  <si>
    <t>Z1906Q19创新业务ICT物联网精细化管理项目公开询价单二轮询价</t>
    <phoneticPr fontId="62" type="noConversion"/>
  </si>
  <si>
    <t>Z1906Q19</t>
    <phoneticPr fontId="62" type="noConversion"/>
  </si>
  <si>
    <t xml:space="preserve">创新业务物联网集成-智慧城市类招募结果 </t>
    <phoneticPr fontId="62" type="noConversion"/>
  </si>
  <si>
    <t>INQUIRY-tj-19070213504198525</t>
    <phoneticPr fontId="62" type="noConversion"/>
  </si>
  <si>
    <t>Z19075ICT创新业务津南区信息中心移动OA项目公开询价单</t>
    <phoneticPr fontId="62" type="noConversion"/>
  </si>
  <si>
    <t>Z19075</t>
    <phoneticPr fontId="62" type="noConversion"/>
  </si>
  <si>
    <t>物联网集成-公共安全类</t>
    <phoneticPr fontId="62" type="noConversion"/>
  </si>
  <si>
    <t>INQUIRY-tj-19070215155715481</t>
    <phoneticPr fontId="62" type="noConversion"/>
  </si>
  <si>
    <t>询价终止</t>
    <phoneticPr fontId="62" type="noConversion"/>
  </si>
  <si>
    <t>周建军</t>
    <phoneticPr fontId="62" type="noConversion"/>
  </si>
  <si>
    <t>天津市-天津市分公司</t>
    <phoneticPr fontId="62" type="noConversion"/>
  </si>
  <si>
    <t>Z1907H01ICT创新业务食品集团云视频会议项目询价单二轮询价</t>
    <phoneticPr fontId="62" type="noConversion"/>
  </si>
  <si>
    <t>Z1907H01</t>
    <phoneticPr fontId="62" type="noConversion"/>
  </si>
  <si>
    <t>业务云计算-云应用类</t>
    <phoneticPr fontId="62" type="noConversion"/>
  </si>
  <si>
    <t>INQUIRY-tj-19070508503942722</t>
    <phoneticPr fontId="62" type="noConversion"/>
  </si>
  <si>
    <t>Z1907H02ICT创新业务天津市北辰区文化和旅游局项目公开询价单二轮询价</t>
    <phoneticPr fontId="62" type="noConversion"/>
  </si>
  <si>
    <t>Z1907H02</t>
    <phoneticPr fontId="62" type="noConversion"/>
  </si>
  <si>
    <t>INQUIRY-jc-19070315061738104</t>
    <phoneticPr fontId="62" type="noConversion"/>
  </si>
  <si>
    <t>联通系统集成有限公司-联通系统集成有限公司天津市分公司</t>
    <phoneticPr fontId="62" type="noConversion"/>
  </si>
  <si>
    <t>Z1907H06创新业务海关报关大楼项目询价单二轮询价</t>
    <phoneticPr fontId="62" type="noConversion"/>
  </si>
  <si>
    <t>Z1907H06</t>
    <phoneticPr fontId="62" type="noConversion"/>
  </si>
  <si>
    <t>INQUIRY-tj-19070809063155320</t>
    <phoneticPr fontId="62" type="noConversion"/>
  </si>
  <si>
    <t>Z1907Q12创新业务智慧燃气项目询价单</t>
    <phoneticPr fontId="62" type="noConversion"/>
  </si>
  <si>
    <t>周建军</t>
    <phoneticPr fontId="19" type="noConversion"/>
  </si>
  <si>
    <t>Z1907Q12</t>
    <phoneticPr fontId="62" type="noConversion"/>
  </si>
  <si>
    <t>联网集成-智慧城市类</t>
    <phoneticPr fontId="62" type="noConversion"/>
  </si>
  <si>
    <t>INQUIRY-tj-19071615244071232</t>
    <phoneticPr fontId="62" type="noConversion"/>
  </si>
  <si>
    <t>询价中</t>
    <phoneticPr fontId="62" type="noConversion"/>
  </si>
  <si>
    <t>Z1907W09创新业务五金城智能用电项目公开询价单</t>
    <phoneticPr fontId="62" type="noConversion"/>
  </si>
  <si>
    <t>Z1907W09</t>
    <phoneticPr fontId="62" type="noConversion"/>
  </si>
  <si>
    <t>务物联网终端-智慧城市类</t>
    <phoneticPr fontId="62" type="noConversion"/>
  </si>
  <si>
    <t>INQUIRY-tj-19071217302567943</t>
    <phoneticPr fontId="62" type="noConversion"/>
  </si>
  <si>
    <t>大数据</t>
    <phoneticPr fontId="62" type="noConversion"/>
  </si>
  <si>
    <t>G1906H55-1</t>
    <phoneticPr fontId="62" type="noConversion"/>
  </si>
  <si>
    <r>
      <t>G1906H55-1</t>
    </r>
    <r>
      <rPr>
        <sz val="10"/>
        <rFont val="宋体"/>
        <family val="3"/>
        <charset val="134"/>
      </rPr>
      <t>创新业务</t>
    </r>
    <r>
      <rPr>
        <sz val="12"/>
        <rFont val="Times New Roman"/>
        <family val="1"/>
      </rPr>
      <t>ICT</t>
    </r>
    <r>
      <rPr>
        <sz val="10"/>
        <rFont val="宋体"/>
        <family val="3"/>
        <charset val="134"/>
      </rPr>
      <t>蓟县</t>
    </r>
    <r>
      <rPr>
        <sz val="12"/>
        <rFont val="Times New Roman"/>
        <family val="1"/>
      </rPr>
      <t>2018</t>
    </r>
    <r>
      <rPr>
        <sz val="10"/>
        <rFont val="宋体"/>
        <family val="3"/>
        <charset val="134"/>
      </rPr>
      <t>年社会治安综合管理服务平台三期项目询价</t>
    </r>
    <phoneticPr fontId="62" type="noConversion"/>
  </si>
  <si>
    <t>INQUIRY-jc-19070110182796163</t>
    <phoneticPr fontId="62" type="noConversion"/>
  </si>
  <si>
    <t>G1906H58-1创新业务ICT和平区智慧平安社区建设项目公开询价</t>
    <phoneticPr fontId="62" type="noConversion"/>
  </si>
  <si>
    <t>G1906H58-1</t>
    <phoneticPr fontId="62" type="noConversion"/>
  </si>
  <si>
    <t>INQUIRY-jc-19070510100429075</t>
    <phoneticPr fontId="62" type="noConversion"/>
  </si>
  <si>
    <t>G1906H59-2创新业务ICT和平区政务外网信息化服务项目安全服务公开询价第二轮</t>
    <phoneticPr fontId="62" type="noConversion"/>
  </si>
  <si>
    <t>G1906H59-2</t>
    <phoneticPr fontId="62" type="noConversion"/>
  </si>
  <si>
    <r>
      <rPr>
        <sz val="12"/>
        <rFont val="宋体"/>
        <family val="3"/>
        <charset val="134"/>
      </rPr>
      <t>新业务</t>
    </r>
    <r>
      <rPr>
        <sz val="12"/>
        <rFont val="Times New Roman"/>
        <family val="1"/>
      </rPr>
      <t>ICT-</t>
    </r>
    <r>
      <rPr>
        <sz val="12"/>
        <rFont val="宋体"/>
        <family val="3"/>
        <charset val="134"/>
      </rPr>
      <t>网络安全</t>
    </r>
    <phoneticPr fontId="62" type="noConversion"/>
  </si>
  <si>
    <t>INQUIRY-jc-19071209584675382</t>
    <phoneticPr fontId="62" type="noConversion"/>
  </si>
  <si>
    <t>高媛媛</t>
    <phoneticPr fontId="62" type="noConversion"/>
  </si>
  <si>
    <t>G1906H60-2创新业务ICT和平区政务外网信息化服务项目网络集成和驻场服务询价第二轮</t>
    <phoneticPr fontId="62" type="noConversion"/>
  </si>
  <si>
    <t>INQUIRY-jc-19071209453544793</t>
    <phoneticPr fontId="62" type="noConversion"/>
  </si>
  <si>
    <t>G1906H60-2</t>
    <phoneticPr fontId="62" type="noConversion"/>
  </si>
  <si>
    <t>INQUIRY-tj-19070517522137616</t>
  </si>
  <si>
    <t>G1906H61-1创新业务ICT天津市宝坻区机关事务服务中心网络工程项目定向询价</t>
  </si>
  <si>
    <t xml:space="preserve"> 46179.88 </t>
    <phoneticPr fontId="62" type="noConversion"/>
  </si>
  <si>
    <t>G1906H62-1创新业务ICT和平区人民政府劝业场街道办事处ICT项目标后定向询价</t>
    <phoneticPr fontId="62" type="noConversion"/>
  </si>
  <si>
    <t>G1906H62-1</t>
    <phoneticPr fontId="62" type="noConversion"/>
  </si>
  <si>
    <t>INQUIRY-tj-19070911300127889</t>
    <phoneticPr fontId="62" type="noConversion"/>
  </si>
  <si>
    <t>维护外包ITO招募结果</t>
  </si>
  <si>
    <t>华星（天津）工程技术有限公司</t>
  </si>
  <si>
    <t xml:space="preserve">天津众和通电子有限公司 </t>
  </si>
  <si>
    <t xml:space="preserve">河南正华电讯有限公司 </t>
  </si>
  <si>
    <t xml:space="preserve">北京速通网电子商务有限公司 </t>
  </si>
  <si>
    <t xml:space="preserve">天津星环信息科技有限公司 </t>
  </si>
  <si>
    <t>综合集成招募结果</t>
  </si>
  <si>
    <t xml:space="preserve">天津国通智能科技有限公司 </t>
  </si>
  <si>
    <t xml:space="preserve">天津泽邦科技发展有限公司 </t>
  </si>
  <si>
    <t>上海帜讯信息技术股份有限公司</t>
  </si>
  <si>
    <t>-软件开发招募结果</t>
  </si>
  <si>
    <t>网络安全招募结果</t>
  </si>
  <si>
    <t>力地集团有限公司</t>
  </si>
  <si>
    <t xml:space="preserve">华堡天建(天津)信息技术有限公司 </t>
  </si>
  <si>
    <t>物联网集成-智慧城市类招募结果</t>
  </si>
  <si>
    <t>上海阿岗昆信息科技有限公司</t>
  </si>
  <si>
    <t xml:space="preserve">天津市中电华旺电力工程安装有限公司 </t>
  </si>
  <si>
    <t xml:space="preserve">太极计算机股份有限公司 </t>
  </si>
  <si>
    <t>大数据招募结果本地运营</t>
    <phoneticPr fontId="19" type="noConversion"/>
  </si>
  <si>
    <t>云计算-云应用类招募结果</t>
  </si>
  <si>
    <t xml:space="preserve">天津潮汐尚义智能科技发展有限公司 </t>
  </si>
  <si>
    <t xml:space="preserve">普华云信息技术(天津)有限公司 </t>
  </si>
  <si>
    <t>物联网终端-公共安全类招募结果</t>
  </si>
  <si>
    <t xml:space="preserve">北京爱国小男孩科技有限公司 </t>
  </si>
  <si>
    <t>物联网终端-智慧城市类招募结果</t>
  </si>
  <si>
    <t xml:space="preserve">深圳曼顿科技有限公司 </t>
  </si>
  <si>
    <t>物联网终端-车联网类招募结果</t>
  </si>
  <si>
    <t xml:space="preserve">广州亚美信息科技有限公司 </t>
  </si>
  <si>
    <t xml:space="preserve">天津安中通讯电子有限公司 </t>
  </si>
  <si>
    <t>下架</t>
    <phoneticPr fontId="19" type="noConversion"/>
  </si>
  <si>
    <t>不下架新项目</t>
    <phoneticPr fontId="19" type="noConversion"/>
  </si>
  <si>
    <t>综合集成招募结果</t>
    <phoneticPr fontId="19" type="noConversion"/>
  </si>
  <si>
    <r>
      <t>维护外包</t>
    </r>
    <r>
      <rPr>
        <sz val="12"/>
        <rFont val="Times New Roman"/>
        <family val="1"/>
      </rPr>
      <t>ITO</t>
    </r>
    <r>
      <rPr>
        <sz val="12"/>
        <rFont val="宋体"/>
        <family val="3"/>
        <charset val="134"/>
      </rPr>
      <t>招募结果</t>
    </r>
    <r>
      <rPr>
        <sz val="12"/>
        <rFont val="Times New Roman"/>
        <family val="1"/>
      </rPr>
      <t xml:space="preserve"> - </t>
    </r>
    <r>
      <rPr>
        <sz val="12"/>
        <rFont val="宋体"/>
        <family val="3"/>
        <charset val="134"/>
      </rPr>
      <t>天津众和通电子有限公司、上海澄美信息服务有限公司、北京速通网电子商务有限公司</t>
    </r>
    <r>
      <rPr>
        <sz val="12"/>
        <rFont val="Times New Roman"/>
        <family val="1"/>
      </rPr>
      <t xml:space="preserve"> </t>
    </r>
  </si>
  <si>
    <r>
      <t>综合集成招募结果</t>
    </r>
    <r>
      <rPr>
        <sz val="12"/>
        <rFont val="Times New Roman"/>
        <family val="1"/>
      </rPr>
      <t xml:space="preserve"> - </t>
    </r>
    <r>
      <rPr>
        <sz val="12"/>
        <rFont val="宋体"/>
        <family val="3"/>
        <charset val="134"/>
      </rPr>
      <t>天津国通智能科技有限公司</t>
    </r>
    <r>
      <rPr>
        <sz val="12"/>
        <rFont val="Times New Roman"/>
        <family val="1"/>
      </rPr>
      <t xml:space="preserve"> </t>
    </r>
  </si>
  <si>
    <r>
      <t>软件开发招募结果</t>
    </r>
    <r>
      <rPr>
        <sz val="12"/>
        <rFont val="Times New Roman"/>
        <family val="1"/>
      </rPr>
      <t xml:space="preserve"> - </t>
    </r>
    <r>
      <rPr>
        <sz val="12"/>
        <rFont val="宋体"/>
        <family val="3"/>
        <charset val="134"/>
      </rPr>
      <t>上海帜讯信息技术股份有限公司、浙江元亨通信技术股份有限公司</t>
    </r>
  </si>
  <si>
    <r>
      <t>物联网终端</t>
    </r>
    <r>
      <rPr>
        <sz val="12"/>
        <rFont val="Times New Roman"/>
        <family val="1"/>
      </rPr>
      <t>-</t>
    </r>
    <r>
      <rPr>
        <sz val="12"/>
        <rFont val="宋体"/>
        <family val="3"/>
        <charset val="134"/>
      </rPr>
      <t>公共安全类招募结果</t>
    </r>
    <r>
      <rPr>
        <sz val="12"/>
        <rFont val="Times New Roman"/>
        <family val="1"/>
      </rPr>
      <t xml:space="preserve"> - </t>
    </r>
    <r>
      <rPr>
        <sz val="12"/>
        <rFont val="宋体"/>
        <family val="3"/>
        <charset val="134"/>
      </rPr>
      <t>北京爱国小男孩科技有限公司</t>
    </r>
    <r>
      <rPr>
        <sz val="12"/>
        <rFont val="Times New Roman"/>
        <family val="1"/>
      </rPr>
      <t xml:space="preserve"> </t>
    </r>
  </si>
  <si>
    <r>
      <t>物联网终端</t>
    </r>
    <r>
      <rPr>
        <sz val="12"/>
        <rFont val="Times New Roman"/>
        <family val="1"/>
      </rPr>
      <t>-</t>
    </r>
    <r>
      <rPr>
        <sz val="12"/>
        <rFont val="宋体"/>
        <family val="3"/>
        <charset val="134"/>
      </rPr>
      <t>车联网类招募结果</t>
    </r>
    <r>
      <rPr>
        <sz val="12"/>
        <rFont val="Times New Roman"/>
        <family val="1"/>
      </rPr>
      <t xml:space="preserve"> - </t>
    </r>
    <r>
      <rPr>
        <sz val="12"/>
        <rFont val="宋体"/>
        <family val="3"/>
        <charset val="134"/>
      </rPr>
      <t>广州亚美信息科技有限公司</t>
    </r>
    <r>
      <rPr>
        <sz val="12"/>
        <rFont val="Times New Roman"/>
        <family val="1"/>
      </rPr>
      <t xml:space="preserve"> </t>
    </r>
  </si>
  <si>
    <t>关于举荐供应商下架的工联单</t>
  </si>
  <si>
    <t>G1906H63-2创新业务ICT东丽区金桥街雪亮工程项目公开询价第二轮</t>
    <phoneticPr fontId="62" type="noConversion"/>
  </si>
  <si>
    <t>INQUIRY-jc-19071512081793593</t>
    <phoneticPr fontId="62" type="noConversion"/>
  </si>
  <si>
    <t>G1906H63-2</t>
    <phoneticPr fontId="62" type="noConversion"/>
  </si>
  <si>
    <r>
      <t>G1906H64-3</t>
    </r>
    <r>
      <rPr>
        <sz val="10"/>
        <rFont val="宋体"/>
        <family val="3"/>
        <charset val="134"/>
      </rPr>
      <t>创新业务</t>
    </r>
    <r>
      <rPr>
        <sz val="12"/>
        <rFont val="Times New Roman"/>
        <family val="1"/>
      </rPr>
      <t>ICT</t>
    </r>
    <r>
      <rPr>
        <sz val="10"/>
        <rFont val="宋体"/>
        <family val="3"/>
        <charset val="134"/>
      </rPr>
      <t>东丽区规划和自然资源局机房信息平台系统集成服务项目公开询价第三轮</t>
    </r>
    <phoneticPr fontId="62" type="noConversion"/>
  </si>
  <si>
    <t>G1906H64-3</t>
    <phoneticPr fontId="62" type="noConversion"/>
  </si>
  <si>
    <t>INQUIRY-jc-19071518452672148</t>
    <phoneticPr fontId="62" type="noConversion"/>
  </si>
  <si>
    <t>产生询价结果</t>
    <phoneticPr fontId="62" type="noConversion"/>
  </si>
  <si>
    <t>G1906H66-3</t>
    <phoneticPr fontId="62" type="noConversion"/>
  </si>
  <si>
    <r>
      <rPr>
        <sz val="12"/>
        <rFont val="宋体"/>
        <family val="3"/>
        <charset val="134"/>
      </rPr>
      <t>维护外包</t>
    </r>
    <r>
      <rPr>
        <sz val="12"/>
        <rFont val="Times New Roman"/>
        <family val="1"/>
      </rPr>
      <t>ITO</t>
    </r>
    <phoneticPr fontId="62" type="noConversion"/>
  </si>
  <si>
    <r>
      <t>G1906H66-3</t>
    </r>
    <r>
      <rPr>
        <sz val="10"/>
        <rFont val="宋体"/>
        <family val="3"/>
        <charset val="134"/>
      </rPr>
      <t>创新业务</t>
    </r>
    <r>
      <rPr>
        <sz val="12"/>
        <rFont val="Times New Roman"/>
        <family val="1"/>
      </rPr>
      <t>ICT</t>
    </r>
    <r>
      <rPr>
        <sz val="10"/>
        <rFont val="宋体"/>
        <family val="3"/>
        <charset val="134"/>
      </rPr>
      <t>市总工会办公室</t>
    </r>
    <r>
      <rPr>
        <sz val="12"/>
        <rFont val="Times New Roman"/>
        <family val="1"/>
      </rPr>
      <t>12351</t>
    </r>
    <r>
      <rPr>
        <sz val="10"/>
        <rFont val="宋体"/>
        <family val="3"/>
        <charset val="134"/>
      </rPr>
      <t>热线电话接听服务外包项目公开询价第四轮</t>
    </r>
    <phoneticPr fontId="62" type="noConversion"/>
  </si>
  <si>
    <t>INQUIRY-jc-19071714494750276</t>
    <phoneticPr fontId="62" type="noConversion"/>
  </si>
  <si>
    <t>G1906Q35-1</t>
    <phoneticPr fontId="62" type="noConversion"/>
  </si>
  <si>
    <t>询价中</t>
    <phoneticPr fontId="19" type="noConversion"/>
  </si>
  <si>
    <t>公开询价</t>
    <phoneticPr fontId="19" type="noConversion"/>
  </si>
  <si>
    <t>G1906Q38-1创新业务ICT塘沽车辆定位器项目询价第二轮</t>
    <phoneticPr fontId="19" type="noConversion"/>
  </si>
  <si>
    <t>G1906Q38-1</t>
    <phoneticPr fontId="19" type="noConversion"/>
  </si>
  <si>
    <t xml:space="preserve">创新业务物联网终端-车联网类招募结果 </t>
    <phoneticPr fontId="19" type="noConversion"/>
  </si>
  <si>
    <t>INQUIRY-tj-19061710024779210</t>
    <phoneticPr fontId="19" type="noConversion"/>
  </si>
  <si>
    <t>询价终止</t>
    <phoneticPr fontId="19" type="noConversion"/>
  </si>
  <si>
    <r>
      <t>G1906Q40-2</t>
    </r>
    <r>
      <rPr>
        <sz val="10"/>
        <rFont val="宋体"/>
        <family val="3"/>
        <charset val="134"/>
      </rPr>
      <t>创新业务</t>
    </r>
    <r>
      <rPr>
        <sz val="12"/>
        <rFont val="Times New Roman"/>
        <family val="1"/>
      </rPr>
      <t>ICT</t>
    </r>
    <r>
      <rPr>
        <sz val="10"/>
        <rFont val="宋体"/>
        <family val="3"/>
        <charset val="134"/>
      </rPr>
      <t>宁河区医院视频监控系统升级改造项目询价第二轮</t>
    </r>
    <phoneticPr fontId="62" type="noConversion"/>
  </si>
  <si>
    <t>G1906Q40-2</t>
    <phoneticPr fontId="62" type="noConversion"/>
  </si>
  <si>
    <t>INQUIRY-jc-19070410451784057</t>
    <phoneticPr fontId="62" type="noConversion"/>
  </si>
  <si>
    <t>G1906Q50-1创新业务物联网天津俣汇顺泽科技有限公司车辆定位服务及管理项目询价</t>
    <phoneticPr fontId="62" type="noConversion"/>
  </si>
  <si>
    <r>
      <t>G1906Q49-2</t>
    </r>
    <r>
      <rPr>
        <sz val="10"/>
        <rFont val="宋体"/>
        <family val="3"/>
        <charset val="134"/>
      </rPr>
      <t>创新业务</t>
    </r>
    <r>
      <rPr>
        <sz val="12"/>
        <rFont val="Times New Roman"/>
        <family val="1"/>
      </rPr>
      <t>ICT</t>
    </r>
    <r>
      <rPr>
        <sz val="10"/>
        <rFont val="宋体"/>
        <family val="3"/>
        <charset val="134"/>
      </rPr>
      <t>永富关西涂料化工有限公司</t>
    </r>
    <r>
      <rPr>
        <sz val="12"/>
        <rFont val="Times New Roman"/>
        <family val="1"/>
      </rPr>
      <t>ITO</t>
    </r>
    <r>
      <rPr>
        <sz val="10"/>
        <rFont val="宋体"/>
        <family val="3"/>
        <charset val="134"/>
      </rPr>
      <t>巡检项目询价第二轮</t>
    </r>
    <phoneticPr fontId="62" type="noConversion"/>
  </si>
  <si>
    <t>G1906Q49-2</t>
    <phoneticPr fontId="62" type="noConversion"/>
  </si>
  <si>
    <t>INQUIRY-tj-19070213392568642</t>
    <phoneticPr fontId="62" type="noConversion"/>
  </si>
  <si>
    <r>
      <t>G1906Q56-1</t>
    </r>
    <r>
      <rPr>
        <sz val="10"/>
        <rFont val="宋体"/>
        <family val="3"/>
        <charset val="134"/>
      </rPr>
      <t>创新业务</t>
    </r>
    <r>
      <rPr>
        <sz val="12"/>
        <rFont val="Times New Roman"/>
        <family val="1"/>
      </rPr>
      <t>ICT</t>
    </r>
    <r>
      <rPr>
        <sz val="10"/>
        <rFont val="宋体"/>
        <family val="3"/>
        <charset val="134"/>
      </rPr>
      <t>河西区友谊路街综合治理大厅多媒体系统购置项目询价</t>
    </r>
    <phoneticPr fontId="62" type="noConversion"/>
  </si>
  <si>
    <t>G1906Q56-1</t>
    <phoneticPr fontId="62" type="noConversion"/>
  </si>
  <si>
    <r>
      <t>G1906Q57-2</t>
    </r>
    <r>
      <rPr>
        <sz val="10"/>
        <rFont val="宋体"/>
        <family val="3"/>
        <charset val="134"/>
      </rPr>
      <t>创新业务</t>
    </r>
    <r>
      <rPr>
        <sz val="12"/>
        <rFont val="Times New Roman"/>
        <family val="1"/>
      </rPr>
      <t>ICT</t>
    </r>
    <r>
      <rPr>
        <sz val="10"/>
        <rFont val="宋体"/>
        <family val="3"/>
        <charset val="134"/>
      </rPr>
      <t>中国人民解放军第</t>
    </r>
    <r>
      <rPr>
        <sz val="12"/>
        <rFont val="Times New Roman"/>
        <family val="1"/>
      </rPr>
      <t>272</t>
    </r>
    <r>
      <rPr>
        <sz val="10"/>
        <rFont val="宋体"/>
        <family val="3"/>
        <charset val="134"/>
      </rPr>
      <t>医院智慧医疗项目公开询价第二轮</t>
    </r>
    <phoneticPr fontId="62" type="noConversion"/>
  </si>
  <si>
    <t>G1906Q57-2</t>
    <phoneticPr fontId="62" type="noConversion"/>
  </si>
  <si>
    <t>新业务ICT-软件开发</t>
    <phoneticPr fontId="62" type="noConversion"/>
  </si>
  <si>
    <t>INQUIRY-jc-19071218233999420</t>
    <phoneticPr fontId="62" type="noConversion"/>
  </si>
  <si>
    <t>产生询价结果</t>
    <phoneticPr fontId="62" type="noConversion"/>
  </si>
  <si>
    <t>公开询价</t>
    <phoneticPr fontId="62" type="noConversion"/>
  </si>
  <si>
    <t>高媛媛</t>
    <phoneticPr fontId="62" type="noConversion"/>
  </si>
  <si>
    <t>联通系统集成有限公司-联通系统集成有限公司天津市分公司</t>
    <phoneticPr fontId="62" type="noConversion"/>
  </si>
  <si>
    <r>
      <t>G1906Q65-2</t>
    </r>
    <r>
      <rPr>
        <sz val="10"/>
        <rFont val="宋体"/>
        <family val="3"/>
        <charset val="134"/>
      </rPr>
      <t>创新业务</t>
    </r>
    <r>
      <rPr>
        <sz val="12"/>
        <rFont val="Times New Roman"/>
        <family val="1"/>
      </rPr>
      <t>ICT</t>
    </r>
    <r>
      <rPr>
        <sz val="10"/>
        <rFont val="宋体"/>
        <family val="3"/>
        <charset val="134"/>
      </rPr>
      <t>职业技术师范大学校园技防监控项目公开询价第二轮</t>
    </r>
    <phoneticPr fontId="62" type="noConversion"/>
  </si>
  <si>
    <t>G1906Q65-2</t>
    <phoneticPr fontId="62" type="noConversion"/>
  </si>
  <si>
    <t>INQUIRY-jc-19071218004634245</t>
    <phoneticPr fontId="62" type="noConversion"/>
  </si>
  <si>
    <r>
      <t>G1906Q67-1</t>
    </r>
    <r>
      <rPr>
        <sz val="10"/>
        <rFont val="宋体"/>
        <family val="3"/>
        <charset val="134"/>
      </rPr>
      <t>创新业务</t>
    </r>
    <r>
      <rPr>
        <sz val="12"/>
        <rFont val="Times New Roman"/>
        <family val="1"/>
      </rPr>
      <t>ICT</t>
    </r>
    <r>
      <rPr>
        <sz val="10"/>
        <rFont val="宋体"/>
        <family val="3"/>
        <charset val="134"/>
      </rPr>
      <t>津南分公司津南区小站稻三产融合绿色生态示范镇项目询价</t>
    </r>
    <phoneticPr fontId="19" type="noConversion"/>
  </si>
  <si>
    <t>INQUIRY-jc-19071516181373947</t>
  </si>
  <si>
    <t>G1906Q67-1</t>
  </si>
  <si>
    <t>INQUIRY-jc-19071815223686281</t>
    <phoneticPr fontId="62" type="noConversion"/>
  </si>
  <si>
    <t>JC21-1201-2019-000074-2</t>
    <phoneticPr fontId="19" type="noConversion"/>
  </si>
  <si>
    <t>INQUIRY-jc-19071815223686281</t>
  </si>
  <si>
    <t>G1907H69-1创新业务ICT河西区友谊路街道办事处综合治理大厅多媒体系统购置项目询价第二轮</t>
    <phoneticPr fontId="19" type="noConversion"/>
  </si>
  <si>
    <t>G1907H69-1</t>
    <phoneticPr fontId="19" type="noConversion"/>
  </si>
  <si>
    <t>产生询价结果</t>
    <phoneticPr fontId="19" type="noConversion"/>
  </si>
  <si>
    <t>公开询价</t>
    <phoneticPr fontId="19" type="noConversion"/>
  </si>
  <si>
    <t>高媛媛</t>
    <phoneticPr fontId="19" type="noConversion"/>
  </si>
  <si>
    <t>联通系统集成有限公司-联通系统集成有限公司天津市分公司</t>
    <phoneticPr fontId="19" type="noConversion"/>
  </si>
  <si>
    <t>G1907Q70-1</t>
    <phoneticPr fontId="19" type="noConversion"/>
  </si>
  <si>
    <t>联通系统集成有限公司-联通系统集成有限公司天津市分公司</t>
    <phoneticPr fontId="19" type="noConversion"/>
  </si>
  <si>
    <r>
      <t>G1907Q71-2</t>
    </r>
    <r>
      <rPr>
        <sz val="10"/>
        <rFont val="宋体"/>
        <family val="3"/>
        <charset val="134"/>
      </rPr>
      <t>创新业务</t>
    </r>
    <r>
      <rPr>
        <sz val="12"/>
        <rFont val="Times New Roman"/>
        <family val="1"/>
      </rPr>
      <t>ICT</t>
    </r>
    <r>
      <rPr>
        <sz val="10"/>
        <rFont val="宋体"/>
        <family val="3"/>
        <charset val="134"/>
      </rPr>
      <t>津南河长制项目询价第二轮</t>
    </r>
    <phoneticPr fontId="19" type="noConversion"/>
  </si>
  <si>
    <t>G1907Q71-2</t>
    <phoneticPr fontId="19" type="noConversion"/>
  </si>
  <si>
    <t>市容市政行业</t>
    <phoneticPr fontId="19" type="noConversion"/>
  </si>
  <si>
    <t>INQUIRY-jc-19072215420869700</t>
    <phoneticPr fontId="19" type="noConversion"/>
  </si>
  <si>
    <t>H1906Q16-2五十五中监控项目询价需求</t>
    <phoneticPr fontId="62" type="noConversion"/>
  </si>
  <si>
    <t>H1906Q16</t>
    <phoneticPr fontId="62" type="noConversion"/>
  </si>
  <si>
    <t>综合集成</t>
    <phoneticPr fontId="62" type="noConversion"/>
  </si>
  <si>
    <t>INQUIRY-jc-19070316353625008</t>
    <phoneticPr fontId="62" type="noConversion"/>
  </si>
  <si>
    <t>产生询价结果</t>
    <phoneticPr fontId="62" type="noConversion"/>
  </si>
  <si>
    <t>公开询价</t>
    <phoneticPr fontId="62" type="noConversion"/>
  </si>
  <si>
    <t>111415.11</t>
    <phoneticPr fontId="62" type="noConversion"/>
  </si>
  <si>
    <t>H1906Q10</t>
    <phoneticPr fontId="62" type="noConversion"/>
  </si>
  <si>
    <t>网终端-车联网类</t>
    <phoneticPr fontId="62" type="noConversion"/>
  </si>
  <si>
    <t>INQUIRY-tj-19062810450278867</t>
    <phoneticPr fontId="62" type="noConversion"/>
  </si>
  <si>
    <t>询价中</t>
    <phoneticPr fontId="62" type="noConversion"/>
  </si>
  <si>
    <t>定向询价</t>
    <phoneticPr fontId="62" type="noConversion"/>
  </si>
  <si>
    <t>H1906H04津南区信息中心视频监控系统运维项目询价需求</t>
    <phoneticPr fontId="62" type="noConversion"/>
  </si>
  <si>
    <t>H1906H04</t>
    <phoneticPr fontId="62" type="noConversion"/>
  </si>
  <si>
    <t>维护外包ITO</t>
    <phoneticPr fontId="62" type="noConversion"/>
  </si>
  <si>
    <t>INQUIRY-jc-19062709362857234</t>
    <phoneticPr fontId="62" type="noConversion"/>
  </si>
  <si>
    <t>Z1906Q09ICT创新业务中铁六院UPS维护项目公开询价单二轮询价</t>
    <phoneticPr fontId="62" type="noConversion"/>
  </si>
  <si>
    <t>Z1906Q09</t>
    <phoneticPr fontId="62" type="noConversion"/>
  </si>
  <si>
    <t>通创新业务ICT-维护外包ITO</t>
    <phoneticPr fontId="62" type="noConversion"/>
  </si>
  <si>
    <t>INQUIRY-jc-19062116054476943</t>
    <phoneticPr fontId="62" type="noConversion"/>
  </si>
  <si>
    <t>Z1906H14ICT创新业务天后宫智能检票通道闸系统工程项目公开询价单</t>
    <phoneticPr fontId="62" type="noConversion"/>
  </si>
  <si>
    <t>Z1906H14</t>
    <phoneticPr fontId="62" type="noConversion"/>
  </si>
  <si>
    <t>INQUIRY-jc-19062115370116558</t>
    <phoneticPr fontId="62" type="noConversion"/>
  </si>
  <si>
    <t>签合同</t>
    <phoneticPr fontId="62" type="noConversion"/>
  </si>
  <si>
    <t>154553.27</t>
    <phoneticPr fontId="62" type="noConversion"/>
  </si>
  <si>
    <t>Z1906H13ICT创新业务民俗博物馆人脸识别项目公开询价单</t>
    <phoneticPr fontId="62" type="noConversion"/>
  </si>
  <si>
    <t>Z1906H13</t>
    <phoneticPr fontId="62" type="noConversion"/>
  </si>
  <si>
    <t>INQUIRY-jc-19062115030963040</t>
    <phoneticPr fontId="62" type="noConversion"/>
  </si>
  <si>
    <t>Z1906H6创新业务ICT西青技防网标清改高清维护项目公开询价单二轮询价</t>
    <phoneticPr fontId="62" type="noConversion"/>
  </si>
  <si>
    <t>Z1906H6</t>
    <phoneticPr fontId="62" type="noConversion"/>
  </si>
  <si>
    <t>创新业务ICT-维护外包ITO</t>
    <phoneticPr fontId="62" type="noConversion"/>
  </si>
  <si>
    <t>INQUIRY-jc-19062016480357682</t>
    <phoneticPr fontId="62" type="noConversion"/>
  </si>
  <si>
    <t>Z1906Q08天津市静海区中医院网络系统集成服务项目公开询价单二轮询价</t>
    <phoneticPr fontId="62" type="noConversion"/>
  </si>
  <si>
    <t>Z1906Q08</t>
    <phoneticPr fontId="62" type="noConversion"/>
  </si>
  <si>
    <t>INQUIRY-jc-19062009324546241</t>
    <phoneticPr fontId="62" type="noConversion"/>
  </si>
  <si>
    <t>Z1906H8ICT创新业务天津冠城物业管理有限公司弱电改造项目公开询价单</t>
    <phoneticPr fontId="62" type="noConversion"/>
  </si>
  <si>
    <t>Z1906H8</t>
    <phoneticPr fontId="62" type="noConversion"/>
  </si>
  <si>
    <t>INQUIRY-jc-19061417235475342</t>
    <phoneticPr fontId="62" type="noConversion"/>
  </si>
  <si>
    <t>（G1904Q04-1）创新业务ICT天津冠城物业管理有限公司弱电改造项目询价</t>
    <phoneticPr fontId="62" type="noConversion"/>
  </si>
  <si>
    <t>INQUIRY-jc-19042516442284478</t>
    <phoneticPr fontId="62" type="noConversion"/>
  </si>
  <si>
    <t xml:space="preserve"> 32800.00 </t>
    <phoneticPr fontId="62" type="noConversion"/>
  </si>
  <si>
    <t xml:space="preserve">26069.69    </t>
    <phoneticPr fontId="62" type="noConversion"/>
  </si>
  <si>
    <t>物联网终端-智慧城市类</t>
    <phoneticPr fontId="62" type="noConversion"/>
  </si>
  <si>
    <t>询价终止</t>
    <phoneticPr fontId="62" type="noConversion"/>
  </si>
  <si>
    <t>Z1906Q6创新业务ICT幼儿园三级监控项目公开询价单 二轮询价</t>
    <phoneticPr fontId="62" type="noConversion"/>
  </si>
  <si>
    <t>Z1906Q6</t>
    <phoneticPr fontId="62" type="noConversion"/>
  </si>
  <si>
    <t>创新业务ICT-软件开发</t>
    <phoneticPr fontId="62" type="noConversion"/>
  </si>
  <si>
    <t>INQUIRY-jc-19061409184313425</t>
    <phoneticPr fontId="62" type="noConversion"/>
  </si>
  <si>
    <t>Z1905Q24创新业务ICT空港经济区东十道等9条道路通信管道建设项目询价单二轮询价</t>
    <phoneticPr fontId="62" type="noConversion"/>
  </si>
  <si>
    <t>Z1905Q24</t>
    <phoneticPr fontId="62" type="noConversion"/>
  </si>
  <si>
    <t>INQUIRY-jc-19061014571917899</t>
    <phoneticPr fontId="62" type="noConversion"/>
  </si>
  <si>
    <t>Z1906H4创新业务ICT居合信弱电维护服务项目询价单二轮询价</t>
    <phoneticPr fontId="62" type="noConversion"/>
  </si>
  <si>
    <t>Z1906H4</t>
    <phoneticPr fontId="62" type="noConversion"/>
  </si>
  <si>
    <t>务ICT-维护外包ITO</t>
    <phoneticPr fontId="62" type="noConversion"/>
  </si>
  <si>
    <t>INQUIRY-jc-19061010350611760</t>
    <phoneticPr fontId="62" type="noConversion"/>
  </si>
  <si>
    <t>签合同</t>
    <phoneticPr fontId="62" type="noConversion"/>
  </si>
  <si>
    <t>Z1906Q5创新业务ICT静海杨成庄乡政府云视频会议项目公开询价单</t>
    <phoneticPr fontId="62" type="noConversion"/>
  </si>
  <si>
    <t>Z1906Q5</t>
    <phoneticPr fontId="62" type="noConversion"/>
  </si>
  <si>
    <t>务云计算-云应用类</t>
    <phoneticPr fontId="62" type="noConversion"/>
  </si>
  <si>
    <t>INQUIRY-tj-19060616580799518</t>
    <phoneticPr fontId="62" type="noConversion"/>
  </si>
  <si>
    <t>Z1906Q3创新业务ICT天津市儿童医院网络和机房改造项目询价单二轮询价</t>
    <phoneticPr fontId="62" type="noConversion"/>
  </si>
  <si>
    <t>Z1906Q3</t>
    <phoneticPr fontId="62" type="noConversion"/>
  </si>
  <si>
    <t>INQUIRY-jc-19060609122830117</t>
    <phoneticPr fontId="62" type="noConversion"/>
  </si>
  <si>
    <t>询价终止</t>
    <phoneticPr fontId="62" type="noConversion"/>
  </si>
  <si>
    <t>公开询价</t>
    <phoneticPr fontId="62" type="noConversion"/>
  </si>
  <si>
    <t>Z190523Q创新业务ICT急救中心大数据项目公开询价单二轮询价</t>
    <phoneticPr fontId="62" type="noConversion"/>
  </si>
  <si>
    <t>Z190523Q</t>
    <phoneticPr fontId="62" type="noConversion"/>
  </si>
  <si>
    <t>大数据</t>
    <phoneticPr fontId="62" type="noConversion"/>
  </si>
  <si>
    <t>INQUIRY-tj-19060309131090685</t>
    <phoneticPr fontId="62" type="noConversion"/>
  </si>
  <si>
    <t>询价中</t>
    <phoneticPr fontId="62" type="noConversion"/>
  </si>
  <si>
    <t>Z190622H创新业务ICT招考院配备UPS项目公开询价单</t>
    <phoneticPr fontId="62" type="noConversion"/>
  </si>
  <si>
    <t>Z190622H</t>
    <phoneticPr fontId="62" type="noConversion"/>
  </si>
  <si>
    <t>综合集成</t>
    <phoneticPr fontId="62" type="noConversion"/>
  </si>
  <si>
    <t>INQUIRY-jc-19062816473946931</t>
    <phoneticPr fontId="62" type="noConversion"/>
  </si>
  <si>
    <t>Z190621ICT</t>
    <phoneticPr fontId="62" type="noConversion"/>
  </si>
  <si>
    <t>务物联网集成-公共安全类</t>
    <phoneticPr fontId="62" type="noConversion"/>
  </si>
  <si>
    <t>产生询价结果</t>
    <phoneticPr fontId="62" type="noConversion"/>
  </si>
  <si>
    <t>Z1906H20创新业务ICT天津市高级人民法院项目公开询价单二轮询价</t>
    <phoneticPr fontId="62" type="noConversion"/>
  </si>
  <si>
    <t>Z1906H20</t>
    <phoneticPr fontId="62" type="noConversion"/>
  </si>
  <si>
    <t>INQUIRY-tj-19070315095732421</t>
    <phoneticPr fontId="62" type="noConversion"/>
  </si>
  <si>
    <t>Z190619H创新业务ICT张家窝智慧平安社区项目公开询价单三轮询价</t>
    <phoneticPr fontId="62" type="noConversion"/>
  </si>
  <si>
    <t>Z190619H</t>
    <phoneticPr fontId="62" type="noConversion"/>
  </si>
  <si>
    <t>综合集成</t>
    <phoneticPr fontId="62" type="noConversion"/>
  </si>
  <si>
    <t>INQUIRY-jc-19070210181914616</t>
    <phoneticPr fontId="62" type="noConversion"/>
  </si>
  <si>
    <t>产生询价结果</t>
    <phoneticPr fontId="62" type="noConversion"/>
  </si>
  <si>
    <t>公开询价</t>
    <phoneticPr fontId="62" type="noConversion"/>
  </si>
  <si>
    <t>Z1906Q15ICT创新业务红桥幼儿园监控项目公开询价单</t>
    <phoneticPr fontId="62" type="noConversion"/>
  </si>
  <si>
    <t>Z1906Q15</t>
    <phoneticPr fontId="62" type="noConversion"/>
  </si>
  <si>
    <t>INQUIRY-jc-19062509402690577</t>
    <phoneticPr fontId="62" type="noConversion"/>
  </si>
  <si>
    <t>询价终止</t>
    <phoneticPr fontId="62" type="noConversion"/>
  </si>
  <si>
    <r>
      <t>H1906Q12</t>
    </r>
    <r>
      <rPr>
        <sz val="10"/>
        <rFont val="宋体"/>
        <family val="3"/>
        <charset val="134"/>
      </rPr>
      <t>中宁物业有限公司车联网服务项目询价需求</t>
    </r>
    <r>
      <rPr>
        <sz val="12"/>
        <rFont val="Times New Roman"/>
        <family val="1"/>
      </rPr>
      <t xml:space="preserve"> </t>
    </r>
    <phoneticPr fontId="62" type="noConversion"/>
  </si>
  <si>
    <t>H1906Q12</t>
    <phoneticPr fontId="62" type="noConversion"/>
  </si>
  <si>
    <t>网终端-车联网类</t>
    <phoneticPr fontId="62" type="noConversion"/>
  </si>
  <si>
    <t>INQUIRY-tj-19070209541115222</t>
    <phoneticPr fontId="62" type="noConversion"/>
  </si>
  <si>
    <t>定向询价</t>
    <phoneticPr fontId="62" type="noConversion"/>
  </si>
  <si>
    <r>
      <t>H1906Q17-2</t>
    </r>
    <r>
      <rPr>
        <sz val="10"/>
        <rFont val="宋体"/>
        <family val="3"/>
        <charset val="134"/>
      </rPr>
      <t>河东区凤芝德中医门诊部监控项目询价需求</t>
    </r>
    <phoneticPr fontId="19" type="noConversion"/>
  </si>
  <si>
    <t>INQUIRY-jc-19070817185211446</t>
    <phoneticPr fontId="62" type="noConversion"/>
  </si>
  <si>
    <t>2019-188</t>
    <phoneticPr fontId="19" type="noConversion"/>
  </si>
  <si>
    <t>F-2019</t>
    <phoneticPr fontId="19" type="noConversion"/>
  </si>
  <si>
    <t>19219119WT0079</t>
    <phoneticPr fontId="19" type="noConversion"/>
  </si>
  <si>
    <t>市总工会12351热线电话接听服务外包项目</t>
    <phoneticPr fontId="19" type="noConversion"/>
  </si>
  <si>
    <t>JC21-1201-2019-000270</t>
    <phoneticPr fontId="19" type="noConversion"/>
  </si>
  <si>
    <t>ICT天津市市总工会12351热线电话接听服务外包项目中国联通宽带专线业务新装协议</t>
    <phoneticPr fontId="19" type="noConversion"/>
  </si>
  <si>
    <t>王鼐</t>
    <phoneticPr fontId="19" type="noConversion"/>
  </si>
  <si>
    <t>中国联合网络通信有限公司天津市分公司</t>
    <phoneticPr fontId="19" type="noConversion"/>
  </si>
  <si>
    <t>2019.7.28</t>
    <phoneticPr fontId="19" type="noConversion"/>
  </si>
  <si>
    <t>2019.7.31</t>
    <phoneticPr fontId="19" type="noConversion"/>
  </si>
  <si>
    <t>高媛媛</t>
    <phoneticPr fontId="19" type="noConversion"/>
  </si>
  <si>
    <t>2019-189</t>
    <phoneticPr fontId="19" type="noConversion"/>
  </si>
  <si>
    <t>JC21-1201-2019-000273</t>
    <phoneticPr fontId="19" type="noConversion"/>
  </si>
  <si>
    <t>ICT天津市市总工会12351热线电话接听服务外包项目（30B+D）业务合同</t>
    <phoneticPr fontId="19" type="noConversion"/>
  </si>
  <si>
    <t>2019-190</t>
    <phoneticPr fontId="19" type="noConversion"/>
  </si>
  <si>
    <t>JC21-1201-2019-000274</t>
    <phoneticPr fontId="19" type="noConversion"/>
  </si>
  <si>
    <t>ICT天津市市总工会12351热线电话接听服务外包项目机柜租用EDC业务合同</t>
    <phoneticPr fontId="19" type="noConversion"/>
  </si>
  <si>
    <t>2019-191</t>
    <phoneticPr fontId="19" type="noConversion"/>
  </si>
  <si>
    <t>JC21-1201-2019-000206-1</t>
    <phoneticPr fontId="19" type="noConversion"/>
  </si>
  <si>
    <t>ICT天津中油燃气车用燃料技术有限公司系统集成项目-变更协议</t>
    <phoneticPr fontId="19" type="noConversion"/>
  </si>
  <si>
    <t>2019.7.28</t>
    <phoneticPr fontId="19" type="noConversion"/>
  </si>
  <si>
    <t>2019.7.31</t>
    <phoneticPr fontId="19" type="noConversion"/>
  </si>
  <si>
    <t>2019-192</t>
    <phoneticPr fontId="19" type="noConversion"/>
  </si>
  <si>
    <t>JC21-1201-2019-000228-1</t>
    <phoneticPr fontId="19" type="noConversion"/>
  </si>
  <si>
    <t xml:space="preserve"> </t>
    <phoneticPr fontId="19" type="noConversion"/>
  </si>
  <si>
    <t>JC21-1201-2019-000240</t>
    <phoneticPr fontId="19" type="noConversion"/>
  </si>
  <si>
    <t>9%</t>
    <phoneticPr fontId="19" type="noConversion"/>
  </si>
  <si>
    <t>6%</t>
    <phoneticPr fontId="19" type="noConversion"/>
  </si>
  <si>
    <t>2019-195</t>
    <phoneticPr fontId="19" type="noConversion"/>
  </si>
  <si>
    <t>JC21-1201-2019-000254</t>
    <phoneticPr fontId="19" type="noConversion"/>
  </si>
  <si>
    <t>ICT天津市东丽区网络资源整合项目安全服务合同</t>
    <phoneticPr fontId="19" type="noConversion"/>
  </si>
  <si>
    <t>2019.7..31</t>
    <phoneticPr fontId="19" type="noConversion"/>
  </si>
  <si>
    <t>2019.7.31</t>
    <phoneticPr fontId="19" type="noConversion"/>
  </si>
  <si>
    <t>2019-193</t>
    <phoneticPr fontId="19" type="noConversion"/>
  </si>
  <si>
    <t>F-2019</t>
    <phoneticPr fontId="19" type="noConversion"/>
  </si>
  <si>
    <t>19219105WI0037</t>
    <phoneticPr fontId="19" type="noConversion"/>
  </si>
  <si>
    <t>天津市东丽区华新街道“雪亮工程”综治视频监控系统专用网络维护项目</t>
    <phoneticPr fontId="19" type="noConversion"/>
  </si>
  <si>
    <t>ICT天津市东丽区华新街道“雪亮工程”综治视频监控系统专用网络维护项目</t>
    <phoneticPr fontId="19" type="noConversion"/>
  </si>
  <si>
    <t>王鼐</t>
    <phoneticPr fontId="19" type="noConversion"/>
  </si>
  <si>
    <t>重庆市通信建设有限公司</t>
    <phoneticPr fontId="19" type="noConversion"/>
  </si>
  <si>
    <t>2019.7.31</t>
    <phoneticPr fontId="19" type="noConversion"/>
  </si>
  <si>
    <t>何晓澎</t>
    <phoneticPr fontId="19" type="noConversion"/>
  </si>
  <si>
    <t>多税率</t>
    <phoneticPr fontId="19" type="noConversion"/>
  </si>
  <si>
    <t>2019-194</t>
    <phoneticPr fontId="19" type="noConversion"/>
  </si>
  <si>
    <t>19219110WI0092</t>
    <phoneticPr fontId="19" type="noConversion"/>
  </si>
  <si>
    <t>盛邦物流（天津）有限公司综合布线项目</t>
    <phoneticPr fontId="19" type="noConversion"/>
  </si>
  <si>
    <t>JC21-1201-2019-000264</t>
    <phoneticPr fontId="19" type="noConversion"/>
  </si>
  <si>
    <t>ICT盛邦物流（天津）有限公司综合布线项目</t>
    <phoneticPr fontId="19" type="noConversion"/>
  </si>
  <si>
    <t>刘健欣</t>
    <phoneticPr fontId="19" type="noConversion"/>
  </si>
  <si>
    <t>天津智导科技有限公司</t>
    <phoneticPr fontId="19" type="noConversion"/>
  </si>
  <si>
    <t>9%</t>
    <phoneticPr fontId="19" type="noConversion"/>
  </si>
  <si>
    <t>2019-196</t>
    <phoneticPr fontId="19" type="noConversion"/>
  </si>
  <si>
    <t>19P19010000006</t>
    <phoneticPr fontId="19" type="noConversion"/>
  </si>
  <si>
    <t>天津市和平区人民政府劝业场街道办事处机房改造项目</t>
    <phoneticPr fontId="19" type="noConversion"/>
  </si>
  <si>
    <t>JC21-1201-2019-009572</t>
    <phoneticPr fontId="19" type="noConversion"/>
  </si>
  <si>
    <t>ICT天津市和平区人民政府劝业场街道办事处机房改造项目施工合同</t>
    <phoneticPr fontId="19" type="noConversion"/>
  </si>
  <si>
    <t>李翔</t>
    <phoneticPr fontId="19" type="noConversion"/>
  </si>
  <si>
    <t>天津市深大立讯电子科技有限公司</t>
    <phoneticPr fontId="19" type="noConversion"/>
  </si>
  <si>
    <t>2019.7.22</t>
    <phoneticPr fontId="19" type="noConversion"/>
  </si>
  <si>
    <t>高媛媛</t>
    <phoneticPr fontId="19" type="noConversion"/>
  </si>
  <si>
    <t>2019-197</t>
    <phoneticPr fontId="19" type="noConversion"/>
  </si>
  <si>
    <t>JC21-1201-2019-009576</t>
    <phoneticPr fontId="19" type="noConversion"/>
  </si>
  <si>
    <t>ICT天津市和平区人民政府劝业场街道办事处机房改造项目设备合同</t>
    <phoneticPr fontId="19" type="noConversion"/>
  </si>
  <si>
    <t>2019-198</t>
    <phoneticPr fontId="19" type="noConversion"/>
  </si>
  <si>
    <t>19P19010000008</t>
    <phoneticPr fontId="19" type="noConversion"/>
  </si>
  <si>
    <t>天津市宝坻区机关事务中心网络覆盖工程合同</t>
    <phoneticPr fontId="19" type="noConversion"/>
  </si>
  <si>
    <t>JC21-1201-2019-009574</t>
    <phoneticPr fontId="19" type="noConversion"/>
  </si>
  <si>
    <t>ICT天津市宝坻区机关事务中心网络覆盖工程合同</t>
    <phoneticPr fontId="19" type="noConversion"/>
  </si>
  <si>
    <t>2019.7.19</t>
    <phoneticPr fontId="19" type="noConversion"/>
  </si>
  <si>
    <t>JC21-1201-2019-009577</t>
    <phoneticPr fontId="19" type="noConversion"/>
  </si>
  <si>
    <t>ICT天津市宝坻区机关事务中心网络覆盖工程施工合同</t>
    <phoneticPr fontId="19" type="noConversion"/>
  </si>
  <si>
    <t>2019-200</t>
    <phoneticPr fontId="19" type="noConversion"/>
  </si>
  <si>
    <t>19219105WI0048</t>
    <phoneticPr fontId="19" type="noConversion"/>
  </si>
  <si>
    <t>东丽智慧工地视频监控项目</t>
    <phoneticPr fontId="19" type="noConversion"/>
  </si>
  <si>
    <t>JC21-1201-2019-009378</t>
    <phoneticPr fontId="19" type="noConversion"/>
  </si>
  <si>
    <t>ICT东丽智慧工地视频监控服务合同</t>
    <phoneticPr fontId="19" type="noConversion"/>
  </si>
  <si>
    <t>天津一普信成科技有限公司</t>
    <phoneticPr fontId="19" type="noConversion"/>
  </si>
  <si>
    <t>2019-201</t>
    <phoneticPr fontId="19" type="noConversion"/>
  </si>
  <si>
    <t>19219105WI0047</t>
    <phoneticPr fontId="19" type="noConversion"/>
  </si>
  <si>
    <t>天津市公安局东丽分局重点区域全景监控服务项目</t>
    <phoneticPr fontId="19" type="noConversion"/>
  </si>
  <si>
    <t>JC21-1201-2019-009379</t>
    <phoneticPr fontId="19" type="noConversion"/>
  </si>
  <si>
    <t>ICT天津市公安局东丽分局重点区域全景监控服务项目</t>
    <phoneticPr fontId="19" type="noConversion"/>
  </si>
  <si>
    <t>2019-202</t>
    <phoneticPr fontId="19" type="noConversion"/>
  </si>
  <si>
    <t>19219100WI0024</t>
    <phoneticPr fontId="19" type="noConversion"/>
  </si>
  <si>
    <t>天津市西青区教育局招生考试中心ups不间断电源及配电系统设备更新项目</t>
    <phoneticPr fontId="19" type="noConversion"/>
  </si>
  <si>
    <t>JC21-1201-2019-000246</t>
    <phoneticPr fontId="19" type="noConversion"/>
  </si>
  <si>
    <t>ICT西青配备UPS不间断电源合同</t>
    <phoneticPr fontId="19" type="noConversion"/>
  </si>
  <si>
    <t>2019.7.26</t>
    <phoneticPr fontId="19" type="noConversion"/>
  </si>
  <si>
    <t>2019-203</t>
    <phoneticPr fontId="19" type="noConversion"/>
  </si>
  <si>
    <t>19219104WS0106</t>
    <phoneticPr fontId="19" type="noConversion"/>
  </si>
  <si>
    <t>天津地铁无线智能平台项目</t>
    <phoneticPr fontId="19" type="noConversion"/>
  </si>
  <si>
    <t>JC21-1201-2019-000265</t>
    <phoneticPr fontId="19" type="noConversion"/>
  </si>
  <si>
    <t>ICT天津地铁无线智能平台项目</t>
    <phoneticPr fontId="19" type="noConversion"/>
  </si>
  <si>
    <t>宜科（天津）电子有限公司</t>
    <phoneticPr fontId="19" type="noConversion"/>
  </si>
  <si>
    <t>2019-204</t>
    <phoneticPr fontId="19" type="noConversion"/>
  </si>
  <si>
    <t>192161JCW0191</t>
    <phoneticPr fontId="19" type="noConversion"/>
  </si>
  <si>
    <t xml:space="preserve">天津市滨海新区教育体育委员会-教育专网及校园网租赁 </t>
    <phoneticPr fontId="19" type="noConversion"/>
  </si>
  <si>
    <t>JC21-1201-2019-000251</t>
    <phoneticPr fontId="19" type="noConversion"/>
  </si>
  <si>
    <t>滨海教育网一期物联网连接业务服务协议</t>
    <phoneticPr fontId="19" type="noConversion"/>
  </si>
  <si>
    <t>2019-205</t>
    <phoneticPr fontId="19" type="noConversion"/>
  </si>
  <si>
    <t>19P19010000001</t>
    <phoneticPr fontId="19" type="noConversion"/>
  </si>
  <si>
    <t>宁河区卫生和计划生育委员会移动护理系统</t>
    <phoneticPr fontId="19" type="noConversion"/>
  </si>
  <si>
    <t>JC21-1201-2019-006912</t>
    <phoneticPr fontId="19" type="noConversion"/>
  </si>
  <si>
    <t>ICT宁河区卫生和计划生育委员会移动护理系统服务合同</t>
    <phoneticPr fontId="19" type="noConversion"/>
  </si>
  <si>
    <t>北京天坦呵呵软件有限责任公司</t>
    <phoneticPr fontId="19" type="noConversion"/>
  </si>
  <si>
    <t>19P19010000006</t>
    <phoneticPr fontId="19" type="noConversion"/>
  </si>
  <si>
    <t>天津市和平区人民政府劝业场街道办事处机房改造项目</t>
    <phoneticPr fontId="19" type="noConversion"/>
  </si>
  <si>
    <t>2019-199</t>
    <phoneticPr fontId="19" type="noConversion"/>
  </si>
  <si>
    <t>2019-206</t>
    <phoneticPr fontId="19" type="noConversion"/>
  </si>
  <si>
    <t>F-2019</t>
    <phoneticPr fontId="19" type="noConversion"/>
  </si>
  <si>
    <t>19219110WI0091</t>
    <phoneticPr fontId="19" type="noConversion"/>
  </si>
  <si>
    <t>越秀路街道办事处视频监控项目</t>
    <phoneticPr fontId="19" type="noConversion"/>
  </si>
  <si>
    <t>JC21-1201-2019-000263</t>
    <phoneticPr fontId="19" type="noConversion"/>
  </si>
  <si>
    <t>ICT越秀路街道办事处视频监控施工项目</t>
    <phoneticPr fontId="19" type="noConversion"/>
  </si>
  <si>
    <t>刘健欣</t>
    <phoneticPr fontId="19" type="noConversion"/>
  </si>
  <si>
    <t>天津京信通讯系统有限公司</t>
    <phoneticPr fontId="19" type="noConversion"/>
  </si>
  <si>
    <t>2019-207</t>
    <phoneticPr fontId="19" type="noConversion"/>
  </si>
  <si>
    <t>JC21-1201-2019-000258</t>
    <phoneticPr fontId="19" type="noConversion"/>
  </si>
  <si>
    <t>ICT易泰达科技有限公司呼叫中心坐席服务项目合同</t>
    <phoneticPr fontId="19" type="noConversion"/>
  </si>
  <si>
    <t>公开询价</t>
    <phoneticPr fontId="62" type="noConversion"/>
  </si>
  <si>
    <t>产生询价结果</t>
    <phoneticPr fontId="62" type="noConversion"/>
  </si>
  <si>
    <t xml:space="preserve">H1907H08-2大港先达海水淡化厂弱电询价需求 </t>
    <phoneticPr fontId="62" type="noConversion"/>
  </si>
  <si>
    <t>H1907H08-2</t>
    <phoneticPr fontId="62" type="noConversion"/>
  </si>
  <si>
    <t>INQUIRY-jc-19073016140137040</t>
    <phoneticPr fontId="62" type="noConversion"/>
  </si>
  <si>
    <r>
      <t>H1907Q11</t>
    </r>
    <r>
      <rPr>
        <sz val="10"/>
        <rFont val="宋体"/>
        <family val="3"/>
        <charset val="134"/>
      </rPr>
      <t>芦台农场教育局一键报警项目询价需求</t>
    </r>
    <phoneticPr fontId="62" type="noConversion"/>
  </si>
  <si>
    <t>INQUIRY-jc-19072511454159018</t>
    <phoneticPr fontId="62" type="noConversion"/>
  </si>
  <si>
    <t>询价中</t>
    <phoneticPr fontId="62" type="noConversion"/>
  </si>
  <si>
    <r>
      <t>H1907Q12</t>
    </r>
    <r>
      <rPr>
        <sz val="10"/>
        <rFont val="宋体"/>
        <family val="3"/>
        <charset val="134"/>
      </rPr>
      <t>和平政府信息化运维项目询价需求</t>
    </r>
    <phoneticPr fontId="19" type="noConversion"/>
  </si>
  <si>
    <r>
      <t>H1907Q13</t>
    </r>
    <r>
      <rPr>
        <sz val="10"/>
        <rFont val="宋体"/>
        <family val="3"/>
        <charset val="134"/>
      </rPr>
      <t>国泰大厦弱电系统运维项目询价需求</t>
    </r>
    <phoneticPr fontId="19" type="noConversion"/>
  </si>
  <si>
    <t>H1907Q12</t>
    <phoneticPr fontId="19" type="noConversion"/>
  </si>
  <si>
    <r>
      <rPr>
        <sz val="12"/>
        <rFont val="宋体"/>
        <family val="3"/>
        <charset val="134"/>
      </rPr>
      <t>维护外包</t>
    </r>
    <r>
      <rPr>
        <sz val="12"/>
        <rFont val="Times New Roman"/>
        <family val="1"/>
      </rPr>
      <t>ITO</t>
    </r>
    <phoneticPr fontId="19" type="noConversion"/>
  </si>
  <si>
    <t>INQUIRY-jc-19072615133961855</t>
    <phoneticPr fontId="19" type="noConversion"/>
  </si>
  <si>
    <t>H1907Q13</t>
    <phoneticPr fontId="19" type="noConversion"/>
  </si>
  <si>
    <t>INQUIRY-jc-19072617530189545</t>
    <phoneticPr fontId="19" type="noConversion"/>
  </si>
  <si>
    <t>9942213.00</t>
    <phoneticPr fontId="19" type="noConversion"/>
  </si>
  <si>
    <r>
      <t>G1907Q75-1</t>
    </r>
    <r>
      <rPr>
        <sz val="10"/>
        <rFont val="宋体"/>
        <family val="3"/>
        <charset val="134"/>
      </rPr>
      <t>创新业务</t>
    </r>
    <r>
      <rPr>
        <sz val="12"/>
        <rFont val="Times New Roman"/>
        <family val="1"/>
      </rPr>
      <t>ICT</t>
    </r>
    <r>
      <rPr>
        <sz val="10"/>
        <rFont val="宋体"/>
        <family val="3"/>
        <charset val="134"/>
      </rPr>
      <t>和平区</t>
    </r>
    <r>
      <rPr>
        <sz val="12"/>
        <rFont val="Times New Roman"/>
        <family val="1"/>
      </rPr>
      <t>2019</t>
    </r>
    <r>
      <rPr>
        <sz val="10"/>
        <rFont val="宋体"/>
        <family val="3"/>
        <charset val="134"/>
      </rPr>
      <t>年互联网接入安装调测服务项目公开询价</t>
    </r>
    <phoneticPr fontId="19" type="noConversion"/>
  </si>
  <si>
    <r>
      <t>G1907H74-1</t>
    </r>
    <r>
      <rPr>
        <sz val="10"/>
        <rFont val="宋体"/>
        <family val="3"/>
        <charset val="134"/>
      </rPr>
      <t>创新业务</t>
    </r>
    <r>
      <rPr>
        <sz val="12"/>
        <rFont val="Times New Roman"/>
        <family val="1"/>
      </rPr>
      <t>ICT</t>
    </r>
    <r>
      <rPr>
        <sz val="10"/>
        <rFont val="宋体"/>
        <family val="3"/>
        <charset val="134"/>
      </rPr>
      <t>天津市公安局宁河分局公安网升级改造项目标后询价方案</t>
    </r>
    <phoneticPr fontId="19" type="noConversion"/>
  </si>
  <si>
    <t>G1907H74-1</t>
    <phoneticPr fontId="19" type="noConversion"/>
  </si>
  <si>
    <t>H1906Q17-2</t>
    <phoneticPr fontId="19" type="noConversion"/>
  </si>
  <si>
    <t>INQUIRY-jc-19070309190735047</t>
    <phoneticPr fontId="19" type="noConversion"/>
  </si>
  <si>
    <r>
      <t>H1907H01-2</t>
    </r>
    <r>
      <rPr>
        <sz val="10"/>
        <rFont val="宋体"/>
        <family val="3"/>
        <charset val="134"/>
      </rPr>
      <t>越秀路街道办事处菜市场视频监控施工项目询价需求</t>
    </r>
    <r>
      <rPr>
        <sz val="12"/>
        <rFont val="Times New Roman"/>
        <family val="1"/>
      </rPr>
      <t xml:space="preserve"> </t>
    </r>
    <phoneticPr fontId="19" type="noConversion"/>
  </si>
  <si>
    <t>H1907H01-2</t>
    <phoneticPr fontId="19" type="noConversion"/>
  </si>
  <si>
    <t>INQUIRY-jc-19070817134974894</t>
    <phoneticPr fontId="19" type="noConversion"/>
  </si>
  <si>
    <r>
      <t>H1907H03-2</t>
    </r>
    <r>
      <rPr>
        <sz val="10"/>
        <rFont val="宋体"/>
        <family val="3"/>
        <charset val="134"/>
      </rPr>
      <t>津南双新街道视频监控调测项目询价需求</t>
    </r>
    <phoneticPr fontId="19" type="noConversion"/>
  </si>
  <si>
    <t>H1907H03-2</t>
    <phoneticPr fontId="19" type="noConversion"/>
  </si>
  <si>
    <t>INQUIRY-jc-19071616235154331</t>
    <phoneticPr fontId="19" type="noConversion"/>
  </si>
  <si>
    <r>
      <t>H1907H04-2</t>
    </r>
    <r>
      <rPr>
        <sz val="10"/>
        <rFont val="宋体"/>
        <family val="3"/>
        <charset val="134"/>
      </rPr>
      <t>天津市方卫院区网络和机房改造项目</t>
    </r>
    <r>
      <rPr>
        <sz val="12"/>
        <rFont val="Times New Roman"/>
        <family val="1"/>
      </rPr>
      <t>-</t>
    </r>
    <r>
      <rPr>
        <sz val="10"/>
        <rFont val="宋体"/>
        <family val="3"/>
        <charset val="134"/>
      </rPr>
      <t>马场道院区项目询价需求</t>
    </r>
    <phoneticPr fontId="19" type="noConversion"/>
  </si>
  <si>
    <t>INQUIRY-jc-19071809142655251</t>
    <phoneticPr fontId="19" type="noConversion"/>
  </si>
  <si>
    <t>H1907H05-2天津市方卫院区网络和机房改造项目-北辰院区项目询价需求</t>
    <phoneticPr fontId="19" type="noConversion"/>
  </si>
  <si>
    <t>H1907H05-2</t>
    <phoneticPr fontId="19" type="noConversion"/>
  </si>
  <si>
    <t>INQUIRY-jc-19071809134026287</t>
    <phoneticPr fontId="19" type="noConversion"/>
  </si>
  <si>
    <t>H1907H06-2第五中心医院一键报警项目询价需求</t>
    <phoneticPr fontId="19" type="noConversion"/>
  </si>
  <si>
    <t>H1907H06</t>
    <phoneticPr fontId="19" type="noConversion"/>
  </si>
  <si>
    <t>INQUIRY-jc-19072615401089572</t>
    <phoneticPr fontId="19" type="noConversion"/>
  </si>
  <si>
    <r>
      <t>H1907Q01-2</t>
    </r>
    <r>
      <rPr>
        <sz val="10"/>
        <rFont val="宋体"/>
        <family val="3"/>
        <charset val="134"/>
      </rPr>
      <t>北辰分表项目询价需求</t>
    </r>
    <phoneticPr fontId="19" type="noConversion"/>
  </si>
  <si>
    <t>H1907Q01-2</t>
    <phoneticPr fontId="19" type="noConversion"/>
  </si>
  <si>
    <t>INQUIRY-jc-19070508472573108</t>
    <phoneticPr fontId="19" type="noConversion"/>
  </si>
  <si>
    <r>
      <t>H1907Q02-2</t>
    </r>
    <r>
      <rPr>
        <sz val="10"/>
        <rFont val="宋体"/>
        <family val="3"/>
        <charset val="134"/>
      </rPr>
      <t>天津市惠意科贸有限公司系统集成服务项目询价需求</t>
    </r>
    <phoneticPr fontId="19" type="noConversion"/>
  </si>
  <si>
    <t>H1907Q02-2</t>
    <phoneticPr fontId="19" type="noConversion"/>
  </si>
  <si>
    <t>INQUIRY-jc-19071609090441802</t>
    <phoneticPr fontId="19" type="noConversion"/>
  </si>
  <si>
    <r>
      <t>H1907Q04-2</t>
    </r>
    <r>
      <rPr>
        <sz val="10"/>
        <rFont val="宋体"/>
        <family val="3"/>
        <charset val="134"/>
      </rPr>
      <t>西青区侯台碧欣路监控及机房建设项目询价需求</t>
    </r>
    <phoneticPr fontId="19" type="noConversion"/>
  </si>
  <si>
    <t>H1907Q04-2</t>
    <phoneticPr fontId="19" type="noConversion"/>
  </si>
  <si>
    <t>INQUIRY-jc-19071515033955672</t>
    <phoneticPr fontId="19" type="noConversion"/>
  </si>
  <si>
    <r>
      <t>H1907Q05-2</t>
    </r>
    <r>
      <rPr>
        <sz val="10"/>
        <rFont val="宋体"/>
        <family val="3"/>
        <charset val="134"/>
      </rPr>
      <t>天津市文化和旅游局旅游咨询中心提升完善项目询价需求</t>
    </r>
    <phoneticPr fontId="19" type="noConversion"/>
  </si>
  <si>
    <t>H1907Q05-2</t>
    <phoneticPr fontId="19" type="noConversion"/>
  </si>
  <si>
    <t>INQUIRY-jc-19071913531438263</t>
    <phoneticPr fontId="19" type="noConversion"/>
  </si>
  <si>
    <r>
      <t>H1907Q06-2</t>
    </r>
    <r>
      <rPr>
        <sz val="10"/>
        <rFont val="宋体"/>
        <family val="3"/>
        <charset val="134"/>
      </rPr>
      <t>天津市鑫正源机械制造有限公司系统集成服务项目询价需求</t>
    </r>
    <phoneticPr fontId="19" type="noConversion"/>
  </si>
  <si>
    <t>H1907Q06-2</t>
    <phoneticPr fontId="19" type="noConversion"/>
  </si>
  <si>
    <t>INQUIRY-jc-19071916580595427</t>
    <phoneticPr fontId="19" type="noConversion"/>
  </si>
  <si>
    <r>
      <t>H1907Q07</t>
    </r>
    <r>
      <rPr>
        <sz val="10"/>
        <rFont val="宋体"/>
        <family val="3"/>
        <charset val="134"/>
      </rPr>
      <t>天津市河东区应急办应急指挥中心建设项目询价需求</t>
    </r>
    <phoneticPr fontId="19" type="noConversion"/>
  </si>
  <si>
    <t>H1907Q07</t>
    <phoneticPr fontId="19" type="noConversion"/>
  </si>
  <si>
    <t>INQUIRY-jc-19072309114978188</t>
    <phoneticPr fontId="19" type="noConversion"/>
  </si>
  <si>
    <t>H1907Q08天津市河东区应急办机房改造项目询价需求</t>
    <phoneticPr fontId="19" type="noConversion"/>
  </si>
  <si>
    <t>H1907Q08</t>
    <phoneticPr fontId="19" type="noConversion"/>
  </si>
  <si>
    <t>INQUIRY-jc-19072309141182752</t>
    <phoneticPr fontId="19" type="noConversion"/>
  </si>
  <si>
    <r>
      <t>H1907Q09</t>
    </r>
    <r>
      <rPr>
        <sz val="10"/>
        <rFont val="宋体"/>
        <family val="3"/>
        <charset val="134"/>
      </rPr>
      <t>天津滨海国际机场信息系统建设项目询价需求</t>
    </r>
    <phoneticPr fontId="19" type="noConversion"/>
  </si>
  <si>
    <t>H1907Q09</t>
    <phoneticPr fontId="19" type="noConversion"/>
  </si>
  <si>
    <t>INQUIRY-jc-19072415152972848</t>
    <phoneticPr fontId="19" type="noConversion"/>
  </si>
  <si>
    <t>H1907H07-2静海区政务服务中心网络工程项目询价需求</t>
    <phoneticPr fontId="19" type="noConversion"/>
  </si>
  <si>
    <t>H1907H07-2</t>
    <phoneticPr fontId="19" type="noConversion"/>
  </si>
  <si>
    <t>INQUIRY-jc-19072618042438788</t>
    <phoneticPr fontId="19" type="noConversion"/>
  </si>
  <si>
    <t xml:space="preserve">H1907Q10-2幼儿园三级监控系统建设项目询价需求 </t>
    <phoneticPr fontId="19" type="noConversion"/>
  </si>
  <si>
    <t>H1907Q10-2</t>
    <phoneticPr fontId="19" type="noConversion"/>
  </si>
  <si>
    <t>INQUIRY-jc-19072916154072179</t>
    <phoneticPr fontId="19" type="noConversion"/>
  </si>
  <si>
    <t>H1907Q天津市宁河区镇村高清视频监控系统建设项目施工部分公开询价单</t>
    <phoneticPr fontId="19" type="noConversion"/>
  </si>
  <si>
    <t>H1907Q</t>
    <phoneticPr fontId="19" type="noConversion"/>
  </si>
  <si>
    <t>INQUIRY-jc-19072619310272726</t>
    <phoneticPr fontId="19" type="noConversion"/>
  </si>
  <si>
    <t>G1907Q75-1</t>
    <phoneticPr fontId="19" type="noConversion"/>
  </si>
  <si>
    <t>INQUIRY-jc-19072615482671272</t>
    <phoneticPr fontId="19" type="noConversion"/>
  </si>
  <si>
    <t>INQUIRY-tj-19072513544856638</t>
    <phoneticPr fontId="19" type="noConversion"/>
  </si>
  <si>
    <r>
      <t>G1906H68-2</t>
    </r>
    <r>
      <rPr>
        <sz val="10"/>
        <rFont val="宋体"/>
        <family val="3"/>
        <charset val="134"/>
      </rPr>
      <t>创新业务</t>
    </r>
    <r>
      <rPr>
        <sz val="12"/>
        <rFont val="Times New Roman"/>
        <family val="1"/>
      </rPr>
      <t>ICT</t>
    </r>
    <r>
      <rPr>
        <sz val="10"/>
        <rFont val="宋体"/>
        <family val="3"/>
        <charset val="134"/>
      </rPr>
      <t>天津市南开区交警支队无线覆盖项目标后公开询价第三轮</t>
    </r>
    <phoneticPr fontId="62" type="noConversion"/>
  </si>
  <si>
    <t>INQUIRY-jc-19072414534422153</t>
    <phoneticPr fontId="62" type="noConversion"/>
  </si>
  <si>
    <r>
      <t>G1907Q70-2</t>
    </r>
    <r>
      <rPr>
        <sz val="10"/>
        <rFont val="宋体"/>
        <family val="3"/>
        <charset val="134"/>
      </rPr>
      <t>创新业务</t>
    </r>
    <r>
      <rPr>
        <sz val="12"/>
        <rFont val="Times New Roman"/>
        <family val="1"/>
      </rPr>
      <t>ICT</t>
    </r>
    <r>
      <rPr>
        <sz val="10"/>
        <rFont val="宋体"/>
        <family val="3"/>
        <charset val="134"/>
      </rPr>
      <t>静海区政务服务中心信息化改造项目公开询价第二轮</t>
    </r>
    <phoneticPr fontId="19" type="noConversion"/>
  </si>
  <si>
    <t>INQUIRY-jc-19072414495579256</t>
    <phoneticPr fontId="19" type="noConversion"/>
  </si>
  <si>
    <t>G1907Q72-2创新业务ICT静海区河（湖）长制管理信息系统建设项目-软件部分询价第二轮</t>
    <phoneticPr fontId="19" type="noConversion"/>
  </si>
  <si>
    <t>G1907Q72-2</t>
    <phoneticPr fontId="19" type="noConversion"/>
  </si>
  <si>
    <t>INQUIRY-jc-19072412593365847</t>
    <phoneticPr fontId="19" type="noConversion"/>
  </si>
  <si>
    <t>G1907Q73-2创新业务ICT静海区河（湖）长制管理信息系统建设项目-集成部分公开询价第二轮</t>
    <phoneticPr fontId="19" type="noConversion"/>
  </si>
  <si>
    <t>G1907Q73-2</t>
    <phoneticPr fontId="19" type="noConversion"/>
  </si>
  <si>
    <t>INQUIRY-jc-19072413172688567</t>
    <phoneticPr fontId="19" type="noConversion"/>
  </si>
  <si>
    <t>Y1907Q09 -2创新业务天津市骏一装饰工程有限公司系统集成服务项目询价单 二轮</t>
  </si>
  <si>
    <t>INQUIRY-jc-19072417340476385</t>
  </si>
  <si>
    <t>Y1907Q11-3 创新业务天津市西青区西青道一经路电话网络改造项目询价单三轮</t>
  </si>
  <si>
    <t>INQUIRY-jc-19073017064033345</t>
  </si>
  <si>
    <t xml:space="preserve">Y1907Q11-3 </t>
    <phoneticPr fontId="19" type="noConversion"/>
  </si>
  <si>
    <t>Y1907Q08 创新业务天津市静海区盛利通公司系统集成服务项目询价单 二轮</t>
  </si>
  <si>
    <t>INQUIRY-jc-19072508464045965</t>
  </si>
  <si>
    <t>Y1907Q08-2</t>
    <phoneticPr fontId="19" type="noConversion"/>
  </si>
  <si>
    <t>Y1907Q09-2</t>
    <phoneticPr fontId="19" type="noConversion"/>
  </si>
  <si>
    <t>创新业务民生银行大数据智慧短信项目询价单二轮询价</t>
  </si>
  <si>
    <t>INQUIRY-tj-19072909273074557</t>
  </si>
  <si>
    <t>Z1907自来水大数据项目公开询价单</t>
  </si>
  <si>
    <t>INQUIRY-tj-19073016550594551</t>
  </si>
  <si>
    <t>无</t>
    <phoneticPr fontId="19" type="noConversion"/>
  </si>
  <si>
    <t>INQUIRY-tj-19073016320955706</t>
    <phoneticPr fontId="62" type="noConversion"/>
  </si>
  <si>
    <t>Z1907智能烟感项目3期公开询价单</t>
  </si>
  <si>
    <t>Z1907静海区沿庄镇政府云视频会议项目公开询价单</t>
    <phoneticPr fontId="62" type="noConversion"/>
  </si>
  <si>
    <t>无</t>
    <phoneticPr fontId="62" type="noConversion"/>
  </si>
  <si>
    <t>云应用</t>
    <phoneticPr fontId="62" type="noConversion"/>
  </si>
  <si>
    <t>INQUIRY-tj-19073010240626133</t>
    <phoneticPr fontId="62" type="noConversion"/>
  </si>
  <si>
    <t>Z1907静海区杨成庄政府云视频会议项目公开询价单</t>
    <phoneticPr fontId="62" type="noConversion"/>
  </si>
  <si>
    <t>INQUIRY-tj-19073010161090706</t>
    <phoneticPr fontId="62" type="noConversion"/>
  </si>
  <si>
    <t>Z1907静海区中旺镇政府云视频会议项目公开询价单</t>
    <phoneticPr fontId="62" type="noConversion"/>
  </si>
  <si>
    <t>INQUIRY-tj-19073010093760013</t>
    <phoneticPr fontId="62" type="noConversion"/>
  </si>
  <si>
    <r>
      <t>Z1907</t>
    </r>
    <r>
      <rPr>
        <sz val="10"/>
        <rFont val="宋体"/>
        <family val="3"/>
        <charset val="134"/>
      </rPr>
      <t>天津市河东区新闻中心混合云项目私有云部分询价单二轮询价</t>
    </r>
    <phoneticPr fontId="62" type="noConversion"/>
  </si>
  <si>
    <t>INQUIRY-tj-19072909240931392</t>
    <phoneticPr fontId="62" type="noConversion"/>
  </si>
  <si>
    <t>周建军</t>
    <phoneticPr fontId="62" type="noConversion"/>
  </si>
  <si>
    <t>天津市-天津市分公司</t>
    <phoneticPr fontId="62" type="noConversion"/>
  </si>
  <si>
    <t>Z1907天房科技大数据项目公开询价单二轮询价</t>
    <phoneticPr fontId="62" type="noConversion"/>
  </si>
  <si>
    <t>大数据</t>
    <phoneticPr fontId="62" type="noConversion"/>
  </si>
  <si>
    <t>INQUIRY-tj-19072911215392231</t>
    <phoneticPr fontId="62" type="noConversion"/>
  </si>
  <si>
    <t xml:space="preserve"> 44160.00</t>
    <phoneticPr fontId="62" type="noConversion"/>
  </si>
  <si>
    <t>41531</t>
    <phoneticPr fontId="62" type="noConversion"/>
  </si>
  <si>
    <t>Z1907W09创新业务五金城智能用电项目公开询价单二轮询价</t>
    <phoneticPr fontId="62" type="noConversion"/>
  </si>
  <si>
    <t>INQUIRY-tj-19072614430832176</t>
    <phoneticPr fontId="62" type="noConversion"/>
  </si>
  <si>
    <t>Z190621ICT创新业务智能烟感项目公开询价单二轮询价</t>
    <phoneticPr fontId="62" type="noConversion"/>
  </si>
  <si>
    <t>INQUIRY-tj-19070316152727785</t>
    <phoneticPr fontId="62" type="noConversion"/>
  </si>
  <si>
    <t>JC21-1201-2019-000055</t>
    <phoneticPr fontId="19" type="noConversion"/>
  </si>
  <si>
    <t>2019-208</t>
    <phoneticPr fontId="19" type="noConversion"/>
  </si>
  <si>
    <t>19219113WI0076</t>
    <phoneticPr fontId="19" type="noConversion"/>
  </si>
  <si>
    <t>天津市津南区信息中心视频监控系统运维项目</t>
    <phoneticPr fontId="19" type="noConversion"/>
  </si>
  <si>
    <t>JC21-1201-2019-000284</t>
    <phoneticPr fontId="19" type="noConversion"/>
  </si>
  <si>
    <t>ICT天津市津南区信息中心津南区信息中心视频监控系统运维项目</t>
    <phoneticPr fontId="19" type="noConversion"/>
  </si>
  <si>
    <t>2019-209</t>
    <phoneticPr fontId="19" type="noConversion"/>
  </si>
  <si>
    <t>19219114WI0111</t>
    <phoneticPr fontId="19" type="noConversion"/>
  </si>
  <si>
    <t>天津市惠意科贸有限公司系统集成服务项目</t>
    <phoneticPr fontId="19" type="noConversion"/>
  </si>
  <si>
    <t>JC21-1201-2019-000283</t>
    <phoneticPr fontId="19" type="noConversion"/>
  </si>
  <si>
    <t>ICT惠宜科贸ICT项目</t>
    <phoneticPr fontId="19" type="noConversion"/>
  </si>
  <si>
    <t>天津市新信科技有限公司</t>
    <phoneticPr fontId="19" type="noConversion"/>
  </si>
  <si>
    <t>19219114WI0108</t>
    <phoneticPr fontId="19" type="noConversion"/>
  </si>
  <si>
    <t>天津市静海区中医医院信息系统集成服务项目</t>
    <phoneticPr fontId="19" type="noConversion"/>
  </si>
  <si>
    <t>JC21-1201-2019-000275</t>
    <phoneticPr fontId="19" type="noConversion"/>
  </si>
  <si>
    <t>ICT静海中医医院-天津市静海区中医医院信息系统集成服务</t>
    <phoneticPr fontId="19" type="noConversion"/>
  </si>
  <si>
    <t>19219104WI0088</t>
    <phoneticPr fontId="19" type="noConversion"/>
  </si>
  <si>
    <t>津南双新街道视频监控服务项目</t>
    <phoneticPr fontId="19" type="noConversion"/>
  </si>
  <si>
    <t>JC21-1201-2019-000271</t>
    <phoneticPr fontId="19" type="noConversion"/>
  </si>
  <si>
    <t>ICT天津市津南区人民政府双新街道视频监控服务项目</t>
    <phoneticPr fontId="19" type="noConversion"/>
  </si>
  <si>
    <t>2019-211</t>
    <phoneticPr fontId="19" type="noConversion"/>
  </si>
  <si>
    <t>2019-210</t>
    <phoneticPr fontId="19" type="noConversion"/>
  </si>
  <si>
    <t>2019-212</t>
    <phoneticPr fontId="19" type="noConversion"/>
  </si>
  <si>
    <t>19219107WI0089</t>
    <phoneticPr fontId="19" type="noConversion"/>
  </si>
  <si>
    <t>天津市和平区智慧平安社区建设项目</t>
    <phoneticPr fontId="19" type="noConversion"/>
  </si>
  <si>
    <t>JC21-1201-2019-000279</t>
    <phoneticPr fontId="19" type="noConversion"/>
  </si>
  <si>
    <t>ICT天津市和平区智慧平安社区建设项目施工合同</t>
    <phoneticPr fontId="19" type="noConversion"/>
  </si>
  <si>
    <t>2019.7.29</t>
    <phoneticPr fontId="19" type="noConversion"/>
  </si>
  <si>
    <t>2019-213</t>
    <phoneticPr fontId="19" type="noConversion"/>
  </si>
  <si>
    <t>19219105WI0082</t>
    <phoneticPr fontId="19" type="noConversion"/>
  </si>
  <si>
    <t>金桥街雪亮工程服务项目</t>
    <phoneticPr fontId="19" type="noConversion"/>
  </si>
  <si>
    <t>JC21-1201-2019-000277</t>
    <phoneticPr fontId="19" type="noConversion"/>
  </si>
  <si>
    <t>ICT天津市东丽区人民政府金桥街雪亮工程服务项目施工合同</t>
    <phoneticPr fontId="19" type="noConversion"/>
  </si>
  <si>
    <t>2019-214</t>
    <phoneticPr fontId="19" type="noConversion"/>
  </si>
  <si>
    <t>JC21-1201-2018-000241-1</t>
    <phoneticPr fontId="19" type="noConversion"/>
  </si>
  <si>
    <t>2019.6.26</t>
    <phoneticPr fontId="19" type="noConversion"/>
  </si>
  <si>
    <t>2019.8.6</t>
    <phoneticPr fontId="19" type="noConversion"/>
  </si>
  <si>
    <t>JC21-1201-2018-000397-1</t>
    <phoneticPr fontId="19" type="noConversion"/>
  </si>
  <si>
    <t xml:space="preserve">2019-215 </t>
    <phoneticPr fontId="19" type="noConversion"/>
  </si>
  <si>
    <t>2019-216</t>
    <phoneticPr fontId="19" type="noConversion"/>
  </si>
  <si>
    <t>19219107WI0021</t>
    <phoneticPr fontId="19" type="noConversion"/>
  </si>
  <si>
    <t>天津市和平区政务外网信息化服务项目</t>
    <phoneticPr fontId="19" type="noConversion"/>
  </si>
  <si>
    <t>天津润城信息安全技术检测有限公司</t>
    <phoneticPr fontId="19" type="noConversion"/>
  </si>
  <si>
    <t>JC21-1201-2019-000276</t>
    <phoneticPr fontId="19" type="noConversion"/>
  </si>
  <si>
    <t>ICT天津市和平区政务外网信息化服务项目-安全服务合同</t>
    <phoneticPr fontId="19" type="noConversion"/>
  </si>
  <si>
    <t>JC21-1201-2018-000386-1</t>
    <phoneticPr fontId="19" type="noConversion"/>
  </si>
  <si>
    <t>2019-217</t>
    <phoneticPr fontId="19" type="noConversion"/>
  </si>
  <si>
    <t>2019.8.7</t>
    <phoneticPr fontId="19" type="noConversion"/>
  </si>
  <si>
    <t>2019.7.29</t>
    <phoneticPr fontId="19" type="noConversion"/>
  </si>
  <si>
    <t>多税率</t>
    <phoneticPr fontId="19" type="noConversion"/>
  </si>
  <si>
    <t>2019-218</t>
    <phoneticPr fontId="19" type="noConversion"/>
  </si>
  <si>
    <t>19219000WI0042</t>
    <phoneticPr fontId="19" type="noConversion"/>
  </si>
  <si>
    <t>天津市中交绿城城市建设发展有限公司系统集成项目</t>
    <phoneticPr fontId="19" type="noConversion"/>
  </si>
  <si>
    <t>JC21-1201-2019-000280</t>
    <phoneticPr fontId="19" type="noConversion"/>
  </si>
  <si>
    <t>ICT天津市中交绿城城市建设发展有限公司系统集成合同</t>
    <phoneticPr fontId="19" type="noConversion"/>
  </si>
  <si>
    <t>天津京信通系统有限公司</t>
    <phoneticPr fontId="19" type="noConversion"/>
  </si>
  <si>
    <t>2019-219</t>
    <phoneticPr fontId="19" type="noConversion"/>
  </si>
  <si>
    <t>19219116WI0075</t>
    <phoneticPr fontId="19" type="noConversion"/>
  </si>
  <si>
    <t>天富骏强（唐山)科技产业园开发建设有限公司系统集成服务项目合同</t>
    <phoneticPr fontId="19" type="noConversion"/>
  </si>
  <si>
    <t>JC21-1201-2019-000268</t>
    <phoneticPr fontId="19" type="noConversion"/>
  </si>
  <si>
    <t>ICT天富骏强（唐山)科技产业园开发建设有限公司系统集成服务项目合同</t>
    <phoneticPr fontId="19" type="noConversion"/>
  </si>
  <si>
    <t>天津泽邦科技发展有限公司</t>
    <phoneticPr fontId="19" type="noConversion"/>
  </si>
  <si>
    <t>2019.8.8</t>
    <phoneticPr fontId="19" type="noConversion"/>
  </si>
  <si>
    <t>举荐</t>
    <phoneticPr fontId="19" type="noConversion"/>
  </si>
  <si>
    <t>高媛媛</t>
    <phoneticPr fontId="19" type="noConversion"/>
  </si>
  <si>
    <t>2019-220</t>
    <phoneticPr fontId="19" type="noConversion"/>
  </si>
  <si>
    <t>JC21-1201-2019-000303</t>
    <phoneticPr fontId="19" type="noConversion"/>
  </si>
  <si>
    <t>ICT天津市市总工会12351热线电话接听服务外包项目合同</t>
    <phoneticPr fontId="19" type="noConversion"/>
  </si>
  <si>
    <t>236858.99</t>
    <phoneticPr fontId="19" type="noConversion"/>
  </si>
  <si>
    <t>223451.88</t>
    <phoneticPr fontId="19" type="noConversion"/>
  </si>
  <si>
    <t>上海澄美信息服务有限公司</t>
    <phoneticPr fontId="19" type="noConversion"/>
  </si>
  <si>
    <t>2019.8.14</t>
    <phoneticPr fontId="19" type="noConversion"/>
  </si>
  <si>
    <t>举荐</t>
    <phoneticPr fontId="19" type="noConversion"/>
  </si>
  <si>
    <t>2019-221</t>
    <phoneticPr fontId="19" type="noConversion"/>
  </si>
  <si>
    <t>19219105WI0065</t>
    <phoneticPr fontId="19" type="noConversion"/>
  </si>
  <si>
    <t>天津市规划和自然资源局东丽分局机房信息平台系统集成服务项目</t>
    <phoneticPr fontId="19" type="noConversion"/>
  </si>
  <si>
    <t>JC21-1201-2019-000298</t>
    <phoneticPr fontId="19" type="noConversion"/>
  </si>
  <si>
    <t>ICT东丽区规划和自然局东丽分局-机房信息品台系统集成服务项目合同</t>
    <phoneticPr fontId="19" type="noConversion"/>
  </si>
  <si>
    <t>重庆市通信建设有限公司</t>
    <phoneticPr fontId="19" type="noConversion"/>
  </si>
  <si>
    <t>2019.8.13</t>
    <phoneticPr fontId="19" type="noConversion"/>
  </si>
  <si>
    <t>209.8.13</t>
    <phoneticPr fontId="19" type="noConversion"/>
  </si>
  <si>
    <t>2019-222</t>
    <phoneticPr fontId="19" type="noConversion"/>
  </si>
  <si>
    <t>19219117WI0046</t>
    <phoneticPr fontId="19" type="noConversion"/>
  </si>
  <si>
    <t>PPG公司电话升级改造项目</t>
    <phoneticPr fontId="19" type="noConversion"/>
  </si>
  <si>
    <t>吴俊杰</t>
    <phoneticPr fontId="19" type="noConversion"/>
  </si>
  <si>
    <t>JC21-1201-2019-000316</t>
    <phoneticPr fontId="19" type="noConversion"/>
  </si>
  <si>
    <t>ICT塘沽PPG公司电话升级改造项目</t>
    <phoneticPr fontId="19" type="noConversion"/>
  </si>
  <si>
    <t>2019.8.14</t>
    <phoneticPr fontId="19" type="noConversion"/>
  </si>
  <si>
    <t>2019.8.15</t>
    <phoneticPr fontId="19" type="noConversion"/>
  </si>
  <si>
    <t>多税率</t>
    <phoneticPr fontId="19" type="noConversion"/>
  </si>
  <si>
    <t>19219111WI0105</t>
    <phoneticPr fontId="19" type="noConversion"/>
  </si>
  <si>
    <t>2019.8.19</t>
    <phoneticPr fontId="19" type="noConversion"/>
  </si>
  <si>
    <t>CU21-1201-2019-009377</t>
    <phoneticPr fontId="19" type="noConversion"/>
  </si>
  <si>
    <t>CU21-1201-2019-007920</t>
    <phoneticPr fontId="19" type="noConversion"/>
  </si>
  <si>
    <t>CU21-1201-2019-007920-1</t>
    <phoneticPr fontId="19" type="noConversion"/>
  </si>
  <si>
    <t>CU21-1201-2019-007920-2</t>
    <phoneticPr fontId="19" type="noConversion"/>
  </si>
  <si>
    <t>2019..8.15</t>
    <phoneticPr fontId="19" type="noConversion"/>
  </si>
  <si>
    <t>多税率</t>
    <phoneticPr fontId="19" type="noConversion"/>
  </si>
  <si>
    <t>2019-225</t>
    <phoneticPr fontId="19" type="noConversion"/>
  </si>
  <si>
    <t>2019-223</t>
    <phoneticPr fontId="19" type="noConversion"/>
  </si>
  <si>
    <t>F-2019</t>
    <phoneticPr fontId="19" type="noConversion"/>
  </si>
  <si>
    <t>中国共产党天津市红桥区纪律检查委员会智能信息化集成服务项目</t>
    <phoneticPr fontId="19" type="noConversion"/>
  </si>
  <si>
    <t>JC21-1201-2019-000295</t>
    <phoneticPr fontId="19" type="noConversion"/>
  </si>
  <si>
    <t>ICT中国共产党天津市红桥区纪律检查委员会智能信息化集成服务项目</t>
    <phoneticPr fontId="19" type="noConversion"/>
  </si>
  <si>
    <t>苏腾飞</t>
    <phoneticPr fontId="19" type="noConversion"/>
  </si>
  <si>
    <t>天津市华谊网络通信技术有限公司</t>
    <phoneticPr fontId="19" type="noConversion"/>
  </si>
  <si>
    <t>2019.8.10</t>
    <phoneticPr fontId="19" type="noConversion"/>
  </si>
  <si>
    <t>2019.8.19</t>
    <phoneticPr fontId="19" type="noConversion"/>
  </si>
  <si>
    <t>张悦</t>
    <phoneticPr fontId="19" type="noConversion"/>
  </si>
  <si>
    <t>2019-224</t>
    <phoneticPr fontId="19" type="noConversion"/>
  </si>
  <si>
    <t>19219104WI0099</t>
    <phoneticPr fontId="19" type="noConversion"/>
  </si>
  <si>
    <t>中企辉煌文化传播（北京）有限公司网络信息平台系统集成服务项目</t>
    <phoneticPr fontId="19" type="noConversion"/>
  </si>
  <si>
    <t>JC21-1201-2019-000294</t>
    <phoneticPr fontId="19" type="noConversion"/>
  </si>
  <si>
    <t>王鼐</t>
    <phoneticPr fontId="19" type="noConversion"/>
  </si>
  <si>
    <t>天津市京信通信系统有限公司</t>
    <phoneticPr fontId="19" type="noConversion"/>
  </si>
  <si>
    <t>2019-226</t>
    <phoneticPr fontId="19" type="noConversion"/>
  </si>
  <si>
    <t>19219112WS0109</t>
    <phoneticPr fontId="19" type="noConversion"/>
  </si>
  <si>
    <t>蓟州区河长制信息管理平台服务项目</t>
    <phoneticPr fontId="19" type="noConversion"/>
  </si>
  <si>
    <t>JC21-1201-2019-000302</t>
    <phoneticPr fontId="19" type="noConversion"/>
  </si>
  <si>
    <t>ICT蓟州区河长制信息管理平台服务项目</t>
    <phoneticPr fontId="19" type="noConversion"/>
  </si>
  <si>
    <t>浙江元亨通信技术股份有限公司</t>
    <phoneticPr fontId="19" type="noConversion"/>
  </si>
  <si>
    <t>2019.8.15</t>
    <phoneticPr fontId="19" type="noConversion"/>
  </si>
  <si>
    <t>高媛媛</t>
    <phoneticPr fontId="19" type="noConversion"/>
  </si>
  <si>
    <t>归档</t>
    <phoneticPr fontId="19" type="noConversion"/>
  </si>
  <si>
    <t>2019-227</t>
    <phoneticPr fontId="19" type="noConversion"/>
  </si>
  <si>
    <t>天津市食品集团云视频会议服务项目</t>
    <phoneticPr fontId="19" type="noConversion"/>
  </si>
  <si>
    <t>19219114WI0112</t>
    <phoneticPr fontId="19" type="noConversion"/>
  </si>
  <si>
    <t>天津市静海区王口镇中心卫生院视频监控服务项目</t>
    <phoneticPr fontId="19" type="noConversion"/>
  </si>
  <si>
    <t>JC21-1201-2019-000309</t>
    <phoneticPr fontId="19" type="noConversion"/>
  </si>
  <si>
    <t>ICT天津市静海区王口镇中心卫生院视频监控服务项目</t>
    <phoneticPr fontId="19" type="noConversion"/>
  </si>
  <si>
    <t>2019-228</t>
    <phoneticPr fontId="19" type="noConversion"/>
  </si>
  <si>
    <t>19219107WT0021</t>
    <phoneticPr fontId="19" type="noConversion"/>
  </si>
  <si>
    <t>ICT天津市和平区政务外网信息化服务项目-集成和驻场服务合同</t>
    <phoneticPr fontId="19" type="noConversion"/>
  </si>
  <si>
    <t>2019.8.19</t>
    <phoneticPr fontId="19" type="noConversion"/>
  </si>
  <si>
    <t>JC21-1201-2019-000300</t>
    <phoneticPr fontId="19" type="noConversion"/>
  </si>
  <si>
    <t>2019-229</t>
    <phoneticPr fontId="19" type="noConversion"/>
  </si>
  <si>
    <t>19219115WI0077</t>
    <phoneticPr fontId="19" type="noConversion"/>
  </si>
  <si>
    <t>南开交警支队wtfi项目</t>
    <phoneticPr fontId="19" type="noConversion"/>
  </si>
  <si>
    <t>JC21-1201-2019-000297</t>
    <phoneticPr fontId="19" type="noConversion"/>
  </si>
  <si>
    <t>ICT天津市公安交通管理局南开交警支队wtfi项目</t>
    <phoneticPr fontId="19" type="noConversion"/>
  </si>
  <si>
    <t>2019-230</t>
    <phoneticPr fontId="19" type="noConversion"/>
  </si>
  <si>
    <t>JC21-1201-2019-000272</t>
    <phoneticPr fontId="19" type="noConversion"/>
  </si>
  <si>
    <t>ICT天津市和平区政务外网信息化服务项目EDC业务</t>
    <phoneticPr fontId="19" type="noConversion"/>
  </si>
  <si>
    <t>2019-231</t>
    <phoneticPr fontId="19" type="noConversion"/>
  </si>
  <si>
    <t>JC21-1201-2019-000267</t>
    <phoneticPr fontId="19" type="noConversion"/>
  </si>
  <si>
    <t>天津市和平区政务外网信息化服务项目MPLS-VPN电路及光纤出租业务合同</t>
    <phoneticPr fontId="19" type="noConversion"/>
  </si>
  <si>
    <t>2019-232</t>
    <phoneticPr fontId="19" type="noConversion"/>
  </si>
  <si>
    <t>19219114WI0123</t>
    <phoneticPr fontId="19" type="noConversion"/>
  </si>
  <si>
    <t>天津市骏一装饰工程有限公司系统集成服务项目</t>
    <phoneticPr fontId="19" type="noConversion"/>
  </si>
  <si>
    <t>JC21-1201-2019-000336</t>
    <phoneticPr fontId="19" type="noConversion"/>
  </si>
  <si>
    <t>天津市骏一装饰工程有限公司系统集成服务施工合同</t>
    <phoneticPr fontId="19" type="noConversion"/>
  </si>
  <si>
    <t>2019.8.22</t>
    <phoneticPr fontId="19" type="noConversion"/>
  </si>
  <si>
    <t>2019.8.26</t>
    <phoneticPr fontId="19" type="noConversion"/>
  </si>
  <si>
    <t>2019-233</t>
    <phoneticPr fontId="19" type="noConversion"/>
  </si>
  <si>
    <t>19219114WI0126</t>
    <phoneticPr fontId="19" type="noConversion"/>
  </si>
  <si>
    <t>天津市静海区盛利通公司系统集成服务项目</t>
    <phoneticPr fontId="19" type="noConversion"/>
  </si>
  <si>
    <t>JC21-1201-2019-000323</t>
    <phoneticPr fontId="19" type="noConversion"/>
  </si>
  <si>
    <t>天津市静海区盛利通公司系统集成服务项目合同</t>
    <phoneticPr fontId="19" type="noConversion"/>
  </si>
  <si>
    <t>2019-234</t>
    <phoneticPr fontId="19" type="noConversion"/>
  </si>
  <si>
    <t>JC21-1201-2018-000489-1</t>
    <phoneticPr fontId="19" type="noConversion"/>
  </si>
  <si>
    <t>2019.8.27</t>
    <phoneticPr fontId="19" type="noConversion"/>
  </si>
  <si>
    <t>2019-235</t>
    <phoneticPr fontId="19" type="noConversion"/>
  </si>
  <si>
    <t>天津擎宏科技有限公司</t>
    <phoneticPr fontId="19" type="noConversion"/>
  </si>
  <si>
    <t>宁河消防物联网项目举</t>
    <phoneticPr fontId="19" type="noConversion"/>
  </si>
  <si>
    <t>物联网应用集成类-公共安全</t>
    <phoneticPr fontId="19" type="noConversion"/>
  </si>
  <si>
    <t>产研院</t>
    <phoneticPr fontId="19" type="noConversion"/>
  </si>
  <si>
    <t>JC21-1201-2018-000239-2</t>
    <phoneticPr fontId="19" type="noConversion"/>
  </si>
  <si>
    <t>2019.8.23</t>
    <phoneticPr fontId="19" type="noConversion"/>
  </si>
  <si>
    <t>JC21-1201-2019-000333</t>
    <phoneticPr fontId="19" type="noConversion"/>
  </si>
  <si>
    <t>2019.8.23</t>
    <phoneticPr fontId="19" type="noConversion"/>
  </si>
  <si>
    <t>2019.8.27</t>
    <phoneticPr fontId="19" type="noConversion"/>
  </si>
  <si>
    <t>JC21-1201-2019-000339</t>
    <phoneticPr fontId="19" type="noConversion"/>
  </si>
  <si>
    <t>JC21-1201-2018-000444-1</t>
    <phoneticPr fontId="19" type="noConversion"/>
  </si>
  <si>
    <t>2019-238</t>
    <phoneticPr fontId="19" type="noConversion"/>
  </si>
  <si>
    <t>2019.8.27</t>
    <phoneticPr fontId="19" type="noConversion"/>
  </si>
  <si>
    <t>JC21-1201-2019-000332</t>
    <phoneticPr fontId="19" type="noConversion"/>
  </si>
  <si>
    <t>JC21-1201-2019-000329</t>
    <phoneticPr fontId="19" type="noConversion"/>
  </si>
  <si>
    <t>2019-236</t>
    <phoneticPr fontId="19" type="noConversion"/>
  </si>
  <si>
    <t>19219107WS0113</t>
    <phoneticPr fontId="19" type="noConversion"/>
  </si>
  <si>
    <t>中国人民解放军第272医院智慧医疗项目</t>
    <phoneticPr fontId="19" type="noConversion"/>
  </si>
  <si>
    <t>ICT中国人民解放军第272医院智慧医疗项目合同</t>
    <phoneticPr fontId="19" type="noConversion"/>
  </si>
  <si>
    <t>2019-237</t>
    <phoneticPr fontId="19" type="noConversion"/>
  </si>
  <si>
    <t>19219116WI0110</t>
    <phoneticPr fontId="19" type="noConversion"/>
  </si>
  <si>
    <t>河北唐山芦台一键报警服务项目</t>
    <phoneticPr fontId="19" type="noConversion"/>
  </si>
  <si>
    <t>ICT河北唐山芦台经济开发区管理委员会下属教育局一键报警项目</t>
    <phoneticPr fontId="19" type="noConversion"/>
  </si>
  <si>
    <t>2019-239</t>
    <phoneticPr fontId="19" type="noConversion"/>
  </si>
  <si>
    <t>19219103WI0084</t>
    <phoneticPr fontId="19" type="noConversion"/>
  </si>
  <si>
    <t>大港先达工厂区弱电项目</t>
    <phoneticPr fontId="19" type="noConversion"/>
  </si>
  <si>
    <t>ICT先达海水淡化厂弱电项目</t>
    <phoneticPr fontId="19" type="noConversion"/>
  </si>
  <si>
    <t>2019-240</t>
    <phoneticPr fontId="19" type="noConversion"/>
  </si>
  <si>
    <t>19219110WI0107</t>
    <phoneticPr fontId="19" type="noConversion"/>
  </si>
  <si>
    <t>天津市河西区友谊路综合治理大厅多媒体系统购置项目</t>
    <phoneticPr fontId="19" type="noConversion"/>
  </si>
  <si>
    <t>ICT天津市河西区友谊路综合治理大厅多媒体系统购置项目合同</t>
    <phoneticPr fontId="19" type="noConversion"/>
  </si>
  <si>
    <t>F-2019</t>
    <phoneticPr fontId="19" type="noConversion"/>
  </si>
  <si>
    <t>刘健欣</t>
    <phoneticPr fontId="19" type="noConversion"/>
  </si>
  <si>
    <t>2019-242</t>
    <phoneticPr fontId="19" type="noConversion"/>
  </si>
  <si>
    <t>19219115WI0100</t>
    <phoneticPr fontId="19" type="noConversion"/>
  </si>
  <si>
    <t>天津市南开区水上公园街区卫生服务中心视频监控项目</t>
    <phoneticPr fontId="19" type="noConversion"/>
  </si>
  <si>
    <t>JC21-1201-2019-000338</t>
    <phoneticPr fontId="19" type="noConversion"/>
  </si>
  <si>
    <t>ICT水上公园街区卫生服务中心视频监控项目</t>
    <phoneticPr fontId="19" type="noConversion"/>
  </si>
  <si>
    <t>2019-243</t>
    <phoneticPr fontId="19" type="noConversion"/>
  </si>
  <si>
    <t>19219114WI0136</t>
    <phoneticPr fontId="19" type="noConversion"/>
  </si>
  <si>
    <t>天津市华忠线材有限公司机房设备升级维护服务项目</t>
    <phoneticPr fontId="19" type="noConversion"/>
  </si>
  <si>
    <t>JC21-1201-2019-000345</t>
    <phoneticPr fontId="19" type="noConversion"/>
  </si>
  <si>
    <t>ICT天津市华忠线材有限公司机房设备升级维护服务项目</t>
    <phoneticPr fontId="19" type="noConversion"/>
  </si>
  <si>
    <t>王桂林</t>
    <phoneticPr fontId="19" type="noConversion"/>
  </si>
  <si>
    <t>2019-244</t>
    <phoneticPr fontId="19" type="noConversion"/>
  </si>
  <si>
    <t>19219114WI0115</t>
    <phoneticPr fontId="19" type="noConversion"/>
  </si>
  <si>
    <t>天津市鑫正源机械制造有限公司系统集成服务项目</t>
    <phoneticPr fontId="19" type="noConversion"/>
  </si>
  <si>
    <t>JC21-1201-2019-000335</t>
    <phoneticPr fontId="19" type="noConversion"/>
  </si>
  <si>
    <t>ICT天津市鑫正源机械制造有限公司系统集成服务项目</t>
    <phoneticPr fontId="19" type="noConversion"/>
  </si>
  <si>
    <t>2019-245</t>
    <phoneticPr fontId="19" type="noConversion"/>
  </si>
  <si>
    <t>19219117WI0014</t>
    <phoneticPr fontId="19" type="noConversion"/>
  </si>
  <si>
    <t>天津市第五医院一键报警设备购置项目</t>
    <phoneticPr fontId="19" type="noConversion"/>
  </si>
  <si>
    <t>ICT天津市第五医院一键报警设备购置项目</t>
    <phoneticPr fontId="19" type="noConversion"/>
  </si>
  <si>
    <t>天津智导科技有限公司</t>
    <phoneticPr fontId="19" type="noConversion"/>
  </si>
  <si>
    <t>2019.8.30</t>
    <phoneticPr fontId="19" type="noConversion"/>
  </si>
  <si>
    <t>2019-246</t>
    <phoneticPr fontId="19" type="noConversion"/>
  </si>
  <si>
    <t>19219109WI0122</t>
    <phoneticPr fontId="19" type="noConversion"/>
  </si>
  <si>
    <t>河东区凤芝德中医门诊部监控项目</t>
    <phoneticPr fontId="19" type="noConversion"/>
  </si>
  <si>
    <t>JC21-1201-2019-000334</t>
    <phoneticPr fontId="19" type="noConversion"/>
  </si>
  <si>
    <t>JC21-1201-2019-000340</t>
    <phoneticPr fontId="19" type="noConversion"/>
  </si>
  <si>
    <t>ICT河东区凤芝德中医门诊部监控项目</t>
    <phoneticPr fontId="19" type="noConversion"/>
  </si>
  <si>
    <t>华星天津工程技术有限公司</t>
    <phoneticPr fontId="19" type="noConversion"/>
  </si>
  <si>
    <t>2019-247</t>
    <phoneticPr fontId="19" type="noConversion"/>
  </si>
  <si>
    <t>19219115WI0085</t>
    <phoneticPr fontId="19" type="noConversion"/>
  </si>
  <si>
    <t>天津市第一中心医院急诊、儿科可视化报警采购项目</t>
    <phoneticPr fontId="19" type="noConversion"/>
  </si>
  <si>
    <t>JC21-1201-2019-000337</t>
    <phoneticPr fontId="19" type="noConversion"/>
  </si>
  <si>
    <t>ICT天津市第一中心医院急诊、儿科可视化报警采购项目</t>
    <phoneticPr fontId="19" type="noConversion"/>
  </si>
  <si>
    <t>2019-248</t>
    <phoneticPr fontId="19" type="noConversion"/>
  </si>
  <si>
    <t>19219115WT0071</t>
    <phoneticPr fontId="19" type="noConversion"/>
  </si>
  <si>
    <t>天津市第一中心医院话务台总机升级维护服务项目</t>
    <phoneticPr fontId="19" type="noConversion"/>
  </si>
  <si>
    <t>JC21-1201-2019-000310</t>
    <phoneticPr fontId="19" type="noConversion"/>
  </si>
  <si>
    <t>ICT天津市第一中心医院话务台总机升级维护服务项目</t>
    <phoneticPr fontId="19" type="noConversion"/>
  </si>
  <si>
    <t>2019-249</t>
    <phoneticPr fontId="19" type="noConversion"/>
  </si>
  <si>
    <t>2019-250</t>
    <phoneticPr fontId="19" type="noConversion"/>
  </si>
  <si>
    <t>JC21-1201-2019-000307</t>
    <phoneticPr fontId="19" type="noConversion"/>
  </si>
  <si>
    <t>ICT蓟州区河长制信息管理平台服务项目互网链路合同</t>
    <phoneticPr fontId="19" type="noConversion"/>
  </si>
  <si>
    <t>52200</t>
    <phoneticPr fontId="19" type="noConversion"/>
  </si>
  <si>
    <t>49245.28</t>
    <phoneticPr fontId="19" type="noConversion"/>
  </si>
  <si>
    <t>2019.8.22</t>
    <phoneticPr fontId="19" type="noConversion"/>
  </si>
  <si>
    <t>20.19.8.30</t>
    <phoneticPr fontId="19" type="noConversion"/>
  </si>
  <si>
    <t>JC21-1201-2019-000305</t>
    <phoneticPr fontId="19" type="noConversion"/>
  </si>
  <si>
    <t>ICT蓟州区河长制信息管理平台服务项目MSTP电路租用合同</t>
    <phoneticPr fontId="19" type="noConversion"/>
  </si>
  <si>
    <t>180000</t>
    <phoneticPr fontId="19" type="noConversion"/>
  </si>
  <si>
    <t>165137.61</t>
    <phoneticPr fontId="19" type="noConversion"/>
  </si>
  <si>
    <t>2019-251</t>
    <phoneticPr fontId="19" type="noConversion"/>
  </si>
  <si>
    <t>JC21-1201-2017-000272-1</t>
    <phoneticPr fontId="19" type="noConversion"/>
  </si>
  <si>
    <t>2019.8.30</t>
    <phoneticPr fontId="19" type="noConversion"/>
  </si>
  <si>
    <t>2019.9.5</t>
    <phoneticPr fontId="19" type="noConversion"/>
  </si>
  <si>
    <t>高媛媛</t>
    <phoneticPr fontId="19" type="noConversion"/>
  </si>
  <si>
    <t>JC21-1201-2019-000342</t>
    <phoneticPr fontId="19" type="noConversion"/>
  </si>
  <si>
    <t>周建军</t>
    <phoneticPr fontId="19" type="noConversion"/>
  </si>
  <si>
    <t>重庆海康威视系统技术有限公司</t>
    <phoneticPr fontId="19" type="noConversion"/>
  </si>
  <si>
    <t>2019.9.3</t>
    <phoneticPr fontId="19" type="noConversion"/>
  </si>
  <si>
    <t>2019-252</t>
    <phoneticPr fontId="19" type="noConversion"/>
  </si>
  <si>
    <t>JC21-1201-2018-000360-1</t>
    <phoneticPr fontId="19" type="noConversion"/>
  </si>
  <si>
    <t>2019.8.29</t>
    <phoneticPr fontId="19" type="noConversion"/>
  </si>
  <si>
    <t>2019-253</t>
    <phoneticPr fontId="19" type="noConversion"/>
  </si>
  <si>
    <t>JC21-1201-2019-000024-2</t>
    <phoneticPr fontId="19" type="noConversion"/>
  </si>
  <si>
    <t>2019.8.20</t>
    <phoneticPr fontId="19" type="noConversion"/>
  </si>
  <si>
    <t>2019-254</t>
    <phoneticPr fontId="19" type="noConversion"/>
  </si>
  <si>
    <t>2019-255</t>
    <phoneticPr fontId="19" type="noConversion"/>
  </si>
  <si>
    <t>19219111WI0114</t>
    <phoneticPr fontId="19" type="noConversion"/>
  </si>
  <si>
    <t>天津市红桥区芥园街道劳动保障服务中心网络系统集成服务项目</t>
    <phoneticPr fontId="19" type="noConversion"/>
  </si>
  <si>
    <t>JC21-1201-2019-000346</t>
    <phoneticPr fontId="19" type="noConversion"/>
  </si>
  <si>
    <t>ICT天津市红桥区芥园街道劳动保障服务中心网络系统集成服务项目</t>
    <phoneticPr fontId="19" type="noConversion"/>
  </si>
  <si>
    <t>天津市拓甫网络科技发展公司</t>
    <phoneticPr fontId="19" type="noConversion"/>
  </si>
  <si>
    <t>2019-256</t>
    <phoneticPr fontId="19" type="noConversion"/>
  </si>
  <si>
    <t>19219114WI0083</t>
    <phoneticPr fontId="19" type="noConversion"/>
  </si>
  <si>
    <t>静海区政务服务中心C区1、2层网络工程项目</t>
    <phoneticPr fontId="19" type="noConversion"/>
  </si>
  <si>
    <t>JC21-1201-2019-000306</t>
    <phoneticPr fontId="19" type="noConversion"/>
  </si>
  <si>
    <t>ICT天津市静海区政务服务办公室-网络工程项目</t>
    <phoneticPr fontId="19" type="noConversion"/>
  </si>
  <si>
    <t>2019-257</t>
    <phoneticPr fontId="19" type="noConversion"/>
  </si>
  <si>
    <t>19219109WI0103</t>
    <phoneticPr fontId="19" type="noConversion"/>
  </si>
  <si>
    <t>河东热电呼叫中心</t>
    <phoneticPr fontId="19" type="noConversion"/>
  </si>
  <si>
    <t>天津市双士达电子通讯设备有限公司</t>
    <phoneticPr fontId="19" type="noConversion"/>
  </si>
  <si>
    <t>多税率</t>
    <phoneticPr fontId="19" type="noConversion"/>
  </si>
  <si>
    <t>JC21-1201-2019-000313</t>
    <phoneticPr fontId="19" type="noConversion"/>
  </si>
  <si>
    <t>ICT河东热电呼叫中心项目</t>
    <phoneticPr fontId="19" type="noConversion"/>
  </si>
  <si>
    <t>2019-258</t>
    <phoneticPr fontId="19" type="noConversion"/>
  </si>
  <si>
    <t>19219110WI0096</t>
    <phoneticPr fontId="19" type="noConversion"/>
  </si>
  <si>
    <t>天津市方卫信息系统工程技术有限公司有限公司北辰道院区网络和机房改造项目</t>
    <phoneticPr fontId="19" type="noConversion"/>
  </si>
  <si>
    <t>JC21-1201-2019-000292</t>
    <phoneticPr fontId="19" type="noConversion"/>
  </si>
  <si>
    <t>ICT天津市方卫信息系统工程技术有限公司有限公司北辰道院区网络和机房改造项目</t>
    <phoneticPr fontId="19" type="noConversion"/>
  </si>
  <si>
    <t>2019-259</t>
    <phoneticPr fontId="19" type="noConversion"/>
  </si>
  <si>
    <t>19219110WI0097</t>
    <phoneticPr fontId="19" type="noConversion"/>
  </si>
  <si>
    <t>JC21-1201-2019-000301</t>
    <phoneticPr fontId="19" type="noConversion"/>
  </si>
  <si>
    <t>ICT天津市方卫信息系统工程技术有限公司马场道院区机房改造项目</t>
    <phoneticPr fontId="19" type="noConversion"/>
  </si>
  <si>
    <t>2019-260</t>
    <phoneticPr fontId="19" type="noConversion"/>
  </si>
  <si>
    <t>19219107WI0156</t>
    <phoneticPr fontId="19" type="noConversion"/>
  </si>
  <si>
    <t>天津市和平区第四幼儿园监控补点项目</t>
    <phoneticPr fontId="19" type="noConversion"/>
  </si>
  <si>
    <t>JC21-1201-2019-000421</t>
    <phoneticPr fontId="19" type="noConversion"/>
  </si>
  <si>
    <t>天津市和平区第四幼儿园监控补点项目集成合同</t>
    <phoneticPr fontId="19" type="noConversion"/>
  </si>
  <si>
    <t>第十五次</t>
    <phoneticPr fontId="19" type="noConversion"/>
  </si>
  <si>
    <t>宁河区区域人口健康信息化建设项目 （</t>
    <phoneticPr fontId="19" type="noConversion"/>
  </si>
  <si>
    <t>ICT-行业方向-医卫行业</t>
    <phoneticPr fontId="19" type="noConversion"/>
  </si>
  <si>
    <t>宁河</t>
    <phoneticPr fontId="19" type="noConversion"/>
  </si>
  <si>
    <t>宁河</t>
    <phoneticPr fontId="19" type="noConversion"/>
  </si>
  <si>
    <t>东软集团股份有限公司</t>
    <phoneticPr fontId="19" type="noConversion"/>
  </si>
  <si>
    <t>李翔</t>
    <phoneticPr fontId="75" type="noConversion"/>
  </si>
  <si>
    <t>2019.9.25</t>
    <phoneticPr fontId="19" type="noConversion"/>
  </si>
  <si>
    <t>2019.10.8</t>
    <phoneticPr fontId="19" type="noConversion"/>
  </si>
  <si>
    <t>张悦</t>
    <phoneticPr fontId="19" type="noConversion"/>
  </si>
  <si>
    <t>多税率</t>
    <phoneticPr fontId="19" type="noConversion"/>
  </si>
  <si>
    <t>2019-261</t>
    <phoneticPr fontId="19" type="noConversion"/>
  </si>
  <si>
    <t>19219119WI0145</t>
    <phoneticPr fontId="19" type="noConversion"/>
  </si>
  <si>
    <t>天津市西青区交通运输管理局网络电话布线系统建设项目</t>
    <phoneticPr fontId="19" type="noConversion"/>
  </si>
  <si>
    <t>JC21-1201-2019-000412</t>
    <phoneticPr fontId="19" type="noConversion"/>
  </si>
  <si>
    <t>天津市西青区交通运输管理局网络电话布线系统建设合同</t>
    <phoneticPr fontId="19" type="noConversion"/>
  </si>
  <si>
    <t>王桂林</t>
    <phoneticPr fontId="19" type="noConversion"/>
  </si>
  <si>
    <t>2019.9.26</t>
    <phoneticPr fontId="19" type="noConversion"/>
  </si>
  <si>
    <t>2019-262</t>
    <phoneticPr fontId="19" type="noConversion"/>
  </si>
  <si>
    <t>19219114WI0135</t>
    <phoneticPr fontId="19" type="noConversion"/>
  </si>
  <si>
    <t>静海区综合集成项目</t>
    <phoneticPr fontId="19" type="noConversion"/>
  </si>
  <si>
    <t>JC21-1201-2019-000382</t>
    <phoneticPr fontId="19" type="noConversion"/>
  </si>
  <si>
    <t>天津市静海区晋兆公司系统集成项目合同</t>
    <phoneticPr fontId="19" type="noConversion"/>
  </si>
  <si>
    <t>2019.9.10</t>
    <phoneticPr fontId="19" type="noConversion"/>
  </si>
  <si>
    <t>2019-263</t>
    <phoneticPr fontId="19" type="noConversion"/>
  </si>
  <si>
    <t>19219116WI0132</t>
    <phoneticPr fontId="19" type="noConversion"/>
  </si>
  <si>
    <t>天津市宁河区东棘坨镇服务中心系统维护项目</t>
    <phoneticPr fontId="19" type="noConversion"/>
  </si>
  <si>
    <t>JC21-1201-2019-000389</t>
    <phoneticPr fontId="19" type="noConversion"/>
  </si>
  <si>
    <t>天津市宁河区东棘坨镇服务中心系统集成服务项目合同</t>
    <phoneticPr fontId="19" type="noConversion"/>
  </si>
  <si>
    <t>吴俊杰</t>
    <phoneticPr fontId="19" type="noConversion"/>
  </si>
  <si>
    <t>2019.9.27</t>
    <phoneticPr fontId="19" type="noConversion"/>
  </si>
  <si>
    <t>2019-264</t>
    <phoneticPr fontId="19" type="noConversion"/>
  </si>
  <si>
    <t>JC21-1201-2019-000396</t>
    <phoneticPr fontId="19" type="noConversion"/>
  </si>
  <si>
    <t>ICT津南区河道网格化管理平台项目沃云产品服务销售合同</t>
    <phoneticPr fontId="19" type="noConversion"/>
  </si>
  <si>
    <t>2019.10.9</t>
    <phoneticPr fontId="19" type="noConversion"/>
  </si>
  <si>
    <t>高媛媛</t>
    <phoneticPr fontId="19" type="noConversion"/>
  </si>
  <si>
    <t>2019-265</t>
    <phoneticPr fontId="19" type="noConversion"/>
  </si>
  <si>
    <t>19219105WI0037</t>
    <phoneticPr fontId="19" type="noConversion"/>
  </si>
  <si>
    <t>JC21-1201-2019-000248</t>
    <phoneticPr fontId="19" type="noConversion"/>
  </si>
  <si>
    <t>东丽区华新街道“雪亮工程”综治视频监控系统专用网络维护项目MV线路合同</t>
    <phoneticPr fontId="19" type="noConversion"/>
  </si>
  <si>
    <t>何晓澎</t>
    <phoneticPr fontId="19" type="noConversion"/>
  </si>
  <si>
    <t>2019.9.27</t>
    <phoneticPr fontId="19" type="noConversion"/>
  </si>
  <si>
    <t>2019-266</t>
    <phoneticPr fontId="19" type="noConversion"/>
  </si>
  <si>
    <t>19219114WS0118</t>
    <phoneticPr fontId="19" type="noConversion"/>
  </si>
  <si>
    <t>天津市静海区河道网格化管理平台项目</t>
    <phoneticPr fontId="19" type="noConversion"/>
  </si>
  <si>
    <t>JC21-1201-2019-000423</t>
    <phoneticPr fontId="19" type="noConversion"/>
  </si>
  <si>
    <t>ICT静海区河道网格化管理平台项目MSTP电路租用合同</t>
    <phoneticPr fontId="19" type="noConversion"/>
  </si>
  <si>
    <t>2019.9.24</t>
    <phoneticPr fontId="19" type="noConversion"/>
  </si>
  <si>
    <t>2019-267</t>
    <phoneticPr fontId="19" type="noConversion"/>
  </si>
  <si>
    <t>ICT静海区河道网格化管理平台项目宽带专线业务新装协议合同</t>
    <phoneticPr fontId="19" type="noConversion"/>
  </si>
  <si>
    <t>2019-268</t>
    <phoneticPr fontId="19" type="noConversion"/>
  </si>
  <si>
    <t>开发区公安消防支队消防物联网建设通信服务协议</t>
    <phoneticPr fontId="19" type="noConversion"/>
  </si>
  <si>
    <t>JC21-1201-2019-000359</t>
    <phoneticPr fontId="19" type="noConversion"/>
  </si>
  <si>
    <t>2019.8.9</t>
    <phoneticPr fontId="19" type="noConversion"/>
  </si>
  <si>
    <t>张悦</t>
    <phoneticPr fontId="19" type="noConversion"/>
  </si>
  <si>
    <t>2019-269</t>
    <phoneticPr fontId="19" type="noConversion"/>
  </si>
  <si>
    <t>19219113WS0119</t>
    <phoneticPr fontId="19" type="noConversion"/>
  </si>
  <si>
    <t>津南区河道网格化guanlpingt项目</t>
    <phoneticPr fontId="19" type="noConversion"/>
  </si>
  <si>
    <t>JC21-1201-2019-000434</t>
    <phoneticPr fontId="19" type="noConversion"/>
  </si>
  <si>
    <t>ICT静海区河道网格化管理平台项目沃云产品服务销售合同</t>
    <phoneticPr fontId="19" type="noConversion"/>
  </si>
  <si>
    <t>JC21-1201-2019-000214</t>
    <phoneticPr fontId="19" type="noConversion"/>
  </si>
  <si>
    <t>2019-270</t>
    <phoneticPr fontId="19" type="noConversion"/>
  </si>
  <si>
    <t>津南区河道网格化管理平台项目</t>
    <phoneticPr fontId="19" type="noConversion"/>
  </si>
  <si>
    <t>2019-271</t>
    <phoneticPr fontId="19" type="noConversion"/>
  </si>
  <si>
    <t>JC21-1201-2019-000395</t>
    <phoneticPr fontId="19" type="noConversion"/>
  </si>
  <si>
    <t>ICT津南区河道网格化管理平台项目MSTP电路租用合同</t>
    <phoneticPr fontId="19" type="noConversion"/>
  </si>
  <si>
    <t>2019.9.17</t>
    <phoneticPr fontId="19" type="noConversion"/>
  </si>
  <si>
    <t>JC21-1201-2019-000399</t>
    <phoneticPr fontId="19" type="noConversion"/>
  </si>
  <si>
    <t>ICT津南区河道网格化管理平台项目宽带专线业务新装协议合同</t>
    <phoneticPr fontId="19" type="noConversion"/>
  </si>
  <si>
    <t>19219117WW0019</t>
    <phoneticPr fontId="19" type="noConversion"/>
  </si>
  <si>
    <t>天津润城信息安全技术检测有限公司</t>
    <phoneticPr fontId="19" type="noConversion"/>
  </si>
  <si>
    <t>JC21-1201-2019-000422</t>
    <phoneticPr fontId="19" type="noConversion"/>
  </si>
  <si>
    <t>2019-272</t>
    <phoneticPr fontId="19" type="noConversion"/>
  </si>
  <si>
    <t>19219115WO0130</t>
    <phoneticPr fontId="19" type="noConversion"/>
  </si>
  <si>
    <t>JC21-1201-2019-000458</t>
    <phoneticPr fontId="19" type="noConversion"/>
  </si>
  <si>
    <t>上海岩谷有限公司储罐状况监控管理项目（2019下半年）集成维护合同</t>
    <phoneticPr fontId="19" type="noConversion"/>
  </si>
  <si>
    <t>刘健欣</t>
    <phoneticPr fontId="19" type="noConversion"/>
  </si>
  <si>
    <t>2019.10.10</t>
    <phoneticPr fontId="19" type="noConversion"/>
  </si>
  <si>
    <t>2019-273</t>
    <phoneticPr fontId="19" type="noConversion"/>
  </si>
  <si>
    <t>19219110WI0164</t>
    <phoneticPr fontId="19" type="noConversion"/>
  </si>
  <si>
    <t>JC21-1201-2019-000445</t>
    <phoneticPr fontId="19" type="noConversion"/>
  </si>
  <si>
    <t>阿米玛玛农贸市场WIFI建设项目合同</t>
    <phoneticPr fontId="19" type="noConversion"/>
  </si>
  <si>
    <t>天津阿米玛玛农贸市场WIFT建设项目</t>
    <phoneticPr fontId="19" type="noConversion"/>
  </si>
  <si>
    <t>刘健欣</t>
    <phoneticPr fontId="75" type="noConversion"/>
  </si>
  <si>
    <t>2019.9.27</t>
    <phoneticPr fontId="19" type="noConversion"/>
  </si>
  <si>
    <t>2019-274</t>
    <phoneticPr fontId="19" type="noConversion"/>
  </si>
  <si>
    <t>19219114WI00166</t>
    <phoneticPr fontId="19" type="noConversion"/>
  </si>
  <si>
    <t>JC21-1201-2019-000437</t>
    <phoneticPr fontId="19" type="noConversion"/>
  </si>
  <si>
    <t>天津津静昆仑燃气集成服务项目</t>
    <phoneticPr fontId="19" type="noConversion"/>
  </si>
  <si>
    <t>天津津静昆仑燃气集成服务合同</t>
    <phoneticPr fontId="19" type="noConversion"/>
  </si>
  <si>
    <t xml:space="preserve">   2019.9.25</t>
    <phoneticPr fontId="19" type="noConversion"/>
  </si>
  <si>
    <t>19219104WI0142</t>
    <phoneticPr fontId="19" type="noConversion"/>
  </si>
  <si>
    <t>中国银联股份有限公司天津市分公司技术服务项目</t>
    <phoneticPr fontId="19" type="noConversion"/>
  </si>
  <si>
    <t>中国银联股份有限公司天津市分公司技术服务合同</t>
    <phoneticPr fontId="19" type="noConversion"/>
  </si>
  <si>
    <t>JC21-1201-2019-000416</t>
    <phoneticPr fontId="19" type="noConversion"/>
  </si>
  <si>
    <t>苏腾飞</t>
  </si>
  <si>
    <t>2019-275</t>
    <phoneticPr fontId="19" type="noConversion"/>
  </si>
  <si>
    <t>2019-276</t>
    <phoneticPr fontId="19" type="noConversion"/>
  </si>
  <si>
    <t>19219102WI0151</t>
    <phoneticPr fontId="19" type="noConversion"/>
  </si>
  <si>
    <t>天津市北辰区晨光电影院放映站ICT项目</t>
    <phoneticPr fontId="19" type="noConversion"/>
  </si>
  <si>
    <t>刘嘉</t>
    <phoneticPr fontId="19" type="noConversion"/>
  </si>
  <si>
    <t>JC21-1201-2019-000429</t>
    <phoneticPr fontId="19" type="noConversion"/>
  </si>
  <si>
    <t>天津市北辰区晨光电影院放映站ICT项目合同</t>
    <phoneticPr fontId="19" type="noConversion"/>
  </si>
  <si>
    <t>天津市拓甫网络科技开发有限公司</t>
    <phoneticPr fontId="19" type="noConversion"/>
  </si>
  <si>
    <t>2019-277</t>
    <phoneticPr fontId="19" type="noConversion"/>
  </si>
  <si>
    <t>19219102WI0128</t>
    <phoneticPr fontId="19" type="noConversion"/>
  </si>
  <si>
    <t>天津市北辰住建委建筑安全管理平台扩容项目</t>
    <phoneticPr fontId="19" type="noConversion"/>
  </si>
  <si>
    <t>JC21-1201-2019-000373</t>
    <phoneticPr fontId="19" type="noConversion"/>
  </si>
  <si>
    <t>天津市北辰住建委建筑安全综合管理系统维护服务</t>
    <phoneticPr fontId="19" type="noConversion"/>
  </si>
  <si>
    <t>2019-278</t>
    <phoneticPr fontId="19" type="noConversion"/>
  </si>
  <si>
    <t>19219102WI0127</t>
    <phoneticPr fontId="19" type="noConversion"/>
  </si>
  <si>
    <t>天津市北辰住建委建筑安全管理系统维护服务项目</t>
    <phoneticPr fontId="19" type="noConversion"/>
  </si>
  <si>
    <t>JC21-1201-2019-000419</t>
    <phoneticPr fontId="19" type="noConversion"/>
  </si>
  <si>
    <t>天津市北辰住建委建筑工地监控指挥中心设备升级项目合同</t>
    <phoneticPr fontId="19" type="noConversion"/>
  </si>
  <si>
    <t>2019-279</t>
    <phoneticPr fontId="19" type="noConversion"/>
  </si>
  <si>
    <t>19218107WC0148</t>
    <phoneticPr fontId="19" type="noConversion"/>
  </si>
  <si>
    <t>JC21-1201-2019-000431</t>
    <phoneticPr fontId="19" type="noConversion"/>
  </si>
  <si>
    <t>2019.9.28</t>
    <phoneticPr fontId="19" type="noConversion"/>
  </si>
  <si>
    <t>2019-280</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</si>
</sst>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_);[Red]\(#,##0.00\)"/>
    <numFmt numFmtId="177" formatCode="0.00;[Red]0.00"/>
    <numFmt numFmtId="178" formatCode="0.00_);[Red]\(0.00\)"/>
    <numFmt numFmtId="179" formatCode="0.00_ "/>
    <numFmt numFmtId="180" formatCode="yyyy/m/d;@"/>
    <numFmt numFmtId="181" formatCode="#,##0_);[Red]\(#,##0\)"/>
    <numFmt numFmtId="182" formatCode="&quot;¥&quot;#,##0.00;[Red]&quot;¥&quot;#,##0.00"/>
    <numFmt numFmtId="183" formatCode="0.00_ ;[Red]\-0.00\ "/>
  </numFmts>
  <fonts count="76">
    <font>
      <sz val="12"/>
      <name val="Times New Roman"/>
      <family val="1"/>
    </font>
    <font>
      <outline/>
      <sz val="12"/>
      <name val="宋体"/>
      <family val="3"/>
      <charset val="134"/>
    </font>
    <font>
      <sz val="11"/>
      <color indexed="8"/>
      <name val="宋体"/>
      <family val="3"/>
      <charset val="134"/>
    </font>
    <font>
      <sz val="11"/>
      <color indexed="9"/>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b/>
      <sz val="11"/>
      <color indexed="56"/>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b/>
      <sz val="13"/>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9"/>
      <name val="宋体"/>
      <family val="3"/>
      <charset val="134"/>
    </font>
    <font>
      <sz val="12"/>
      <name val="Times New Roman"/>
      <family val="1"/>
    </font>
    <font>
      <sz val="11"/>
      <name val="宋体"/>
      <family val="3"/>
      <charset val="134"/>
    </font>
    <font>
      <sz val="12"/>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font>
    <font>
      <sz val="9"/>
      <name val="宋体"/>
      <family val="3"/>
      <charset val="134"/>
      <scheme val="minor"/>
    </font>
    <font>
      <sz val="9"/>
      <name val="宋体"/>
      <family val="3"/>
      <charset val="134"/>
    </font>
    <font>
      <sz val="9"/>
      <name val="宋体"/>
      <family val="3"/>
      <charset val="134"/>
    </font>
    <font>
      <u/>
      <sz val="12"/>
      <color theme="10"/>
      <name val="Times New Roman"/>
      <family val="1"/>
    </font>
    <font>
      <sz val="9"/>
      <name val="宋体"/>
      <family val="2"/>
      <charset val="134"/>
      <scheme val="minor"/>
    </font>
    <font>
      <b/>
      <sz val="9"/>
      <name val="宋体"/>
      <family val="3"/>
      <charset val="134"/>
    </font>
    <font>
      <b/>
      <sz val="9"/>
      <name val="Times New Roman"/>
      <family val="1"/>
    </font>
    <font>
      <sz val="9"/>
      <color indexed="8"/>
      <name val="宋体"/>
      <family val="3"/>
      <charset val="134"/>
    </font>
    <font>
      <sz val="9"/>
      <name val="仿宋"/>
      <family val="3"/>
      <charset val="134"/>
    </font>
    <font>
      <sz val="9"/>
      <color theme="1"/>
      <name val="宋体"/>
      <family val="3"/>
      <charset val="134"/>
      <scheme val="minor"/>
    </font>
    <font>
      <sz val="9"/>
      <name val="Times New Roman"/>
      <family val="1"/>
    </font>
    <font>
      <b/>
      <sz val="9"/>
      <name val="宋体"/>
      <family val="3"/>
      <charset val="134"/>
      <scheme val="minor"/>
    </font>
    <font>
      <b/>
      <sz val="12"/>
      <name val="Times New Roman"/>
      <family val="1"/>
    </font>
    <font>
      <b/>
      <sz val="9"/>
      <color indexed="8"/>
      <name val="宋体"/>
      <family val="3"/>
      <charset val="134"/>
    </font>
    <font>
      <sz val="9"/>
      <color rgb="FFFF0000"/>
      <name val="宋体"/>
      <family val="3"/>
      <charset val="134"/>
      <scheme val="minor"/>
    </font>
    <font>
      <b/>
      <sz val="9"/>
      <color theme="1"/>
      <name val="宋体"/>
      <family val="3"/>
      <charset val="134"/>
      <scheme val="minor"/>
    </font>
    <font>
      <b/>
      <sz val="9"/>
      <name val="宋体"/>
      <family val="3"/>
      <charset val="134"/>
    </font>
    <font>
      <sz val="9"/>
      <name val="宋体"/>
      <family val="3"/>
      <charset val="134"/>
    </font>
    <font>
      <sz val="9"/>
      <name val="宋体"/>
      <family val="3"/>
      <charset val="134"/>
    </font>
    <font>
      <sz val="9"/>
      <color rgb="FFFF0000"/>
      <name val="宋体"/>
      <family val="3"/>
      <charset val="134"/>
    </font>
    <font>
      <sz val="9"/>
      <color theme="1"/>
      <name val="宋体"/>
      <family val="3"/>
      <charset val="134"/>
    </font>
    <font>
      <sz val="10"/>
      <name val="宋体"/>
      <family val="3"/>
      <charset val="134"/>
    </font>
    <font>
      <sz val="9"/>
      <name val="宋体"/>
      <family val="3"/>
      <charset val="134"/>
      <scheme val="major"/>
    </font>
    <font>
      <b/>
      <sz val="9"/>
      <color rgb="FFFF0000"/>
      <name val="宋体"/>
      <family val="3"/>
      <charset val="134"/>
      <scheme val="minor"/>
    </font>
    <font>
      <sz val="9"/>
      <color indexed="8"/>
      <name val="宋体"/>
      <family val="3"/>
      <charset val="134"/>
      <scheme val="minor"/>
    </font>
    <font>
      <b/>
      <sz val="9"/>
      <color rgb="FFFF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2"/>
      <name val="仿宋_GB2312"/>
      <family val="3"/>
      <charset val="134"/>
    </font>
    <font>
      <sz val="9"/>
      <name val="仿宋_GB2312"/>
      <family val="3"/>
      <charset val="134"/>
    </font>
    <font>
      <sz val="10"/>
      <color theme="1"/>
      <name val="仿宋_GB2312"/>
      <family val="3"/>
      <charset val="134"/>
    </font>
    <font>
      <sz val="9"/>
      <name val="等线"/>
      <family val="3"/>
      <charset val="134"/>
    </font>
    <font>
      <sz val="11"/>
      <color indexed="8"/>
      <name val="等线"/>
      <family val="3"/>
      <charset val="134"/>
    </font>
    <font>
      <sz val="10"/>
      <color theme="1"/>
      <name val="宋体"/>
      <family val="3"/>
      <charset val="134"/>
      <scheme val="minor"/>
    </font>
    <font>
      <sz val="10"/>
      <color rgb="FFFF0000"/>
      <name val="宋体"/>
      <family val="3"/>
      <charset val="134"/>
      <scheme val="minor"/>
    </font>
    <font>
      <b/>
      <sz val="9"/>
      <name val="Tahoma"/>
      <family val="2"/>
    </font>
    <font>
      <sz val="9"/>
      <name val="Tahoma"/>
      <family val="2"/>
    </font>
    <font>
      <sz val="10"/>
      <name val="宋体"/>
      <family val="3"/>
      <charset val="134"/>
      <scheme val="minor"/>
    </font>
    <font>
      <sz val="10"/>
      <color indexed="63"/>
      <name val="宋体"/>
      <family val="3"/>
      <charset val="134"/>
      <scheme val="minor"/>
    </font>
    <font>
      <b/>
      <sz val="10"/>
      <color rgb="FF666666"/>
      <name val="宋体"/>
      <family val="3"/>
      <charset val="134"/>
      <scheme val="minor"/>
    </font>
    <font>
      <sz val="10"/>
      <name val="Times New Roman"/>
      <family val="1"/>
    </font>
    <font>
      <b/>
      <sz val="13"/>
      <color rgb="FF0A9375"/>
      <name val="微软雅黑"/>
      <family val="2"/>
      <charset val="134"/>
    </font>
    <font>
      <b/>
      <sz val="9"/>
      <color rgb="FF000000"/>
      <name val="微软雅黑"/>
      <family val="2"/>
      <charset val="134"/>
    </font>
    <font>
      <sz val="11"/>
      <color theme="1"/>
      <name val="宋体"/>
      <family val="3"/>
      <charset val="134"/>
      <scheme val="minor"/>
    </font>
    <font>
      <sz val="9"/>
      <name val="宋体"/>
      <family val="3"/>
      <charset val="134"/>
    </font>
  </fonts>
  <fills count="3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rgb="FF92D050"/>
        <bgColor indexed="64"/>
      </patternFill>
    </fill>
    <fill>
      <patternFill patternType="solid">
        <fgColor theme="0"/>
        <bgColor indexed="64"/>
      </patternFill>
    </fill>
    <fill>
      <patternFill patternType="solid">
        <fgColor theme="6"/>
        <bgColor indexed="64"/>
      </patternFill>
    </fill>
    <fill>
      <patternFill patternType="solid">
        <fgColor rgb="FFFF0000"/>
        <bgColor indexed="64"/>
      </patternFill>
    </fill>
    <fill>
      <patternFill patternType="solid">
        <fgColor theme="8"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4"/>
        <bgColor indexed="64"/>
      </patternFill>
    </fill>
    <fill>
      <patternFill patternType="solid">
        <fgColor theme="4" tint="0.79998168889431442"/>
        <bgColor indexed="64"/>
      </patternFill>
    </fill>
    <fill>
      <patternFill patternType="solid">
        <fgColor theme="2"/>
        <bgColor indexed="64"/>
      </patternFill>
    </fill>
    <fill>
      <patternFill patternType="solid">
        <fgColor rgb="FF00B0F0"/>
        <bgColor indexed="64"/>
      </patternFill>
    </fill>
    <fill>
      <patternFill patternType="solid">
        <fgColor theme="6" tint="0.39997558519241921"/>
        <bgColor indexed="64"/>
      </patternFill>
    </fill>
  </fills>
  <borders count="1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46">
    <xf numFmtId="0" fontId="0" fillId="0" borderId="0"/>
    <xf numFmtId="0" fontId="2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7" fillId="3" borderId="0" applyNumberFormat="0" applyBorder="0" applyAlignment="0" applyProtection="0">
      <alignment vertical="center"/>
    </xf>
    <xf numFmtId="0" fontId="22" fillId="0" borderId="0"/>
    <xf numFmtId="0" fontId="13" fillId="4" borderId="0" applyNumberFormat="0" applyBorder="0" applyAlignment="0" applyProtection="0">
      <alignment vertical="center"/>
    </xf>
    <xf numFmtId="0" fontId="14" fillId="0" borderId="4" applyNumberFormat="0" applyFill="0" applyAlignment="0" applyProtection="0">
      <alignment vertical="center"/>
    </xf>
    <xf numFmtId="0" fontId="15" fillId="16" borderId="5" applyNumberFormat="0" applyAlignment="0" applyProtection="0">
      <alignment vertical="center"/>
    </xf>
    <xf numFmtId="0" fontId="16" fillId="17" borderId="6" applyNumberFormat="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7" applyNumberFormat="0" applyFill="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18" fillId="22" borderId="0" applyNumberFormat="0" applyBorder="0" applyAlignment="0" applyProtection="0">
      <alignment vertical="center"/>
    </xf>
    <xf numFmtId="0" fontId="10" fillId="16" borderId="8" applyNumberFormat="0" applyAlignment="0" applyProtection="0">
      <alignment vertical="center"/>
    </xf>
    <xf numFmtId="0" fontId="5" fillId="7" borderId="5" applyNumberFormat="0" applyAlignment="0" applyProtection="0">
      <alignment vertical="center"/>
    </xf>
    <xf numFmtId="0" fontId="20" fillId="23" borderId="9" applyNumberFormat="0" applyFont="0" applyAlignment="0" applyProtection="0">
      <alignment vertical="center"/>
    </xf>
    <xf numFmtId="0" fontId="32" fillId="0" borderId="0" applyNumberFormat="0" applyFill="0" applyBorder="0" applyAlignment="0" applyProtection="0">
      <alignment vertical="top"/>
      <protection locked="0"/>
    </xf>
    <xf numFmtId="0" fontId="20" fillId="0" borderId="0"/>
  </cellStyleXfs>
  <cellXfs count="335">
    <xf numFmtId="0" fontId="0" fillId="0" borderId="0" xfId="0" applyFont="1" applyAlignment="1">
      <alignment vertical="center"/>
    </xf>
    <xf numFmtId="0" fontId="19" fillId="0" borderId="10" xfId="0" applyFont="1" applyFill="1" applyBorder="1" applyAlignment="1">
      <alignment horizontal="center" vertical="center" wrapText="1"/>
    </xf>
    <xf numFmtId="9" fontId="19" fillId="0" borderId="10" xfId="0" applyNumberFormat="1" applyFont="1" applyFill="1" applyBorder="1" applyAlignment="1">
      <alignment horizontal="center" vertical="center" wrapText="1"/>
    </xf>
    <xf numFmtId="178" fontId="19" fillId="0" borderId="10" xfId="0" applyNumberFormat="1" applyFont="1" applyFill="1" applyBorder="1" applyAlignment="1">
      <alignment horizontal="center" vertical="center" wrapText="1"/>
    </xf>
    <xf numFmtId="0" fontId="33" fillId="0" borderId="10" xfId="0" applyFont="1" applyFill="1" applyBorder="1" applyAlignment="1">
      <alignment horizontal="center" vertical="center" wrapText="1"/>
    </xf>
    <xf numFmtId="176" fontId="34" fillId="0" borderId="10" xfId="0" applyNumberFormat="1" applyFont="1" applyFill="1" applyBorder="1" applyAlignment="1">
      <alignment horizontal="center" vertical="center" wrapText="1"/>
    </xf>
    <xf numFmtId="0" fontId="34" fillId="0" borderId="10" xfId="0" applyFont="1" applyFill="1" applyBorder="1" applyAlignment="1">
      <alignment horizontal="center" vertical="center" wrapText="1"/>
    </xf>
    <xf numFmtId="177" fontId="34" fillId="0" borderId="10" xfId="0" applyNumberFormat="1" applyFont="1" applyFill="1" applyBorder="1" applyAlignment="1">
      <alignment horizontal="center" vertical="center" wrapText="1"/>
    </xf>
    <xf numFmtId="0" fontId="36" fillId="0" borderId="10" xfId="0" applyFont="1" applyFill="1" applyBorder="1" applyAlignment="1">
      <alignment horizontal="center" vertical="center" wrapText="1"/>
    </xf>
    <xf numFmtId="178" fontId="34" fillId="0" borderId="10" xfId="0" applyNumberFormat="1" applyFont="1" applyFill="1" applyBorder="1" applyAlignment="1">
      <alignment horizontal="center" vertical="center" wrapText="1"/>
    </xf>
    <xf numFmtId="180" fontId="34" fillId="0" borderId="10" xfId="0" applyNumberFormat="1" applyFont="1" applyFill="1" applyBorder="1" applyAlignment="1">
      <alignment horizontal="center" vertical="center" wrapText="1"/>
    </xf>
    <xf numFmtId="181" fontId="34" fillId="0" borderId="10" xfId="0" applyNumberFormat="1" applyFont="1" applyFill="1" applyBorder="1" applyAlignment="1">
      <alignment horizontal="center" vertical="center" wrapText="1"/>
    </xf>
    <xf numFmtId="9" fontId="34" fillId="0" borderId="10" xfId="0" applyNumberFormat="1" applyFont="1" applyFill="1" applyBorder="1" applyAlignment="1">
      <alignment horizontal="center" vertical="center" wrapText="1"/>
    </xf>
    <xf numFmtId="178" fontId="40" fillId="0" borderId="10" xfId="0" applyNumberFormat="1" applyFont="1" applyFill="1" applyBorder="1" applyAlignment="1">
      <alignment horizontal="center" vertical="center" wrapText="1"/>
    </xf>
    <xf numFmtId="9" fontId="40" fillId="0" borderId="10" xfId="0" applyNumberFormat="1" applyFont="1" applyFill="1" applyBorder="1" applyAlignment="1">
      <alignment horizontal="center" vertical="center" wrapText="1"/>
    </xf>
    <xf numFmtId="177" fontId="40" fillId="0" borderId="10" xfId="0" applyNumberFormat="1" applyFont="1" applyFill="1" applyBorder="1" applyAlignment="1">
      <alignment horizontal="center" vertical="center" wrapText="1"/>
    </xf>
    <xf numFmtId="49" fontId="40" fillId="0" borderId="10" xfId="0" applyNumberFormat="1" applyFont="1" applyFill="1" applyBorder="1" applyAlignment="1">
      <alignment horizontal="center" vertical="center" wrapText="1"/>
    </xf>
    <xf numFmtId="0" fontId="40" fillId="0" borderId="10" xfId="0" applyFont="1" applyFill="1" applyBorder="1" applyAlignment="1">
      <alignment horizontal="center" vertical="center" wrapText="1"/>
    </xf>
    <xf numFmtId="49" fontId="19" fillId="0" borderId="10" xfId="0" applyNumberFormat="1" applyFont="1" applyFill="1" applyBorder="1" applyAlignment="1">
      <alignment horizontal="center" vertical="center" wrapText="1"/>
    </xf>
    <xf numFmtId="10" fontId="40" fillId="0" borderId="10" xfId="0" applyNumberFormat="1" applyFont="1" applyFill="1" applyBorder="1" applyAlignment="1">
      <alignment horizontal="center" vertical="center" wrapText="1"/>
    </xf>
    <xf numFmtId="0" fontId="29" fillId="0" borderId="10" xfId="0" applyFont="1" applyFill="1" applyBorder="1" applyAlignment="1">
      <alignment horizontal="center" vertical="center" wrapText="1"/>
    </xf>
    <xf numFmtId="9" fontId="37" fillId="0" borderId="10" xfId="0" applyNumberFormat="1" applyFont="1" applyFill="1" applyBorder="1" applyAlignment="1">
      <alignment horizontal="center" vertical="center" wrapText="1"/>
    </xf>
    <xf numFmtId="0" fontId="45" fillId="0" borderId="10" xfId="0" applyFont="1" applyFill="1" applyBorder="1" applyAlignment="1">
      <alignment horizontal="center" vertical="center" wrapText="1"/>
    </xf>
    <xf numFmtId="0" fontId="46" fillId="0" borderId="10" xfId="0" applyFont="1" applyFill="1" applyBorder="1" applyAlignment="1">
      <alignment horizontal="center" vertical="center" wrapText="1"/>
    </xf>
    <xf numFmtId="178" fontId="29" fillId="0" borderId="10" xfId="0" applyNumberFormat="1" applyFont="1" applyFill="1" applyBorder="1" applyAlignment="1">
      <alignment horizontal="center" vertical="center" wrapText="1"/>
    </xf>
    <xf numFmtId="49" fontId="34" fillId="0" borderId="10" xfId="0" applyNumberFormat="1" applyFont="1" applyFill="1" applyBorder="1" applyAlignment="1">
      <alignment horizontal="center" vertical="center" wrapText="1"/>
    </xf>
    <xf numFmtId="49" fontId="49" fillId="0" borderId="10" xfId="26" applyNumberFormat="1" applyFont="1" applyFill="1" applyBorder="1" applyAlignment="1">
      <alignment horizontal="center" vertical="center" wrapText="1"/>
    </xf>
    <xf numFmtId="0" fontId="38" fillId="0" borderId="10" xfId="26" applyFont="1" applyFill="1" applyBorder="1" applyAlignment="1">
      <alignment horizontal="center" vertical="center" wrapText="1"/>
    </xf>
    <xf numFmtId="0" fontId="19" fillId="0" borderId="10" xfId="0" applyFont="1" applyFill="1" applyBorder="1" applyAlignment="1">
      <alignment horizontal="center" wrapText="1"/>
    </xf>
    <xf numFmtId="0" fontId="36" fillId="0" borderId="10" xfId="0" applyFont="1" applyFill="1" applyBorder="1" applyAlignment="1">
      <alignment horizontal="center" wrapText="1"/>
    </xf>
    <xf numFmtId="9" fontId="29" fillId="0" borderId="10" xfId="0" applyNumberFormat="1" applyFont="1" applyFill="1" applyBorder="1" applyAlignment="1">
      <alignment horizontal="center" vertical="center" wrapText="1"/>
    </xf>
    <xf numFmtId="176" fontId="51" fillId="0" borderId="10" xfId="0" applyNumberFormat="1" applyFont="1" applyFill="1" applyBorder="1" applyAlignment="1">
      <alignment horizontal="center" vertical="center" wrapText="1"/>
    </xf>
    <xf numFmtId="0" fontId="52" fillId="0" borderId="10" xfId="0" applyFont="1" applyFill="1" applyBorder="1" applyAlignment="1">
      <alignment horizontal="center" vertical="center" wrapText="1"/>
    </xf>
    <xf numFmtId="9" fontId="19" fillId="25" borderId="10" xfId="0" applyNumberFormat="1" applyFont="1" applyFill="1" applyBorder="1" applyAlignment="1">
      <alignment horizontal="center" vertical="center" wrapText="1"/>
    </xf>
    <xf numFmtId="0" fontId="52" fillId="25" borderId="10" xfId="0" applyFont="1" applyFill="1" applyBorder="1" applyAlignment="1">
      <alignment horizontal="center" vertical="center" wrapText="1"/>
    </xf>
    <xf numFmtId="0" fontId="19" fillId="25" borderId="10" xfId="0" applyFont="1" applyFill="1" applyBorder="1" applyAlignment="1">
      <alignment horizontal="center" vertical="center" wrapText="1"/>
    </xf>
    <xf numFmtId="0" fontId="40" fillId="25" borderId="10" xfId="0" applyFont="1" applyFill="1" applyBorder="1" applyAlignment="1">
      <alignment horizontal="center" vertical="center" wrapText="1"/>
    </xf>
    <xf numFmtId="178" fontId="29" fillId="25" borderId="10" xfId="0" applyNumberFormat="1" applyFont="1" applyFill="1" applyBorder="1" applyAlignment="1">
      <alignment horizontal="center" vertical="center" wrapText="1"/>
    </xf>
    <xf numFmtId="0" fontId="19" fillId="28" borderId="10" xfId="0" applyFont="1" applyFill="1" applyBorder="1" applyAlignment="1">
      <alignment horizontal="center" vertical="center" wrapText="1"/>
    </xf>
    <xf numFmtId="9" fontId="19" fillId="28" borderId="10" xfId="0" applyNumberFormat="1" applyFont="1" applyFill="1" applyBorder="1" applyAlignment="1">
      <alignment horizontal="center" vertical="center" wrapText="1"/>
    </xf>
    <xf numFmtId="0" fontId="40" fillId="28" borderId="10" xfId="0" applyFont="1" applyFill="1" applyBorder="1" applyAlignment="1">
      <alignment horizontal="center" vertical="center" wrapText="1"/>
    </xf>
    <xf numFmtId="0" fontId="52" fillId="28" borderId="10" xfId="0" applyFont="1" applyFill="1" applyBorder="1" applyAlignment="1">
      <alignment horizontal="center" vertical="center" wrapText="1"/>
    </xf>
    <xf numFmtId="178" fontId="34" fillId="30" borderId="10" xfId="0" applyNumberFormat="1" applyFont="1" applyFill="1" applyBorder="1" applyAlignment="1">
      <alignment horizontal="center" vertical="center" wrapText="1"/>
    </xf>
    <xf numFmtId="178" fontId="19" fillId="30" borderId="10" xfId="0" applyNumberFormat="1" applyFont="1" applyFill="1" applyBorder="1" applyAlignment="1">
      <alignment horizontal="center" vertical="center" wrapText="1"/>
    </xf>
    <xf numFmtId="0" fontId="19" fillId="30" borderId="10" xfId="0" applyFont="1" applyFill="1" applyBorder="1" applyAlignment="1">
      <alignment horizontal="center" vertical="center" wrapText="1"/>
    </xf>
    <xf numFmtId="9" fontId="19" fillId="30" borderId="10" xfId="0" applyNumberFormat="1" applyFont="1" applyFill="1" applyBorder="1" applyAlignment="1">
      <alignment horizontal="center" vertical="center" wrapText="1"/>
    </xf>
    <xf numFmtId="0" fontId="59" fillId="0" borderId="0" xfId="0" applyFont="1" applyAlignment="1">
      <alignment horizontal="center" vertical="center"/>
    </xf>
    <xf numFmtId="0" fontId="60" fillId="31" borderId="10" xfId="0" applyFont="1" applyFill="1" applyBorder="1" applyAlignment="1">
      <alignment horizontal="center" vertical="center" wrapText="1"/>
    </xf>
    <xf numFmtId="0" fontId="59" fillId="0" borderId="10" xfId="0" applyFont="1" applyBorder="1" applyAlignment="1">
      <alignment horizontal="center" vertical="center"/>
    </xf>
    <xf numFmtId="0" fontId="60" fillId="0" borderId="10" xfId="0" applyFont="1" applyBorder="1" applyAlignment="1">
      <alignment horizontal="center" vertical="center" wrapText="1"/>
    </xf>
    <xf numFmtId="0" fontId="59" fillId="0" borderId="10" xfId="0" applyFont="1" applyBorder="1" applyAlignment="1">
      <alignment horizontal="center" vertical="center" wrapText="1"/>
    </xf>
    <xf numFmtId="0" fontId="60" fillId="0" borderId="12" xfId="0" applyFont="1" applyBorder="1" applyAlignment="1">
      <alignment vertical="center" wrapText="1"/>
    </xf>
    <xf numFmtId="0" fontId="60" fillId="0" borderId="11" xfId="0" applyFont="1" applyBorder="1" applyAlignment="1">
      <alignment horizontal="center" vertical="center" wrapText="1"/>
    </xf>
    <xf numFmtId="0" fontId="60" fillId="0" borderId="10" xfId="0" applyFont="1" applyBorder="1" applyAlignment="1">
      <alignment vertical="center" wrapText="1"/>
    </xf>
    <xf numFmtId="0" fontId="60" fillId="25" borderId="10" xfId="0" applyFont="1" applyFill="1" applyBorder="1" applyAlignment="1">
      <alignment horizontal="left" vertical="center" wrapText="1"/>
    </xf>
    <xf numFmtId="0" fontId="61" fillId="0" borderId="10" xfId="0" applyFont="1" applyBorder="1" applyAlignment="1">
      <alignment horizontal="left" vertical="center" wrapText="1"/>
    </xf>
    <xf numFmtId="0" fontId="61" fillId="0" borderId="10" xfId="0" applyFont="1" applyBorder="1" applyAlignment="1">
      <alignment horizontal="center" vertical="center"/>
    </xf>
    <xf numFmtId="0" fontId="59" fillId="0" borderId="0" xfId="0" applyFont="1" applyAlignment="1">
      <alignment vertical="center"/>
    </xf>
    <xf numFmtId="0" fontId="59" fillId="31" borderId="10" xfId="0" applyFont="1" applyFill="1" applyBorder="1" applyAlignment="1">
      <alignment vertical="center" wrapText="1"/>
    </xf>
    <xf numFmtId="0" fontId="59" fillId="0" borderId="10" xfId="0" applyFont="1" applyBorder="1" applyAlignment="1">
      <alignment vertical="center" wrapText="1"/>
    </xf>
    <xf numFmtId="0" fontId="60" fillId="25" borderId="10" xfId="0" applyFont="1" applyFill="1" applyBorder="1" applyAlignment="1">
      <alignment horizontal="center" vertical="center" wrapText="1"/>
    </xf>
    <xf numFmtId="0" fontId="61" fillId="25" borderId="10" xfId="0" applyFont="1" applyFill="1" applyBorder="1" applyAlignment="1">
      <alignment horizontal="center" vertical="center" wrapText="1"/>
    </xf>
    <xf numFmtId="0" fontId="61" fillId="25" borderId="10" xfId="0" applyFont="1" applyFill="1" applyBorder="1" applyAlignment="1">
      <alignment horizontal="left" vertical="center" wrapText="1"/>
    </xf>
    <xf numFmtId="0" fontId="61" fillId="0" borderId="10" xfId="0" applyFont="1" applyBorder="1" applyAlignment="1">
      <alignment horizontal="center" vertical="center" wrapText="1"/>
    </xf>
    <xf numFmtId="0" fontId="64" fillId="30" borderId="10" xfId="0" applyFont="1" applyFill="1" applyBorder="1" applyAlignment="1">
      <alignment horizontal="center" vertical="center" wrapText="1"/>
    </xf>
    <xf numFmtId="0" fontId="64" fillId="30" borderId="10" xfId="0" applyFont="1" applyFill="1" applyBorder="1" applyAlignment="1">
      <alignment horizontal="center" vertical="center"/>
    </xf>
    <xf numFmtId="0" fontId="64" fillId="26" borderId="10" xfId="0" applyFont="1" applyFill="1" applyBorder="1" applyAlignment="1">
      <alignment horizontal="center" vertical="center"/>
    </xf>
    <xf numFmtId="0" fontId="64" fillId="32" borderId="10" xfId="0" applyFont="1" applyFill="1" applyBorder="1" applyAlignment="1">
      <alignment horizontal="center" vertical="center"/>
    </xf>
    <xf numFmtId="0" fontId="64" fillId="33" borderId="10" xfId="0" applyFont="1" applyFill="1" applyBorder="1" applyAlignment="1">
      <alignment horizontal="center" vertical="center" wrapText="1"/>
    </xf>
    <xf numFmtId="0" fontId="64" fillId="0" borderId="0" xfId="0" applyFont="1" applyAlignment="1">
      <alignment horizontal="center" vertical="center"/>
    </xf>
    <xf numFmtId="0" fontId="64" fillId="0" borderId="10" xfId="0" applyFont="1" applyBorder="1" applyAlignment="1">
      <alignment horizontal="left" vertical="center" wrapText="1"/>
    </xf>
    <xf numFmtId="0" fontId="64" fillId="0" borderId="10" xfId="0" applyFont="1" applyBorder="1" applyAlignment="1">
      <alignment horizontal="left" vertical="center"/>
    </xf>
    <xf numFmtId="0" fontId="64" fillId="0" borderId="10" xfId="0" applyFont="1" applyBorder="1" applyAlignment="1">
      <alignment horizontal="center" vertical="center"/>
    </xf>
    <xf numFmtId="0" fontId="65" fillId="0" borderId="10" xfId="0" applyFont="1" applyBorder="1" applyAlignment="1">
      <alignment horizontal="center" vertical="center"/>
    </xf>
    <xf numFmtId="0" fontId="64" fillId="25" borderId="10" xfId="0" applyFont="1" applyFill="1" applyBorder="1" applyAlignment="1">
      <alignment horizontal="center" vertical="center"/>
    </xf>
    <xf numFmtId="0" fontId="64" fillId="0" borderId="10" xfId="0" applyFont="1" applyBorder="1" applyAlignment="1">
      <alignment horizontal="center" vertical="center" wrapText="1"/>
    </xf>
    <xf numFmtId="0" fontId="64" fillId="0" borderId="12" xfId="0" applyFont="1" applyBorder="1" applyAlignment="1">
      <alignment horizontal="left" vertical="center" wrapText="1"/>
    </xf>
    <xf numFmtId="58" fontId="64" fillId="33" borderId="10" xfId="0" applyNumberFormat="1" applyFont="1" applyFill="1" applyBorder="1" applyAlignment="1">
      <alignment horizontal="center" vertical="center" wrapText="1"/>
    </xf>
    <xf numFmtId="0" fontId="64" fillId="25" borderId="10" xfId="0" applyFont="1" applyFill="1" applyBorder="1" applyAlignment="1">
      <alignment horizontal="left" vertical="center" wrapText="1"/>
    </xf>
    <xf numFmtId="0" fontId="64" fillId="25" borderId="10" xfId="0" applyFont="1" applyFill="1" applyBorder="1" applyAlignment="1">
      <alignment horizontal="left" vertical="center"/>
    </xf>
    <xf numFmtId="0" fontId="64" fillId="25" borderId="10" xfId="0" applyFont="1" applyFill="1" applyBorder="1" applyAlignment="1">
      <alignment horizontal="center" vertical="center" wrapText="1"/>
    </xf>
    <xf numFmtId="0" fontId="64" fillId="25" borderId="0" xfId="0" applyFont="1" applyFill="1" applyAlignment="1">
      <alignment horizontal="center" vertical="center"/>
    </xf>
    <xf numFmtId="0" fontId="0" fillId="25" borderId="0" xfId="0" applyFont="1" applyFill="1" applyAlignment="1">
      <alignment vertical="center"/>
    </xf>
    <xf numFmtId="0" fontId="0" fillId="25" borderId="10" xfId="0" applyFont="1" applyFill="1" applyBorder="1" applyAlignment="1">
      <alignment vertical="center"/>
    </xf>
    <xf numFmtId="0" fontId="38" fillId="24" borderId="14" xfId="0" applyFont="1" applyFill="1" applyBorder="1" applyAlignment="1">
      <alignment horizontal="center" vertical="center" wrapText="1"/>
    </xf>
    <xf numFmtId="0" fontId="29" fillId="25" borderId="10" xfId="0" applyFont="1" applyFill="1" applyBorder="1" applyAlignment="1">
      <alignment horizontal="center" vertical="center" wrapText="1"/>
    </xf>
    <xf numFmtId="0" fontId="0" fillId="24" borderId="0" xfId="0" applyFont="1" applyFill="1" applyAlignment="1">
      <alignment vertical="center"/>
    </xf>
    <xf numFmtId="0" fontId="0" fillId="30" borderId="0" xfId="0" applyFont="1" applyFill="1" applyAlignment="1">
      <alignment vertical="center"/>
    </xf>
    <xf numFmtId="0" fontId="29" fillId="30" borderId="14" xfId="0" applyFont="1" applyFill="1" applyBorder="1" applyAlignment="1">
      <alignment horizontal="center" vertical="center" wrapText="1"/>
    </xf>
    <xf numFmtId="0" fontId="29" fillId="30" borderId="10" xfId="0" applyFont="1" applyFill="1" applyBorder="1" applyAlignment="1">
      <alignment horizontal="center" vertical="center" wrapText="1"/>
    </xf>
    <xf numFmtId="49" fontId="29" fillId="25" borderId="10" xfId="0" applyNumberFormat="1" applyFont="1" applyFill="1" applyBorder="1" applyAlignment="1">
      <alignment horizontal="center" vertical="center" wrapText="1"/>
    </xf>
    <xf numFmtId="49" fontId="0" fillId="25" borderId="0" xfId="0" applyNumberFormat="1" applyFont="1" applyFill="1" applyAlignment="1">
      <alignment vertical="center"/>
    </xf>
    <xf numFmtId="49" fontId="29" fillId="30" borderId="10" xfId="0" applyNumberFormat="1" applyFont="1" applyFill="1" applyBorder="1" applyAlignment="1">
      <alignment horizontal="center" vertical="center" wrapText="1"/>
    </xf>
    <xf numFmtId="49" fontId="29" fillId="24" borderId="14" xfId="0" applyNumberFormat="1" applyFont="1" applyFill="1" applyBorder="1" applyAlignment="1">
      <alignment horizontal="center" vertical="center" wrapText="1"/>
    </xf>
    <xf numFmtId="178" fontId="29" fillId="30" borderId="10" xfId="0" applyNumberFormat="1" applyFont="1" applyFill="1" applyBorder="1" applyAlignment="1">
      <alignment horizontal="center" vertical="center" wrapText="1"/>
    </xf>
    <xf numFmtId="0" fontId="0" fillId="30" borderId="0" xfId="0" applyFont="1" applyFill="1" applyAlignment="1">
      <alignment horizontal="center" vertical="center"/>
    </xf>
    <xf numFmtId="0" fontId="50" fillId="24" borderId="0" xfId="0" applyFont="1" applyFill="1" applyBorder="1" applyAlignment="1">
      <alignment horizontal="center" vertical="center" wrapText="1"/>
    </xf>
    <xf numFmtId="49" fontId="19" fillId="25" borderId="10" xfId="0" applyNumberFormat="1" applyFont="1" applyFill="1" applyBorder="1" applyAlignment="1">
      <alignment horizontal="center" vertical="center" wrapText="1"/>
    </xf>
    <xf numFmtId="49" fontId="19" fillId="28" borderId="10" xfId="0" applyNumberFormat="1" applyFont="1" applyFill="1" applyBorder="1" applyAlignment="1">
      <alignment horizontal="center" vertical="center" wrapText="1"/>
    </xf>
    <xf numFmtId="0" fontId="47" fillId="0" borderId="10" xfId="0" applyFont="1" applyFill="1" applyBorder="1" applyAlignment="1">
      <alignment horizontal="center" vertical="center" wrapText="1"/>
    </xf>
    <xf numFmtId="0" fontId="39" fillId="0" borderId="10" xfId="0" applyFont="1" applyFill="1" applyBorder="1" applyAlignment="1">
      <alignment horizontal="center" wrapText="1"/>
    </xf>
    <xf numFmtId="0" fontId="29" fillId="0" borderId="10" xfId="44" applyFont="1" applyFill="1" applyBorder="1" applyAlignment="1" applyProtection="1">
      <alignment horizontal="center" vertical="center" wrapText="1"/>
    </xf>
    <xf numFmtId="0" fontId="53" fillId="28" borderId="10" xfId="0" applyFont="1" applyFill="1" applyBorder="1" applyAlignment="1">
      <alignment horizontal="center" vertical="center" wrapText="1"/>
    </xf>
    <xf numFmtId="0" fontId="39" fillId="0" borderId="10" xfId="0" applyFont="1" applyFill="1" applyBorder="1" applyAlignment="1">
      <alignment horizontal="center" vertical="center" wrapText="1"/>
    </xf>
    <xf numFmtId="0" fontId="64" fillId="25" borderId="10" xfId="0" applyFont="1" applyFill="1" applyBorder="1" applyAlignment="1">
      <alignment horizontal="center" wrapText="1"/>
    </xf>
    <xf numFmtId="0" fontId="64" fillId="25" borderId="14" xfId="0" applyFont="1" applyFill="1" applyBorder="1" applyAlignment="1">
      <alignment horizontal="center" vertical="center" wrapText="1"/>
    </xf>
    <xf numFmtId="49" fontId="64" fillId="25" borderId="10" xfId="0" applyNumberFormat="1" applyFont="1" applyFill="1" applyBorder="1" applyAlignment="1">
      <alignment horizontal="center" vertical="center" wrapText="1"/>
    </xf>
    <xf numFmtId="0" fontId="64" fillId="30" borderId="10" xfId="0" applyFont="1" applyFill="1" applyBorder="1" applyAlignment="1">
      <alignment horizontal="center" wrapText="1"/>
    </xf>
    <xf numFmtId="0" fontId="64" fillId="30" borderId="14" xfId="0" applyFont="1" applyFill="1" applyBorder="1" applyAlignment="1">
      <alignment horizontal="center" vertical="center" wrapText="1"/>
    </xf>
    <xf numFmtId="49" fontId="64" fillId="30" borderId="10" xfId="0" applyNumberFormat="1" applyFont="1" applyFill="1" applyBorder="1" applyAlignment="1">
      <alignment horizontal="center" vertical="center" wrapText="1"/>
    </xf>
    <xf numFmtId="0" fontId="68" fillId="30" borderId="10" xfId="0" applyFont="1" applyFill="1" applyBorder="1"/>
    <xf numFmtId="0" fontId="68" fillId="30" borderId="0" xfId="0" applyFont="1" applyFill="1"/>
    <xf numFmtId="49" fontId="50" fillId="30" borderId="10" xfId="0" applyNumberFormat="1" applyFont="1" applyFill="1" applyBorder="1" applyAlignment="1">
      <alignment horizontal="center" vertical="center"/>
    </xf>
    <xf numFmtId="0" fontId="68" fillId="25" borderId="10" xfId="0" applyFont="1" applyFill="1" applyBorder="1"/>
    <xf numFmtId="0" fontId="68" fillId="25" borderId="0" xfId="0" applyFont="1" applyFill="1"/>
    <xf numFmtId="0" fontId="64" fillId="24" borderId="10" xfId="0" applyFont="1" applyFill="1" applyBorder="1" applyAlignment="1">
      <alignment horizontal="center" wrapText="1"/>
    </xf>
    <xf numFmtId="0" fontId="64" fillId="24" borderId="14" xfId="0" applyFont="1" applyFill="1" applyBorder="1" applyAlignment="1">
      <alignment horizontal="center" vertical="center" wrapText="1"/>
    </xf>
    <xf numFmtId="0" fontId="64" fillId="24" borderId="10" xfId="0" applyFont="1" applyFill="1" applyBorder="1" applyAlignment="1">
      <alignment horizontal="center" vertical="center" wrapText="1"/>
    </xf>
    <xf numFmtId="49" fontId="64" fillId="24" borderId="10" xfId="0" applyNumberFormat="1" applyFont="1" applyFill="1" applyBorder="1" applyAlignment="1">
      <alignment horizontal="center" vertical="center" wrapText="1"/>
    </xf>
    <xf numFmtId="49" fontId="50" fillId="24" borderId="10" xfId="0" applyNumberFormat="1" applyFont="1" applyFill="1" applyBorder="1" applyAlignment="1">
      <alignment horizontal="right" vertical="center"/>
    </xf>
    <xf numFmtId="0" fontId="68" fillId="24" borderId="10" xfId="0" applyFont="1" applyFill="1" applyBorder="1"/>
    <xf numFmtId="0" fontId="68" fillId="24" borderId="0" xfId="0" applyFont="1" applyFill="1"/>
    <xf numFmtId="0" fontId="68" fillId="25" borderId="10" xfId="0" applyFont="1" applyFill="1" applyBorder="1" applyAlignment="1">
      <alignment horizontal="center" wrapText="1"/>
    </xf>
    <xf numFmtId="0" fontId="68" fillId="25" borderId="14" xfId="0" applyFont="1" applyFill="1" applyBorder="1" applyAlignment="1">
      <alignment horizontal="center" vertical="center" wrapText="1"/>
    </xf>
    <xf numFmtId="0" fontId="68" fillId="25" borderId="10" xfId="0" applyFont="1" applyFill="1" applyBorder="1" applyAlignment="1">
      <alignment horizontal="center" vertical="center" wrapText="1"/>
    </xf>
    <xf numFmtId="49" fontId="69" fillId="25" borderId="10" xfId="0" applyNumberFormat="1" applyFont="1" applyFill="1" applyBorder="1" applyAlignment="1">
      <alignment horizontal="center" vertical="center" wrapText="1"/>
    </xf>
    <xf numFmtId="49" fontId="68" fillId="25" borderId="10" xfId="0" applyNumberFormat="1" applyFont="1" applyFill="1" applyBorder="1" applyAlignment="1">
      <alignment horizontal="center" vertical="center" wrapText="1"/>
    </xf>
    <xf numFmtId="49" fontId="64" fillId="30" borderId="14" xfId="0" applyNumberFormat="1" applyFont="1" applyFill="1" applyBorder="1" applyAlignment="1">
      <alignment horizontal="center" vertical="center" wrapText="1"/>
    </xf>
    <xf numFmtId="49" fontId="50" fillId="30" borderId="10" xfId="0" applyNumberFormat="1" applyFont="1" applyFill="1" applyBorder="1" applyAlignment="1">
      <alignment horizontal="right" vertical="center"/>
    </xf>
    <xf numFmtId="49" fontId="64" fillId="24" borderId="14" xfId="0" applyNumberFormat="1" applyFont="1" applyFill="1" applyBorder="1" applyAlignment="1">
      <alignment horizontal="center" vertical="center" wrapText="1"/>
    </xf>
    <xf numFmtId="0" fontId="68" fillId="30" borderId="10" xfId="0" applyFont="1" applyFill="1" applyBorder="1" applyAlignment="1">
      <alignment horizontal="center" wrapText="1"/>
    </xf>
    <xf numFmtId="0" fontId="68" fillId="30" borderId="10" xfId="0" applyFont="1" applyFill="1" applyBorder="1" applyAlignment="1">
      <alignment horizontal="center" vertical="center" wrapText="1"/>
    </xf>
    <xf numFmtId="49" fontId="69" fillId="30" borderId="10" xfId="0" applyNumberFormat="1" applyFont="1" applyFill="1" applyBorder="1" applyAlignment="1">
      <alignment horizontal="center" vertical="center" wrapText="1"/>
    </xf>
    <xf numFmtId="178" fontId="68" fillId="30" borderId="10" xfId="0" applyNumberFormat="1" applyFont="1" applyFill="1" applyBorder="1" applyAlignment="1">
      <alignment horizontal="center" vertical="center" wrapText="1"/>
    </xf>
    <xf numFmtId="178" fontId="69" fillId="30" borderId="10" xfId="0" applyNumberFormat="1" applyFont="1" applyFill="1" applyBorder="1" applyAlignment="1">
      <alignment horizontal="center" vertical="center" wrapText="1"/>
    </xf>
    <xf numFmtId="0" fontId="68" fillId="24" borderId="0" xfId="0" applyFont="1" applyFill="1" applyBorder="1"/>
    <xf numFmtId="0" fontId="68" fillId="30" borderId="14" xfId="0" applyFont="1" applyFill="1" applyBorder="1" applyAlignment="1">
      <alignment horizontal="center" vertical="center" wrapText="1"/>
    </xf>
    <xf numFmtId="179" fontId="64" fillId="30" borderId="10" xfId="0" applyNumberFormat="1" applyFont="1" applyFill="1" applyBorder="1" applyAlignment="1">
      <alignment horizontal="center" vertical="center" wrapText="1"/>
    </xf>
    <xf numFmtId="0" fontId="65" fillId="30" borderId="10" xfId="0" applyFont="1" applyFill="1" applyBorder="1"/>
    <xf numFmtId="0" fontId="65" fillId="30" borderId="0" xfId="0" applyFont="1" applyFill="1"/>
    <xf numFmtId="49" fontId="68" fillId="25" borderId="14" xfId="0" applyNumberFormat="1" applyFont="1" applyFill="1" applyBorder="1" applyAlignment="1">
      <alignment horizontal="center" vertical="center" wrapText="1"/>
    </xf>
    <xf numFmtId="0" fontId="68" fillId="24" borderId="10" xfId="0" applyFont="1" applyFill="1" applyBorder="1" applyAlignment="1">
      <alignment horizontal="center" vertical="center" wrapText="1"/>
    </xf>
    <xf numFmtId="0" fontId="68" fillId="24" borderId="14" xfId="0" applyFont="1" applyFill="1" applyBorder="1" applyAlignment="1">
      <alignment horizontal="center" vertical="center" wrapText="1"/>
    </xf>
    <xf numFmtId="49" fontId="68" fillId="24" borderId="10" xfId="0" applyNumberFormat="1" applyFont="1" applyFill="1" applyBorder="1" applyAlignment="1">
      <alignment horizontal="center" vertical="center" wrapText="1"/>
    </xf>
    <xf numFmtId="0" fontId="65" fillId="24" borderId="10" xfId="0" applyFont="1" applyFill="1" applyBorder="1"/>
    <xf numFmtId="0" fontId="65" fillId="24" borderId="0" xfId="0" applyFont="1" applyFill="1"/>
    <xf numFmtId="0" fontId="65" fillId="30" borderId="10" xfId="0" applyFont="1" applyFill="1" applyBorder="1" applyAlignment="1">
      <alignment horizontal="center"/>
    </xf>
    <xf numFmtId="49" fontId="68" fillId="30" borderId="10" xfId="0" applyNumberFormat="1" applyFont="1" applyFill="1" applyBorder="1" applyAlignment="1">
      <alignment horizontal="center" vertical="center" wrapText="1"/>
    </xf>
    <xf numFmtId="49" fontId="68" fillId="30" borderId="14" xfId="0" applyNumberFormat="1" applyFont="1" applyFill="1" applyBorder="1" applyAlignment="1">
      <alignment horizontal="center" vertical="center" wrapText="1"/>
    </xf>
    <xf numFmtId="178" fontId="68" fillId="24" borderId="14" xfId="0" applyNumberFormat="1" applyFont="1" applyFill="1" applyBorder="1" applyAlignment="1">
      <alignment horizontal="center" vertical="center" wrapText="1"/>
    </xf>
    <xf numFmtId="49" fontId="68" fillId="24" borderId="14" xfId="0" applyNumberFormat="1" applyFont="1" applyFill="1" applyBorder="1" applyAlignment="1">
      <alignment horizontal="center" vertical="center" wrapText="1"/>
    </xf>
    <xf numFmtId="0" fontId="68" fillId="25" borderId="15" xfId="0" applyFont="1" applyFill="1" applyBorder="1" applyAlignment="1">
      <alignment horizontal="center" vertical="center" wrapText="1"/>
    </xf>
    <xf numFmtId="0" fontId="68" fillId="25" borderId="10" xfId="0" applyFont="1" applyFill="1" applyBorder="1" applyAlignment="1">
      <alignment vertical="center"/>
    </xf>
    <xf numFmtId="0" fontId="68" fillId="24" borderId="10" xfId="0" applyFont="1" applyFill="1" applyBorder="1" applyAlignment="1">
      <alignment vertical="center"/>
    </xf>
    <xf numFmtId="0" fontId="68" fillId="30" borderId="10" xfId="0" applyFont="1" applyFill="1" applyBorder="1" applyAlignment="1">
      <alignment vertical="center"/>
    </xf>
    <xf numFmtId="0" fontId="70" fillId="25" borderId="10" xfId="0" applyFont="1" applyFill="1" applyBorder="1" applyAlignment="1">
      <alignment vertical="center" wrapText="1"/>
    </xf>
    <xf numFmtId="0" fontId="68" fillId="25" borderId="12" xfId="0" applyFont="1" applyFill="1" applyBorder="1" applyAlignment="1">
      <alignment vertical="center"/>
    </xf>
    <xf numFmtId="0" fontId="71" fillId="30" borderId="10" xfId="0" applyFont="1" applyFill="1" applyBorder="1" applyAlignment="1">
      <alignment vertical="center"/>
    </xf>
    <xf numFmtId="9" fontId="19" fillId="0" borderId="10" xfId="0" applyNumberFormat="1" applyFont="1" applyFill="1" applyBorder="1" applyAlignment="1">
      <alignment horizontal="center" wrapText="1"/>
    </xf>
    <xf numFmtId="49" fontId="29" fillId="0" borderId="10" xfId="0" applyNumberFormat="1" applyFont="1" applyFill="1" applyBorder="1" applyAlignment="1">
      <alignment horizontal="center" vertical="center" wrapText="1"/>
    </xf>
    <xf numFmtId="14" fontId="29" fillId="0" borderId="10" xfId="0" applyNumberFormat="1" applyFont="1" applyFill="1" applyBorder="1" applyAlignment="1">
      <alignment horizontal="center" vertical="center" wrapText="1"/>
    </xf>
    <xf numFmtId="9" fontId="36" fillId="0" borderId="10" xfId="0" applyNumberFormat="1" applyFont="1" applyFill="1" applyBorder="1" applyAlignment="1">
      <alignment horizontal="center" wrapText="1"/>
    </xf>
    <xf numFmtId="177" fontId="19" fillId="0" borderId="10" xfId="0" applyNumberFormat="1" applyFont="1" applyFill="1" applyBorder="1" applyAlignment="1">
      <alignment horizontal="center" vertical="center" wrapText="1"/>
    </xf>
    <xf numFmtId="176" fontId="19" fillId="0" borderId="10" xfId="0" applyNumberFormat="1" applyFont="1" applyFill="1" applyBorder="1" applyAlignment="1">
      <alignment horizontal="center" vertical="center" wrapText="1"/>
    </xf>
    <xf numFmtId="0" fontId="37" fillId="0" borderId="10" xfId="0" applyFont="1" applyFill="1" applyBorder="1" applyAlignment="1">
      <alignment horizontal="center" vertical="center" wrapText="1"/>
    </xf>
    <xf numFmtId="179" fontId="29" fillId="0" borderId="10" xfId="0" applyNumberFormat="1" applyFont="1" applyFill="1" applyBorder="1" applyAlignment="1">
      <alignment horizontal="center" vertical="center" wrapText="1"/>
    </xf>
    <xf numFmtId="179" fontId="19" fillId="0" borderId="10" xfId="0" applyNumberFormat="1" applyFont="1" applyFill="1" applyBorder="1" applyAlignment="1">
      <alignment horizontal="center" vertical="center" wrapText="1"/>
    </xf>
    <xf numFmtId="178" fontId="19" fillId="25" borderId="10" xfId="0" applyNumberFormat="1" applyFont="1" applyFill="1" applyBorder="1" applyAlignment="1">
      <alignment horizontal="center" vertical="center" wrapText="1"/>
    </xf>
    <xf numFmtId="10" fontId="37" fillId="0" borderId="10" xfId="0" applyNumberFormat="1" applyFont="1" applyFill="1" applyBorder="1" applyAlignment="1">
      <alignment horizontal="center" vertical="center" wrapText="1"/>
    </xf>
    <xf numFmtId="178" fontId="37" fillId="0" borderId="10" xfId="0" applyNumberFormat="1" applyFont="1" applyFill="1" applyBorder="1" applyAlignment="1">
      <alignment horizontal="center" vertical="center" wrapText="1"/>
    </xf>
    <xf numFmtId="9" fontId="29" fillId="25" borderId="10" xfId="0" applyNumberFormat="1" applyFont="1" applyFill="1" applyBorder="1" applyAlignment="1">
      <alignment horizontal="center" vertical="center" wrapText="1"/>
    </xf>
    <xf numFmtId="0" fontId="48" fillId="0" borderId="10" xfId="0" applyFont="1" applyFill="1" applyBorder="1" applyAlignment="1">
      <alignment horizontal="center" vertical="center" wrapText="1"/>
    </xf>
    <xf numFmtId="49" fontId="46" fillId="0" borderId="10" xfId="0" applyNumberFormat="1" applyFont="1" applyFill="1" applyBorder="1" applyAlignment="1">
      <alignment horizontal="center" vertical="center" wrapText="1"/>
    </xf>
    <xf numFmtId="179" fontId="36" fillId="0" borderId="10" xfId="0" applyNumberFormat="1" applyFont="1" applyFill="1" applyBorder="1" applyAlignment="1">
      <alignment horizontal="center" vertical="center" wrapText="1"/>
    </xf>
    <xf numFmtId="183" fontId="43" fillId="0" borderId="10" xfId="0" applyNumberFormat="1" applyFont="1" applyFill="1" applyBorder="1" applyAlignment="1">
      <alignment horizontal="center" vertical="center" wrapText="1"/>
    </xf>
    <xf numFmtId="0" fontId="38" fillId="0" borderId="10" xfId="0" applyFont="1" applyFill="1" applyBorder="1" applyAlignment="1">
      <alignment horizontal="center" vertical="center" wrapText="1"/>
    </xf>
    <xf numFmtId="178" fontId="51" fillId="0" borderId="10" xfId="0" applyNumberFormat="1" applyFont="1" applyFill="1" applyBorder="1" applyAlignment="1">
      <alignment horizontal="center" vertical="center" wrapText="1"/>
    </xf>
    <xf numFmtId="0" fontId="29" fillId="0" borderId="10" xfId="45" applyFont="1" applyFill="1" applyBorder="1" applyAlignment="1">
      <alignment horizontal="center" vertical="center" wrapText="1"/>
    </xf>
    <xf numFmtId="178" fontId="29" fillId="28" borderId="10" xfId="0" applyNumberFormat="1" applyFont="1" applyFill="1" applyBorder="1" applyAlignment="1">
      <alignment horizontal="center" vertical="center" wrapText="1"/>
    </xf>
    <xf numFmtId="49" fontId="29" fillId="28" borderId="10" xfId="0" applyNumberFormat="1" applyFont="1" applyFill="1" applyBorder="1" applyAlignment="1">
      <alignment horizontal="center" vertical="center" wrapText="1"/>
    </xf>
    <xf numFmtId="0" fontId="29" fillId="28" borderId="10" xfId="0" applyFont="1" applyFill="1" applyBorder="1" applyAlignment="1">
      <alignment horizontal="center" vertical="center" wrapText="1"/>
    </xf>
    <xf numFmtId="49" fontId="19" fillId="30" borderId="10" xfId="0" applyNumberFormat="1" applyFont="1" applyFill="1" applyBorder="1" applyAlignment="1">
      <alignment horizontal="center" vertical="center" wrapText="1"/>
    </xf>
    <xf numFmtId="0" fontId="54" fillId="30" borderId="10" xfId="0" applyFont="1" applyFill="1" applyBorder="1" applyAlignment="1">
      <alignment horizontal="center" vertical="center" wrapText="1"/>
    </xf>
    <xf numFmtId="179" fontId="29" fillId="30" borderId="10" xfId="0" applyNumberFormat="1" applyFont="1" applyFill="1" applyBorder="1" applyAlignment="1">
      <alignment horizontal="center" vertical="center" wrapText="1"/>
    </xf>
    <xf numFmtId="0" fontId="34" fillId="30" borderId="10" xfId="0" applyFont="1" applyFill="1" applyBorder="1" applyAlignment="1">
      <alignment horizontal="center" vertical="center" wrapText="1"/>
    </xf>
    <xf numFmtId="9" fontId="37" fillId="30" borderId="10" xfId="0" applyNumberFormat="1" applyFont="1" applyFill="1" applyBorder="1" applyAlignment="1">
      <alignment horizontal="center" vertical="center" wrapText="1"/>
    </xf>
    <xf numFmtId="9" fontId="37" fillId="25" borderId="10" xfId="0" applyNumberFormat="1" applyFont="1" applyFill="1" applyBorder="1" applyAlignment="1">
      <alignment horizontal="center" vertical="center" wrapText="1"/>
    </xf>
    <xf numFmtId="0" fontId="40" fillId="30" borderId="10" xfId="0" applyFont="1" applyFill="1" applyBorder="1" applyAlignment="1">
      <alignment horizontal="center" vertical="center" wrapText="1"/>
    </xf>
    <xf numFmtId="179" fontId="19" fillId="30" borderId="10" xfId="0" applyNumberFormat="1" applyFont="1" applyFill="1" applyBorder="1" applyAlignment="1">
      <alignment horizontal="center" vertical="center" wrapText="1"/>
    </xf>
    <xf numFmtId="0" fontId="29" fillId="25" borderId="10" xfId="45" applyFont="1" applyFill="1" applyBorder="1" applyAlignment="1">
      <alignment horizontal="center" vertical="center" wrapText="1"/>
    </xf>
    <xf numFmtId="0" fontId="29" fillId="30" borderId="10" xfId="45" applyFont="1" applyFill="1" applyBorder="1" applyAlignment="1">
      <alignment horizontal="center" vertical="center" wrapText="1"/>
    </xf>
    <xf numFmtId="0" fontId="52" fillId="30" borderId="10" xfId="0" applyFont="1" applyFill="1" applyBorder="1" applyAlignment="1">
      <alignment horizontal="center" vertical="center" wrapText="1"/>
    </xf>
    <xf numFmtId="178" fontId="48" fillId="25" borderId="10" xfId="0" applyNumberFormat="1" applyFont="1" applyFill="1" applyBorder="1" applyAlignment="1">
      <alignment horizontal="center" vertical="center" wrapText="1"/>
    </xf>
    <xf numFmtId="0" fontId="48" fillId="25" borderId="10" xfId="0" applyFont="1" applyFill="1" applyBorder="1" applyAlignment="1">
      <alignment horizontal="center" vertical="center" wrapText="1"/>
    </xf>
    <xf numFmtId="0" fontId="0" fillId="0" borderId="10" xfId="0" applyFont="1" applyBorder="1" applyAlignment="1">
      <alignment vertical="center"/>
    </xf>
    <xf numFmtId="0" fontId="0" fillId="0" borderId="10" xfId="0" applyBorder="1" applyAlignment="1">
      <alignment vertical="center" wrapText="1"/>
    </xf>
    <xf numFmtId="0" fontId="22" fillId="0" borderId="10" xfId="0" applyFont="1" applyBorder="1" applyAlignment="1">
      <alignment vertical="center" wrapText="1"/>
    </xf>
    <xf numFmtId="0" fontId="22" fillId="0" borderId="10" xfId="0" applyFont="1" applyBorder="1" applyAlignment="1">
      <alignment vertical="center"/>
    </xf>
    <xf numFmtId="0" fontId="0" fillId="0" borderId="10" xfId="0" applyBorder="1" applyAlignment="1">
      <alignment vertical="center"/>
    </xf>
    <xf numFmtId="49" fontId="0" fillId="0" borderId="10" xfId="0" applyNumberFormat="1" applyBorder="1" applyAlignment="1">
      <alignment vertical="center"/>
    </xf>
    <xf numFmtId="49" fontId="0" fillId="0" borderId="10" xfId="0" applyNumberFormat="1" applyFont="1" applyBorder="1" applyAlignment="1">
      <alignment vertical="center"/>
    </xf>
    <xf numFmtId="49" fontId="0" fillId="0" borderId="0" xfId="0" applyNumberFormat="1" applyFont="1" applyAlignment="1">
      <alignment vertical="center"/>
    </xf>
    <xf numFmtId="0" fontId="40" fillId="29" borderId="10" xfId="0" applyFont="1" applyFill="1" applyBorder="1" applyAlignment="1">
      <alignment horizontal="center" vertical="center" wrapText="1"/>
    </xf>
    <xf numFmtId="49" fontId="19" fillId="29" borderId="10" xfId="0" applyNumberFormat="1" applyFont="1" applyFill="1" applyBorder="1" applyAlignment="1">
      <alignment horizontal="center" vertical="center" wrapText="1"/>
    </xf>
    <xf numFmtId="178" fontId="29" fillId="29" borderId="10" xfId="0" applyNumberFormat="1" applyFont="1" applyFill="1" applyBorder="1" applyAlignment="1">
      <alignment horizontal="center" vertical="center" wrapText="1"/>
    </xf>
    <xf numFmtId="0" fontId="19" fillId="29" borderId="10" xfId="0" applyFont="1" applyFill="1" applyBorder="1" applyAlignment="1">
      <alignment horizontal="center" vertical="center" wrapText="1"/>
    </xf>
    <xf numFmtId="9" fontId="19" fillId="29" borderId="10" xfId="0" applyNumberFormat="1" applyFont="1" applyFill="1" applyBorder="1" applyAlignment="1">
      <alignment horizontal="center" vertical="center" wrapText="1"/>
    </xf>
    <xf numFmtId="49" fontId="29" fillId="29" borderId="10" xfId="0" applyNumberFormat="1" applyFont="1" applyFill="1" applyBorder="1" applyAlignment="1">
      <alignment horizontal="center" vertical="center" wrapText="1"/>
    </xf>
    <xf numFmtId="0" fontId="29" fillId="29" borderId="10" xfId="0" applyFont="1" applyFill="1" applyBorder="1" applyAlignment="1">
      <alignment horizontal="center" vertical="center" wrapText="1"/>
    </xf>
    <xf numFmtId="178" fontId="19" fillId="29" borderId="10" xfId="0" applyNumberFormat="1" applyFont="1" applyFill="1" applyBorder="1" applyAlignment="1">
      <alignment horizontal="center" vertical="center" wrapText="1"/>
    </xf>
    <xf numFmtId="178" fontId="19" fillId="0" borderId="10" xfId="0" applyNumberFormat="1" applyFont="1" applyFill="1" applyBorder="1" applyAlignment="1">
      <alignment horizontal="center" wrapText="1"/>
    </xf>
    <xf numFmtId="14" fontId="19" fillId="0" borderId="10" xfId="0" applyNumberFormat="1" applyFont="1" applyFill="1" applyBorder="1" applyAlignment="1">
      <alignment horizontal="center" vertical="center" wrapText="1"/>
    </xf>
    <xf numFmtId="10" fontId="29" fillId="0" borderId="10" xfId="0" applyNumberFormat="1" applyFont="1" applyFill="1" applyBorder="1" applyAlignment="1">
      <alignment horizontal="center" vertical="center" wrapText="1"/>
    </xf>
    <xf numFmtId="49" fontId="19" fillId="0" borderId="10" xfId="0" applyNumberFormat="1" applyFont="1" applyFill="1" applyBorder="1" applyAlignment="1">
      <alignment horizontal="center" wrapText="1"/>
    </xf>
    <xf numFmtId="49" fontId="34" fillId="0" borderId="10" xfId="0" applyNumberFormat="1" applyFont="1" applyFill="1" applyBorder="1" applyAlignment="1">
      <alignment horizontal="center" wrapText="1"/>
    </xf>
    <xf numFmtId="0" fontId="34" fillId="0" borderId="10" xfId="0" applyFont="1" applyFill="1" applyBorder="1" applyAlignment="1">
      <alignment horizontal="center" wrapText="1"/>
    </xf>
    <xf numFmtId="14" fontId="19" fillId="0" borderId="10" xfId="0" applyNumberFormat="1" applyFont="1" applyFill="1" applyBorder="1" applyAlignment="1">
      <alignment horizontal="center" wrapText="1"/>
    </xf>
    <xf numFmtId="0" fontId="19" fillId="0" borderId="10" xfId="0" applyNumberFormat="1" applyFont="1" applyFill="1" applyBorder="1" applyAlignment="1">
      <alignment horizontal="center" vertical="center" wrapText="1"/>
    </xf>
    <xf numFmtId="177" fontId="29" fillId="0" borderId="10" xfId="0" applyNumberFormat="1" applyFont="1" applyFill="1" applyBorder="1" applyAlignment="1">
      <alignment horizontal="center" vertical="center" wrapText="1"/>
    </xf>
    <xf numFmtId="178" fontId="39" fillId="0" borderId="10" xfId="0" applyNumberFormat="1" applyFont="1" applyFill="1" applyBorder="1" applyAlignment="1">
      <alignment horizontal="center" vertical="center" wrapText="1"/>
    </xf>
    <xf numFmtId="49" fontId="36" fillId="0" borderId="10" xfId="0" applyNumberFormat="1" applyFont="1" applyFill="1" applyBorder="1" applyAlignment="1">
      <alignment horizontal="center" vertical="center" wrapText="1"/>
    </xf>
    <xf numFmtId="49" fontId="42" fillId="0" borderId="10" xfId="0" applyNumberFormat="1" applyFont="1" applyFill="1" applyBorder="1" applyAlignment="1">
      <alignment horizontal="center" vertical="center" wrapText="1"/>
    </xf>
    <xf numFmtId="0" fontId="42" fillId="0" borderId="10" xfId="0" applyFont="1" applyFill="1" applyBorder="1" applyAlignment="1">
      <alignment horizontal="center" wrapText="1"/>
    </xf>
    <xf numFmtId="178" fontId="36" fillId="0" borderId="10" xfId="0" applyNumberFormat="1" applyFont="1" applyFill="1" applyBorder="1" applyAlignment="1">
      <alignment horizontal="center" vertical="center" wrapText="1"/>
    </xf>
    <xf numFmtId="178" fontId="36" fillId="0" borderId="10" xfId="0" applyNumberFormat="1" applyFont="1" applyFill="1" applyBorder="1" applyAlignment="1">
      <alignment horizontal="center" wrapText="1"/>
    </xf>
    <xf numFmtId="14" fontId="36" fillId="0" borderId="10" xfId="0" applyNumberFormat="1" applyFont="1" applyFill="1" applyBorder="1" applyAlignment="1">
      <alignment horizontal="center" wrapText="1"/>
    </xf>
    <xf numFmtId="180" fontId="19" fillId="0" borderId="10" xfId="0" applyNumberFormat="1" applyFont="1" applyFill="1" applyBorder="1" applyAlignment="1">
      <alignment horizontal="center" vertical="center" wrapText="1"/>
    </xf>
    <xf numFmtId="181" fontId="19" fillId="0" borderId="10" xfId="0" applyNumberFormat="1" applyFont="1" applyFill="1" applyBorder="1" applyAlignment="1">
      <alignment horizontal="center" vertical="center" wrapText="1"/>
    </xf>
    <xf numFmtId="182" fontId="19" fillId="0" borderId="10" xfId="0" applyNumberFormat="1" applyFont="1" applyFill="1" applyBorder="1" applyAlignment="1">
      <alignment horizontal="center" vertical="center" wrapText="1"/>
    </xf>
    <xf numFmtId="176" fontId="29" fillId="0" borderId="10" xfId="0" applyNumberFormat="1" applyFont="1" applyFill="1" applyBorder="1" applyAlignment="1">
      <alignment horizontal="center" vertical="center" wrapText="1"/>
    </xf>
    <xf numFmtId="178" fontId="19" fillId="0" borderId="10" xfId="26" applyNumberFormat="1" applyFont="1" applyFill="1" applyBorder="1" applyAlignment="1">
      <alignment horizontal="center" vertical="center" wrapText="1"/>
    </xf>
    <xf numFmtId="49" fontId="34" fillId="25" borderId="10" xfId="0" applyNumberFormat="1" applyFont="1" applyFill="1" applyBorder="1" applyAlignment="1">
      <alignment horizontal="center" vertical="center" wrapText="1"/>
    </xf>
    <xf numFmtId="0" fontId="34" fillId="25" borderId="10" xfId="0" applyFont="1" applyFill="1" applyBorder="1" applyAlignment="1">
      <alignment horizontal="center" vertical="center" wrapText="1"/>
    </xf>
    <xf numFmtId="10" fontId="29" fillId="25" borderId="10" xfId="0" applyNumberFormat="1" applyFont="1" applyFill="1" applyBorder="1" applyAlignment="1">
      <alignment horizontal="center" vertical="center" wrapText="1"/>
    </xf>
    <xf numFmtId="14" fontId="29" fillId="25" borderId="10" xfId="0" applyNumberFormat="1" applyFont="1" applyFill="1" applyBorder="1" applyAlignment="1">
      <alignment horizontal="center" vertical="center" wrapText="1"/>
    </xf>
    <xf numFmtId="49" fontId="34" fillId="29" borderId="10" xfId="0" applyNumberFormat="1" applyFont="1" applyFill="1" applyBorder="1" applyAlignment="1">
      <alignment horizontal="center" vertical="center" wrapText="1"/>
    </xf>
    <xf numFmtId="0" fontId="34" fillId="29" borderId="10" xfId="0" applyFont="1" applyFill="1" applyBorder="1" applyAlignment="1">
      <alignment horizontal="center" vertical="center" wrapText="1"/>
    </xf>
    <xf numFmtId="10" fontId="29" fillId="29" borderId="10" xfId="0" applyNumberFormat="1" applyFont="1" applyFill="1" applyBorder="1" applyAlignment="1">
      <alignment horizontal="center" vertical="center" wrapText="1"/>
    </xf>
    <xf numFmtId="178" fontId="33" fillId="0" borderId="10" xfId="0" applyNumberFormat="1" applyFont="1" applyFill="1" applyBorder="1" applyAlignment="1">
      <alignment horizontal="center" vertical="center" wrapText="1"/>
    </xf>
    <xf numFmtId="178" fontId="43" fillId="25" borderId="10" xfId="0" applyNumberFormat="1" applyFont="1" applyFill="1" applyBorder="1" applyAlignment="1">
      <alignment horizontal="center" vertical="center" wrapText="1"/>
    </xf>
    <xf numFmtId="0" fontId="43" fillId="0" borderId="10" xfId="0" applyFont="1" applyFill="1" applyBorder="1" applyAlignment="1">
      <alignment horizontal="center" vertical="center" wrapText="1"/>
    </xf>
    <xf numFmtId="10" fontId="43" fillId="0" borderId="10" xfId="0" applyNumberFormat="1" applyFont="1" applyFill="1" applyBorder="1" applyAlignment="1">
      <alignment horizontal="center" vertical="center" wrapText="1"/>
    </xf>
    <xf numFmtId="0" fontId="44" fillId="0" borderId="10" xfId="0" applyFont="1" applyFill="1" applyBorder="1" applyAlignment="1">
      <alignment horizontal="center" vertical="center" wrapText="1"/>
    </xf>
    <xf numFmtId="49" fontId="34" fillId="30" borderId="10" xfId="0" applyNumberFormat="1" applyFont="1" applyFill="1" applyBorder="1" applyAlignment="1">
      <alignment horizontal="center" vertical="center" wrapText="1"/>
    </xf>
    <xf numFmtId="10" fontId="29" fillId="30" borderId="10" xfId="0" applyNumberFormat="1" applyFont="1" applyFill="1" applyBorder="1" applyAlignment="1">
      <alignment horizontal="center" vertical="center" wrapText="1"/>
    </xf>
    <xf numFmtId="0" fontId="0" fillId="0" borderId="10" xfId="0" applyFont="1" applyFill="1" applyBorder="1" applyAlignment="1">
      <alignment horizontal="center" vertical="center" wrapText="1"/>
    </xf>
    <xf numFmtId="9" fontId="29" fillId="30" borderId="10" xfId="0" applyNumberFormat="1" applyFont="1" applyFill="1" applyBorder="1" applyAlignment="1">
      <alignment horizontal="center" vertical="center" wrapText="1"/>
    </xf>
    <xf numFmtId="49" fontId="34" fillId="27" borderId="10" xfId="0" applyNumberFormat="1" applyFont="1" applyFill="1" applyBorder="1" applyAlignment="1">
      <alignment horizontal="center" vertical="center" wrapText="1"/>
    </xf>
    <xf numFmtId="49" fontId="34" fillId="28" borderId="10" xfId="0" applyNumberFormat="1" applyFont="1" applyFill="1" applyBorder="1" applyAlignment="1">
      <alignment horizontal="center" vertical="center" wrapText="1"/>
    </xf>
    <xf numFmtId="0" fontId="34" fillId="28" borderId="10" xfId="0" applyFont="1" applyFill="1" applyBorder="1" applyAlignment="1">
      <alignment horizontal="center" vertical="center" wrapText="1"/>
    </xf>
    <xf numFmtId="178" fontId="19" fillId="28" borderId="10" xfId="0" applyNumberFormat="1" applyFont="1" applyFill="1" applyBorder="1" applyAlignment="1">
      <alignment horizontal="center" vertical="center" wrapText="1"/>
    </xf>
    <xf numFmtId="10" fontId="29" fillId="28" borderId="10" xfId="0" applyNumberFormat="1" applyFont="1" applyFill="1" applyBorder="1" applyAlignment="1">
      <alignment horizontal="center" vertical="center" wrapText="1"/>
    </xf>
    <xf numFmtId="0" fontId="54" fillId="28" borderId="10" xfId="0" applyFont="1" applyFill="1" applyBorder="1" applyAlignment="1">
      <alignment horizontal="center" vertical="center" wrapText="1"/>
    </xf>
    <xf numFmtId="0" fontId="54" fillId="0" borderId="10" xfId="0" applyFont="1" applyFill="1" applyBorder="1" applyAlignment="1">
      <alignment horizontal="center" vertical="center" wrapText="1"/>
    </xf>
    <xf numFmtId="0" fontId="54" fillId="29" borderId="10" xfId="0" applyFont="1" applyFill="1" applyBorder="1" applyAlignment="1">
      <alignment horizontal="center" vertical="center" wrapText="1"/>
    </xf>
    <xf numFmtId="49" fontId="19" fillId="34" borderId="10" xfId="0" applyNumberFormat="1" applyFont="1" applyFill="1" applyBorder="1" applyAlignment="1">
      <alignment horizontal="center" vertical="center" wrapText="1"/>
    </xf>
    <xf numFmtId="0" fontId="60" fillId="30" borderId="10" xfId="0" applyFont="1" applyFill="1" applyBorder="1" applyAlignment="1">
      <alignment horizontal="center" vertical="center" wrapText="1"/>
    </xf>
    <xf numFmtId="0" fontId="64" fillId="30" borderId="10" xfId="0" applyFont="1" applyFill="1" applyBorder="1"/>
    <xf numFmtId="0" fontId="22" fillId="0" borderId="0" xfId="0" applyFont="1" applyAlignment="1">
      <alignment vertical="center"/>
    </xf>
    <xf numFmtId="0" fontId="72" fillId="0" borderId="10" xfId="0" applyFont="1" applyBorder="1" applyAlignment="1">
      <alignment vertical="center"/>
    </xf>
    <xf numFmtId="0" fontId="73" fillId="0" borderId="10" xfId="0" applyFont="1" applyBorder="1" applyAlignment="1">
      <alignment vertical="center"/>
    </xf>
    <xf numFmtId="0" fontId="73" fillId="25" borderId="10" xfId="0" applyFont="1" applyFill="1" applyBorder="1" applyAlignment="1">
      <alignment vertical="center"/>
    </xf>
    <xf numFmtId="0" fontId="22" fillId="25" borderId="10" xfId="0" applyFont="1" applyFill="1" applyBorder="1" applyAlignment="1">
      <alignment vertical="center"/>
    </xf>
    <xf numFmtId="0" fontId="59" fillId="25" borderId="10" xfId="0" applyFont="1" applyFill="1" applyBorder="1" applyAlignment="1">
      <alignment vertical="center" wrapText="1"/>
    </xf>
    <xf numFmtId="178" fontId="68" fillId="25" borderId="14" xfId="0" applyNumberFormat="1" applyFont="1" applyFill="1" applyBorder="1" applyAlignment="1">
      <alignment horizontal="center" vertical="center" wrapText="1"/>
    </xf>
    <xf numFmtId="49" fontId="19" fillId="35" borderId="10" xfId="0" applyNumberFormat="1" applyFont="1" applyFill="1" applyBorder="1" applyAlignment="1">
      <alignment horizontal="center" vertical="center" wrapText="1"/>
    </xf>
    <xf numFmtId="49" fontId="34" fillId="35" borderId="10" xfId="0" applyNumberFormat="1" applyFont="1" applyFill="1" applyBorder="1" applyAlignment="1">
      <alignment horizontal="center" vertical="center" wrapText="1"/>
    </xf>
    <xf numFmtId="0" fontId="19" fillId="35" borderId="10" xfId="0" applyFont="1" applyFill="1" applyBorder="1" applyAlignment="1">
      <alignment horizontal="center" vertical="center" wrapText="1"/>
    </xf>
    <xf numFmtId="178" fontId="29" fillId="35" borderId="10" xfId="0" applyNumberFormat="1" applyFont="1" applyFill="1" applyBorder="1" applyAlignment="1">
      <alignment horizontal="center" vertical="center" wrapText="1"/>
    </xf>
    <xf numFmtId="178" fontId="19" fillId="35" borderId="10" xfId="0" applyNumberFormat="1" applyFont="1" applyFill="1" applyBorder="1" applyAlignment="1">
      <alignment horizontal="center" vertical="center" wrapText="1"/>
    </xf>
    <xf numFmtId="9" fontId="19" fillId="35" borderId="10" xfId="0" applyNumberFormat="1" applyFont="1" applyFill="1" applyBorder="1" applyAlignment="1">
      <alignment horizontal="center" vertical="center" wrapText="1"/>
    </xf>
    <xf numFmtId="0" fontId="54" fillId="35" borderId="10" xfId="0" applyFont="1" applyFill="1" applyBorder="1" applyAlignment="1">
      <alignment horizontal="center" vertical="center" wrapText="1"/>
    </xf>
    <xf numFmtId="0" fontId="0" fillId="0" borderId="15" xfId="0" applyBorder="1" applyAlignment="1">
      <alignment horizontal="center" vertical="center" wrapText="1"/>
    </xf>
    <xf numFmtId="178" fontId="64" fillId="24" borderId="10" xfId="0" applyNumberFormat="1" applyFont="1" applyFill="1" applyBorder="1" applyAlignment="1">
      <alignment horizontal="center" wrapText="1"/>
    </xf>
    <xf numFmtId="178" fontId="64" fillId="30" borderId="10" xfId="0" applyNumberFormat="1" applyFont="1" applyFill="1" applyBorder="1" applyAlignment="1">
      <alignment horizontal="center" wrapText="1"/>
    </xf>
    <xf numFmtId="0" fontId="64" fillId="34" borderId="14" xfId="0" applyFont="1" applyFill="1" applyBorder="1" applyAlignment="1">
      <alignment horizontal="center" vertical="center" wrapText="1"/>
    </xf>
    <xf numFmtId="0" fontId="68" fillId="34" borderId="14" xfId="0" applyFont="1" applyFill="1" applyBorder="1" applyAlignment="1">
      <alignment horizontal="center" vertical="center" wrapText="1"/>
    </xf>
    <xf numFmtId="49" fontId="68" fillId="34" borderId="14" xfId="0" applyNumberFormat="1" applyFont="1" applyFill="1" applyBorder="1" applyAlignment="1">
      <alignment horizontal="center" vertical="center" wrapText="1"/>
    </xf>
    <xf numFmtId="0" fontId="64" fillId="34" borderId="10" xfId="0" applyFont="1" applyFill="1" applyBorder="1" applyAlignment="1">
      <alignment horizontal="center" wrapText="1"/>
    </xf>
    <xf numFmtId="0" fontId="68" fillId="34" borderId="10" xfId="0" applyFont="1" applyFill="1" applyBorder="1" applyAlignment="1">
      <alignment horizontal="center" vertical="center" wrapText="1"/>
    </xf>
    <xf numFmtId="0" fontId="68" fillId="34" borderId="10" xfId="0" applyFont="1" applyFill="1" applyBorder="1"/>
    <xf numFmtId="178" fontId="68" fillId="34" borderId="14" xfId="0" applyNumberFormat="1" applyFont="1" applyFill="1" applyBorder="1" applyAlignment="1">
      <alignment horizontal="center" vertical="center" wrapText="1"/>
    </xf>
    <xf numFmtId="0" fontId="64" fillId="34" borderId="10" xfId="0" applyFont="1" applyFill="1" applyBorder="1" applyAlignment="1">
      <alignment horizontal="center" vertical="center" wrapText="1"/>
    </xf>
    <xf numFmtId="49" fontId="64" fillId="34" borderId="10" xfId="0" applyNumberFormat="1" applyFont="1" applyFill="1" applyBorder="1" applyAlignment="1">
      <alignment horizontal="center" vertical="center" wrapText="1"/>
    </xf>
    <xf numFmtId="49" fontId="50" fillId="34" borderId="10" xfId="0" applyNumberFormat="1" applyFont="1" applyFill="1" applyBorder="1" applyAlignment="1">
      <alignment horizontal="center" vertical="center"/>
    </xf>
    <xf numFmtId="0" fontId="68" fillId="34" borderId="10" xfId="0" applyFont="1" applyFill="1" applyBorder="1" applyAlignment="1">
      <alignment vertical="center"/>
    </xf>
    <xf numFmtId="0" fontId="0" fillId="34" borderId="10" xfId="0" applyFont="1" applyFill="1" applyBorder="1" applyAlignment="1">
      <alignment vertical="center"/>
    </xf>
    <xf numFmtId="49" fontId="50" fillId="34" borderId="10" xfId="0" applyNumberFormat="1" applyFont="1" applyFill="1" applyBorder="1" applyAlignment="1">
      <alignment horizontal="right" vertical="center"/>
    </xf>
    <xf numFmtId="0" fontId="68" fillId="34" borderId="15" xfId="0" applyFont="1" applyFill="1" applyBorder="1" applyAlignment="1">
      <alignment horizontal="center" vertical="center" wrapText="1"/>
    </xf>
    <xf numFmtId="176" fontId="40" fillId="0" borderId="10" xfId="0" applyNumberFormat="1" applyFont="1" applyFill="1" applyBorder="1" applyAlignment="1">
      <alignment horizontal="center" vertical="center" wrapText="1"/>
    </xf>
    <xf numFmtId="0" fontId="41" fillId="0" borderId="10" xfId="0" applyFont="1" applyFill="1" applyBorder="1" applyAlignment="1">
      <alignment horizontal="center" vertical="center" wrapText="1"/>
    </xf>
    <xf numFmtId="0" fontId="0" fillId="25" borderId="10" xfId="0" applyFont="1" applyFill="1" applyBorder="1" applyAlignment="1">
      <alignment horizontal="center" vertical="center" wrapText="1"/>
    </xf>
    <xf numFmtId="179" fontId="19" fillId="25" borderId="10" xfId="0" applyNumberFormat="1" applyFont="1" applyFill="1" applyBorder="1" applyAlignment="1">
      <alignment horizontal="center" vertical="center" wrapText="1"/>
    </xf>
    <xf numFmtId="0" fontId="0" fillId="29" borderId="10" xfId="0" applyFont="1" applyFill="1" applyBorder="1" applyAlignment="1">
      <alignment horizontal="center" vertical="center" wrapText="1"/>
    </xf>
    <xf numFmtId="0" fontId="0" fillId="30" borderId="10" xfId="0" applyFont="1" applyFill="1" applyBorder="1" applyAlignment="1">
      <alignment horizontal="center" vertical="center" wrapText="1"/>
    </xf>
    <xf numFmtId="178" fontId="46" fillId="0" borderId="10" xfId="0" applyNumberFormat="1" applyFont="1" applyFill="1" applyBorder="1" applyAlignment="1">
      <alignment horizontal="center" vertical="center" wrapText="1"/>
    </xf>
    <xf numFmtId="179" fontId="50" fillId="0" borderId="10" xfId="0" applyNumberFormat="1" applyFont="1" applyFill="1" applyBorder="1" applyAlignment="1">
      <alignment horizontal="center" vertical="center" wrapText="1"/>
    </xf>
    <xf numFmtId="179" fontId="19" fillId="29" borderId="10" xfId="0" applyNumberFormat="1" applyFont="1" applyFill="1" applyBorder="1" applyAlignment="1">
      <alignment horizontal="center" vertical="center" wrapText="1"/>
    </xf>
    <xf numFmtId="0" fontId="0" fillId="28" borderId="10" xfId="0" applyFont="1" applyFill="1" applyBorder="1" applyAlignment="1">
      <alignment horizontal="center" vertical="center" wrapText="1"/>
    </xf>
    <xf numFmtId="0" fontId="29" fillId="35" borderId="10" xfId="0" applyFont="1" applyFill="1" applyBorder="1" applyAlignment="1">
      <alignment horizontal="center" vertical="center" wrapText="1"/>
    </xf>
    <xf numFmtId="10" fontId="29" fillId="35" borderId="10" xfId="0" applyNumberFormat="1" applyFont="1" applyFill="1" applyBorder="1" applyAlignment="1">
      <alignment horizontal="center" vertical="center" wrapText="1"/>
    </xf>
    <xf numFmtId="0" fontId="0" fillId="35" borderId="10" xfId="0" applyFont="1" applyFill="1" applyBorder="1" applyAlignment="1">
      <alignment horizontal="center" vertical="center" wrapText="1"/>
    </xf>
    <xf numFmtId="0" fontId="39" fillId="29" borderId="10" xfId="0" applyFont="1" applyFill="1" applyBorder="1" applyAlignment="1">
      <alignment horizontal="center" vertical="center" wrapText="1"/>
    </xf>
    <xf numFmtId="0" fontId="74" fillId="29" borderId="10" xfId="26" applyFont="1" applyFill="1" applyBorder="1" applyAlignment="1">
      <alignment horizontal="center" vertical="center" wrapText="1"/>
    </xf>
    <xf numFmtId="49" fontId="34" fillId="34" borderId="10" xfId="0" applyNumberFormat="1" applyFont="1" applyFill="1" applyBorder="1" applyAlignment="1">
      <alignment horizontal="center" vertical="center" wrapText="1"/>
    </xf>
    <xf numFmtId="0" fontId="19" fillId="34" borderId="10" xfId="0" applyFont="1" applyFill="1" applyBorder="1" applyAlignment="1">
      <alignment horizontal="center" vertical="center" wrapText="1"/>
    </xf>
    <xf numFmtId="178" fontId="19" fillId="34" borderId="10" xfId="0" applyNumberFormat="1" applyFont="1" applyFill="1" applyBorder="1" applyAlignment="1">
      <alignment horizontal="center" vertical="center" wrapText="1"/>
    </xf>
    <xf numFmtId="9" fontId="19" fillId="34" borderId="10" xfId="0" applyNumberFormat="1" applyFont="1" applyFill="1" applyBorder="1" applyAlignment="1">
      <alignment horizontal="center" vertical="center" wrapText="1"/>
    </xf>
    <xf numFmtId="0" fontId="0" fillId="34" borderId="10" xfId="0" applyFill="1" applyBorder="1" applyAlignment="1">
      <alignment horizontal="center" vertical="center" wrapText="1"/>
    </xf>
    <xf numFmtId="0" fontId="0" fillId="34" borderId="10" xfId="0" applyFill="1" applyBorder="1" applyAlignment="1">
      <alignment vertical="center" wrapText="1"/>
    </xf>
    <xf numFmtId="49" fontId="47" fillId="0" borderId="10" xfId="0" applyNumberFormat="1" applyFont="1" applyFill="1" applyBorder="1" applyAlignment="1">
      <alignment horizontal="center" vertical="center" wrapText="1"/>
    </xf>
    <xf numFmtId="49" fontId="33" fillId="0" borderId="10" xfId="0" applyNumberFormat="1" applyFont="1" applyFill="1" applyBorder="1" applyAlignment="1">
      <alignment horizontal="center" vertical="center" wrapText="1"/>
    </xf>
    <xf numFmtId="49" fontId="37" fillId="0" borderId="10" xfId="0" applyNumberFormat="1" applyFont="1" applyFill="1" applyBorder="1" applyAlignment="1">
      <alignment horizontal="center" vertical="center" wrapText="1"/>
    </xf>
    <xf numFmtId="49" fontId="38" fillId="0" borderId="10" xfId="26" applyNumberFormat="1" applyFont="1" applyFill="1" applyBorder="1" applyAlignment="1">
      <alignment horizontal="center" vertical="center" wrapText="1"/>
    </xf>
    <xf numFmtId="49" fontId="51" fillId="0" borderId="10" xfId="0" applyNumberFormat="1" applyFont="1" applyFill="1" applyBorder="1" applyAlignment="1">
      <alignment horizontal="center" vertical="center" wrapText="1"/>
    </xf>
    <xf numFmtId="49" fontId="49" fillId="0" borderId="10" xfId="0" applyNumberFormat="1" applyFont="1" applyFill="1" applyBorder="1" applyAlignment="1">
      <alignment horizontal="center" vertical="center" wrapText="1"/>
    </xf>
    <xf numFmtId="0" fontId="59" fillId="0" borderId="12" xfId="0" applyFont="1" applyBorder="1" applyAlignment="1">
      <alignment horizontal="center" vertical="center"/>
    </xf>
    <xf numFmtId="0" fontId="59" fillId="0" borderId="11" xfId="0" applyFont="1" applyBorder="1" applyAlignment="1">
      <alignment horizontal="center" vertical="center"/>
    </xf>
    <xf numFmtId="0" fontId="60" fillId="0" borderId="12" xfId="0" applyFont="1" applyBorder="1" applyAlignment="1">
      <alignment horizontal="center" vertical="center" wrapText="1"/>
    </xf>
    <xf numFmtId="0" fontId="60" fillId="0" borderId="11" xfId="0" applyFont="1" applyBorder="1" applyAlignment="1">
      <alignment horizontal="center" vertical="center" wrapText="1"/>
    </xf>
    <xf numFmtId="0" fontId="60" fillId="0" borderId="13" xfId="0" applyFont="1" applyBorder="1" applyAlignment="1">
      <alignment horizontal="center" vertical="center" wrapText="1"/>
    </xf>
    <xf numFmtId="0" fontId="61" fillId="0" borderId="12" xfId="0" applyFont="1" applyBorder="1" applyAlignment="1">
      <alignment horizontal="center" vertical="center" wrapText="1"/>
    </xf>
    <xf numFmtId="0" fontId="61" fillId="0" borderId="13" xfId="0" applyFont="1" applyBorder="1" applyAlignment="1">
      <alignment horizontal="center" vertical="center" wrapText="1"/>
    </xf>
    <xf numFmtId="0" fontId="61" fillId="0" borderId="11" xfId="0" applyFont="1" applyBorder="1" applyAlignment="1">
      <alignment horizontal="center" vertical="center" wrapText="1"/>
    </xf>
    <xf numFmtId="0" fontId="61" fillId="0" borderId="12" xfId="0" applyFont="1" applyBorder="1" applyAlignment="1">
      <alignment vertical="center" wrapText="1"/>
    </xf>
    <xf numFmtId="0" fontId="61" fillId="0" borderId="13" xfId="0" applyFont="1" applyBorder="1" applyAlignment="1">
      <alignment vertical="center" wrapText="1"/>
    </xf>
    <xf numFmtId="0" fontId="61" fillId="0" borderId="11" xfId="0" applyFont="1" applyBorder="1" applyAlignment="1">
      <alignment vertical="center" wrapText="1"/>
    </xf>
    <xf numFmtId="0" fontId="64" fillId="30" borderId="12" xfId="0" applyFont="1" applyFill="1" applyBorder="1" applyAlignment="1">
      <alignment horizontal="right" vertical="center" wrapText="1"/>
    </xf>
    <xf numFmtId="0" fontId="64" fillId="30" borderId="11" xfId="0" applyFont="1" applyFill="1" applyBorder="1" applyAlignment="1">
      <alignment horizontal="right" vertical="center" wrapText="1"/>
    </xf>
    <xf numFmtId="0" fontId="64" fillId="29" borderId="12" xfId="0" applyFont="1" applyFill="1" applyBorder="1" applyAlignment="1">
      <alignment horizontal="center" vertical="center" wrapText="1"/>
    </xf>
    <xf numFmtId="0" fontId="64" fillId="29" borderId="11" xfId="0" applyFont="1" applyFill="1" applyBorder="1" applyAlignment="1">
      <alignment horizontal="center" vertical="center" wrapText="1"/>
    </xf>
    <xf numFmtId="0" fontId="64" fillId="34" borderId="12" xfId="0" applyFont="1" applyFill="1" applyBorder="1" applyAlignment="1">
      <alignment horizontal="center" vertical="center" wrapText="1"/>
    </xf>
    <xf numFmtId="0" fontId="64" fillId="34" borderId="11" xfId="0" applyFont="1" applyFill="1" applyBorder="1" applyAlignment="1">
      <alignment horizontal="center" vertical="center" wrapText="1"/>
    </xf>
    <xf numFmtId="0" fontId="68" fillId="29" borderId="12" xfId="0" applyFont="1" applyFill="1" applyBorder="1" applyAlignment="1">
      <alignment horizontal="center" vertical="center" wrapText="1"/>
    </xf>
    <xf numFmtId="0" fontId="68" fillId="29" borderId="11" xfId="0" applyFont="1" applyFill="1" applyBorder="1" applyAlignment="1">
      <alignment horizontal="center" vertical="center" wrapText="1"/>
    </xf>
  </cellXfs>
  <cellStyles count="46">
    <cellStyle name="_ET_STYLE_NoName_00_" xfId="1" xr:uid="{00000000-0005-0000-0000-000000000000}"/>
    <cellStyle name="20% - 着色 1" xfId="2" builtinId="30" customBuiltin="1"/>
    <cellStyle name="20% - 着色 2" xfId="3" builtinId="34" customBuiltin="1"/>
    <cellStyle name="20% - 着色 3" xfId="4" builtinId="38" customBuiltin="1"/>
    <cellStyle name="20% - 着色 4" xfId="5" builtinId="42" customBuiltin="1"/>
    <cellStyle name="20% - 着色 5" xfId="6" builtinId="46" customBuiltin="1"/>
    <cellStyle name="20% - 着色 6" xfId="7" builtinId="50" customBuiltin="1"/>
    <cellStyle name="40% - 着色 1" xfId="8" builtinId="31" customBuiltin="1"/>
    <cellStyle name="40% - 着色 2" xfId="9" builtinId="35" customBuiltin="1"/>
    <cellStyle name="40% - 着色 3" xfId="10" builtinId="39" customBuiltin="1"/>
    <cellStyle name="40% - 着色 4" xfId="11" builtinId="43" customBuiltin="1"/>
    <cellStyle name="40% - 着色 5" xfId="12" builtinId="47" customBuiltin="1"/>
    <cellStyle name="40% - 着色 6" xfId="13" builtinId="51" customBuiltin="1"/>
    <cellStyle name="60% - 着色 1" xfId="14" builtinId="32" customBuiltin="1"/>
    <cellStyle name="60% - 着色 2" xfId="15" builtinId="36" customBuiltin="1"/>
    <cellStyle name="60% - 着色 3" xfId="16" builtinId="40" customBuiltin="1"/>
    <cellStyle name="60% - 着色 4" xfId="17" builtinId="44" customBuiltin="1"/>
    <cellStyle name="60% - 着色 5" xfId="18" builtinId="48" customBuiltin="1"/>
    <cellStyle name="60% - 着色 6" xfId="19" builtinId="52" customBuiltin="1"/>
    <cellStyle name="标题" xfId="20" builtinId="15" customBuiltin="1"/>
    <cellStyle name="标题 1" xfId="21" builtinId="16" customBuiltin="1"/>
    <cellStyle name="标题 2" xfId="22" builtinId="17" customBuiltin="1"/>
    <cellStyle name="标题 3" xfId="23" builtinId="18" customBuiltin="1"/>
    <cellStyle name="标题 4" xfId="24" builtinId="19" customBuiltin="1"/>
    <cellStyle name="差" xfId="25" builtinId="27" customBuiltin="1"/>
    <cellStyle name="常规" xfId="0" builtinId="0"/>
    <cellStyle name="常规 2" xfId="26" xr:uid="{00000000-0005-0000-0000-00001A000000}"/>
    <cellStyle name="常规 6" xfId="45" xr:uid="{00000000-0005-0000-0000-00001B000000}"/>
    <cellStyle name="超链接" xfId="44" builtinId="8"/>
    <cellStyle name="好" xfId="27" builtinId="26" customBuiltin="1"/>
    <cellStyle name="汇总" xfId="28" builtinId="25" customBuiltin="1"/>
    <cellStyle name="计算" xfId="29" builtinId="22" customBuiltin="1"/>
    <cellStyle name="检查单元格" xfId="30" builtinId="23" customBuiltin="1"/>
    <cellStyle name="解释性文本" xfId="31" builtinId="53" customBuiltin="1"/>
    <cellStyle name="警告文本" xfId="32" builtinId="11" customBuiltin="1"/>
    <cellStyle name="链接单元格" xfId="33" builtinId="24" customBuiltin="1"/>
    <cellStyle name="适中" xfId="40" builtinId="28" customBuiltin="1"/>
    <cellStyle name="输出" xfId="41" builtinId="21" customBuiltin="1"/>
    <cellStyle name="输入" xfId="42" builtinId="20" customBuiltin="1"/>
    <cellStyle name="着色 1" xfId="34" builtinId="29" customBuiltin="1"/>
    <cellStyle name="着色 2" xfId="35" builtinId="33" customBuiltin="1"/>
    <cellStyle name="着色 3" xfId="36" builtinId="37" customBuiltin="1"/>
    <cellStyle name="着色 4" xfId="37" builtinId="41" customBuiltin="1"/>
    <cellStyle name="着色 5" xfId="38" builtinId="45" customBuiltin="1"/>
    <cellStyle name="着色 6" xfId="39" builtinId="49" customBuiltin="1"/>
    <cellStyle name="注释" xfId="43" builtinId="10" customBuiltin="1"/>
  </cellStyles>
  <dxfs count="0"/>
  <tableStyles count="0" defaultTableStyle="TableStyleMedium9" defaultPivotStyle="PivotStyleLight16"/>
  <colors>
    <mruColors>
      <color rgb="FFCFE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zy/Desktop/&#24352;&#24742;&#37319;&#36141;/&#21488;&#36134;/2019-1&#25104;&#26412;&#25253;&#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8.11"/>
      <sheetName val="2018.12"/>
      <sheetName val="2019.1"/>
      <sheetName val="Sheet3"/>
    </sheetNames>
    <sheetDataSet>
      <sheetData sheetId="0" refreshError="1"/>
      <sheetData sheetId="1" refreshError="1"/>
      <sheetData sheetId="2" refreshError="1">
        <row r="1">
          <cell r="D1" t="str">
            <v>支出合同</v>
          </cell>
          <cell r="H1" t="str">
            <v>本月</v>
          </cell>
          <cell r="I1" t="str">
            <v>累计</v>
          </cell>
        </row>
        <row r="2">
          <cell r="D2" t="str">
            <v>合同编号</v>
          </cell>
          <cell r="E2" t="str">
            <v>合同金额</v>
          </cell>
          <cell r="F2" t="str">
            <v>合同成本      （不含税金额）</v>
          </cell>
          <cell r="G2" t="str">
            <v>税率</v>
          </cell>
          <cell r="H2" t="str">
            <v>本月成本金额</v>
          </cell>
          <cell r="I2" t="str">
            <v>累计成本金额</v>
          </cell>
        </row>
        <row r="3">
          <cell r="D3" t="str">
            <v>JC21-1201-2018-000430</v>
          </cell>
          <cell r="E3">
            <v>125220</v>
          </cell>
          <cell r="F3">
            <v>118132.08</v>
          </cell>
          <cell r="G3">
            <v>0.06</v>
          </cell>
          <cell r="H3">
            <v>9844.34</v>
          </cell>
          <cell r="I3">
            <v>59066.04</v>
          </cell>
        </row>
        <row r="4">
          <cell r="D4" t="str">
            <v>JC21-1201-2018-000301</v>
          </cell>
          <cell r="E4">
            <v>255000</v>
          </cell>
          <cell r="F4">
            <v>240566.04</v>
          </cell>
          <cell r="G4">
            <v>0.06</v>
          </cell>
          <cell r="H4">
            <v>6682.3899371069174</v>
          </cell>
          <cell r="I4">
            <v>59874.21</v>
          </cell>
        </row>
        <row r="5">
          <cell r="D5" t="str">
            <v xml:space="preserve">JC21-1201-2018-000507  </v>
          </cell>
          <cell r="E5">
            <v>132200</v>
          </cell>
          <cell r="F5">
            <v>124716.98</v>
          </cell>
          <cell r="G5">
            <v>0.06</v>
          </cell>
          <cell r="H5">
            <v>10393.08</v>
          </cell>
          <cell r="I5">
            <v>41572.33</v>
          </cell>
        </row>
        <row r="6">
          <cell r="D6" t="str">
            <v>JC21-1201-2018-000493</v>
          </cell>
          <cell r="E6">
            <v>625000</v>
          </cell>
          <cell r="F6">
            <v>589622.64</v>
          </cell>
          <cell r="G6">
            <v>0.06</v>
          </cell>
          <cell r="H6">
            <v>353773.44</v>
          </cell>
          <cell r="I6">
            <v>353773.44</v>
          </cell>
        </row>
        <row r="7">
          <cell r="D7" t="str">
            <v>JC21-1201-2018-000494</v>
          </cell>
          <cell r="E7">
            <v>617000</v>
          </cell>
          <cell r="F7">
            <v>531896.55000000005</v>
          </cell>
          <cell r="G7">
            <v>0.16</v>
          </cell>
          <cell r="H7">
            <v>319137.93</v>
          </cell>
          <cell r="I7">
            <v>319137.93</v>
          </cell>
        </row>
        <row r="8">
          <cell r="D8" t="str">
            <v>JC21-1201-2018-000494</v>
          </cell>
          <cell r="E8">
            <v>610000</v>
          </cell>
          <cell r="F8">
            <v>575471.69811320747</v>
          </cell>
          <cell r="G8">
            <v>0.06</v>
          </cell>
          <cell r="H8">
            <v>345283.01886792446</v>
          </cell>
          <cell r="I8">
            <v>345283.01886792446</v>
          </cell>
        </row>
        <row r="9">
          <cell r="D9" t="str">
            <v>JC21-1201-2018-000441</v>
          </cell>
          <cell r="E9">
            <v>3490000</v>
          </cell>
          <cell r="F9">
            <v>3292452.83</v>
          </cell>
          <cell r="G9">
            <v>0.06</v>
          </cell>
          <cell r="H9">
            <v>274371.07</v>
          </cell>
          <cell r="I9">
            <v>548742.14</v>
          </cell>
        </row>
        <row r="10">
          <cell r="D10" t="str">
            <v>JC21-1201-2018-000278</v>
          </cell>
          <cell r="E10">
            <v>460000</v>
          </cell>
          <cell r="F10">
            <v>433962.26</v>
          </cell>
          <cell r="G10">
            <v>0.06</v>
          </cell>
          <cell r="H10">
            <v>36163.519999999997</v>
          </cell>
          <cell r="I10">
            <v>325471.68</v>
          </cell>
        </row>
        <row r="11">
          <cell r="D11" t="str">
            <v>JC21-1201-2018-000218</v>
          </cell>
          <cell r="E11">
            <v>3672000</v>
          </cell>
          <cell r="F11">
            <v>3464150.94</v>
          </cell>
          <cell r="G11">
            <v>0.06</v>
          </cell>
          <cell r="H11">
            <v>72984.800000000003</v>
          </cell>
          <cell r="I11">
            <v>1128637.31</v>
          </cell>
        </row>
        <row r="12">
          <cell r="D12" t="str">
            <v>JC21-1201-2018-000375</v>
          </cell>
          <cell r="E12">
            <v>570000</v>
          </cell>
          <cell r="F12">
            <v>537735.85</v>
          </cell>
          <cell r="G12">
            <v>0.06</v>
          </cell>
          <cell r="H12">
            <v>44811.32</v>
          </cell>
          <cell r="I12">
            <v>358490.56</v>
          </cell>
        </row>
        <row r="13">
          <cell r="D13" t="str">
            <v>JC21-1201-2018-000367</v>
          </cell>
          <cell r="E13">
            <v>3280287.1</v>
          </cell>
          <cell r="F13">
            <v>571698.11</v>
          </cell>
          <cell r="G13">
            <v>0.06</v>
          </cell>
          <cell r="H13">
            <v>15880.5</v>
          </cell>
          <cell r="I13">
            <v>63522</v>
          </cell>
        </row>
        <row r="14">
          <cell r="D14" t="str">
            <v>JC21-1201-2018-000382</v>
          </cell>
          <cell r="E14">
            <v>2873880</v>
          </cell>
          <cell r="F14">
            <v>2711207.55</v>
          </cell>
          <cell r="G14">
            <v>0.06</v>
          </cell>
          <cell r="H14">
            <v>75311.320000000007</v>
          </cell>
          <cell r="I14">
            <v>451867.92000000004</v>
          </cell>
        </row>
        <row r="15">
          <cell r="D15" t="str">
            <v>JC21-1201-2018-000414</v>
          </cell>
          <cell r="E15">
            <v>11434104</v>
          </cell>
          <cell r="F15">
            <v>10394640</v>
          </cell>
          <cell r="G15">
            <v>0.1</v>
          </cell>
          <cell r="H15">
            <v>577480</v>
          </cell>
          <cell r="I15">
            <v>1732440</v>
          </cell>
        </row>
        <row r="16">
          <cell r="D16" t="str">
            <v>JC21-1201-2018-000413</v>
          </cell>
          <cell r="E16">
            <v>6673784.4400000004</v>
          </cell>
          <cell r="F16">
            <v>6067076.7599999998</v>
          </cell>
          <cell r="G16">
            <v>0.1</v>
          </cell>
          <cell r="H16">
            <v>337059.82</v>
          </cell>
          <cell r="I16">
            <v>1011179.46</v>
          </cell>
        </row>
        <row r="17">
          <cell r="D17" t="str">
            <v>JC21-1201-2018-000411</v>
          </cell>
          <cell r="E17">
            <v>25187044.309999999</v>
          </cell>
          <cell r="F17">
            <v>21712969.23</v>
          </cell>
          <cell r="G17">
            <v>0.16</v>
          </cell>
          <cell r="H17">
            <v>1206276.07</v>
          </cell>
          <cell r="I17">
            <v>3618828.2199999997</v>
          </cell>
        </row>
        <row r="18">
          <cell r="D18" t="str">
            <v>JC21-1201-2018-000408</v>
          </cell>
          <cell r="E18">
            <v>4728188.5599999996</v>
          </cell>
          <cell r="F18">
            <v>4076024.62</v>
          </cell>
          <cell r="G18">
            <v>0.16</v>
          </cell>
          <cell r="H18">
            <v>226445.81</v>
          </cell>
          <cell r="I18">
            <v>679337.42999999993</v>
          </cell>
        </row>
        <row r="19">
          <cell r="D19" t="str">
            <v>JC21-1201-2016-000247</v>
          </cell>
          <cell r="E19">
            <v>1760600</v>
          </cell>
          <cell r="F19">
            <v>1660943.4</v>
          </cell>
          <cell r="G19">
            <v>0.06</v>
          </cell>
          <cell r="H19">
            <v>83047.17</v>
          </cell>
          <cell r="I19">
            <v>415235.85</v>
          </cell>
        </row>
        <row r="20">
          <cell r="D20" t="str">
            <v>JC21-1201-2017-000055</v>
          </cell>
          <cell r="E20">
            <v>2671680</v>
          </cell>
          <cell r="F20">
            <v>2520452.83</v>
          </cell>
          <cell r="G20">
            <v>0.06</v>
          </cell>
          <cell r="H20">
            <v>126022.64</v>
          </cell>
          <cell r="I20">
            <v>630113.19999999995</v>
          </cell>
        </row>
        <row r="21">
          <cell r="D21" t="str">
            <v>JC21-1201-2016-000253</v>
          </cell>
          <cell r="E21">
            <v>3700000</v>
          </cell>
          <cell r="F21">
            <v>3490566.04</v>
          </cell>
          <cell r="G21">
            <v>0.06</v>
          </cell>
          <cell r="H21">
            <v>58176.1</v>
          </cell>
          <cell r="I21">
            <v>232704.4</v>
          </cell>
        </row>
        <row r="22">
          <cell r="D22" t="str">
            <v>JC21-1201-2016-000252</v>
          </cell>
          <cell r="E22">
            <v>1126950</v>
          </cell>
          <cell r="F22">
            <v>1063160.3799999999</v>
          </cell>
          <cell r="G22">
            <v>0.06</v>
          </cell>
          <cell r="H22">
            <v>17719.34</v>
          </cell>
          <cell r="I22">
            <v>70877.36</v>
          </cell>
        </row>
        <row r="23">
          <cell r="D23" t="str">
            <v>JC21-1201-2016-000251</v>
          </cell>
          <cell r="E23">
            <v>3482150</v>
          </cell>
          <cell r="F23">
            <v>3285047.17</v>
          </cell>
          <cell r="G23">
            <v>0.06</v>
          </cell>
          <cell r="H23">
            <v>54750.77</v>
          </cell>
          <cell r="I23">
            <v>273753.84999999998</v>
          </cell>
        </row>
        <row r="24">
          <cell r="D24" t="str">
            <v>JC21-1201-2017-000277</v>
          </cell>
          <cell r="E24">
            <v>2285000</v>
          </cell>
          <cell r="F24">
            <v>2155660.38</v>
          </cell>
          <cell r="G24">
            <v>0.06</v>
          </cell>
          <cell r="H24">
            <v>35927.67</v>
          </cell>
          <cell r="I24">
            <v>610770.43000000005</v>
          </cell>
        </row>
        <row r="25">
          <cell r="D25" t="str">
            <v>JC21-1201-2018-000176-1</v>
          </cell>
          <cell r="E25">
            <v>68410</v>
          </cell>
          <cell r="F25">
            <v>58974.14</v>
          </cell>
          <cell r="G25">
            <v>0.16</v>
          </cell>
          <cell r="H25">
            <v>982.9</v>
          </cell>
          <cell r="I25">
            <v>4914.5</v>
          </cell>
        </row>
        <row r="26">
          <cell r="D26" t="str">
            <v>JC21-1201-2018-000240</v>
          </cell>
          <cell r="E26">
            <v>150000</v>
          </cell>
          <cell r="F26">
            <v>141509.43</v>
          </cell>
          <cell r="G26">
            <v>0.06</v>
          </cell>
          <cell r="H26">
            <v>2358.4899999999998</v>
          </cell>
          <cell r="I26">
            <v>11792.449999999999</v>
          </cell>
        </row>
        <row r="27">
          <cell r="D27" t="str">
            <v>JC21-1201-2019-000013</v>
          </cell>
          <cell r="E27">
            <v>18006269.530000001</v>
          </cell>
          <cell r="F27">
            <v>15522646.15</v>
          </cell>
          <cell r="G27">
            <v>0.16</v>
          </cell>
          <cell r="H27">
            <v>290723.08</v>
          </cell>
          <cell r="I27">
            <v>290723.08</v>
          </cell>
        </row>
        <row r="28">
          <cell r="D28" t="str">
            <v>JC21-1201-2018-000400</v>
          </cell>
          <cell r="E28">
            <v>116000</v>
          </cell>
          <cell r="F28">
            <v>100000</v>
          </cell>
          <cell r="G28">
            <v>0.16</v>
          </cell>
          <cell r="H28">
            <v>28333.33</v>
          </cell>
          <cell r="I28">
            <v>28333.33</v>
          </cell>
        </row>
        <row r="29">
          <cell r="D29" t="str">
            <v>JC21-1201-2018-000462</v>
          </cell>
          <cell r="E29">
            <v>500000</v>
          </cell>
          <cell r="F29">
            <v>471698.11</v>
          </cell>
          <cell r="G29">
            <v>0.06</v>
          </cell>
          <cell r="H29">
            <v>133647.79999999999</v>
          </cell>
          <cell r="I29">
            <v>133647.79999999999</v>
          </cell>
        </row>
        <row r="30">
          <cell r="D30" t="str">
            <v>JC21-1201-2018-000459</v>
          </cell>
          <cell r="E30">
            <v>135000</v>
          </cell>
          <cell r="F30">
            <v>116379.31</v>
          </cell>
          <cell r="G30">
            <v>0.16</v>
          </cell>
          <cell r="H30">
            <v>32974.14</v>
          </cell>
          <cell r="I30">
            <v>32974.14</v>
          </cell>
        </row>
        <row r="31">
          <cell r="D31" t="str">
            <v>JC21-1201-2018-000395</v>
          </cell>
          <cell r="E31">
            <v>503610.2</v>
          </cell>
          <cell r="F31">
            <v>434146.72</v>
          </cell>
          <cell r="G31">
            <v>0.16</v>
          </cell>
          <cell r="H31">
            <v>43414.67</v>
          </cell>
          <cell r="I31">
            <v>130244.01</v>
          </cell>
        </row>
        <row r="32">
          <cell r="D32" t="str">
            <v>JC21-1201-2018-000464</v>
          </cell>
          <cell r="E32">
            <v>1830883</v>
          </cell>
          <cell r="F32">
            <v>1578347.41</v>
          </cell>
          <cell r="G32">
            <v>0.16</v>
          </cell>
          <cell r="H32">
            <v>157834.74</v>
          </cell>
          <cell r="I32">
            <v>473504.22</v>
          </cell>
        </row>
        <row r="33">
          <cell r="D33" t="str">
            <v>JC21-1201-2018-000423</v>
          </cell>
          <cell r="E33">
            <v>18666666</v>
          </cell>
          <cell r="F33">
            <v>16091953.449999999</v>
          </cell>
          <cell r="G33">
            <v>0.16</v>
          </cell>
          <cell r="H33">
            <v>1609195.34</v>
          </cell>
          <cell r="I33">
            <v>4827729.95</v>
          </cell>
        </row>
        <row r="34">
          <cell r="D34" t="str">
            <v>JC21-1201-2017-000058</v>
          </cell>
          <cell r="E34">
            <v>500000</v>
          </cell>
          <cell r="F34">
            <v>471698.11</v>
          </cell>
          <cell r="G34">
            <v>0.06</v>
          </cell>
          <cell r="H34">
            <v>39308.18</v>
          </cell>
          <cell r="I34">
            <v>196540.88</v>
          </cell>
        </row>
        <row r="35">
          <cell r="D35" t="str">
            <v>JC21-1201-2018-000461</v>
          </cell>
          <cell r="E35">
            <v>80000</v>
          </cell>
          <cell r="F35">
            <v>75471.7</v>
          </cell>
          <cell r="G35">
            <v>0.06</v>
          </cell>
          <cell r="H35">
            <v>6289.31</v>
          </cell>
          <cell r="I35">
            <v>37735.85</v>
          </cell>
        </row>
        <row r="36">
          <cell r="D36" t="str">
            <v>JC21-1201-2018-000173-1</v>
          </cell>
          <cell r="E36">
            <v>41031</v>
          </cell>
          <cell r="F36">
            <v>35371.550000000003</v>
          </cell>
          <cell r="G36">
            <v>0.16</v>
          </cell>
          <cell r="H36">
            <v>35371.550000000003</v>
          </cell>
          <cell r="I36">
            <v>35371.550000000003</v>
          </cell>
        </row>
        <row r="37">
          <cell r="D37" t="str">
            <v>JC21-1201-2018-000293</v>
          </cell>
          <cell r="E37">
            <v>118627</v>
          </cell>
          <cell r="F37">
            <v>107842.72727272726</v>
          </cell>
          <cell r="G37">
            <v>0.1</v>
          </cell>
          <cell r="H37">
            <v>107842.73</v>
          </cell>
          <cell r="I37">
            <v>107842.73</v>
          </cell>
        </row>
        <row r="38">
          <cell r="D38" t="str">
            <v>JC21-1201-2018-000294</v>
          </cell>
          <cell r="E38">
            <v>5325</v>
          </cell>
          <cell r="F38">
            <v>4840.9090909090901</v>
          </cell>
          <cell r="G38">
            <v>0.1</v>
          </cell>
          <cell r="H38">
            <v>4840.91</v>
          </cell>
          <cell r="I38">
            <v>4840.91</v>
          </cell>
        </row>
        <row r="39">
          <cell r="D39" t="str">
            <v>JC21-1201-2018-000295</v>
          </cell>
          <cell r="E39">
            <v>12654</v>
          </cell>
          <cell r="F39">
            <v>11503.636363636362</v>
          </cell>
          <cell r="G39">
            <v>0.1</v>
          </cell>
          <cell r="H39">
            <v>11503.64</v>
          </cell>
          <cell r="I39">
            <v>11503.64</v>
          </cell>
        </row>
        <row r="40">
          <cell r="D40" t="str">
            <v>JC21-1201-2018-000296</v>
          </cell>
          <cell r="E40">
            <v>23696</v>
          </cell>
          <cell r="F40">
            <v>21541.81818181818</v>
          </cell>
          <cell r="G40">
            <v>0.1</v>
          </cell>
          <cell r="H40">
            <v>21541.82</v>
          </cell>
          <cell r="I40">
            <v>21541.82</v>
          </cell>
        </row>
        <row r="41">
          <cell r="D41" t="str">
            <v>JC21-1201-2018-000298</v>
          </cell>
          <cell r="E41">
            <v>57042</v>
          </cell>
          <cell r="F41">
            <v>51856.36</v>
          </cell>
          <cell r="G41">
            <v>0.1</v>
          </cell>
          <cell r="H41">
            <v>51856.36</v>
          </cell>
          <cell r="I41">
            <v>51856.36</v>
          </cell>
        </row>
        <row r="42">
          <cell r="D42" t="str">
            <v>JC21-1201-2018-000284</v>
          </cell>
          <cell r="E42">
            <v>176042</v>
          </cell>
          <cell r="F42">
            <v>160038.18</v>
          </cell>
          <cell r="G42">
            <v>0.1</v>
          </cell>
          <cell r="H42">
            <v>160038.18</v>
          </cell>
          <cell r="I42">
            <v>160038.18</v>
          </cell>
        </row>
        <row r="43">
          <cell r="D43" t="str">
            <v>JC21-1201-2018-000285</v>
          </cell>
          <cell r="E43">
            <v>40033</v>
          </cell>
          <cell r="F43">
            <v>36393.64</v>
          </cell>
          <cell r="G43">
            <v>0.1</v>
          </cell>
          <cell r="H43">
            <v>36393.64</v>
          </cell>
          <cell r="I43">
            <v>36393.64</v>
          </cell>
        </row>
        <row r="44">
          <cell r="D44" t="str">
            <v>JC21-1201-2018-000286</v>
          </cell>
          <cell r="E44">
            <v>34942</v>
          </cell>
          <cell r="F44">
            <v>31765.454545454544</v>
          </cell>
          <cell r="G44">
            <v>0.1</v>
          </cell>
          <cell r="H44">
            <v>31765.45</v>
          </cell>
          <cell r="I44">
            <v>31765.45</v>
          </cell>
        </row>
        <row r="45">
          <cell r="D45" t="str">
            <v>JC21-1201-2018-000287</v>
          </cell>
          <cell r="E45">
            <v>176354</v>
          </cell>
          <cell r="F45">
            <v>160321.81818181818</v>
          </cell>
          <cell r="G45">
            <v>0.1</v>
          </cell>
          <cell r="H45">
            <v>160321.82</v>
          </cell>
          <cell r="I45">
            <v>160321.82</v>
          </cell>
        </row>
        <row r="46">
          <cell r="D46" t="str">
            <v>JC21-1201-2018-000288</v>
          </cell>
          <cell r="E46">
            <v>137014</v>
          </cell>
          <cell r="F46">
            <v>124558.18181818181</v>
          </cell>
          <cell r="G46">
            <v>0.1</v>
          </cell>
          <cell r="H46">
            <v>124558.18</v>
          </cell>
          <cell r="I46">
            <v>124558.18</v>
          </cell>
        </row>
        <row r="47">
          <cell r="D47" t="str">
            <v>JC21-1201-2018-000289</v>
          </cell>
          <cell r="E47">
            <v>8599</v>
          </cell>
          <cell r="F47">
            <v>7817.272727272727</v>
          </cell>
          <cell r="G47">
            <v>0.1</v>
          </cell>
          <cell r="H47">
            <v>7817.27</v>
          </cell>
          <cell r="I47">
            <v>7817.27</v>
          </cell>
        </row>
        <row r="48">
          <cell r="D48" t="str">
            <v>JC21-1201-2018-000290</v>
          </cell>
          <cell r="E48">
            <v>135540</v>
          </cell>
          <cell r="F48">
            <v>123218.18</v>
          </cell>
          <cell r="G48">
            <v>0.1</v>
          </cell>
          <cell r="H48">
            <v>123218.18</v>
          </cell>
          <cell r="I48">
            <v>123218.18</v>
          </cell>
        </row>
        <row r="49">
          <cell r="D49" t="str">
            <v>JC21-1201-2018-000291</v>
          </cell>
          <cell r="E49">
            <v>64533</v>
          </cell>
          <cell r="F49">
            <v>58666.36</v>
          </cell>
          <cell r="G49">
            <v>0.1</v>
          </cell>
          <cell r="H49">
            <v>58666.36</v>
          </cell>
          <cell r="I49">
            <v>58666.36</v>
          </cell>
        </row>
        <row r="50">
          <cell r="D50" t="str">
            <v>JC21-1201-2018-000264</v>
          </cell>
          <cell r="E50">
            <v>13435</v>
          </cell>
          <cell r="F50">
            <v>12213.636363636362</v>
          </cell>
          <cell r="G50">
            <v>0.1</v>
          </cell>
          <cell r="H50">
            <v>12213.64</v>
          </cell>
          <cell r="I50">
            <v>12213.64</v>
          </cell>
        </row>
        <row r="51">
          <cell r="D51" t="str">
            <v>JC21-1201-2018-000263</v>
          </cell>
          <cell r="E51">
            <v>29205</v>
          </cell>
          <cell r="F51">
            <v>26549.999999999996</v>
          </cell>
          <cell r="G51">
            <v>0.1</v>
          </cell>
          <cell r="H51">
            <v>26550</v>
          </cell>
          <cell r="I51">
            <v>26550</v>
          </cell>
        </row>
        <row r="52">
          <cell r="D52" t="str">
            <v>JC21-1201-2018-000262</v>
          </cell>
          <cell r="E52">
            <v>9380</v>
          </cell>
          <cell r="F52">
            <v>8527.2727272727261</v>
          </cell>
          <cell r="G52">
            <v>0.1</v>
          </cell>
          <cell r="H52">
            <v>8527.27</v>
          </cell>
          <cell r="I52">
            <v>8527.27</v>
          </cell>
        </row>
        <row r="53">
          <cell r="D53" t="str">
            <v>JC21-1201-2018-000261</v>
          </cell>
          <cell r="E53">
            <v>21545</v>
          </cell>
          <cell r="F53">
            <v>172649.14</v>
          </cell>
          <cell r="G53">
            <v>0.1</v>
          </cell>
          <cell r="H53">
            <v>19586.36</v>
          </cell>
          <cell r="I53">
            <v>19586.36</v>
          </cell>
        </row>
        <row r="54">
          <cell r="D54" t="str">
            <v>JC21-1201-2018-000260</v>
          </cell>
          <cell r="E54">
            <v>4544</v>
          </cell>
          <cell r="F54">
            <v>4130.909090909091</v>
          </cell>
          <cell r="G54">
            <v>0.1</v>
          </cell>
          <cell r="H54">
            <v>4130.91</v>
          </cell>
          <cell r="I54">
            <v>4130.91</v>
          </cell>
        </row>
        <row r="55">
          <cell r="D55" t="str">
            <v>JC21-1201-2018-000259</v>
          </cell>
          <cell r="E55">
            <v>13435</v>
          </cell>
          <cell r="F55">
            <v>12213.636363636362</v>
          </cell>
          <cell r="G55">
            <v>0.1</v>
          </cell>
          <cell r="H55">
            <v>12213.64</v>
          </cell>
          <cell r="I55">
            <v>12213.64</v>
          </cell>
        </row>
        <row r="56">
          <cell r="D56" t="str">
            <v>JC21-1201-2018-000258</v>
          </cell>
          <cell r="E56">
            <v>8599</v>
          </cell>
          <cell r="F56">
            <v>7817.272727272727</v>
          </cell>
          <cell r="G56">
            <v>0.1</v>
          </cell>
          <cell r="H56">
            <v>7817.27</v>
          </cell>
          <cell r="I56">
            <v>7817.27</v>
          </cell>
        </row>
        <row r="57">
          <cell r="D57" t="str">
            <v>JC21-1201-2018-000256</v>
          </cell>
          <cell r="E57">
            <v>12654</v>
          </cell>
          <cell r="F57">
            <v>11503.636363636362</v>
          </cell>
          <cell r="G57">
            <v>0.1</v>
          </cell>
          <cell r="H57">
            <v>11503.64</v>
          </cell>
          <cell r="I57">
            <v>11503.64</v>
          </cell>
        </row>
        <row r="58">
          <cell r="D58" t="str">
            <v>JC21-1201-2018-000265</v>
          </cell>
          <cell r="E58">
            <v>9380</v>
          </cell>
          <cell r="F58">
            <v>8527.2727272727261</v>
          </cell>
          <cell r="G58">
            <v>0.1</v>
          </cell>
          <cell r="H58">
            <v>8527.27</v>
          </cell>
          <cell r="I58">
            <v>8527.27</v>
          </cell>
        </row>
        <row r="59">
          <cell r="D59" t="str">
            <v>JC21-1201-2018-000327</v>
          </cell>
          <cell r="E59">
            <v>368225</v>
          </cell>
          <cell r="F59">
            <v>334750</v>
          </cell>
          <cell r="G59">
            <v>0.1</v>
          </cell>
          <cell r="H59">
            <v>334750</v>
          </cell>
          <cell r="I59">
            <v>334750</v>
          </cell>
        </row>
        <row r="60">
          <cell r="D60" t="str">
            <v>JC21-1201-2019-000020</v>
          </cell>
          <cell r="E60">
            <v>1278937</v>
          </cell>
          <cell r="F60">
            <v>1102531.8999999999</v>
          </cell>
          <cell r="G60">
            <v>0.16</v>
          </cell>
          <cell r="H60">
            <v>330759.57</v>
          </cell>
          <cell r="I60">
            <v>330759.57</v>
          </cell>
        </row>
        <row r="61">
          <cell r="D61" t="str">
            <v>JC21-1201-2019-000020</v>
          </cell>
          <cell r="E61">
            <v>4505</v>
          </cell>
          <cell r="F61">
            <v>4250</v>
          </cell>
          <cell r="G61">
            <v>0.06</v>
          </cell>
          <cell r="H61">
            <v>1275</v>
          </cell>
          <cell r="I61">
            <v>1275</v>
          </cell>
        </row>
        <row r="62">
          <cell r="D62" t="str">
            <v>JC21-1201-2019-000019</v>
          </cell>
          <cell r="E62">
            <v>2026847</v>
          </cell>
          <cell r="F62">
            <v>1747281.9</v>
          </cell>
          <cell r="G62">
            <v>0.16</v>
          </cell>
          <cell r="H62">
            <v>524184.57</v>
          </cell>
          <cell r="I62">
            <v>524184.57</v>
          </cell>
        </row>
        <row r="63">
          <cell r="E63">
            <v>2806165</v>
          </cell>
          <cell r="F63">
            <v>2647325.4700000002</v>
          </cell>
          <cell r="G63">
            <v>0.06</v>
          </cell>
          <cell r="H63">
            <v>794197.64</v>
          </cell>
          <cell r="I63">
            <v>794197.64</v>
          </cell>
        </row>
        <row r="64">
          <cell r="E64">
            <v>909505</v>
          </cell>
          <cell r="F64">
            <v>826822.73</v>
          </cell>
          <cell r="G64">
            <v>0.1</v>
          </cell>
          <cell r="H64">
            <v>248046.82</v>
          </cell>
          <cell r="I64">
            <v>248046.82</v>
          </cell>
        </row>
        <row r="65">
          <cell r="D65" t="str">
            <v>JC21-1201-2018-000432</v>
          </cell>
          <cell r="E65">
            <v>114000</v>
          </cell>
          <cell r="F65">
            <v>107547.17</v>
          </cell>
          <cell r="G65">
            <v>0.06</v>
          </cell>
          <cell r="H65">
            <v>107547.17</v>
          </cell>
          <cell r="I65">
            <v>107547.17</v>
          </cell>
        </row>
        <row r="66">
          <cell r="D66" t="str">
            <v>JC21-1201-2018-000244</v>
          </cell>
          <cell r="E66">
            <v>4059048</v>
          </cell>
          <cell r="F66">
            <v>3499179.31</v>
          </cell>
          <cell r="G66">
            <v>0.16</v>
          </cell>
          <cell r="H66">
            <v>1749589.655</v>
          </cell>
          <cell r="I66">
            <v>1749589.655</v>
          </cell>
        </row>
        <row r="67">
          <cell r="D67" t="str">
            <v>JC21-1201-2018-000274</v>
          </cell>
          <cell r="E67">
            <v>970902</v>
          </cell>
          <cell r="F67">
            <v>882638.18</v>
          </cell>
          <cell r="G67">
            <v>0.06</v>
          </cell>
          <cell r="H67">
            <v>441319.09</v>
          </cell>
          <cell r="I67">
            <v>441319.09</v>
          </cell>
        </row>
        <row r="68">
          <cell r="D68" t="str">
            <v>JC21-1201-2018-000280</v>
          </cell>
          <cell r="E68">
            <v>727680</v>
          </cell>
          <cell r="F68">
            <v>686490.57</v>
          </cell>
          <cell r="G68">
            <v>0.06</v>
          </cell>
          <cell r="H68">
            <v>343245.28499999997</v>
          </cell>
          <cell r="I68">
            <v>343245.28499999997</v>
          </cell>
        </row>
        <row r="69">
          <cell r="D69" t="str">
            <v>JC21-1201-2018-000567</v>
          </cell>
          <cell r="E69">
            <v>4988105</v>
          </cell>
          <cell r="F69">
            <v>4300090.5199999996</v>
          </cell>
          <cell r="G69">
            <v>0.16</v>
          </cell>
          <cell r="H69">
            <v>2150045.2599999998</v>
          </cell>
          <cell r="I69">
            <v>2150045.2599999998</v>
          </cell>
        </row>
        <row r="70">
          <cell r="D70" t="str">
            <v>JC21-1201-2018-000305</v>
          </cell>
          <cell r="E70">
            <v>1235740</v>
          </cell>
          <cell r="F70">
            <v>1123400</v>
          </cell>
          <cell r="G70">
            <v>0.1</v>
          </cell>
          <cell r="H70">
            <v>449360</v>
          </cell>
          <cell r="I70">
            <v>1123400</v>
          </cell>
        </row>
        <row r="71">
          <cell r="D71" t="str">
            <v>JC21-1201-2018-000182</v>
          </cell>
          <cell r="E71">
            <v>40000</v>
          </cell>
          <cell r="F71">
            <v>37735.849056603773</v>
          </cell>
          <cell r="G71">
            <v>0.06</v>
          </cell>
          <cell r="H71">
            <v>15094.34</v>
          </cell>
          <cell r="I71">
            <v>37735.849056603773</v>
          </cell>
        </row>
        <row r="72">
          <cell r="E72">
            <v>10000</v>
          </cell>
          <cell r="F72">
            <v>9433.9622641509432</v>
          </cell>
          <cell r="H72">
            <v>9433.9622641509432</v>
          </cell>
          <cell r="I72">
            <v>9433.9622641509432</v>
          </cell>
        </row>
        <row r="73">
          <cell r="E73">
            <v>50000</v>
          </cell>
          <cell r="F73">
            <v>47169.811320754714</v>
          </cell>
          <cell r="H73">
            <v>1572.33</v>
          </cell>
          <cell r="I73">
            <v>1572.33</v>
          </cell>
        </row>
        <row r="74">
          <cell r="D74" t="str">
            <v>JC21-1201-2018-000223</v>
          </cell>
          <cell r="E74">
            <v>480000</v>
          </cell>
          <cell r="F74">
            <v>413793.1</v>
          </cell>
          <cell r="G74">
            <v>0.16</v>
          </cell>
          <cell r="H74">
            <v>165517.24</v>
          </cell>
          <cell r="I74">
            <v>413793.1</v>
          </cell>
        </row>
        <row r="75">
          <cell r="D75" t="str">
            <v>JC21-1201-2018-000246</v>
          </cell>
          <cell r="E75">
            <v>298699</v>
          </cell>
          <cell r="F75">
            <v>257499.14</v>
          </cell>
          <cell r="G75">
            <v>0.16</v>
          </cell>
          <cell r="H75">
            <v>180249.4</v>
          </cell>
          <cell r="I75">
            <v>257499.14</v>
          </cell>
        </row>
        <row r="76">
          <cell r="D76" t="str">
            <v>JC21-1201-2018-000249</v>
          </cell>
          <cell r="E76">
            <v>12620</v>
          </cell>
          <cell r="F76">
            <v>11905.66</v>
          </cell>
          <cell r="G76">
            <v>0.06</v>
          </cell>
          <cell r="H76">
            <v>8333.9619999999995</v>
          </cell>
          <cell r="I76">
            <v>11905.66</v>
          </cell>
        </row>
        <row r="77">
          <cell r="D77" t="str">
            <v>JC21-1201-2018-000386</v>
          </cell>
          <cell r="E77">
            <v>277000</v>
          </cell>
          <cell r="F77">
            <v>238793.1</v>
          </cell>
          <cell r="G77">
            <v>0.16</v>
          </cell>
          <cell r="H77">
            <v>71637.929999999993</v>
          </cell>
          <cell r="I77">
            <v>143275.85999999999</v>
          </cell>
        </row>
        <row r="78">
          <cell r="D78" t="str">
            <v>JC21-1201-2018-000386</v>
          </cell>
          <cell r="E78">
            <v>160000</v>
          </cell>
          <cell r="F78">
            <v>150943.4</v>
          </cell>
          <cell r="G78">
            <v>0.06</v>
          </cell>
          <cell r="H78">
            <v>45283.02</v>
          </cell>
          <cell r="I78">
            <v>90566.04</v>
          </cell>
        </row>
        <row r="79">
          <cell r="D79" t="str">
            <v>JC21-1201-2018-000397</v>
          </cell>
          <cell r="E79">
            <v>150000</v>
          </cell>
          <cell r="F79">
            <v>141509.43</v>
          </cell>
          <cell r="G79">
            <v>0.06</v>
          </cell>
          <cell r="H79">
            <v>42452.828999999998</v>
          </cell>
          <cell r="I79">
            <v>84905.657999999996</v>
          </cell>
        </row>
        <row r="80">
          <cell r="D80" t="str">
            <v>JC21-1201-2018-000397</v>
          </cell>
          <cell r="E80">
            <v>40034</v>
          </cell>
          <cell r="F80">
            <v>36394.550000000003</v>
          </cell>
          <cell r="G80">
            <v>0.1</v>
          </cell>
          <cell r="H80">
            <v>10918.37</v>
          </cell>
          <cell r="I80">
            <v>21836.73</v>
          </cell>
        </row>
        <row r="81">
          <cell r="D81" t="str">
            <v>JC21-1201-2018-000397</v>
          </cell>
          <cell r="E81">
            <v>262850</v>
          </cell>
          <cell r="F81">
            <v>226594.83</v>
          </cell>
          <cell r="G81">
            <v>0.16</v>
          </cell>
          <cell r="H81">
            <v>67978.448999999993</v>
          </cell>
          <cell r="I81">
            <v>135956.89799999999</v>
          </cell>
        </row>
        <row r="82">
          <cell r="D82" t="str">
            <v>JC21-1201-2018-000312</v>
          </cell>
          <cell r="E82">
            <v>560000</v>
          </cell>
          <cell r="F82">
            <v>528301.89</v>
          </cell>
          <cell r="G82">
            <v>0.06</v>
          </cell>
          <cell r="H82">
            <v>44025.157232704398</v>
          </cell>
          <cell r="I82">
            <v>484276.74</v>
          </cell>
        </row>
        <row r="83">
          <cell r="D83" t="str">
            <v>JC21-1201-2018-000307</v>
          </cell>
          <cell r="E83">
            <v>1000000</v>
          </cell>
          <cell r="F83">
            <v>943396.23</v>
          </cell>
          <cell r="G83">
            <v>0.06</v>
          </cell>
          <cell r="H83">
            <v>78616.352201257861</v>
          </cell>
          <cell r="I83">
            <v>864779.86</v>
          </cell>
        </row>
        <row r="84">
          <cell r="D84" t="str">
            <v>JC21-1201-2018-000316</v>
          </cell>
          <cell r="E84">
            <v>2200000</v>
          </cell>
          <cell r="F84">
            <v>2075471.7</v>
          </cell>
          <cell r="G84">
            <v>0.06</v>
          </cell>
          <cell r="H84">
            <v>172955.97484276729</v>
          </cell>
          <cell r="I84">
            <v>1902515.71</v>
          </cell>
        </row>
        <row r="85">
          <cell r="D85" t="str">
            <v>JC21-1201-2018-000448</v>
          </cell>
          <cell r="E85">
            <v>61780</v>
          </cell>
          <cell r="F85">
            <v>58283.02</v>
          </cell>
          <cell r="G85">
            <v>0.06</v>
          </cell>
          <cell r="H85">
            <v>23313.207999999999</v>
          </cell>
          <cell r="I85">
            <v>23313.207999999999</v>
          </cell>
        </row>
        <row r="86">
          <cell r="E86">
            <v>79960</v>
          </cell>
          <cell r="F86">
            <v>75433.960000000006</v>
          </cell>
          <cell r="G86">
            <v>0.06</v>
          </cell>
          <cell r="H86">
            <v>30173.584000000003</v>
          </cell>
          <cell r="I86">
            <v>30173.584000000003</v>
          </cell>
        </row>
        <row r="87">
          <cell r="D87" t="str">
            <v>JC21-1201-2019-000010</v>
          </cell>
          <cell r="E87">
            <v>849500</v>
          </cell>
          <cell r="F87">
            <v>801415.09</v>
          </cell>
          <cell r="G87">
            <v>0.06</v>
          </cell>
          <cell r="H87">
            <v>22261.53</v>
          </cell>
          <cell r="I87">
            <v>22261.53</v>
          </cell>
        </row>
        <row r="88">
          <cell r="D88" t="str">
            <v>JC21-1201-2019-000031</v>
          </cell>
          <cell r="E88">
            <v>15600</v>
          </cell>
          <cell r="F88">
            <v>14181.82</v>
          </cell>
          <cell r="G88">
            <v>0.1</v>
          </cell>
          <cell r="H88">
            <v>11345.47</v>
          </cell>
          <cell r="I88">
            <v>11345.47</v>
          </cell>
        </row>
        <row r="89">
          <cell r="D89" t="str">
            <v>JC21-1201-2019-000037</v>
          </cell>
          <cell r="E89">
            <v>56508</v>
          </cell>
          <cell r="F89">
            <v>53309.43</v>
          </cell>
          <cell r="G89">
            <v>0.06</v>
          </cell>
          <cell r="H89">
            <v>4442.45</v>
          </cell>
          <cell r="I89">
            <v>4442.45</v>
          </cell>
        </row>
        <row r="90">
          <cell r="D90" t="str">
            <v>JC21-1201-2019-000035</v>
          </cell>
          <cell r="E90">
            <v>534639.6</v>
          </cell>
          <cell r="F90">
            <v>460896.20689655171</v>
          </cell>
          <cell r="G90">
            <v>0.16</v>
          </cell>
          <cell r="H90">
            <v>460896.20689655171</v>
          </cell>
          <cell r="I90">
            <v>460896.20689655171</v>
          </cell>
        </row>
        <row r="91">
          <cell r="E91">
            <v>31705.01</v>
          </cell>
          <cell r="F91">
            <v>28822.727272727272</v>
          </cell>
          <cell r="G91">
            <v>0.1</v>
          </cell>
          <cell r="H91">
            <v>28822.727272727272</v>
          </cell>
          <cell r="I91">
            <v>28822.727272727272</v>
          </cell>
        </row>
        <row r="92">
          <cell r="D92" t="str">
            <v>JC21-1201-2018-000228</v>
          </cell>
          <cell r="E92">
            <v>56500</v>
          </cell>
          <cell r="F92">
            <v>53301.87</v>
          </cell>
          <cell r="G92">
            <v>0.06</v>
          </cell>
        </row>
        <row r="93">
          <cell r="D93" t="str">
            <v>JC21-1201-2018-000503</v>
          </cell>
          <cell r="E93">
            <v>693000</v>
          </cell>
          <cell r="F93">
            <v>597413.79</v>
          </cell>
          <cell r="G93">
            <v>0.16</v>
          </cell>
          <cell r="H93">
            <v>179224.14</v>
          </cell>
          <cell r="I93">
            <v>179224.14</v>
          </cell>
        </row>
        <row r="94">
          <cell r="D94" t="str">
            <v>JC21-1201-2018-000504</v>
          </cell>
          <cell r="E94">
            <v>1427500</v>
          </cell>
          <cell r="F94">
            <v>1346698.11</v>
          </cell>
          <cell r="G94">
            <v>0.06</v>
          </cell>
          <cell r="H94">
            <v>404009.45</v>
          </cell>
          <cell r="I94">
            <v>404009.45</v>
          </cell>
        </row>
        <row r="95">
          <cell r="D95" t="str">
            <v>JC21-1201-2018-000510</v>
          </cell>
          <cell r="E95">
            <v>573200</v>
          </cell>
          <cell r="F95">
            <v>494137.93</v>
          </cell>
          <cell r="G95">
            <v>0.16</v>
          </cell>
          <cell r="H95">
            <v>137931.03</v>
          </cell>
          <cell r="I95">
            <v>137931.03</v>
          </cell>
        </row>
        <row r="96">
          <cell r="D96" t="str">
            <v>JC21-1201-2018-000490</v>
          </cell>
          <cell r="E96">
            <v>632457</v>
          </cell>
          <cell r="F96">
            <v>545221.55000000005</v>
          </cell>
          <cell r="G96">
            <v>0.16</v>
          </cell>
          <cell r="H96">
            <v>271245.69</v>
          </cell>
          <cell r="I96">
            <v>271245.69</v>
          </cell>
        </row>
        <row r="97">
          <cell r="E97">
            <v>1117512</v>
          </cell>
          <cell r="F97">
            <v>1015920</v>
          </cell>
          <cell r="G97">
            <v>0.1</v>
          </cell>
          <cell r="H97">
            <v>507960</v>
          </cell>
          <cell r="I97">
            <v>507960</v>
          </cell>
        </row>
        <row r="98">
          <cell r="D98" t="str">
            <v xml:space="preserve">  JC21-1201-2018-000498  </v>
          </cell>
          <cell r="E98">
            <v>173000</v>
          </cell>
          <cell r="F98">
            <v>163207.54999999999</v>
          </cell>
          <cell r="G98">
            <v>0.06</v>
          </cell>
          <cell r="H98">
            <v>163207.54999999999</v>
          </cell>
          <cell r="I98">
            <v>163207.54999999999</v>
          </cell>
        </row>
        <row r="99">
          <cell r="D99" t="str">
            <v>JC21-1201-2018-000509</v>
          </cell>
          <cell r="E99">
            <v>478035.95</v>
          </cell>
          <cell r="F99">
            <v>412099.96</v>
          </cell>
          <cell r="G99">
            <v>0.16</v>
          </cell>
          <cell r="H99">
            <v>412099.96</v>
          </cell>
          <cell r="I99">
            <v>412099.96</v>
          </cell>
        </row>
        <row r="100">
          <cell r="E100">
            <v>61390.18</v>
          </cell>
          <cell r="F100">
            <v>55809.25</v>
          </cell>
          <cell r="G100">
            <v>0.1</v>
          </cell>
          <cell r="H100">
            <v>55809.25</v>
          </cell>
          <cell r="I100">
            <v>55809.25</v>
          </cell>
        </row>
        <row r="101">
          <cell r="E101">
            <v>14235.74</v>
          </cell>
          <cell r="F101">
            <v>13429.94</v>
          </cell>
          <cell r="G101">
            <v>0.06</v>
          </cell>
          <cell r="H101">
            <v>13429.94</v>
          </cell>
          <cell r="I101">
            <v>13429.94</v>
          </cell>
        </row>
        <row r="102">
          <cell r="D102" t="str">
            <v>JC21-1201-2018-000091</v>
          </cell>
          <cell r="E102">
            <v>4580000</v>
          </cell>
          <cell r="F102">
            <v>4320754.72</v>
          </cell>
          <cell r="G102">
            <v>0.06</v>
          </cell>
          <cell r="H102">
            <v>1728301.89</v>
          </cell>
          <cell r="I102">
            <v>4320754.72</v>
          </cell>
        </row>
        <row r="103">
          <cell r="D103" t="str">
            <v>JC21-1201-2015-000155</v>
          </cell>
          <cell r="E103">
            <v>2000000</v>
          </cell>
          <cell r="F103">
            <v>2000000</v>
          </cell>
          <cell r="G103">
            <v>0</v>
          </cell>
          <cell r="H103">
            <v>1000000</v>
          </cell>
          <cell r="I103">
            <v>2000000</v>
          </cell>
        </row>
        <row r="104">
          <cell r="D104" t="str">
            <v>JC21-1201-2015-000156</v>
          </cell>
          <cell r="E104">
            <v>1771406.6</v>
          </cell>
          <cell r="F104">
            <v>1771406.6</v>
          </cell>
          <cell r="G104">
            <v>0</v>
          </cell>
          <cell r="H104">
            <v>1239984.6200000001</v>
          </cell>
          <cell r="I104">
            <v>1771406.6</v>
          </cell>
        </row>
        <row r="105">
          <cell r="D105" t="str">
            <v>JC21-1201-2017-000031-1</v>
          </cell>
          <cell r="E105">
            <v>2157084.44</v>
          </cell>
          <cell r="F105">
            <v>1859555.56</v>
          </cell>
          <cell r="G105">
            <v>0.16</v>
          </cell>
          <cell r="H105">
            <v>619851.85</v>
          </cell>
          <cell r="I105">
            <v>619851.85</v>
          </cell>
        </row>
        <row r="106">
          <cell r="D106" t="str">
            <v>JC21-1201-2017-000030</v>
          </cell>
          <cell r="E106">
            <v>520055</v>
          </cell>
          <cell r="F106">
            <v>490617.92</v>
          </cell>
          <cell r="G106">
            <v>0.06</v>
          </cell>
          <cell r="H106">
            <v>163539.31</v>
          </cell>
          <cell r="I106">
            <v>163539.31</v>
          </cell>
        </row>
        <row r="107">
          <cell r="D107" t="str">
            <v>JC21-1201-2018-000500</v>
          </cell>
          <cell r="E107">
            <v>2955197</v>
          </cell>
          <cell r="F107">
            <v>2547583.62</v>
          </cell>
          <cell r="G107">
            <v>0.16</v>
          </cell>
          <cell r="H107">
            <v>763468.2</v>
          </cell>
          <cell r="I107">
            <v>763468.2</v>
          </cell>
        </row>
        <row r="108">
          <cell r="E108">
            <v>28800</v>
          </cell>
          <cell r="F108">
            <v>26181.82</v>
          </cell>
          <cell r="G108">
            <v>0.1</v>
          </cell>
          <cell r="H108">
            <v>7854.55</v>
          </cell>
          <cell r="I108">
            <v>7854.55</v>
          </cell>
        </row>
        <row r="109">
          <cell r="D109" t="str">
            <v>JC21-1201-2018-000341</v>
          </cell>
          <cell r="E109">
            <v>21152.25</v>
          </cell>
          <cell r="F109">
            <v>18234.7</v>
          </cell>
          <cell r="G109">
            <v>0.16</v>
          </cell>
          <cell r="H109">
            <v>18234.7</v>
          </cell>
          <cell r="I109">
            <v>18234.7</v>
          </cell>
        </row>
        <row r="110">
          <cell r="E110">
            <v>16556.3</v>
          </cell>
          <cell r="F110">
            <v>15051.18</v>
          </cell>
          <cell r="G110">
            <v>0.1</v>
          </cell>
          <cell r="H110">
            <v>15051.18</v>
          </cell>
          <cell r="I110">
            <v>15051.18</v>
          </cell>
        </row>
        <row r="111">
          <cell r="D111" t="str">
            <v>JC21-1201-2018-000481</v>
          </cell>
          <cell r="E111">
            <v>599000</v>
          </cell>
          <cell r="F111">
            <v>565094.34</v>
          </cell>
          <cell r="G111">
            <v>0.06</v>
          </cell>
          <cell r="H111">
            <v>282547.17</v>
          </cell>
          <cell r="I111">
            <v>282547.17</v>
          </cell>
        </row>
        <row r="112">
          <cell r="D112" t="str">
            <v>JC21-1201-2018-000460</v>
          </cell>
          <cell r="E112">
            <v>120402.05</v>
          </cell>
          <cell r="F112">
            <v>103794.87</v>
          </cell>
          <cell r="G112">
            <v>0.16</v>
          </cell>
          <cell r="H112">
            <v>103794.87</v>
          </cell>
          <cell r="I112">
            <v>103794.87</v>
          </cell>
        </row>
        <row r="113">
          <cell r="D113" t="str">
            <v>JC21-1201-2018-000090</v>
          </cell>
          <cell r="E113">
            <v>510000</v>
          </cell>
          <cell r="F113" t="str">
            <v>481132.08</v>
          </cell>
          <cell r="G113">
            <v>0.06</v>
          </cell>
          <cell r="H113">
            <v>264622.64</v>
          </cell>
          <cell r="I113">
            <v>481132.07999999996</v>
          </cell>
        </row>
        <row r="114">
          <cell r="D114" t="str">
            <v>JC21-1201-2019-000036</v>
          </cell>
          <cell r="E114">
            <v>14100</v>
          </cell>
          <cell r="F114">
            <v>13301.89</v>
          </cell>
          <cell r="G114">
            <v>0.06</v>
          </cell>
          <cell r="H114">
            <v>13301.89</v>
          </cell>
          <cell r="I114">
            <v>13301.89</v>
          </cell>
        </row>
        <row r="115">
          <cell r="D115" t="str">
            <v>JC21-1201-2019-000033</v>
          </cell>
          <cell r="E115">
            <v>704000</v>
          </cell>
          <cell r="F115">
            <v>640000</v>
          </cell>
          <cell r="G115">
            <v>0.1</v>
          </cell>
          <cell r="H115">
            <v>192000</v>
          </cell>
          <cell r="I115">
            <v>192000</v>
          </cell>
        </row>
        <row r="116">
          <cell r="D116" t="str">
            <v>JC21-1201-2019-000032</v>
          </cell>
          <cell r="E116">
            <v>6339463.6799999997</v>
          </cell>
          <cell r="F116">
            <v>5763148.7999999998</v>
          </cell>
          <cell r="G116">
            <v>0.1</v>
          </cell>
          <cell r="H116">
            <v>1728944.64</v>
          </cell>
          <cell r="I116">
            <v>1728944.64</v>
          </cell>
        </row>
        <row r="119">
          <cell r="E119">
            <v>115351.35</v>
          </cell>
          <cell r="F119">
            <v>104864.86</v>
          </cell>
          <cell r="G119">
            <v>0.1</v>
          </cell>
          <cell r="H119">
            <v>104864.86</v>
          </cell>
          <cell r="I119">
            <v>104864.86</v>
          </cell>
        </row>
        <row r="120">
          <cell r="E120">
            <v>416410.26</v>
          </cell>
          <cell r="F120">
            <v>358974.36</v>
          </cell>
          <cell r="G120">
            <v>0.16</v>
          </cell>
          <cell r="H120">
            <v>358974.36</v>
          </cell>
          <cell r="I120">
            <v>358974.36</v>
          </cell>
        </row>
        <row r="121">
          <cell r="D121" t="str">
            <v>JC21-1201-2018-000314-1</v>
          </cell>
          <cell r="E121">
            <v>169541</v>
          </cell>
          <cell r="F121">
            <v>146156.03</v>
          </cell>
          <cell r="G121">
            <v>0.16</v>
          </cell>
          <cell r="H121">
            <v>146156.03</v>
          </cell>
          <cell r="I121">
            <v>146156.03</v>
          </cell>
        </row>
        <row r="122">
          <cell r="E122">
            <v>85935.53</v>
          </cell>
          <cell r="F122">
            <v>78123.22</v>
          </cell>
          <cell r="G122">
            <v>0.1</v>
          </cell>
          <cell r="H122">
            <v>78123.22</v>
          </cell>
          <cell r="I122">
            <v>78123.22</v>
          </cell>
        </row>
        <row r="123">
          <cell r="D123" t="str">
            <v>JC21-1201-2018-000336</v>
          </cell>
          <cell r="E123">
            <v>204000</v>
          </cell>
          <cell r="F123">
            <v>192452.83</v>
          </cell>
          <cell r="G123">
            <v>0.06</v>
          </cell>
        </row>
      </sheetData>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javascript:void(0)" TargetMode="External"/><Relationship Id="rId7" Type="http://schemas.openxmlformats.org/officeDocument/2006/relationships/comments" Target="../comments1.xm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eshop.unicom.local:8080/eshop/recruitment/recruitmentDetail.do?id=48b304f2705944e099097911fa2fa09a" TargetMode="External"/><Relationship Id="rId13" Type="http://schemas.openxmlformats.org/officeDocument/2006/relationships/hyperlink" Target="http://www.eshop.unicom.local:8080/eshop/recruitment/recruitmentDetail.do?id=0bab435cbaca4ed9be7a0381ccf319bd" TargetMode="External"/><Relationship Id="rId18" Type="http://schemas.openxmlformats.org/officeDocument/2006/relationships/hyperlink" Target="http://www.eshop.unicom.local:8888/mshop/inquiry/eshopInquiryView.action?flag=1&amp;inquiry_from_type=1&amp;inquiry_id=f31768ed-b3ef-410f-8f5e-40a291817302&amp;shop_id=897" TargetMode="External"/><Relationship Id="rId3" Type="http://schemas.openxmlformats.org/officeDocument/2006/relationships/hyperlink" Target="http://www.eshop.unicom.local:8080/eshop/recruitmentInquiry/sendInquiryFromcaogao.do?id=a82355e1-409a-4532-a856-96453ce9e604&amp;shopCode=tjsd" TargetMode="External"/><Relationship Id="rId21" Type="http://schemas.openxmlformats.org/officeDocument/2006/relationships/comments" Target="../comments3.xml"/><Relationship Id="rId7" Type="http://schemas.openxmlformats.org/officeDocument/2006/relationships/hyperlink" Target="http://www.eshop.unicom.local:8080/eshop/recruitment/recruitmentDetail.do?id=b9ca5b2cb936407684e0ef8b1cfe09ff" TargetMode="External"/><Relationship Id="rId12" Type="http://schemas.openxmlformats.org/officeDocument/2006/relationships/hyperlink" Target="http://www.eshop.unicom.local:8080/eshop/recruitment/recruitmentDetail.do?id=268c8ae9dfab44b9ab54e26fa480ef55" TargetMode="External"/><Relationship Id="rId17" Type="http://schemas.openxmlformats.org/officeDocument/2006/relationships/hyperlink" Target="http://www.eshop.unicom.local:8080/eshop/recruitment/recruitmentDetail.do?id=771247ed44104f90baa5997aa9d87b39" TargetMode="External"/><Relationship Id="rId2" Type="http://schemas.openxmlformats.org/officeDocument/2006/relationships/hyperlink" Target="http://www.eshop.unicom.local:8080/eshop/recruitmentInquiry/sendInquiryFromcaogao.do?id=a82355e1-409a-4532-a856-96453ce9e604&amp;shopCode=tjsd" TargetMode="External"/><Relationship Id="rId16" Type="http://schemas.openxmlformats.org/officeDocument/2006/relationships/hyperlink" Target="http://www.eshop.unicom.local:8080/eshop/recruitment/recruitmentDetail.do?id=2bc2cc7aff284b9aaeb47192a1bfe681" TargetMode="External"/><Relationship Id="rId20" Type="http://schemas.openxmlformats.org/officeDocument/2006/relationships/vmlDrawing" Target="../drawings/vmlDrawing3.vml"/><Relationship Id="rId1" Type="http://schemas.openxmlformats.org/officeDocument/2006/relationships/hyperlink" Target="http://www.eshop.unicom.local:8080/eshop/recruitmentInquiry/sendInquiryFromcaogao.do?id=a82355e1-409a-4532-a856-96453ce9e604&amp;shopCode=tjsd" TargetMode="External"/><Relationship Id="rId6" Type="http://schemas.openxmlformats.org/officeDocument/2006/relationships/hyperlink" Target="http://www.eshop.unicom.local:8080/eshop/recruitment/recruitmentDetail.do?id=17da19b696614d84968b4bef2868188b" TargetMode="External"/><Relationship Id="rId11" Type="http://schemas.openxmlformats.org/officeDocument/2006/relationships/hyperlink" Target="http://www.eshop.unicom.local:8080/eshop/recruitment/recruitmentDetail.do?id=17da19b696614d84968b4bef2868188b" TargetMode="External"/><Relationship Id="rId5" Type="http://schemas.openxmlformats.org/officeDocument/2006/relationships/hyperlink" Target="http://www.eshop.unicom.local:8080/eshop/recruitment/recruitmentDetail.do?id=771247ed44104f90baa5997aa9d87b39" TargetMode="External"/><Relationship Id="rId15" Type="http://schemas.openxmlformats.org/officeDocument/2006/relationships/hyperlink" Target="http://www.eshop.unicom.local:8080/eshop/recruitment/recruitmentDetail.do?id=33b90b1388a04c329a0bd991a29cd6ba" TargetMode="External"/><Relationship Id="rId10" Type="http://schemas.openxmlformats.org/officeDocument/2006/relationships/hyperlink" Target="http://www.eshop.unicom.local:8080/eshop/recruitment/recruitmentDetail.do?id=b9ca5b2cb936407684e0ef8b1cfe09ff" TargetMode="External"/><Relationship Id="rId19" Type="http://schemas.openxmlformats.org/officeDocument/2006/relationships/printerSettings" Target="../printerSettings/printerSettings3.bin"/><Relationship Id="rId4" Type="http://schemas.openxmlformats.org/officeDocument/2006/relationships/hyperlink" Target="http://www.eshop.unicom.local:8080/eshop/recruitment/recruitmentDetail.do?id=ccffc4c92ba14560bfe3a26724cf6ad7" TargetMode="External"/><Relationship Id="rId9" Type="http://schemas.openxmlformats.org/officeDocument/2006/relationships/hyperlink" Target="http://www.eshop.unicom.local:8080/eshop/recruitment/recruitmentDetail.do?id=ccffc4c92ba14560bfe3a26724cf6ad7" TargetMode="External"/><Relationship Id="rId14" Type="http://schemas.openxmlformats.org/officeDocument/2006/relationships/hyperlink" Target="http://www.eshop.unicom.local:8080/eshop/recruitment/recruitmentDetail.do?id=268c8ae9dfab44b9ab54e26fa480ef55"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676"/>
  <sheetViews>
    <sheetView tabSelected="1" topLeftCell="H1" workbookViewId="0">
      <pane ySplit="1" topLeftCell="A830" activePane="bottomLeft" state="frozen"/>
      <selection activeCell="E1" sqref="E1"/>
      <selection pane="bottomLeft" activeCell="H833" sqref="A833:XFD833"/>
    </sheetView>
  </sheetViews>
  <sheetFormatPr defaultColWidth="8.69921875" defaultRowHeight="15.6"/>
  <cols>
    <col min="1" max="1" width="7.3984375" style="18" customWidth="1"/>
    <col min="2" max="2" width="11.3984375" style="25" bestFit="1" customWidth="1"/>
    <col min="3" max="3" width="12.19921875" style="6" customWidth="1"/>
    <col min="4" max="4" width="16.19921875" style="1" customWidth="1"/>
    <col min="5" max="5" width="48.5" style="1" customWidth="1"/>
    <col min="6" max="6" width="21.09765625" style="1" customWidth="1"/>
    <col min="7" max="7" width="34.69921875" style="1" customWidth="1"/>
    <col min="8" max="8" width="12.59765625" style="18" customWidth="1"/>
    <col min="9" max="9" width="14.19921875" style="18" customWidth="1"/>
    <col min="10" max="10" width="5.69921875" style="3" customWidth="1"/>
    <col min="11" max="11" width="4.09765625" style="3" customWidth="1"/>
    <col min="12" max="12" width="3" style="1" customWidth="1"/>
    <col min="13" max="13" width="7.19921875" style="1" customWidth="1"/>
    <col min="14" max="14" width="14" style="1" customWidth="1"/>
    <col min="15" max="15" width="8.69921875" style="1" customWidth="1"/>
    <col min="16" max="16" width="14.3984375" style="1" customWidth="1"/>
    <col min="17" max="17" width="7" style="1" customWidth="1"/>
    <col min="18" max="18" width="5.09765625" style="2" customWidth="1"/>
    <col min="19" max="19" width="14.3984375" style="1" hidden="1" customWidth="1"/>
    <col min="20" max="20" width="5" style="1" hidden="1" customWidth="1"/>
    <col min="21" max="21" width="13.19921875" style="1" hidden="1" customWidth="1"/>
    <col min="22" max="22" width="7.69921875" style="1" hidden="1" customWidth="1"/>
    <col min="23" max="23" width="6.8984375" style="1" hidden="1" customWidth="1"/>
    <col min="24" max="24" width="0" style="20" hidden="1" customWidth="1"/>
    <col min="25" max="25" width="9.19921875" style="20" hidden="1" customWidth="1"/>
    <col min="26" max="26" width="11.3984375" style="20" hidden="1" customWidth="1"/>
    <col min="27" max="27" width="9.19921875" style="20" hidden="1" customWidth="1"/>
    <col min="28" max="28" width="0" style="20" hidden="1" customWidth="1"/>
    <col min="29" max="29" width="8.8984375" style="212" hidden="1" customWidth="1"/>
    <col min="30" max="30" width="10" style="24" hidden="1" customWidth="1"/>
    <col min="31" max="31" width="9.19921875" style="20" hidden="1" customWidth="1"/>
    <col min="32" max="32" width="0" style="20" hidden="1" customWidth="1"/>
    <col min="33" max="33" width="8.8984375" style="212" hidden="1" customWidth="1"/>
    <col min="34" max="34" width="10" style="24" hidden="1" customWidth="1"/>
    <col min="35" max="35" width="9.19921875" style="20" hidden="1" customWidth="1"/>
    <col min="36" max="36" width="0" style="20" hidden="1" customWidth="1"/>
    <col min="37" max="37" width="8.8984375" style="20" hidden="1" customWidth="1"/>
    <col min="38" max="38" width="10" style="20" hidden="1" customWidth="1"/>
    <col min="39" max="39" width="9.19921875" style="20" hidden="1" customWidth="1"/>
    <col min="40" max="41" width="12.69921875" style="20" hidden="1" customWidth="1"/>
    <col min="42" max="42" width="12.69921875" style="212" hidden="1" customWidth="1"/>
    <col min="43" max="45" width="12.69921875" style="20" hidden="1" customWidth="1"/>
    <col min="46" max="49" width="0" style="245" hidden="1" customWidth="1"/>
    <col min="50" max="16384" width="8.69921875" style="245"/>
  </cols>
  <sheetData>
    <row r="1" spans="1:45" s="290" customFormat="1" ht="31.95" customHeight="1">
      <c r="A1" s="18" t="s">
        <v>5098</v>
      </c>
      <c r="B1" s="25" t="s">
        <v>7174</v>
      </c>
      <c r="C1" s="6" t="s">
        <v>5075</v>
      </c>
      <c r="D1" s="6" t="s">
        <v>5076</v>
      </c>
      <c r="E1" s="6" t="s">
        <v>15</v>
      </c>
      <c r="F1" s="6" t="s">
        <v>5077</v>
      </c>
      <c r="G1" s="6" t="s">
        <v>6039</v>
      </c>
      <c r="H1" s="25" t="s">
        <v>5080</v>
      </c>
      <c r="I1" s="25" t="s">
        <v>5081</v>
      </c>
      <c r="J1" s="9" t="s">
        <v>5090</v>
      </c>
      <c r="K1" s="9" t="s">
        <v>17</v>
      </c>
      <c r="L1" s="7" t="s">
        <v>5078</v>
      </c>
      <c r="M1" s="6" t="s">
        <v>16</v>
      </c>
      <c r="N1" s="6" t="s">
        <v>5079</v>
      </c>
      <c r="O1" s="6" t="s">
        <v>18</v>
      </c>
      <c r="P1" s="10" t="s">
        <v>19</v>
      </c>
      <c r="Q1" s="11" t="s">
        <v>20</v>
      </c>
      <c r="R1" s="12" t="s">
        <v>5082</v>
      </c>
      <c r="S1" s="5" t="s">
        <v>21</v>
      </c>
      <c r="T1" s="6" t="s">
        <v>22</v>
      </c>
      <c r="U1" s="6"/>
      <c r="V1" s="6"/>
      <c r="W1" s="6"/>
      <c r="X1" s="289" t="s">
        <v>4952</v>
      </c>
      <c r="Y1" s="19" t="s">
        <v>4953</v>
      </c>
      <c r="Z1" s="13" t="s">
        <v>4954</v>
      </c>
      <c r="AA1" s="14" t="s">
        <v>4955</v>
      </c>
      <c r="AB1" s="14" t="s">
        <v>4956</v>
      </c>
      <c r="AC1" s="19" t="s">
        <v>5083</v>
      </c>
      <c r="AD1" s="13" t="s">
        <v>4957</v>
      </c>
      <c r="AE1" s="14" t="s">
        <v>4958</v>
      </c>
      <c r="AF1" s="14" t="s">
        <v>4959</v>
      </c>
      <c r="AG1" s="19" t="s">
        <v>4960</v>
      </c>
      <c r="AH1" s="13" t="s">
        <v>4961</v>
      </c>
      <c r="AI1" s="14" t="s">
        <v>4962</v>
      </c>
      <c r="AJ1" s="14" t="s">
        <v>4963</v>
      </c>
      <c r="AK1" s="14" t="s">
        <v>4964</v>
      </c>
      <c r="AL1" s="13" t="s">
        <v>5084</v>
      </c>
      <c r="AM1" s="14" t="s">
        <v>4965</v>
      </c>
      <c r="AN1" s="15" t="s">
        <v>25</v>
      </c>
      <c r="AO1" s="15" t="s">
        <v>28</v>
      </c>
      <c r="AP1" s="19" t="s">
        <v>26</v>
      </c>
      <c r="AQ1" s="16" t="s">
        <v>27</v>
      </c>
      <c r="AR1" s="17"/>
      <c r="AS1" s="17"/>
    </row>
    <row r="2" spans="1:45" ht="21" customHeight="1">
      <c r="A2" s="18" t="s">
        <v>131</v>
      </c>
      <c r="C2" s="6" t="s">
        <v>177</v>
      </c>
      <c r="E2" s="1" t="s">
        <v>396</v>
      </c>
      <c r="G2" s="1" t="s">
        <v>396</v>
      </c>
      <c r="H2" s="213">
        <v>0</v>
      </c>
      <c r="I2" s="213"/>
      <c r="J2" s="210"/>
      <c r="K2" s="210">
        <v>0</v>
      </c>
      <c r="M2" s="28"/>
      <c r="N2" s="1" t="s">
        <v>1318</v>
      </c>
      <c r="O2" s="211">
        <v>39953</v>
      </c>
      <c r="P2" s="211">
        <v>39982</v>
      </c>
      <c r="Q2" s="1" t="s">
        <v>1418</v>
      </c>
      <c r="R2" s="2" t="s">
        <v>3423</v>
      </c>
      <c r="S2" s="158"/>
      <c r="T2" s="28"/>
      <c r="U2" s="28"/>
      <c r="V2" s="28"/>
      <c r="X2" s="20" t="s">
        <v>1506</v>
      </c>
      <c r="Y2" s="212"/>
      <c r="Z2" s="24"/>
      <c r="AA2" s="160"/>
      <c r="AE2" s="160"/>
      <c r="AI2" s="160"/>
      <c r="AN2" s="24">
        <v>0</v>
      </c>
      <c r="AO2" s="24">
        <v>0</v>
      </c>
      <c r="AP2" s="212" t="e">
        <v>#DIV/0!</v>
      </c>
      <c r="AQ2" s="159"/>
    </row>
    <row r="3" spans="1:45" ht="21" customHeight="1">
      <c r="A3" s="213" t="s">
        <v>126</v>
      </c>
      <c r="B3" s="214"/>
      <c r="C3" s="215" t="s">
        <v>147</v>
      </c>
      <c r="D3" s="1" t="s">
        <v>340</v>
      </c>
      <c r="E3" s="28" t="s">
        <v>341</v>
      </c>
      <c r="F3" s="28"/>
      <c r="G3" s="28" t="s">
        <v>670</v>
      </c>
      <c r="H3" s="213">
        <v>10100</v>
      </c>
      <c r="I3" s="213">
        <f>H3/(1+0.17)</f>
        <v>8632.4786324786328</v>
      </c>
      <c r="J3" s="210">
        <v>10100</v>
      </c>
      <c r="K3" s="210">
        <v>0</v>
      </c>
      <c r="L3" s="18"/>
      <c r="M3" s="28" t="s">
        <v>1273</v>
      </c>
      <c r="N3" s="28" t="s">
        <v>1274</v>
      </c>
      <c r="O3" s="216">
        <v>39499</v>
      </c>
      <c r="P3" s="216">
        <v>39528</v>
      </c>
      <c r="Q3" s="28" t="s">
        <v>1414</v>
      </c>
      <c r="R3" s="2" t="s">
        <v>3423</v>
      </c>
      <c r="S3" s="158">
        <v>1</v>
      </c>
      <c r="T3" s="28" t="s">
        <v>1505</v>
      </c>
      <c r="U3" s="28"/>
      <c r="V3" s="28"/>
      <c r="X3" s="20" t="s">
        <v>1506</v>
      </c>
      <c r="Y3" s="212">
        <v>1</v>
      </c>
      <c r="Z3" s="24">
        <v>784813</v>
      </c>
      <c r="AA3" s="160">
        <v>39574</v>
      </c>
      <c r="AE3" s="159"/>
      <c r="AI3" s="160"/>
      <c r="AN3" s="24">
        <v>10100</v>
      </c>
      <c r="AO3" s="24">
        <v>0</v>
      </c>
      <c r="AP3" s="212">
        <v>1</v>
      </c>
      <c r="AQ3" s="159" t="s">
        <v>1507</v>
      </c>
    </row>
    <row r="4" spans="1:45" ht="21" customHeight="1">
      <c r="A4" s="213" t="s">
        <v>126</v>
      </c>
      <c r="B4" s="214"/>
      <c r="C4" s="215" t="s">
        <v>147</v>
      </c>
      <c r="D4" s="1" t="s">
        <v>340</v>
      </c>
      <c r="E4" s="28" t="s">
        <v>341</v>
      </c>
      <c r="F4" s="28"/>
      <c r="G4" s="28" t="s">
        <v>671</v>
      </c>
      <c r="H4" s="213">
        <v>39580</v>
      </c>
      <c r="I4" s="213">
        <f t="shared" ref="I4:I67" si="0">H4/(1+0.17)</f>
        <v>33829.059829059828</v>
      </c>
      <c r="J4" s="210">
        <v>39580</v>
      </c>
      <c r="K4" s="210">
        <v>0</v>
      </c>
      <c r="M4" s="28" t="s">
        <v>1273</v>
      </c>
      <c r="N4" s="28" t="s">
        <v>1275</v>
      </c>
      <c r="O4" s="216">
        <v>39513</v>
      </c>
      <c r="P4" s="216">
        <v>39528</v>
      </c>
      <c r="Q4" s="28" t="s">
        <v>1414</v>
      </c>
      <c r="R4" s="2" t="s">
        <v>3423</v>
      </c>
      <c r="S4" s="28" t="s">
        <v>1415</v>
      </c>
      <c r="T4" s="28" t="s">
        <v>1505</v>
      </c>
      <c r="U4" s="28"/>
      <c r="V4" s="28"/>
      <c r="X4" s="20" t="s">
        <v>1506</v>
      </c>
      <c r="Y4" s="212">
        <v>0.3</v>
      </c>
      <c r="Z4" s="24">
        <v>0</v>
      </c>
      <c r="AA4" s="160">
        <v>39574</v>
      </c>
      <c r="AB4" s="20" t="s">
        <v>1508</v>
      </c>
      <c r="AC4" s="212">
        <v>0.7</v>
      </c>
      <c r="AD4" s="24">
        <v>0</v>
      </c>
      <c r="AE4" s="160">
        <v>39650</v>
      </c>
      <c r="AI4" s="160"/>
      <c r="AN4" s="24">
        <v>39580</v>
      </c>
      <c r="AO4" s="24">
        <v>0</v>
      </c>
      <c r="AP4" s="212">
        <v>1</v>
      </c>
      <c r="AQ4" s="159" t="s">
        <v>1507</v>
      </c>
    </row>
    <row r="5" spans="1:45" ht="21" customHeight="1">
      <c r="A5" s="213" t="s">
        <v>126</v>
      </c>
      <c r="B5" s="214"/>
      <c r="C5" s="215" t="s">
        <v>147</v>
      </c>
      <c r="D5" s="1" t="s">
        <v>340</v>
      </c>
      <c r="E5" s="28" t="s">
        <v>341</v>
      </c>
      <c r="F5" s="28"/>
      <c r="G5" s="28" t="s">
        <v>672</v>
      </c>
      <c r="H5" s="213">
        <v>117493</v>
      </c>
      <c r="I5" s="213">
        <f t="shared" si="0"/>
        <v>100421.36752136753</v>
      </c>
      <c r="J5" s="210">
        <v>117493</v>
      </c>
      <c r="K5" s="210">
        <v>0</v>
      </c>
      <c r="M5" s="28" t="s">
        <v>1273</v>
      </c>
      <c r="N5" s="28" t="s">
        <v>1276</v>
      </c>
      <c r="O5" s="216">
        <v>39513</v>
      </c>
      <c r="P5" s="216">
        <v>39528</v>
      </c>
      <c r="Q5" s="28" t="s">
        <v>1414</v>
      </c>
      <c r="R5" s="2" t="s">
        <v>3423</v>
      </c>
      <c r="S5" s="28" t="s">
        <v>1415</v>
      </c>
      <c r="T5" s="28" t="s">
        <v>1505</v>
      </c>
      <c r="U5" s="28"/>
      <c r="V5" s="28"/>
      <c r="X5" s="20" t="s">
        <v>1506</v>
      </c>
      <c r="Y5" s="212">
        <v>0.3</v>
      </c>
      <c r="Z5" s="24">
        <v>0</v>
      </c>
      <c r="AA5" s="160">
        <v>39574</v>
      </c>
      <c r="AB5" s="20" t="s">
        <v>1508</v>
      </c>
      <c r="AC5" s="212">
        <v>0.7</v>
      </c>
      <c r="AD5" s="24">
        <v>0</v>
      </c>
      <c r="AE5" s="160">
        <v>39650</v>
      </c>
      <c r="AI5" s="160"/>
      <c r="AN5" s="24">
        <v>117493</v>
      </c>
      <c r="AO5" s="24">
        <v>0</v>
      </c>
      <c r="AP5" s="212">
        <v>1</v>
      </c>
      <c r="AQ5" s="159" t="s">
        <v>1509</v>
      </c>
    </row>
    <row r="6" spans="1:45" ht="21" customHeight="1">
      <c r="A6" s="213" t="s">
        <v>126</v>
      </c>
      <c r="B6" s="214"/>
      <c r="C6" s="215" t="s">
        <v>147</v>
      </c>
      <c r="D6" s="1" t="s">
        <v>340</v>
      </c>
      <c r="E6" s="28" t="s">
        <v>341</v>
      </c>
      <c r="F6" s="28"/>
      <c r="G6" s="28" t="s">
        <v>673</v>
      </c>
      <c r="H6" s="213">
        <v>19708</v>
      </c>
      <c r="I6" s="213">
        <f t="shared" si="0"/>
        <v>16844.444444444445</v>
      </c>
      <c r="J6" s="210">
        <v>19708</v>
      </c>
      <c r="K6" s="210">
        <v>0</v>
      </c>
      <c r="M6" s="28" t="s">
        <v>1273</v>
      </c>
      <c r="N6" s="28" t="s">
        <v>1277</v>
      </c>
      <c r="O6" s="216">
        <v>39513</v>
      </c>
      <c r="P6" s="216">
        <v>39528</v>
      </c>
      <c r="Q6" s="28" t="s">
        <v>1414</v>
      </c>
      <c r="R6" s="2" t="s">
        <v>3423</v>
      </c>
      <c r="S6" s="158">
        <v>1</v>
      </c>
      <c r="T6" s="28" t="s">
        <v>1505</v>
      </c>
      <c r="U6" s="28"/>
      <c r="V6" s="28"/>
      <c r="X6" s="20" t="s">
        <v>1506</v>
      </c>
      <c r="Y6" s="212">
        <v>1</v>
      </c>
      <c r="Z6" s="24">
        <v>0</v>
      </c>
      <c r="AA6" s="160">
        <v>39574</v>
      </c>
      <c r="AE6" s="160"/>
      <c r="AI6" s="160"/>
      <c r="AN6" s="24">
        <v>19708</v>
      </c>
      <c r="AO6" s="24">
        <v>0</v>
      </c>
      <c r="AP6" s="212">
        <v>1</v>
      </c>
      <c r="AQ6" s="159" t="s">
        <v>1510</v>
      </c>
    </row>
    <row r="7" spans="1:45" ht="21" customHeight="1">
      <c r="A7" s="213" t="s">
        <v>126</v>
      </c>
      <c r="B7" s="214"/>
      <c r="C7" s="215" t="s">
        <v>147</v>
      </c>
      <c r="D7" s="1" t="s">
        <v>340</v>
      </c>
      <c r="E7" s="28" t="s">
        <v>341</v>
      </c>
      <c r="F7" s="28"/>
      <c r="G7" s="28" t="s">
        <v>674</v>
      </c>
      <c r="H7" s="213">
        <v>494492</v>
      </c>
      <c r="I7" s="213">
        <f t="shared" si="0"/>
        <v>422642.73504273506</v>
      </c>
      <c r="J7" s="210">
        <v>494492</v>
      </c>
      <c r="K7" s="210">
        <v>0</v>
      </c>
      <c r="M7" s="28" t="s">
        <v>1273</v>
      </c>
      <c r="N7" s="28" t="s">
        <v>1278</v>
      </c>
      <c r="O7" s="216">
        <v>39514</v>
      </c>
      <c r="P7" s="216">
        <v>39528</v>
      </c>
      <c r="Q7" s="28" t="s">
        <v>1416</v>
      </c>
      <c r="R7" s="2" t="s">
        <v>3423</v>
      </c>
      <c r="S7" s="28" t="s">
        <v>1417</v>
      </c>
      <c r="T7" s="28" t="s">
        <v>1505</v>
      </c>
      <c r="U7" s="28"/>
      <c r="V7" s="28"/>
      <c r="X7" s="20" t="s">
        <v>1506</v>
      </c>
      <c r="Y7" s="212">
        <v>0.5</v>
      </c>
      <c r="Z7" s="24">
        <v>0</v>
      </c>
      <c r="AA7" s="160">
        <v>39595</v>
      </c>
      <c r="AB7" s="20" t="s">
        <v>1508</v>
      </c>
      <c r="AC7" s="212">
        <v>0.5</v>
      </c>
      <c r="AD7" s="24">
        <v>0</v>
      </c>
      <c r="AE7" s="160">
        <v>40023</v>
      </c>
      <c r="AI7" s="160"/>
      <c r="AN7" s="24">
        <v>494492</v>
      </c>
      <c r="AO7" s="24">
        <v>0</v>
      </c>
      <c r="AP7" s="212">
        <v>1</v>
      </c>
      <c r="AQ7" s="159" t="s">
        <v>1511</v>
      </c>
    </row>
    <row r="8" spans="1:45" ht="21" customHeight="1">
      <c r="A8" s="213" t="s">
        <v>126</v>
      </c>
      <c r="B8" s="214"/>
      <c r="C8" s="215" t="s">
        <v>147</v>
      </c>
      <c r="D8" s="1" t="s">
        <v>340</v>
      </c>
      <c r="E8" s="28" t="s">
        <v>341</v>
      </c>
      <c r="F8" s="28"/>
      <c r="G8" s="28" t="s">
        <v>675</v>
      </c>
      <c r="H8" s="213">
        <v>55550</v>
      </c>
      <c r="I8" s="213">
        <f t="shared" si="0"/>
        <v>47478.632478632484</v>
      </c>
      <c r="J8" s="210">
        <v>55550</v>
      </c>
      <c r="K8" s="210">
        <v>0</v>
      </c>
      <c r="M8" s="28" t="s">
        <v>1273</v>
      </c>
      <c r="N8" s="28" t="s">
        <v>1274</v>
      </c>
      <c r="O8" s="216">
        <v>39513</v>
      </c>
      <c r="P8" s="216">
        <v>39528</v>
      </c>
      <c r="Q8" s="28" t="s">
        <v>1414</v>
      </c>
      <c r="R8" s="2" t="s">
        <v>3423</v>
      </c>
      <c r="S8" s="158">
        <v>1</v>
      </c>
      <c r="T8" s="28" t="s">
        <v>1505</v>
      </c>
      <c r="U8" s="28"/>
      <c r="V8" s="28"/>
      <c r="X8" s="20" t="s">
        <v>1506</v>
      </c>
      <c r="Y8" s="212">
        <v>1</v>
      </c>
      <c r="Z8" s="24">
        <v>0</v>
      </c>
      <c r="AA8" s="160">
        <v>39574</v>
      </c>
      <c r="AE8" s="160"/>
      <c r="AI8" s="160"/>
      <c r="AN8" s="24">
        <v>55550</v>
      </c>
      <c r="AO8" s="24">
        <v>0</v>
      </c>
      <c r="AP8" s="212">
        <v>1</v>
      </c>
      <c r="AQ8" s="159" t="s">
        <v>1507</v>
      </c>
    </row>
    <row r="9" spans="1:45" ht="21" customHeight="1">
      <c r="A9" s="213" t="s">
        <v>126</v>
      </c>
      <c r="B9" s="214"/>
      <c r="C9" s="215" t="s">
        <v>147</v>
      </c>
      <c r="D9" s="1" t="s">
        <v>340</v>
      </c>
      <c r="E9" s="28" t="s">
        <v>341</v>
      </c>
      <c r="F9" s="28"/>
      <c r="G9" s="28" t="s">
        <v>676</v>
      </c>
      <c r="H9" s="213">
        <v>18040</v>
      </c>
      <c r="I9" s="213">
        <f t="shared" si="0"/>
        <v>15418.80341880342</v>
      </c>
      <c r="J9" s="210">
        <v>18040</v>
      </c>
      <c r="K9" s="210">
        <v>0</v>
      </c>
      <c r="M9" s="28" t="s">
        <v>1273</v>
      </c>
      <c r="N9" s="28" t="s">
        <v>1275</v>
      </c>
      <c r="O9" s="216">
        <v>39524</v>
      </c>
      <c r="P9" s="216">
        <v>39528</v>
      </c>
      <c r="Q9" s="28" t="s">
        <v>1414</v>
      </c>
      <c r="R9" s="2" t="s">
        <v>3423</v>
      </c>
      <c r="S9" s="158">
        <v>1</v>
      </c>
      <c r="T9" s="28" t="s">
        <v>1505</v>
      </c>
      <c r="U9" s="28"/>
      <c r="V9" s="28"/>
      <c r="X9" s="20" t="s">
        <v>1506</v>
      </c>
      <c r="Y9" s="212">
        <v>1</v>
      </c>
      <c r="Z9" s="24">
        <v>0</v>
      </c>
      <c r="AA9" s="160">
        <v>39574</v>
      </c>
      <c r="AE9" s="160"/>
      <c r="AI9" s="160"/>
      <c r="AN9" s="24">
        <v>18040</v>
      </c>
      <c r="AO9" s="24">
        <v>0</v>
      </c>
      <c r="AP9" s="212">
        <v>1</v>
      </c>
      <c r="AQ9" s="159" t="s">
        <v>1507</v>
      </c>
    </row>
    <row r="10" spans="1:45" ht="21" customHeight="1">
      <c r="A10" s="213" t="s">
        <v>126</v>
      </c>
      <c r="B10" s="214"/>
      <c r="C10" s="215" t="s">
        <v>147</v>
      </c>
      <c r="D10" s="1" t="s">
        <v>340</v>
      </c>
      <c r="E10" s="28" t="s">
        <v>341</v>
      </c>
      <c r="F10" s="28"/>
      <c r="G10" s="28" t="s">
        <v>677</v>
      </c>
      <c r="H10" s="213">
        <v>19000</v>
      </c>
      <c r="I10" s="213">
        <f t="shared" si="0"/>
        <v>16239.31623931624</v>
      </c>
      <c r="J10" s="210">
        <v>19000</v>
      </c>
      <c r="K10" s="210">
        <v>0</v>
      </c>
      <c r="M10" s="28" t="s">
        <v>1273</v>
      </c>
      <c r="N10" s="28" t="s">
        <v>1279</v>
      </c>
      <c r="O10" s="216">
        <v>39525</v>
      </c>
      <c r="P10" s="216">
        <v>39528</v>
      </c>
      <c r="Q10" s="28" t="s">
        <v>1416</v>
      </c>
      <c r="R10" s="2" t="s">
        <v>3423</v>
      </c>
      <c r="S10" s="158">
        <v>1</v>
      </c>
      <c r="T10" s="28" t="s">
        <v>1505</v>
      </c>
      <c r="U10" s="28"/>
      <c r="V10" s="28"/>
      <c r="X10" s="20" t="s">
        <v>1506</v>
      </c>
      <c r="Y10" s="212">
        <v>1</v>
      </c>
      <c r="Z10" s="24">
        <v>0</v>
      </c>
      <c r="AA10" s="160">
        <v>39574</v>
      </c>
      <c r="AE10" s="160"/>
      <c r="AI10" s="160"/>
      <c r="AN10" s="24">
        <v>19000</v>
      </c>
      <c r="AO10" s="24">
        <v>0</v>
      </c>
      <c r="AP10" s="212">
        <v>1</v>
      </c>
      <c r="AQ10" s="159" t="s">
        <v>1512</v>
      </c>
    </row>
    <row r="11" spans="1:45" ht="21" customHeight="1">
      <c r="A11" s="213" t="s">
        <v>126</v>
      </c>
      <c r="B11" s="214"/>
      <c r="C11" s="215" t="s">
        <v>147</v>
      </c>
      <c r="D11" s="1" t="s">
        <v>340</v>
      </c>
      <c r="E11" s="28" t="s">
        <v>342</v>
      </c>
      <c r="F11" s="28"/>
      <c r="G11" s="28" t="s">
        <v>678</v>
      </c>
      <c r="H11" s="213">
        <v>5900</v>
      </c>
      <c r="I11" s="213">
        <f t="shared" si="0"/>
        <v>5042.735042735043</v>
      </c>
      <c r="J11" s="210">
        <v>5900</v>
      </c>
      <c r="K11" s="210">
        <v>0</v>
      </c>
      <c r="M11" s="28" t="s">
        <v>1280</v>
      </c>
      <c r="N11" s="28" t="s">
        <v>1276</v>
      </c>
      <c r="O11" s="216">
        <v>39583</v>
      </c>
      <c r="P11" s="216">
        <v>39597</v>
      </c>
      <c r="Q11" s="28" t="s">
        <v>1414</v>
      </c>
      <c r="R11" s="2" t="s">
        <v>3423</v>
      </c>
      <c r="S11" s="158">
        <v>1</v>
      </c>
      <c r="T11" s="28" t="s">
        <v>1505</v>
      </c>
      <c r="U11" s="28"/>
      <c r="V11" s="28"/>
      <c r="X11" s="20" t="s">
        <v>1506</v>
      </c>
      <c r="Y11" s="212">
        <v>1</v>
      </c>
      <c r="Z11" s="24">
        <v>0</v>
      </c>
      <c r="AA11" s="160">
        <v>39626</v>
      </c>
      <c r="AE11" s="160"/>
      <c r="AI11" s="160"/>
      <c r="AN11" s="24">
        <v>5900</v>
      </c>
      <c r="AO11" s="24">
        <v>0</v>
      </c>
      <c r="AP11" s="212">
        <v>1</v>
      </c>
      <c r="AQ11" s="159" t="s">
        <v>1513</v>
      </c>
    </row>
    <row r="12" spans="1:45" ht="21" customHeight="1">
      <c r="A12" s="213" t="s">
        <v>126</v>
      </c>
      <c r="B12" s="214"/>
      <c r="C12" s="215" t="s">
        <v>147</v>
      </c>
      <c r="D12" s="1" t="s">
        <v>340</v>
      </c>
      <c r="E12" s="28" t="s">
        <v>342</v>
      </c>
      <c r="F12" s="28"/>
      <c r="G12" s="28" t="s">
        <v>679</v>
      </c>
      <c r="H12" s="213">
        <v>4950</v>
      </c>
      <c r="I12" s="213">
        <f t="shared" si="0"/>
        <v>4230.7692307692314</v>
      </c>
      <c r="J12" s="210">
        <v>4950</v>
      </c>
      <c r="K12" s="210">
        <v>0</v>
      </c>
      <c r="M12" s="28" t="s">
        <v>1280</v>
      </c>
      <c r="N12" s="28" t="s">
        <v>1276</v>
      </c>
      <c r="O12" s="216">
        <v>39657</v>
      </c>
      <c r="P12" s="216">
        <v>39661</v>
      </c>
      <c r="Q12" s="28" t="s">
        <v>1414</v>
      </c>
      <c r="R12" s="2" t="s">
        <v>3423</v>
      </c>
      <c r="S12" s="158">
        <v>1</v>
      </c>
      <c r="T12" s="28" t="s">
        <v>1505</v>
      </c>
      <c r="U12" s="28"/>
      <c r="V12" s="28"/>
      <c r="X12" s="20" t="s">
        <v>1506</v>
      </c>
      <c r="Y12" s="212">
        <v>1</v>
      </c>
      <c r="Z12" s="24">
        <v>0</v>
      </c>
      <c r="AA12" s="160">
        <v>39719</v>
      </c>
      <c r="AE12" s="160"/>
      <c r="AI12" s="160"/>
      <c r="AN12" s="24">
        <v>4950</v>
      </c>
      <c r="AO12" s="24">
        <v>0</v>
      </c>
      <c r="AP12" s="212">
        <v>1</v>
      </c>
      <c r="AQ12" s="159" t="s">
        <v>1514</v>
      </c>
    </row>
    <row r="13" spans="1:45" ht="21" customHeight="1">
      <c r="A13" s="213" t="s">
        <v>126</v>
      </c>
      <c r="B13" s="214"/>
      <c r="C13" s="215" t="s">
        <v>148</v>
      </c>
      <c r="D13" s="1" t="s">
        <v>343</v>
      </c>
      <c r="E13" s="28" t="s">
        <v>344</v>
      </c>
      <c r="F13" s="28"/>
      <c r="G13" s="28" t="s">
        <v>680</v>
      </c>
      <c r="H13" s="213">
        <v>19498</v>
      </c>
      <c r="I13" s="213">
        <f t="shared" si="0"/>
        <v>16664.957264957266</v>
      </c>
      <c r="J13" s="210">
        <v>19498</v>
      </c>
      <c r="K13" s="210">
        <v>0</v>
      </c>
      <c r="M13" s="28" t="s">
        <v>1280</v>
      </c>
      <c r="N13" s="28" t="s">
        <v>1276</v>
      </c>
      <c r="O13" s="216">
        <v>39554</v>
      </c>
      <c r="P13" s="216">
        <v>39562</v>
      </c>
      <c r="Q13" s="28" t="s">
        <v>1414</v>
      </c>
      <c r="R13" s="2" t="s">
        <v>3423</v>
      </c>
      <c r="S13" s="158" t="s">
        <v>1417</v>
      </c>
      <c r="T13" s="28" t="s">
        <v>1505</v>
      </c>
      <c r="U13" s="28"/>
      <c r="V13" s="28"/>
      <c r="X13" s="20" t="s">
        <v>1506</v>
      </c>
      <c r="Y13" s="212">
        <v>0.5</v>
      </c>
      <c r="Z13" s="24">
        <v>19899</v>
      </c>
      <c r="AA13" s="160">
        <v>39596</v>
      </c>
      <c r="AB13" s="20" t="s">
        <v>1508</v>
      </c>
      <c r="AC13" s="212">
        <v>0.5</v>
      </c>
      <c r="AD13" s="24">
        <v>19899</v>
      </c>
      <c r="AE13" s="160">
        <v>39719</v>
      </c>
      <c r="AI13" s="160"/>
      <c r="AN13" s="24">
        <v>19498</v>
      </c>
      <c r="AO13" s="24">
        <v>0</v>
      </c>
      <c r="AP13" s="212">
        <v>1</v>
      </c>
      <c r="AQ13" s="159" t="s">
        <v>1515</v>
      </c>
    </row>
    <row r="14" spans="1:45" ht="21" customHeight="1">
      <c r="A14" s="213" t="s">
        <v>126</v>
      </c>
      <c r="B14" s="214"/>
      <c r="C14" s="215" t="s">
        <v>148</v>
      </c>
      <c r="D14" s="1" t="s">
        <v>343</v>
      </c>
      <c r="E14" s="28" t="s">
        <v>344</v>
      </c>
      <c r="F14" s="28"/>
      <c r="G14" s="28" t="s">
        <v>681</v>
      </c>
      <c r="H14" s="213">
        <v>20300</v>
      </c>
      <c r="I14" s="213">
        <f t="shared" si="0"/>
        <v>17350.427350427351</v>
      </c>
      <c r="J14" s="210">
        <v>20300</v>
      </c>
      <c r="K14" s="210">
        <v>0</v>
      </c>
      <c r="M14" s="28" t="s">
        <v>1280</v>
      </c>
      <c r="N14" s="28" t="s">
        <v>1275</v>
      </c>
      <c r="O14" s="216">
        <v>39554</v>
      </c>
      <c r="P14" s="216">
        <v>39562</v>
      </c>
      <c r="Q14" s="28" t="s">
        <v>1414</v>
      </c>
      <c r="R14" s="2" t="s">
        <v>3423</v>
      </c>
      <c r="S14" s="158" t="s">
        <v>1417</v>
      </c>
      <c r="T14" s="28" t="s">
        <v>1505</v>
      </c>
      <c r="U14" s="28"/>
      <c r="V14" s="28"/>
      <c r="X14" s="20" t="s">
        <v>1506</v>
      </c>
      <c r="Y14" s="212">
        <v>0.5</v>
      </c>
      <c r="Z14" s="24">
        <v>0</v>
      </c>
      <c r="AA14" s="160">
        <v>39597</v>
      </c>
      <c r="AB14" s="20" t="s">
        <v>1508</v>
      </c>
      <c r="AC14" s="212">
        <v>0.5</v>
      </c>
      <c r="AD14" s="24">
        <v>0</v>
      </c>
      <c r="AE14" s="160">
        <v>39719</v>
      </c>
      <c r="AI14" s="160"/>
      <c r="AN14" s="24">
        <v>20300</v>
      </c>
      <c r="AO14" s="24">
        <v>0</v>
      </c>
      <c r="AP14" s="212">
        <v>1</v>
      </c>
      <c r="AQ14" s="159" t="s">
        <v>1516</v>
      </c>
    </row>
    <row r="15" spans="1:45" ht="21" customHeight="1">
      <c r="A15" s="213" t="s">
        <v>126</v>
      </c>
      <c r="B15" s="214"/>
      <c r="C15" s="215" t="s">
        <v>149</v>
      </c>
      <c r="D15" s="1" t="s">
        <v>343</v>
      </c>
      <c r="E15" s="28" t="s">
        <v>342</v>
      </c>
      <c r="F15" s="28"/>
      <c r="G15" s="28" t="s">
        <v>682</v>
      </c>
      <c r="H15" s="213">
        <v>118100</v>
      </c>
      <c r="I15" s="213">
        <f t="shared" si="0"/>
        <v>100940.17094017095</v>
      </c>
      <c r="J15" s="210">
        <v>118100</v>
      </c>
      <c r="K15" s="210">
        <v>0</v>
      </c>
      <c r="M15" s="28" t="s">
        <v>1280</v>
      </c>
      <c r="N15" s="28" t="s">
        <v>1281</v>
      </c>
      <c r="O15" s="216">
        <v>39626</v>
      </c>
      <c r="P15" s="216">
        <v>39638</v>
      </c>
      <c r="Q15" s="28" t="s">
        <v>1414</v>
      </c>
      <c r="R15" s="2" t="s">
        <v>3423</v>
      </c>
      <c r="S15" s="158">
        <v>1</v>
      </c>
      <c r="T15" s="28" t="s">
        <v>1505</v>
      </c>
      <c r="U15" s="28"/>
      <c r="V15" s="28"/>
      <c r="X15" s="20" t="s">
        <v>1517</v>
      </c>
      <c r="Y15" s="212">
        <v>1</v>
      </c>
      <c r="Z15" s="24">
        <v>118100</v>
      </c>
      <c r="AA15" s="160">
        <v>39630</v>
      </c>
      <c r="AE15" s="160"/>
      <c r="AI15" s="160"/>
      <c r="AN15" s="24">
        <v>118100</v>
      </c>
      <c r="AO15" s="24">
        <v>0</v>
      </c>
      <c r="AP15" s="212">
        <v>1</v>
      </c>
      <c r="AQ15" s="159"/>
    </row>
    <row r="16" spans="1:45" ht="21" customHeight="1">
      <c r="A16" s="213" t="s">
        <v>127</v>
      </c>
      <c r="B16" s="214"/>
      <c r="C16" s="215" t="s">
        <v>150</v>
      </c>
      <c r="D16" s="1" t="s">
        <v>345</v>
      </c>
      <c r="E16" s="28" t="s">
        <v>346</v>
      </c>
      <c r="F16" s="28"/>
      <c r="G16" s="28" t="s">
        <v>683</v>
      </c>
      <c r="H16" s="213">
        <v>230500</v>
      </c>
      <c r="I16" s="213">
        <f t="shared" si="0"/>
        <v>197008.54700854703</v>
      </c>
      <c r="J16" s="210">
        <v>230500</v>
      </c>
      <c r="K16" s="210">
        <v>0</v>
      </c>
      <c r="M16" s="28" t="s">
        <v>1282</v>
      </c>
      <c r="N16" s="28" t="s">
        <v>1283</v>
      </c>
      <c r="O16" s="216">
        <v>39639</v>
      </c>
      <c r="P16" s="216">
        <v>39681</v>
      </c>
      <c r="Q16" s="28" t="s">
        <v>1418</v>
      </c>
      <c r="R16" s="2" t="s">
        <v>3423</v>
      </c>
      <c r="S16" s="158">
        <v>1</v>
      </c>
      <c r="T16" s="28" t="s">
        <v>1505</v>
      </c>
      <c r="U16" s="28"/>
      <c r="V16" s="28"/>
      <c r="X16" s="20" t="s">
        <v>1506</v>
      </c>
      <c r="Y16" s="212">
        <v>1</v>
      </c>
      <c r="Z16" s="24">
        <v>2709395</v>
      </c>
      <c r="AA16" s="160">
        <v>39719</v>
      </c>
      <c r="AE16" s="160"/>
      <c r="AI16" s="160"/>
      <c r="AN16" s="24">
        <v>230500</v>
      </c>
      <c r="AO16" s="24">
        <v>0</v>
      </c>
      <c r="AP16" s="212">
        <v>1</v>
      </c>
      <c r="AQ16" s="159" t="s">
        <v>1518</v>
      </c>
    </row>
    <row r="17" spans="1:43" ht="21" customHeight="1">
      <c r="A17" s="213" t="s">
        <v>127</v>
      </c>
      <c r="B17" s="214"/>
      <c r="C17" s="215" t="s">
        <v>150</v>
      </c>
      <c r="D17" s="1" t="s">
        <v>345</v>
      </c>
      <c r="E17" s="28" t="s">
        <v>346</v>
      </c>
      <c r="F17" s="28"/>
      <c r="G17" s="28" t="s">
        <v>684</v>
      </c>
      <c r="H17" s="213">
        <v>75900</v>
      </c>
      <c r="I17" s="213">
        <f t="shared" si="0"/>
        <v>64871.794871794875</v>
      </c>
      <c r="J17" s="210">
        <v>75900</v>
      </c>
      <c r="K17" s="210">
        <v>0</v>
      </c>
      <c r="M17" s="28" t="s">
        <v>1282</v>
      </c>
      <c r="N17" s="28" t="s">
        <v>1284</v>
      </c>
      <c r="O17" s="216">
        <v>39639</v>
      </c>
      <c r="P17" s="216">
        <v>39731</v>
      </c>
      <c r="Q17" s="28" t="s">
        <v>1418</v>
      </c>
      <c r="R17" s="2" t="s">
        <v>3423</v>
      </c>
      <c r="S17" s="28" t="s">
        <v>1419</v>
      </c>
      <c r="T17" s="28" t="s">
        <v>1505</v>
      </c>
      <c r="U17" s="28"/>
      <c r="V17" s="28"/>
      <c r="X17" s="20" t="s">
        <v>1506</v>
      </c>
      <c r="Y17" s="212">
        <v>0.9</v>
      </c>
      <c r="Z17" s="24">
        <v>0</v>
      </c>
      <c r="AA17" s="160">
        <v>39719</v>
      </c>
      <c r="AB17" s="20" t="s">
        <v>1508</v>
      </c>
      <c r="AC17" s="212">
        <v>0.1</v>
      </c>
      <c r="AD17" s="24">
        <v>0</v>
      </c>
      <c r="AE17" s="160">
        <v>40023</v>
      </c>
      <c r="AI17" s="160"/>
      <c r="AN17" s="24">
        <v>75900</v>
      </c>
      <c r="AO17" s="24">
        <v>0</v>
      </c>
      <c r="AP17" s="212">
        <v>1</v>
      </c>
      <c r="AQ17" s="159">
        <v>39674</v>
      </c>
    </row>
    <row r="18" spans="1:43" ht="21" customHeight="1">
      <c r="A18" s="213" t="s">
        <v>127</v>
      </c>
      <c r="B18" s="214"/>
      <c r="C18" s="215" t="s">
        <v>150</v>
      </c>
      <c r="D18" s="1" t="s">
        <v>345</v>
      </c>
      <c r="E18" s="28" t="s">
        <v>346</v>
      </c>
      <c r="F18" s="28"/>
      <c r="G18" s="28" t="s">
        <v>685</v>
      </c>
      <c r="H18" s="213">
        <v>174000</v>
      </c>
      <c r="I18" s="213">
        <f t="shared" si="0"/>
        <v>148717.94871794872</v>
      </c>
      <c r="J18" s="210">
        <v>174000</v>
      </c>
      <c r="K18" s="210">
        <v>0</v>
      </c>
      <c r="M18" s="28" t="s">
        <v>1282</v>
      </c>
      <c r="N18" s="28" t="s">
        <v>1285</v>
      </c>
      <c r="O18" s="216">
        <v>39639</v>
      </c>
      <c r="P18" s="216">
        <v>39731</v>
      </c>
      <c r="Q18" s="28" t="s">
        <v>1418</v>
      </c>
      <c r="R18" s="2" t="s">
        <v>3423</v>
      </c>
      <c r="S18" s="28" t="s">
        <v>1415</v>
      </c>
      <c r="T18" s="28" t="s">
        <v>1505</v>
      </c>
      <c r="U18" s="28"/>
      <c r="V18" s="28"/>
      <c r="X18" s="20" t="s">
        <v>1506</v>
      </c>
      <c r="Y18" s="212">
        <v>0.3</v>
      </c>
      <c r="Z18" s="24">
        <v>0</v>
      </c>
      <c r="AA18" s="160">
        <v>39719</v>
      </c>
      <c r="AB18" s="20" t="s">
        <v>1508</v>
      </c>
      <c r="AC18" s="212">
        <v>0.7</v>
      </c>
      <c r="AD18" s="24">
        <v>0</v>
      </c>
      <c r="AE18" s="160">
        <v>40023</v>
      </c>
      <c r="AI18" s="160"/>
      <c r="AN18" s="24">
        <v>174000</v>
      </c>
      <c r="AO18" s="24">
        <v>0</v>
      </c>
      <c r="AP18" s="212">
        <v>1</v>
      </c>
      <c r="AQ18" s="159">
        <v>39673</v>
      </c>
    </row>
    <row r="19" spans="1:43" ht="21" customHeight="1">
      <c r="A19" s="213" t="s">
        <v>127</v>
      </c>
      <c r="B19" s="214"/>
      <c r="C19" s="215" t="s">
        <v>150</v>
      </c>
      <c r="D19" s="1" t="s">
        <v>345</v>
      </c>
      <c r="E19" s="28" t="s">
        <v>346</v>
      </c>
      <c r="F19" s="28"/>
      <c r="G19" s="28" t="s">
        <v>686</v>
      </c>
      <c r="H19" s="213">
        <v>390000</v>
      </c>
      <c r="I19" s="213">
        <f t="shared" si="0"/>
        <v>333333.33333333337</v>
      </c>
      <c r="J19" s="210">
        <v>390000</v>
      </c>
      <c r="K19" s="210">
        <v>0</v>
      </c>
      <c r="M19" s="28" t="s">
        <v>1282</v>
      </c>
      <c r="N19" s="28" t="s">
        <v>1286</v>
      </c>
      <c r="O19" s="216">
        <v>39639</v>
      </c>
      <c r="P19" s="216">
        <v>39801</v>
      </c>
      <c r="Q19" s="28" t="s">
        <v>1418</v>
      </c>
      <c r="R19" s="2" t="s">
        <v>3423</v>
      </c>
      <c r="S19" s="158" t="s">
        <v>1417</v>
      </c>
      <c r="T19" s="28" t="s">
        <v>1505</v>
      </c>
      <c r="U19" s="28"/>
      <c r="V19" s="28"/>
      <c r="X19" s="20" t="s">
        <v>1506</v>
      </c>
      <c r="Y19" s="212">
        <v>0.5</v>
      </c>
      <c r="Z19" s="24">
        <v>0</v>
      </c>
      <c r="AA19" s="160">
        <v>39719</v>
      </c>
      <c r="AB19" s="20" t="s">
        <v>1508</v>
      </c>
      <c r="AC19" s="212">
        <v>0.4</v>
      </c>
      <c r="AD19" s="24">
        <v>0</v>
      </c>
      <c r="AE19" s="160">
        <v>40023</v>
      </c>
      <c r="AH19" s="24">
        <v>34000</v>
      </c>
      <c r="AI19" s="160">
        <v>40144</v>
      </c>
      <c r="AL19" s="20">
        <v>5000</v>
      </c>
      <c r="AM19" s="160">
        <v>40169</v>
      </c>
      <c r="AN19" s="24">
        <v>390000</v>
      </c>
      <c r="AO19" s="24">
        <v>0</v>
      </c>
      <c r="AP19" s="212">
        <v>1</v>
      </c>
      <c r="AQ19" s="159">
        <v>39689</v>
      </c>
    </row>
    <row r="20" spans="1:43" ht="21" customHeight="1">
      <c r="A20" s="213" t="s">
        <v>127</v>
      </c>
      <c r="B20" s="214"/>
      <c r="C20" s="215" t="s">
        <v>150</v>
      </c>
      <c r="D20" s="1" t="s">
        <v>345</v>
      </c>
      <c r="E20" s="28" t="s">
        <v>346</v>
      </c>
      <c r="F20" s="28"/>
      <c r="G20" s="28" t="s">
        <v>687</v>
      </c>
      <c r="H20" s="213">
        <v>58600</v>
      </c>
      <c r="I20" s="213">
        <f t="shared" si="0"/>
        <v>50085.470085470086</v>
      </c>
      <c r="J20" s="210">
        <v>58600</v>
      </c>
      <c r="K20" s="210">
        <v>0</v>
      </c>
      <c r="M20" s="28" t="s">
        <v>1282</v>
      </c>
      <c r="N20" s="28" t="s">
        <v>1287</v>
      </c>
      <c r="O20" s="216">
        <v>39639</v>
      </c>
      <c r="P20" s="216">
        <v>39731</v>
      </c>
      <c r="Q20" s="28" t="s">
        <v>1418</v>
      </c>
      <c r="R20" s="2" t="s">
        <v>3423</v>
      </c>
      <c r="S20" s="158">
        <v>1</v>
      </c>
      <c r="T20" s="28" t="s">
        <v>1505</v>
      </c>
      <c r="U20" s="28"/>
      <c r="V20" s="28"/>
      <c r="X20" s="20" t="s">
        <v>1506</v>
      </c>
      <c r="Y20" s="212">
        <v>1</v>
      </c>
      <c r="Z20" s="24">
        <v>0</v>
      </c>
      <c r="AA20" s="160">
        <v>39719</v>
      </c>
      <c r="AE20" s="160"/>
      <c r="AI20" s="160"/>
      <c r="AN20" s="24">
        <v>58600</v>
      </c>
      <c r="AO20" s="24">
        <v>0</v>
      </c>
      <c r="AP20" s="212">
        <v>1</v>
      </c>
      <c r="AQ20" s="159"/>
    </row>
    <row r="21" spans="1:43" ht="21" customHeight="1">
      <c r="A21" s="213" t="s">
        <v>127</v>
      </c>
      <c r="B21" s="214"/>
      <c r="C21" s="215" t="s">
        <v>150</v>
      </c>
      <c r="D21" s="1" t="s">
        <v>345</v>
      </c>
      <c r="E21" s="28" t="s">
        <v>346</v>
      </c>
      <c r="F21" s="28"/>
      <c r="G21" s="28" t="s">
        <v>688</v>
      </c>
      <c r="H21" s="213">
        <v>94800</v>
      </c>
      <c r="I21" s="213">
        <f t="shared" si="0"/>
        <v>81025.641025641031</v>
      </c>
      <c r="J21" s="210">
        <v>94800</v>
      </c>
      <c r="K21" s="210">
        <v>0</v>
      </c>
      <c r="M21" s="28" t="s">
        <v>1282</v>
      </c>
      <c r="N21" s="28" t="s">
        <v>1288</v>
      </c>
      <c r="O21" s="216">
        <v>39639</v>
      </c>
      <c r="P21" s="216">
        <v>39731</v>
      </c>
      <c r="Q21" s="28" t="s">
        <v>1418</v>
      </c>
      <c r="R21" s="2" t="s">
        <v>3423</v>
      </c>
      <c r="S21" s="158">
        <v>1</v>
      </c>
      <c r="T21" s="28" t="s">
        <v>1505</v>
      </c>
      <c r="U21" s="28"/>
      <c r="V21" s="28"/>
      <c r="X21" s="20" t="s">
        <v>1506</v>
      </c>
      <c r="Y21" s="212">
        <v>1</v>
      </c>
      <c r="Z21" s="24">
        <v>0</v>
      </c>
      <c r="AA21" s="160">
        <v>39719</v>
      </c>
      <c r="AE21" s="160"/>
      <c r="AI21" s="160"/>
      <c r="AN21" s="24">
        <v>94800</v>
      </c>
      <c r="AO21" s="24">
        <v>0</v>
      </c>
      <c r="AP21" s="212">
        <v>1</v>
      </c>
      <c r="AQ21" s="159">
        <v>39674</v>
      </c>
    </row>
    <row r="22" spans="1:43" ht="21" customHeight="1">
      <c r="A22" s="213" t="s">
        <v>127</v>
      </c>
      <c r="B22" s="214"/>
      <c r="C22" s="215" t="s">
        <v>150</v>
      </c>
      <c r="D22" s="1" t="s">
        <v>345</v>
      </c>
      <c r="E22" s="28" t="s">
        <v>346</v>
      </c>
      <c r="F22" s="28"/>
      <c r="G22" s="28" t="s">
        <v>689</v>
      </c>
      <c r="H22" s="213">
        <v>215250</v>
      </c>
      <c r="I22" s="213">
        <f t="shared" si="0"/>
        <v>183974.358974359</v>
      </c>
      <c r="J22" s="210">
        <v>215250</v>
      </c>
      <c r="K22" s="210">
        <v>0</v>
      </c>
      <c r="M22" s="28" t="s">
        <v>1282</v>
      </c>
      <c r="N22" s="28" t="s">
        <v>1289</v>
      </c>
      <c r="O22" s="216">
        <v>39639</v>
      </c>
      <c r="P22" s="216">
        <v>39731</v>
      </c>
      <c r="Q22" s="28" t="s">
        <v>1418</v>
      </c>
      <c r="R22" s="2" t="s">
        <v>3423</v>
      </c>
      <c r="S22" s="28" t="s">
        <v>1417</v>
      </c>
      <c r="T22" s="28" t="s">
        <v>1505</v>
      </c>
      <c r="U22" s="28"/>
      <c r="V22" s="28"/>
      <c r="X22" s="20" t="s">
        <v>1506</v>
      </c>
      <c r="Y22" s="212">
        <v>0.5</v>
      </c>
      <c r="Z22" s="24">
        <v>0</v>
      </c>
      <c r="AA22" s="160">
        <v>39719</v>
      </c>
      <c r="AB22" s="20" t="s">
        <v>1508</v>
      </c>
      <c r="AC22" s="212">
        <v>0.5</v>
      </c>
      <c r="AD22" s="24">
        <v>0</v>
      </c>
      <c r="AE22" s="160">
        <v>40023</v>
      </c>
      <c r="AI22" s="160"/>
      <c r="AN22" s="24">
        <v>215250</v>
      </c>
      <c r="AO22" s="24">
        <v>0</v>
      </c>
      <c r="AP22" s="212">
        <v>1</v>
      </c>
      <c r="AQ22" s="159">
        <v>39682</v>
      </c>
    </row>
    <row r="23" spans="1:43" ht="21" customHeight="1">
      <c r="A23" s="213" t="s">
        <v>127</v>
      </c>
      <c r="B23" s="214"/>
      <c r="C23" s="215" t="s">
        <v>150</v>
      </c>
      <c r="D23" s="1" t="s">
        <v>345</v>
      </c>
      <c r="E23" s="28" t="s">
        <v>346</v>
      </c>
      <c r="F23" s="28"/>
      <c r="G23" s="28" t="s">
        <v>690</v>
      </c>
      <c r="H23" s="213">
        <v>189040</v>
      </c>
      <c r="I23" s="213">
        <f t="shared" si="0"/>
        <v>161572.64957264959</v>
      </c>
      <c r="J23" s="210">
        <v>189040</v>
      </c>
      <c r="K23" s="210">
        <v>0</v>
      </c>
      <c r="M23" s="28" t="s">
        <v>1282</v>
      </c>
      <c r="N23" s="28" t="s">
        <v>1290</v>
      </c>
      <c r="O23" s="216">
        <v>39639</v>
      </c>
      <c r="P23" s="216">
        <v>39731</v>
      </c>
      <c r="Q23" s="28" t="s">
        <v>1418</v>
      </c>
      <c r="R23" s="2" t="s">
        <v>3423</v>
      </c>
      <c r="S23" s="28" t="s">
        <v>1420</v>
      </c>
      <c r="T23" s="28" t="s">
        <v>1505</v>
      </c>
      <c r="U23" s="28"/>
      <c r="V23" s="28"/>
      <c r="X23" s="20" t="s">
        <v>1506</v>
      </c>
      <c r="Y23" s="212">
        <v>0.3</v>
      </c>
      <c r="Z23" s="24">
        <v>0</v>
      </c>
      <c r="AA23" s="160">
        <v>39719</v>
      </c>
      <c r="AB23" s="20" t="s">
        <v>1508</v>
      </c>
      <c r="AC23" s="212">
        <v>0.7</v>
      </c>
      <c r="AD23" s="24">
        <v>0</v>
      </c>
      <c r="AE23" s="160">
        <v>40023</v>
      </c>
      <c r="AI23" s="160"/>
      <c r="AN23" s="24">
        <v>189040</v>
      </c>
      <c r="AO23" s="24">
        <v>0</v>
      </c>
      <c r="AP23" s="212">
        <v>1</v>
      </c>
      <c r="AQ23" s="159">
        <v>39679</v>
      </c>
    </row>
    <row r="24" spans="1:43" ht="21" customHeight="1">
      <c r="A24" s="213" t="s">
        <v>127</v>
      </c>
      <c r="B24" s="214"/>
      <c r="C24" s="215" t="s">
        <v>150</v>
      </c>
      <c r="D24" s="1" t="s">
        <v>345</v>
      </c>
      <c r="E24" s="28" t="s">
        <v>346</v>
      </c>
      <c r="F24" s="28"/>
      <c r="G24" s="28" t="s">
        <v>691</v>
      </c>
      <c r="H24" s="213">
        <v>19140</v>
      </c>
      <c r="I24" s="213">
        <f t="shared" si="0"/>
        <v>16358.974358974359</v>
      </c>
      <c r="J24" s="210">
        <v>19140</v>
      </c>
      <c r="K24" s="210">
        <v>0</v>
      </c>
      <c r="M24" s="28" t="s">
        <v>1282</v>
      </c>
      <c r="N24" s="28" t="s">
        <v>1274</v>
      </c>
      <c r="O24" s="216">
        <v>39639</v>
      </c>
      <c r="P24" s="216">
        <v>39731</v>
      </c>
      <c r="Q24" s="28" t="s">
        <v>1418</v>
      </c>
      <c r="R24" s="2" t="s">
        <v>3423</v>
      </c>
      <c r="S24" s="158">
        <v>1</v>
      </c>
      <c r="T24" s="28" t="s">
        <v>1505</v>
      </c>
      <c r="U24" s="28"/>
      <c r="V24" s="28"/>
      <c r="X24" s="20" t="s">
        <v>1506</v>
      </c>
      <c r="Y24" s="212">
        <v>1</v>
      </c>
      <c r="Z24" s="24">
        <v>0</v>
      </c>
      <c r="AA24" s="160">
        <v>39719</v>
      </c>
      <c r="AE24" s="160"/>
      <c r="AI24" s="160"/>
      <c r="AN24" s="24">
        <v>19140</v>
      </c>
      <c r="AO24" s="24">
        <v>0</v>
      </c>
      <c r="AP24" s="212">
        <v>1</v>
      </c>
      <c r="AQ24" s="159">
        <v>39672</v>
      </c>
    </row>
    <row r="25" spans="1:43" ht="21" customHeight="1">
      <c r="A25" s="213" t="s">
        <v>127</v>
      </c>
      <c r="B25" s="214"/>
      <c r="C25" s="215" t="s">
        <v>150</v>
      </c>
      <c r="D25" s="1" t="s">
        <v>345</v>
      </c>
      <c r="E25" s="28" t="s">
        <v>346</v>
      </c>
      <c r="F25" s="28"/>
      <c r="G25" s="28" t="s">
        <v>692</v>
      </c>
      <c r="H25" s="213">
        <v>198800</v>
      </c>
      <c r="I25" s="213">
        <f t="shared" si="0"/>
        <v>169914.52991452994</v>
      </c>
      <c r="J25" s="210">
        <v>198800</v>
      </c>
      <c r="K25" s="210">
        <v>0</v>
      </c>
      <c r="M25" s="28" t="s">
        <v>1282</v>
      </c>
      <c r="N25" s="28" t="s">
        <v>1291</v>
      </c>
      <c r="O25" s="216">
        <v>39640</v>
      </c>
      <c r="P25" s="216">
        <v>39681</v>
      </c>
      <c r="Q25" s="28" t="s">
        <v>1414</v>
      </c>
      <c r="R25" s="2" t="s">
        <v>3423</v>
      </c>
      <c r="S25" s="28" t="s">
        <v>1417</v>
      </c>
      <c r="T25" s="28" t="s">
        <v>1505</v>
      </c>
      <c r="U25" s="28"/>
      <c r="V25" s="28"/>
      <c r="X25" s="20" t="s">
        <v>1506</v>
      </c>
      <c r="Y25" s="212">
        <v>0.5</v>
      </c>
      <c r="Z25" s="24">
        <v>0</v>
      </c>
      <c r="AA25" s="160">
        <v>39719</v>
      </c>
      <c r="AB25" s="20" t="s">
        <v>1508</v>
      </c>
      <c r="AC25" s="212">
        <v>0.5</v>
      </c>
      <c r="AD25" s="24">
        <v>0</v>
      </c>
      <c r="AE25" s="160">
        <v>40023</v>
      </c>
      <c r="AI25" s="160"/>
      <c r="AN25" s="24">
        <v>198800</v>
      </c>
      <c r="AO25" s="24">
        <v>0</v>
      </c>
      <c r="AP25" s="212">
        <v>1</v>
      </c>
      <c r="AQ25" s="159" t="s">
        <v>1518</v>
      </c>
    </row>
    <row r="26" spans="1:43" ht="21" customHeight="1">
      <c r="A26" s="213" t="s">
        <v>127</v>
      </c>
      <c r="B26" s="214"/>
      <c r="C26" s="215" t="s">
        <v>150</v>
      </c>
      <c r="D26" s="1" t="s">
        <v>345</v>
      </c>
      <c r="E26" s="28" t="s">
        <v>346</v>
      </c>
      <c r="F26" s="28"/>
      <c r="G26" s="28" t="s">
        <v>693</v>
      </c>
      <c r="H26" s="213">
        <v>339506</v>
      </c>
      <c r="I26" s="213">
        <f t="shared" si="0"/>
        <v>290176.06837606838</v>
      </c>
      <c r="J26" s="210">
        <v>339506</v>
      </c>
      <c r="K26" s="210">
        <v>0</v>
      </c>
      <c r="M26" s="28" t="s">
        <v>1282</v>
      </c>
      <c r="N26" s="28" t="s">
        <v>1292</v>
      </c>
      <c r="O26" s="216">
        <v>39661</v>
      </c>
      <c r="P26" s="216">
        <v>39801</v>
      </c>
      <c r="Q26" s="28" t="s">
        <v>1418</v>
      </c>
      <c r="R26" s="2" t="s">
        <v>3423</v>
      </c>
      <c r="S26" s="158">
        <v>1</v>
      </c>
      <c r="T26" s="28" t="s">
        <v>1505</v>
      </c>
      <c r="U26" s="28"/>
      <c r="V26" s="28"/>
      <c r="X26" s="20" t="s">
        <v>1517</v>
      </c>
      <c r="Y26" s="212">
        <v>1</v>
      </c>
      <c r="Z26" s="24">
        <v>0</v>
      </c>
      <c r="AA26" s="160">
        <v>39688</v>
      </c>
      <c r="AE26" s="160"/>
      <c r="AI26" s="160"/>
      <c r="AN26" s="24">
        <v>339506</v>
      </c>
      <c r="AO26" s="24">
        <v>0</v>
      </c>
      <c r="AP26" s="212">
        <v>1</v>
      </c>
      <c r="AQ26" s="159">
        <v>39673</v>
      </c>
    </row>
    <row r="27" spans="1:43" ht="21" customHeight="1">
      <c r="A27" s="213" t="s">
        <v>127</v>
      </c>
      <c r="B27" s="214"/>
      <c r="C27" s="215" t="s">
        <v>150</v>
      </c>
      <c r="D27" s="1" t="s">
        <v>345</v>
      </c>
      <c r="E27" s="28" t="s">
        <v>346</v>
      </c>
      <c r="F27" s="28"/>
      <c r="G27" s="28" t="s">
        <v>694</v>
      </c>
      <c r="H27" s="213">
        <v>712059</v>
      </c>
      <c r="I27" s="213">
        <f t="shared" si="0"/>
        <v>608597.43589743588</v>
      </c>
      <c r="J27" s="210">
        <v>712059</v>
      </c>
      <c r="K27" s="210">
        <v>0</v>
      </c>
      <c r="M27" s="28" t="s">
        <v>1282</v>
      </c>
      <c r="N27" s="28" t="s">
        <v>1292</v>
      </c>
      <c r="O27" s="216">
        <v>39666</v>
      </c>
      <c r="P27" s="216">
        <v>39801</v>
      </c>
      <c r="Q27" s="28" t="s">
        <v>1418</v>
      </c>
      <c r="R27" s="2" t="s">
        <v>3423</v>
      </c>
      <c r="S27" s="158">
        <v>1</v>
      </c>
      <c r="T27" s="28" t="s">
        <v>1505</v>
      </c>
      <c r="U27" s="28"/>
      <c r="V27" s="28"/>
      <c r="X27" s="20" t="s">
        <v>1517</v>
      </c>
      <c r="Y27" s="212">
        <v>1</v>
      </c>
      <c r="Z27" s="24">
        <v>0</v>
      </c>
      <c r="AA27" s="160">
        <v>39688</v>
      </c>
      <c r="AE27" s="160"/>
      <c r="AI27" s="160"/>
      <c r="AN27" s="24">
        <v>712059</v>
      </c>
      <c r="AO27" s="24">
        <v>0</v>
      </c>
      <c r="AP27" s="212">
        <v>1</v>
      </c>
      <c r="AQ27" s="159"/>
    </row>
    <row r="28" spans="1:43" ht="21" customHeight="1">
      <c r="A28" s="213" t="s">
        <v>127</v>
      </c>
      <c r="B28" s="214"/>
      <c r="C28" s="215" t="s">
        <v>150</v>
      </c>
      <c r="D28" s="1" t="s">
        <v>345</v>
      </c>
      <c r="E28" s="28" t="s">
        <v>346</v>
      </c>
      <c r="F28" s="28"/>
      <c r="G28" s="28" t="s">
        <v>695</v>
      </c>
      <c r="H28" s="213">
        <v>4000</v>
      </c>
      <c r="I28" s="213">
        <f t="shared" si="0"/>
        <v>3418.8034188034189</v>
      </c>
      <c r="J28" s="210">
        <v>4000</v>
      </c>
      <c r="K28" s="210">
        <v>0</v>
      </c>
      <c r="M28" s="28" t="s">
        <v>1282</v>
      </c>
      <c r="N28" s="28" t="s">
        <v>1288</v>
      </c>
      <c r="O28" s="216">
        <v>39666</v>
      </c>
      <c r="P28" s="216">
        <v>39750</v>
      </c>
      <c r="Q28" s="28" t="s">
        <v>1418</v>
      </c>
      <c r="R28" s="2" t="s">
        <v>3423</v>
      </c>
      <c r="S28" s="158">
        <v>1</v>
      </c>
      <c r="T28" s="28" t="s">
        <v>1505</v>
      </c>
      <c r="U28" s="28"/>
      <c r="V28" s="28"/>
      <c r="X28" s="20" t="s">
        <v>1506</v>
      </c>
      <c r="Y28" s="212">
        <v>1</v>
      </c>
      <c r="Z28" s="24">
        <v>0</v>
      </c>
      <c r="AA28" s="160">
        <v>39748</v>
      </c>
      <c r="AE28" s="160"/>
      <c r="AI28" s="160"/>
      <c r="AN28" s="24">
        <v>4000</v>
      </c>
      <c r="AO28" s="24">
        <v>0</v>
      </c>
      <c r="AP28" s="212">
        <v>1</v>
      </c>
      <c r="AQ28" s="159">
        <v>39710</v>
      </c>
    </row>
    <row r="29" spans="1:43" ht="21" customHeight="1">
      <c r="A29" s="213" t="s">
        <v>127</v>
      </c>
      <c r="B29" s="214"/>
      <c r="C29" s="215" t="s">
        <v>150</v>
      </c>
      <c r="D29" s="1" t="s">
        <v>345</v>
      </c>
      <c r="E29" s="28" t="s">
        <v>346</v>
      </c>
      <c r="F29" s="28"/>
      <c r="G29" s="28" t="s">
        <v>696</v>
      </c>
      <c r="H29" s="213">
        <v>5000</v>
      </c>
      <c r="I29" s="213">
        <f t="shared" si="0"/>
        <v>4273.5042735042734</v>
      </c>
      <c r="J29" s="210">
        <v>5000</v>
      </c>
      <c r="K29" s="210">
        <v>0</v>
      </c>
      <c r="M29" s="28" t="s">
        <v>1282</v>
      </c>
      <c r="N29" s="28" t="s">
        <v>1286</v>
      </c>
      <c r="O29" s="216">
        <v>39666</v>
      </c>
      <c r="P29" s="216">
        <v>39750</v>
      </c>
      <c r="Q29" s="28" t="s">
        <v>1418</v>
      </c>
      <c r="R29" s="2" t="s">
        <v>3423</v>
      </c>
      <c r="S29" s="158">
        <v>1</v>
      </c>
      <c r="T29" s="28" t="s">
        <v>1505</v>
      </c>
      <c r="U29" s="28"/>
      <c r="V29" s="28"/>
      <c r="X29" s="20" t="s">
        <v>1506</v>
      </c>
      <c r="Y29" s="212">
        <v>1</v>
      </c>
      <c r="Z29" s="24">
        <v>0</v>
      </c>
      <c r="AA29" s="160">
        <v>39834</v>
      </c>
      <c r="AE29" s="160"/>
      <c r="AI29" s="160"/>
      <c r="AN29" s="24">
        <v>5000</v>
      </c>
      <c r="AO29" s="24">
        <v>0</v>
      </c>
      <c r="AP29" s="212">
        <v>1</v>
      </c>
      <c r="AQ29" s="159">
        <v>39770</v>
      </c>
    </row>
    <row r="30" spans="1:43" ht="21" customHeight="1">
      <c r="A30" s="213" t="s">
        <v>127</v>
      </c>
      <c r="B30" s="214"/>
      <c r="C30" s="215" t="s">
        <v>150</v>
      </c>
      <c r="D30" s="1" t="s">
        <v>345</v>
      </c>
      <c r="E30" s="28" t="s">
        <v>346</v>
      </c>
      <c r="F30" s="28"/>
      <c r="G30" s="28" t="s">
        <v>697</v>
      </c>
      <c r="H30" s="213">
        <v>2400</v>
      </c>
      <c r="I30" s="213">
        <f t="shared" si="0"/>
        <v>2051.2820512820513</v>
      </c>
      <c r="J30" s="210">
        <v>2400</v>
      </c>
      <c r="K30" s="210">
        <v>0</v>
      </c>
      <c r="M30" s="28" t="s">
        <v>1293</v>
      </c>
      <c r="N30" s="28" t="s">
        <v>1294</v>
      </c>
      <c r="O30" s="216">
        <v>39932</v>
      </c>
      <c r="P30" s="216">
        <v>39954</v>
      </c>
      <c r="Q30" s="28" t="s">
        <v>1418</v>
      </c>
      <c r="R30" s="2" t="s">
        <v>3423</v>
      </c>
      <c r="S30" s="158">
        <v>1</v>
      </c>
      <c r="T30" s="28" t="s">
        <v>1505</v>
      </c>
      <c r="U30" s="28"/>
      <c r="V30" s="28"/>
      <c r="X30" s="20" t="s">
        <v>1506</v>
      </c>
      <c r="Y30" s="212">
        <v>1</v>
      </c>
      <c r="Z30" s="24">
        <v>0</v>
      </c>
      <c r="AA30" s="160">
        <v>39991</v>
      </c>
      <c r="AE30" s="160"/>
      <c r="AI30" s="160"/>
      <c r="AN30" s="24">
        <v>2400</v>
      </c>
      <c r="AO30" s="24">
        <v>0</v>
      </c>
      <c r="AP30" s="212">
        <v>1</v>
      </c>
      <c r="AQ30" s="159" t="s">
        <v>1519</v>
      </c>
    </row>
    <row r="31" spans="1:43" ht="21" customHeight="1">
      <c r="A31" s="18" t="s">
        <v>128</v>
      </c>
      <c r="C31" s="215" t="s">
        <v>150</v>
      </c>
      <c r="D31" s="1" t="s">
        <v>345</v>
      </c>
      <c r="E31" s="28" t="s">
        <v>346</v>
      </c>
      <c r="F31" s="28"/>
      <c r="G31" s="28" t="s">
        <v>698</v>
      </c>
      <c r="H31" s="213">
        <v>400</v>
      </c>
      <c r="I31" s="213">
        <f t="shared" si="0"/>
        <v>341.88034188034192</v>
      </c>
      <c r="J31" s="210">
        <v>400</v>
      </c>
      <c r="K31" s="210">
        <v>0</v>
      </c>
      <c r="M31" s="28" t="s">
        <v>1293</v>
      </c>
      <c r="N31" s="28" t="s">
        <v>1291</v>
      </c>
      <c r="O31" s="216">
        <v>40421</v>
      </c>
      <c r="P31" s="216">
        <v>40441</v>
      </c>
      <c r="Q31" s="28" t="s">
        <v>1414</v>
      </c>
      <c r="R31" s="2" t="s">
        <v>3423</v>
      </c>
      <c r="S31" s="158">
        <v>1</v>
      </c>
      <c r="T31" s="28" t="s">
        <v>1505</v>
      </c>
      <c r="U31" s="28"/>
      <c r="V31" s="28"/>
      <c r="X31" s="20" t="s">
        <v>1506</v>
      </c>
      <c r="Y31" s="212">
        <v>1</v>
      </c>
      <c r="Z31" s="24">
        <v>0</v>
      </c>
      <c r="AA31" s="160">
        <v>40630</v>
      </c>
      <c r="AE31" s="160"/>
      <c r="AI31" s="160"/>
      <c r="AN31" s="24">
        <v>400</v>
      </c>
      <c r="AO31" s="24">
        <v>0</v>
      </c>
      <c r="AP31" s="212">
        <v>1</v>
      </c>
      <c r="AQ31" s="159" t="s">
        <v>1520</v>
      </c>
    </row>
    <row r="32" spans="1:43" ht="21" customHeight="1">
      <c r="A32" s="213" t="s">
        <v>127</v>
      </c>
      <c r="B32" s="214"/>
      <c r="C32" s="215" t="s">
        <v>150</v>
      </c>
      <c r="D32" s="1" t="s">
        <v>345</v>
      </c>
      <c r="E32" s="28" t="s">
        <v>346</v>
      </c>
      <c r="F32" s="1" t="s">
        <v>699</v>
      </c>
      <c r="G32" s="28" t="s">
        <v>700</v>
      </c>
      <c r="H32" s="213">
        <v>1060</v>
      </c>
      <c r="I32" s="213">
        <f t="shared" si="0"/>
        <v>905.982905982906</v>
      </c>
      <c r="J32" s="210">
        <v>1060</v>
      </c>
      <c r="K32" s="210">
        <v>0</v>
      </c>
      <c r="M32" s="28" t="s">
        <v>1295</v>
      </c>
      <c r="N32" s="28" t="s">
        <v>1275</v>
      </c>
      <c r="O32" s="216">
        <v>40851</v>
      </c>
      <c r="P32" s="216">
        <v>40869</v>
      </c>
      <c r="Q32" s="28" t="s">
        <v>1414</v>
      </c>
      <c r="R32" s="2" t="s">
        <v>3423</v>
      </c>
      <c r="S32" s="158">
        <v>1</v>
      </c>
      <c r="T32" s="28" t="s">
        <v>1505</v>
      </c>
      <c r="U32" s="28"/>
      <c r="V32" s="28"/>
      <c r="X32" s="20" t="s">
        <v>1506</v>
      </c>
      <c r="Y32" s="212">
        <v>1</v>
      </c>
      <c r="Z32" s="24">
        <v>0</v>
      </c>
      <c r="AA32" s="160">
        <v>40875</v>
      </c>
      <c r="AE32" s="160"/>
      <c r="AI32" s="160"/>
      <c r="AN32" s="24">
        <v>1060</v>
      </c>
      <c r="AO32" s="24">
        <v>0</v>
      </c>
      <c r="AP32" s="212">
        <v>1</v>
      </c>
      <c r="AQ32" s="159" t="s">
        <v>1521</v>
      </c>
    </row>
    <row r="33" spans="1:43" ht="21" customHeight="1">
      <c r="A33" s="213" t="s">
        <v>127</v>
      </c>
      <c r="B33" s="214"/>
      <c r="C33" s="215" t="s">
        <v>151</v>
      </c>
      <c r="D33" s="217" t="s">
        <v>347</v>
      </c>
      <c r="E33" s="28" t="s">
        <v>348</v>
      </c>
      <c r="F33" s="28"/>
      <c r="G33" s="28" t="s">
        <v>701</v>
      </c>
      <c r="H33" s="213">
        <v>145000</v>
      </c>
      <c r="I33" s="213">
        <f t="shared" si="0"/>
        <v>123931.62393162394</v>
      </c>
      <c r="J33" s="210">
        <v>145000</v>
      </c>
      <c r="K33" s="210">
        <v>0</v>
      </c>
      <c r="M33" s="28" t="s">
        <v>1280</v>
      </c>
      <c r="N33" s="28" t="s">
        <v>1276</v>
      </c>
      <c r="O33" s="216">
        <v>39693</v>
      </c>
      <c r="P33" s="216">
        <v>39700</v>
      </c>
      <c r="Q33" s="28" t="s">
        <v>1421</v>
      </c>
      <c r="R33" s="2" t="s">
        <v>3423</v>
      </c>
      <c r="S33" s="158" t="s">
        <v>1422</v>
      </c>
      <c r="T33" s="28" t="s">
        <v>1505</v>
      </c>
      <c r="U33" s="28"/>
      <c r="V33" s="28"/>
      <c r="X33" s="20" t="s">
        <v>1506</v>
      </c>
      <c r="Y33" s="212">
        <v>0.5</v>
      </c>
      <c r="Z33" s="24">
        <v>124165</v>
      </c>
      <c r="AA33" s="160">
        <v>39748</v>
      </c>
      <c r="AB33" s="20" t="s">
        <v>1508</v>
      </c>
      <c r="AC33" s="212">
        <v>0.45</v>
      </c>
      <c r="AD33" s="24">
        <v>111748.5</v>
      </c>
      <c r="AE33" s="160">
        <v>39804</v>
      </c>
      <c r="AG33" s="212">
        <v>0.05</v>
      </c>
      <c r="AH33" s="24">
        <v>12416.5</v>
      </c>
      <c r="AI33" s="160">
        <v>40114</v>
      </c>
      <c r="AN33" s="24">
        <v>145000</v>
      </c>
      <c r="AO33" s="24">
        <v>0</v>
      </c>
      <c r="AP33" s="212">
        <v>1</v>
      </c>
      <c r="AQ33" s="159" t="s">
        <v>1522</v>
      </c>
    </row>
    <row r="34" spans="1:43" ht="21" customHeight="1">
      <c r="A34" s="213" t="s">
        <v>127</v>
      </c>
      <c r="B34" s="214"/>
      <c r="C34" s="215" t="s">
        <v>151</v>
      </c>
      <c r="D34" s="217" t="s">
        <v>347</v>
      </c>
      <c r="E34" s="28" t="s">
        <v>348</v>
      </c>
      <c r="F34" s="28"/>
      <c r="G34" s="28" t="s">
        <v>701</v>
      </c>
      <c r="H34" s="213">
        <v>93730</v>
      </c>
      <c r="I34" s="213">
        <f t="shared" si="0"/>
        <v>80111.111111111109</v>
      </c>
      <c r="J34" s="210">
        <v>93730</v>
      </c>
      <c r="K34" s="210">
        <v>0</v>
      </c>
      <c r="M34" s="28" t="s">
        <v>1280</v>
      </c>
      <c r="N34" s="28" t="s">
        <v>1276</v>
      </c>
      <c r="O34" s="216">
        <v>39693</v>
      </c>
      <c r="P34" s="216">
        <v>39700</v>
      </c>
      <c r="Q34" s="28" t="s">
        <v>1421</v>
      </c>
      <c r="R34" s="2" t="s">
        <v>3423</v>
      </c>
      <c r="S34" s="158" t="s">
        <v>1422</v>
      </c>
      <c r="T34" s="28" t="s">
        <v>1505</v>
      </c>
      <c r="U34" s="28"/>
      <c r="V34" s="28"/>
      <c r="X34" s="20" t="s">
        <v>1506</v>
      </c>
      <c r="Y34" s="212">
        <v>0.5</v>
      </c>
      <c r="Z34" s="24">
        <v>0</v>
      </c>
      <c r="AA34" s="160">
        <v>39748</v>
      </c>
      <c r="AB34" s="20" t="s">
        <v>1508</v>
      </c>
      <c r="AC34" s="212">
        <v>0.45</v>
      </c>
      <c r="AD34" s="24">
        <v>0</v>
      </c>
      <c r="AE34" s="160">
        <v>39899</v>
      </c>
      <c r="AG34" s="212">
        <v>0.05</v>
      </c>
      <c r="AH34" s="24">
        <v>0</v>
      </c>
      <c r="AI34" s="160">
        <v>40207</v>
      </c>
      <c r="AN34" s="24">
        <v>93730</v>
      </c>
      <c r="AO34" s="24">
        <v>0</v>
      </c>
      <c r="AP34" s="212">
        <v>1</v>
      </c>
      <c r="AQ34" s="159" t="s">
        <v>1522</v>
      </c>
    </row>
    <row r="35" spans="1:43" ht="21" customHeight="1">
      <c r="A35" s="213" t="s">
        <v>127</v>
      </c>
      <c r="B35" s="214"/>
      <c r="C35" s="215" t="s">
        <v>151</v>
      </c>
      <c r="D35" s="217" t="s">
        <v>347</v>
      </c>
      <c r="E35" s="28" t="s">
        <v>348</v>
      </c>
      <c r="F35" s="28"/>
      <c r="G35" s="28" t="s">
        <v>702</v>
      </c>
      <c r="H35" s="213">
        <v>9600</v>
      </c>
      <c r="I35" s="213">
        <f t="shared" si="0"/>
        <v>8205.1282051282051</v>
      </c>
      <c r="J35" s="210">
        <v>9600</v>
      </c>
      <c r="K35" s="210">
        <v>0</v>
      </c>
      <c r="M35" s="28" t="s">
        <v>1280</v>
      </c>
      <c r="N35" s="28" t="s">
        <v>1276</v>
      </c>
      <c r="O35" s="216">
        <v>39795</v>
      </c>
      <c r="P35" s="216">
        <v>39795</v>
      </c>
      <c r="Q35" s="28" t="s">
        <v>1421</v>
      </c>
      <c r="R35" s="2" t="s">
        <v>3423</v>
      </c>
      <c r="S35" s="158"/>
      <c r="T35" s="28" t="s">
        <v>1505</v>
      </c>
      <c r="U35" s="28"/>
      <c r="V35" s="28"/>
      <c r="X35" s="20" t="s">
        <v>1506</v>
      </c>
      <c r="Y35" s="212">
        <v>1</v>
      </c>
      <c r="Z35" s="24">
        <v>0</v>
      </c>
      <c r="AA35" s="160">
        <v>39832</v>
      </c>
      <c r="AE35" s="160"/>
      <c r="AI35" s="160"/>
      <c r="AN35" s="24">
        <v>9600</v>
      </c>
      <c r="AO35" s="24">
        <v>0</v>
      </c>
      <c r="AP35" s="212">
        <v>1</v>
      </c>
      <c r="AQ35" s="159">
        <v>39829</v>
      </c>
    </row>
    <row r="36" spans="1:43" ht="21" customHeight="1">
      <c r="A36" s="18" t="s">
        <v>129</v>
      </c>
      <c r="C36" s="215" t="s">
        <v>152</v>
      </c>
      <c r="D36" s="1" t="s">
        <v>349</v>
      </c>
      <c r="E36" s="28" t="s">
        <v>350</v>
      </c>
      <c r="F36" s="28"/>
      <c r="G36" s="28" t="s">
        <v>703</v>
      </c>
      <c r="H36" s="213">
        <v>181899</v>
      </c>
      <c r="I36" s="213">
        <f t="shared" si="0"/>
        <v>155469.23076923078</v>
      </c>
      <c r="J36" s="210">
        <v>181899</v>
      </c>
      <c r="K36" s="210">
        <v>0</v>
      </c>
      <c r="M36" s="28" t="s">
        <v>1296</v>
      </c>
      <c r="N36" s="28" t="s">
        <v>1285</v>
      </c>
      <c r="O36" s="216">
        <v>39696</v>
      </c>
      <c r="P36" s="216">
        <v>39710</v>
      </c>
      <c r="Q36" s="28" t="s">
        <v>1418</v>
      </c>
      <c r="R36" s="2" t="s">
        <v>3423</v>
      </c>
      <c r="S36" s="28" t="s">
        <v>1415</v>
      </c>
      <c r="T36" s="28" t="s">
        <v>1505</v>
      </c>
      <c r="U36" s="28"/>
      <c r="V36" s="28"/>
      <c r="X36" s="20" t="s">
        <v>1506</v>
      </c>
      <c r="Y36" s="212">
        <v>0.3</v>
      </c>
      <c r="Z36" s="24">
        <v>462886.5</v>
      </c>
      <c r="AA36" s="160">
        <v>39719</v>
      </c>
      <c r="AB36" s="20" t="s">
        <v>1508</v>
      </c>
      <c r="AC36" s="212">
        <v>0.7</v>
      </c>
      <c r="AD36" s="24">
        <v>1080068.5</v>
      </c>
      <c r="AE36" s="160">
        <v>40052</v>
      </c>
      <c r="AI36" s="160"/>
      <c r="AN36" s="24">
        <v>181899</v>
      </c>
      <c r="AO36" s="24">
        <v>0</v>
      </c>
      <c r="AP36" s="212">
        <v>1</v>
      </c>
      <c r="AQ36" s="159">
        <v>39687</v>
      </c>
    </row>
    <row r="37" spans="1:43" ht="21" customHeight="1">
      <c r="A37" s="18" t="s">
        <v>129</v>
      </c>
      <c r="C37" s="215" t="s">
        <v>152</v>
      </c>
      <c r="D37" s="1" t="s">
        <v>349</v>
      </c>
      <c r="E37" s="28" t="s">
        <v>350</v>
      </c>
      <c r="F37" s="28"/>
      <c r="G37" s="28" t="s">
        <v>704</v>
      </c>
      <c r="H37" s="213">
        <v>142254</v>
      </c>
      <c r="I37" s="213">
        <f t="shared" si="0"/>
        <v>121584.61538461539</v>
      </c>
      <c r="J37" s="210">
        <v>142254</v>
      </c>
      <c r="K37" s="210">
        <v>0</v>
      </c>
      <c r="M37" s="28" t="s">
        <v>1296</v>
      </c>
      <c r="N37" s="28" t="s">
        <v>1297</v>
      </c>
      <c r="O37" s="216">
        <v>39696</v>
      </c>
      <c r="P37" s="216">
        <v>39710</v>
      </c>
      <c r="Q37" s="28" t="s">
        <v>1418</v>
      </c>
      <c r="R37" s="2" t="s">
        <v>3423</v>
      </c>
      <c r="S37" s="158">
        <v>1</v>
      </c>
      <c r="T37" s="28" t="s">
        <v>1505</v>
      </c>
      <c r="U37" s="28"/>
      <c r="V37" s="28"/>
      <c r="X37" s="20" t="s">
        <v>1506</v>
      </c>
      <c r="Y37" s="212">
        <v>1</v>
      </c>
      <c r="Z37" s="24">
        <v>0</v>
      </c>
      <c r="AA37" s="160">
        <v>39719</v>
      </c>
      <c r="AD37" s="24">
        <v>0</v>
      </c>
      <c r="AE37" s="160"/>
      <c r="AI37" s="160"/>
      <c r="AN37" s="24">
        <v>142254</v>
      </c>
      <c r="AO37" s="24">
        <v>0</v>
      </c>
      <c r="AP37" s="212">
        <v>1</v>
      </c>
      <c r="AQ37" s="159">
        <v>39687</v>
      </c>
    </row>
    <row r="38" spans="1:43" ht="21" customHeight="1">
      <c r="A38" s="18" t="s">
        <v>129</v>
      </c>
      <c r="C38" s="215" t="s">
        <v>152</v>
      </c>
      <c r="D38" s="1" t="s">
        <v>349</v>
      </c>
      <c r="E38" s="28" t="s">
        <v>350</v>
      </c>
      <c r="F38" s="28"/>
      <c r="G38" s="28" t="s">
        <v>705</v>
      </c>
      <c r="H38" s="213">
        <v>44100</v>
      </c>
      <c r="I38" s="213">
        <f t="shared" si="0"/>
        <v>37692.307692307695</v>
      </c>
      <c r="J38" s="210">
        <v>44100</v>
      </c>
      <c r="K38" s="210">
        <v>0</v>
      </c>
      <c r="M38" s="28" t="s">
        <v>1296</v>
      </c>
      <c r="N38" s="28" t="s">
        <v>1284</v>
      </c>
      <c r="O38" s="216">
        <v>39696</v>
      </c>
      <c r="P38" s="216">
        <v>39710</v>
      </c>
      <c r="Q38" s="28" t="s">
        <v>1418</v>
      </c>
      <c r="R38" s="2" t="s">
        <v>3423</v>
      </c>
      <c r="S38" s="158" t="s">
        <v>1419</v>
      </c>
      <c r="T38" s="28" t="s">
        <v>1505</v>
      </c>
      <c r="U38" s="28"/>
      <c r="V38" s="28"/>
      <c r="X38" s="20" t="s">
        <v>1506</v>
      </c>
      <c r="Y38" s="212">
        <v>0.9</v>
      </c>
      <c r="Z38" s="24">
        <v>0</v>
      </c>
      <c r="AA38" s="160">
        <v>39719</v>
      </c>
      <c r="AB38" s="20" t="s">
        <v>1508</v>
      </c>
      <c r="AC38" s="212">
        <v>0.1</v>
      </c>
      <c r="AD38" s="24">
        <v>0</v>
      </c>
      <c r="AE38" s="160">
        <v>40052</v>
      </c>
      <c r="AI38" s="160"/>
      <c r="AN38" s="24">
        <v>44100</v>
      </c>
      <c r="AO38" s="24">
        <v>0</v>
      </c>
      <c r="AP38" s="212">
        <v>1</v>
      </c>
      <c r="AQ38" s="159">
        <v>39702</v>
      </c>
    </row>
    <row r="39" spans="1:43" ht="21" customHeight="1">
      <c r="A39" s="18" t="s">
        <v>129</v>
      </c>
      <c r="C39" s="215" t="s">
        <v>152</v>
      </c>
      <c r="D39" s="1" t="s">
        <v>349</v>
      </c>
      <c r="E39" s="28" t="s">
        <v>350</v>
      </c>
      <c r="F39" s="28"/>
      <c r="G39" s="28" t="s">
        <v>706</v>
      </c>
      <c r="H39" s="213">
        <v>48000</v>
      </c>
      <c r="I39" s="213">
        <f t="shared" si="0"/>
        <v>41025.641025641031</v>
      </c>
      <c r="J39" s="210">
        <v>48000</v>
      </c>
      <c r="K39" s="210">
        <v>0</v>
      </c>
      <c r="M39" s="28" t="s">
        <v>1296</v>
      </c>
      <c r="N39" s="28" t="s">
        <v>1294</v>
      </c>
      <c r="O39" s="216">
        <v>39696</v>
      </c>
      <c r="P39" s="216">
        <v>39713</v>
      </c>
      <c r="Q39" s="28" t="s">
        <v>1418</v>
      </c>
      <c r="R39" s="2" t="s">
        <v>3423</v>
      </c>
      <c r="S39" s="158">
        <v>1</v>
      </c>
      <c r="T39" s="28" t="s">
        <v>1505</v>
      </c>
      <c r="U39" s="28"/>
      <c r="V39" s="28"/>
      <c r="X39" s="20" t="s">
        <v>1506</v>
      </c>
      <c r="Y39" s="212">
        <v>1</v>
      </c>
      <c r="Z39" s="24">
        <v>0</v>
      </c>
      <c r="AA39" s="160">
        <v>39719</v>
      </c>
      <c r="AD39" s="24">
        <v>0</v>
      </c>
      <c r="AE39" s="160"/>
      <c r="AI39" s="160"/>
      <c r="AN39" s="24">
        <v>48000</v>
      </c>
      <c r="AO39" s="24">
        <v>0</v>
      </c>
      <c r="AP39" s="212">
        <v>1</v>
      </c>
      <c r="AQ39" s="159" t="s">
        <v>1523</v>
      </c>
    </row>
    <row r="40" spans="1:43" ht="21" customHeight="1">
      <c r="A40" s="18" t="s">
        <v>129</v>
      </c>
      <c r="C40" s="215" t="s">
        <v>152</v>
      </c>
      <c r="D40" s="1" t="s">
        <v>349</v>
      </c>
      <c r="E40" s="28" t="s">
        <v>350</v>
      </c>
      <c r="F40" s="28"/>
      <c r="G40" s="28" t="s">
        <v>707</v>
      </c>
      <c r="H40" s="213">
        <v>315000</v>
      </c>
      <c r="I40" s="213">
        <f t="shared" si="0"/>
        <v>269230.76923076925</v>
      </c>
      <c r="J40" s="210">
        <v>315000</v>
      </c>
      <c r="K40" s="210">
        <v>0</v>
      </c>
      <c r="M40" s="28" t="s">
        <v>1296</v>
      </c>
      <c r="N40" s="28" t="s">
        <v>1286</v>
      </c>
      <c r="O40" s="216">
        <v>39696</v>
      </c>
      <c r="P40" s="216">
        <v>39710</v>
      </c>
      <c r="Q40" s="28" t="s">
        <v>1418</v>
      </c>
      <c r="R40" s="2" t="s">
        <v>3423</v>
      </c>
      <c r="S40" s="158" t="s">
        <v>1417</v>
      </c>
      <c r="T40" s="28" t="s">
        <v>1505</v>
      </c>
      <c r="U40" s="28"/>
      <c r="V40" s="28"/>
      <c r="X40" s="20" t="s">
        <v>1506</v>
      </c>
      <c r="Y40" s="212">
        <v>0.5</v>
      </c>
      <c r="Z40" s="24">
        <v>0</v>
      </c>
      <c r="AA40" s="160">
        <v>39719</v>
      </c>
      <c r="AB40" s="20" t="s">
        <v>1508</v>
      </c>
      <c r="AC40" s="212">
        <v>0.4</v>
      </c>
      <c r="AD40" s="24">
        <v>0</v>
      </c>
      <c r="AE40" s="160">
        <v>40052</v>
      </c>
      <c r="AG40" s="212">
        <v>0.1</v>
      </c>
      <c r="AH40" s="24">
        <v>0</v>
      </c>
      <c r="AI40" s="160">
        <v>40144</v>
      </c>
      <c r="AN40" s="24">
        <v>315000</v>
      </c>
      <c r="AO40" s="24">
        <v>0</v>
      </c>
      <c r="AP40" s="212">
        <v>1</v>
      </c>
      <c r="AQ40" s="159" t="s">
        <v>1524</v>
      </c>
    </row>
    <row r="41" spans="1:43" ht="21" customHeight="1">
      <c r="A41" s="18" t="s">
        <v>129</v>
      </c>
      <c r="C41" s="215" t="s">
        <v>152</v>
      </c>
      <c r="D41" s="1" t="s">
        <v>349</v>
      </c>
      <c r="E41" s="28" t="s">
        <v>350</v>
      </c>
      <c r="F41" s="28"/>
      <c r="G41" s="28" t="s">
        <v>708</v>
      </c>
      <c r="H41" s="213">
        <v>66060</v>
      </c>
      <c r="I41" s="213">
        <f t="shared" si="0"/>
        <v>56461.538461538468</v>
      </c>
      <c r="J41" s="210">
        <v>66060</v>
      </c>
      <c r="K41" s="210">
        <v>0</v>
      </c>
      <c r="M41" s="28" t="s">
        <v>1296</v>
      </c>
      <c r="N41" s="28" t="s">
        <v>1298</v>
      </c>
      <c r="O41" s="216">
        <v>39696</v>
      </c>
      <c r="P41" s="216">
        <v>39713</v>
      </c>
      <c r="Q41" s="28" t="s">
        <v>1418</v>
      </c>
      <c r="R41" s="2" t="s">
        <v>3423</v>
      </c>
      <c r="S41" s="158" t="s">
        <v>1415</v>
      </c>
      <c r="T41" s="28" t="s">
        <v>1505</v>
      </c>
      <c r="U41" s="28"/>
      <c r="V41" s="28"/>
      <c r="X41" s="20" t="s">
        <v>1506</v>
      </c>
      <c r="Y41" s="212">
        <v>0.3</v>
      </c>
      <c r="Z41" s="24">
        <v>0</v>
      </c>
      <c r="AA41" s="160">
        <v>39749</v>
      </c>
      <c r="AB41" s="20" t="s">
        <v>1508</v>
      </c>
      <c r="AC41" s="212">
        <v>0.7</v>
      </c>
      <c r="AD41" s="24">
        <v>0</v>
      </c>
      <c r="AE41" s="160">
        <v>40052</v>
      </c>
      <c r="AI41" s="160"/>
      <c r="AN41" s="24">
        <v>66060</v>
      </c>
      <c r="AO41" s="24">
        <v>0</v>
      </c>
      <c r="AP41" s="212">
        <v>1</v>
      </c>
      <c r="AQ41" s="159">
        <v>39713</v>
      </c>
    </row>
    <row r="42" spans="1:43" ht="21" customHeight="1">
      <c r="A42" s="18" t="s">
        <v>129</v>
      </c>
      <c r="C42" s="215" t="s">
        <v>152</v>
      </c>
      <c r="D42" s="1" t="s">
        <v>349</v>
      </c>
      <c r="E42" s="28" t="s">
        <v>350</v>
      </c>
      <c r="F42" s="28"/>
      <c r="G42" s="28" t="s">
        <v>709</v>
      </c>
      <c r="H42" s="213">
        <v>107250</v>
      </c>
      <c r="I42" s="213">
        <f t="shared" si="0"/>
        <v>91666.666666666672</v>
      </c>
      <c r="J42" s="210">
        <v>107250</v>
      </c>
      <c r="K42" s="210">
        <v>0</v>
      </c>
      <c r="M42" s="28" t="s">
        <v>1296</v>
      </c>
      <c r="N42" s="28" t="s">
        <v>1289</v>
      </c>
      <c r="O42" s="216">
        <v>39696</v>
      </c>
      <c r="P42" s="216">
        <v>39710</v>
      </c>
      <c r="Q42" s="28" t="s">
        <v>1418</v>
      </c>
      <c r="R42" s="2" t="s">
        <v>3423</v>
      </c>
      <c r="S42" s="158" t="s">
        <v>1415</v>
      </c>
      <c r="T42" s="28" t="s">
        <v>1505</v>
      </c>
      <c r="U42" s="28"/>
      <c r="V42" s="28"/>
      <c r="X42" s="20" t="s">
        <v>1506</v>
      </c>
      <c r="Y42" s="212">
        <v>0.3</v>
      </c>
      <c r="Z42" s="24">
        <v>0</v>
      </c>
      <c r="AA42" s="160">
        <v>39719</v>
      </c>
      <c r="AB42" s="20" t="s">
        <v>1508</v>
      </c>
      <c r="AC42" s="212">
        <v>0.7</v>
      </c>
      <c r="AD42" s="24">
        <v>0</v>
      </c>
      <c r="AE42" s="160">
        <v>40052</v>
      </c>
      <c r="AI42" s="160"/>
      <c r="AN42" s="24">
        <v>107250</v>
      </c>
      <c r="AO42" s="24">
        <v>0</v>
      </c>
      <c r="AP42" s="212">
        <v>1</v>
      </c>
      <c r="AQ42" s="159">
        <v>39702</v>
      </c>
    </row>
    <row r="43" spans="1:43" ht="21" customHeight="1">
      <c r="A43" s="18" t="s">
        <v>129</v>
      </c>
      <c r="C43" s="215" t="s">
        <v>152</v>
      </c>
      <c r="D43" s="1" t="s">
        <v>349</v>
      </c>
      <c r="E43" s="28" t="s">
        <v>350</v>
      </c>
      <c r="F43" s="28"/>
      <c r="G43" s="28" t="s">
        <v>710</v>
      </c>
      <c r="H43" s="213">
        <v>308700</v>
      </c>
      <c r="I43" s="213">
        <f t="shared" si="0"/>
        <v>263846.15384615387</v>
      </c>
      <c r="J43" s="210">
        <v>308700</v>
      </c>
      <c r="K43" s="210">
        <v>0</v>
      </c>
      <c r="M43" s="28" t="s">
        <v>1296</v>
      </c>
      <c r="N43" s="28" t="s">
        <v>1292</v>
      </c>
      <c r="O43" s="216">
        <v>39696</v>
      </c>
      <c r="P43" s="216">
        <v>39713</v>
      </c>
      <c r="Q43" s="28" t="s">
        <v>1418</v>
      </c>
      <c r="R43" s="2" t="s">
        <v>3423</v>
      </c>
      <c r="S43" s="158">
        <v>1</v>
      </c>
      <c r="T43" s="28" t="s">
        <v>1505</v>
      </c>
      <c r="U43" s="28"/>
      <c r="V43" s="28"/>
      <c r="X43" s="20" t="s">
        <v>1506</v>
      </c>
      <c r="Y43" s="212">
        <v>1</v>
      </c>
      <c r="Z43" s="24">
        <v>0</v>
      </c>
      <c r="AA43" s="160">
        <v>39719</v>
      </c>
      <c r="AD43" s="24">
        <v>0</v>
      </c>
      <c r="AE43" s="160"/>
      <c r="AI43" s="160"/>
      <c r="AN43" s="24">
        <v>308700</v>
      </c>
      <c r="AO43" s="24">
        <v>0</v>
      </c>
      <c r="AP43" s="212">
        <v>1</v>
      </c>
      <c r="AQ43" s="159">
        <v>39709</v>
      </c>
    </row>
    <row r="44" spans="1:43" ht="21" customHeight="1">
      <c r="A44" s="18" t="s">
        <v>129</v>
      </c>
      <c r="C44" s="215" t="s">
        <v>152</v>
      </c>
      <c r="D44" s="1" t="s">
        <v>349</v>
      </c>
      <c r="E44" s="28" t="s">
        <v>350</v>
      </c>
      <c r="F44" s="28"/>
      <c r="G44" s="28" t="s">
        <v>711</v>
      </c>
      <c r="H44" s="213">
        <v>40000</v>
      </c>
      <c r="I44" s="213">
        <f t="shared" si="0"/>
        <v>34188.034188034188</v>
      </c>
      <c r="J44" s="210">
        <v>40000</v>
      </c>
      <c r="K44" s="210">
        <v>0</v>
      </c>
      <c r="M44" s="28" t="s">
        <v>1296</v>
      </c>
      <c r="N44" s="28" t="s">
        <v>1283</v>
      </c>
      <c r="O44" s="216">
        <v>39696</v>
      </c>
      <c r="P44" s="216">
        <v>39713</v>
      </c>
      <c r="Q44" s="28" t="s">
        <v>1418</v>
      </c>
      <c r="R44" s="2" t="s">
        <v>3423</v>
      </c>
      <c r="S44" s="158">
        <v>1</v>
      </c>
      <c r="T44" s="28" t="s">
        <v>1505</v>
      </c>
      <c r="U44" s="28"/>
      <c r="V44" s="28"/>
      <c r="X44" s="20" t="s">
        <v>1506</v>
      </c>
      <c r="Y44" s="212">
        <v>1</v>
      </c>
      <c r="Z44" s="24">
        <v>0</v>
      </c>
      <c r="AA44" s="160">
        <v>39719</v>
      </c>
      <c r="AD44" s="24">
        <v>0</v>
      </c>
      <c r="AE44" s="160"/>
      <c r="AI44" s="160"/>
      <c r="AN44" s="24">
        <v>40000</v>
      </c>
      <c r="AO44" s="24">
        <v>0</v>
      </c>
      <c r="AP44" s="212">
        <v>1</v>
      </c>
      <c r="AQ44" s="159">
        <v>39707</v>
      </c>
    </row>
    <row r="45" spans="1:43" ht="21" customHeight="1">
      <c r="A45" s="18" t="s">
        <v>129</v>
      </c>
      <c r="C45" s="215" t="s">
        <v>152</v>
      </c>
      <c r="D45" s="1" t="s">
        <v>349</v>
      </c>
      <c r="E45" s="28" t="s">
        <v>350</v>
      </c>
      <c r="F45" s="28"/>
      <c r="G45" s="28" t="s">
        <v>712</v>
      </c>
      <c r="H45" s="213">
        <v>51660</v>
      </c>
      <c r="I45" s="213">
        <f t="shared" si="0"/>
        <v>44153.846153846156</v>
      </c>
      <c r="J45" s="210">
        <v>51660</v>
      </c>
      <c r="K45" s="210">
        <v>0</v>
      </c>
      <c r="M45" s="28" t="s">
        <v>1296</v>
      </c>
      <c r="N45" s="28" t="s">
        <v>1274</v>
      </c>
      <c r="O45" s="216">
        <v>39696</v>
      </c>
      <c r="P45" s="216">
        <v>39710</v>
      </c>
      <c r="Q45" s="28" t="s">
        <v>1418</v>
      </c>
      <c r="R45" s="2" t="s">
        <v>3423</v>
      </c>
      <c r="S45" s="158">
        <v>1</v>
      </c>
      <c r="T45" s="28" t="s">
        <v>1505</v>
      </c>
      <c r="U45" s="28"/>
      <c r="V45" s="28"/>
      <c r="X45" s="20" t="s">
        <v>1506</v>
      </c>
      <c r="Y45" s="212">
        <v>0.9</v>
      </c>
      <c r="Z45" s="24">
        <v>0</v>
      </c>
      <c r="AA45" s="160">
        <v>39719</v>
      </c>
      <c r="AB45" s="20" t="s">
        <v>1508</v>
      </c>
      <c r="AC45" s="212">
        <v>0.1</v>
      </c>
      <c r="AD45" s="24">
        <v>0</v>
      </c>
      <c r="AE45" s="160">
        <v>40052</v>
      </c>
      <c r="AI45" s="160"/>
      <c r="AN45" s="24">
        <v>51660</v>
      </c>
      <c r="AO45" s="24">
        <v>0</v>
      </c>
      <c r="AP45" s="212">
        <v>1</v>
      </c>
      <c r="AQ45" s="159">
        <v>39703</v>
      </c>
    </row>
    <row r="46" spans="1:43" ht="21" customHeight="1">
      <c r="A46" s="18" t="s">
        <v>129</v>
      </c>
      <c r="C46" s="215" t="s">
        <v>152</v>
      </c>
      <c r="D46" s="1" t="s">
        <v>349</v>
      </c>
      <c r="E46" s="28" t="s">
        <v>350</v>
      </c>
      <c r="F46" s="28"/>
      <c r="G46" s="28" t="s">
        <v>713</v>
      </c>
      <c r="H46" s="213">
        <v>110900</v>
      </c>
      <c r="I46" s="213">
        <f t="shared" si="0"/>
        <v>94786.324786324796</v>
      </c>
      <c r="J46" s="210">
        <v>110900</v>
      </c>
      <c r="K46" s="210">
        <v>0</v>
      </c>
      <c r="M46" s="28" t="s">
        <v>1296</v>
      </c>
      <c r="N46" s="28" t="s">
        <v>1299</v>
      </c>
      <c r="O46" s="216">
        <v>39717</v>
      </c>
      <c r="P46" s="216">
        <v>39730</v>
      </c>
      <c r="Q46" s="28" t="s">
        <v>1418</v>
      </c>
      <c r="R46" s="2" t="s">
        <v>3423</v>
      </c>
      <c r="S46" s="158" t="s">
        <v>1415</v>
      </c>
      <c r="T46" s="28" t="s">
        <v>1505</v>
      </c>
      <c r="U46" s="28"/>
      <c r="V46" s="28"/>
      <c r="X46" s="20" t="s">
        <v>1506</v>
      </c>
      <c r="Y46" s="212">
        <v>0.3</v>
      </c>
      <c r="Z46" s="24">
        <v>0</v>
      </c>
      <c r="AA46" s="160">
        <v>39778</v>
      </c>
      <c r="AB46" s="20" t="s">
        <v>1508</v>
      </c>
      <c r="AC46" s="212">
        <v>0.7</v>
      </c>
      <c r="AD46" s="24">
        <v>0</v>
      </c>
      <c r="AE46" s="160">
        <v>40052</v>
      </c>
      <c r="AI46" s="160"/>
      <c r="AN46" s="24">
        <v>110900</v>
      </c>
      <c r="AO46" s="24">
        <v>0</v>
      </c>
      <c r="AP46" s="212">
        <v>1</v>
      </c>
      <c r="AQ46" s="159">
        <v>39717</v>
      </c>
    </row>
    <row r="47" spans="1:43" ht="21" customHeight="1">
      <c r="A47" s="18" t="s">
        <v>129</v>
      </c>
      <c r="C47" s="215" t="s">
        <v>152</v>
      </c>
      <c r="D47" s="1" t="s">
        <v>349</v>
      </c>
      <c r="E47" s="28" t="s">
        <v>350</v>
      </c>
      <c r="F47" s="28"/>
      <c r="G47" s="28" t="s">
        <v>705</v>
      </c>
      <c r="H47" s="213">
        <v>21120</v>
      </c>
      <c r="I47" s="213">
        <f t="shared" si="0"/>
        <v>18051.282051282051</v>
      </c>
      <c r="J47" s="210">
        <v>21120</v>
      </c>
      <c r="K47" s="210">
        <v>0</v>
      </c>
      <c r="M47" s="28" t="s">
        <v>1296</v>
      </c>
      <c r="N47" s="28" t="s">
        <v>1284</v>
      </c>
      <c r="O47" s="216">
        <v>39748</v>
      </c>
      <c r="P47" s="216">
        <v>39818</v>
      </c>
      <c r="Q47" s="28" t="s">
        <v>1418</v>
      </c>
      <c r="R47" s="2" t="s">
        <v>3423</v>
      </c>
      <c r="S47" s="158">
        <v>1</v>
      </c>
      <c r="T47" s="28" t="s">
        <v>1505</v>
      </c>
      <c r="U47" s="28"/>
      <c r="V47" s="28"/>
      <c r="X47" s="20" t="s">
        <v>1506</v>
      </c>
      <c r="Y47" s="212">
        <v>1</v>
      </c>
      <c r="Z47" s="24">
        <v>0</v>
      </c>
      <c r="AA47" s="160">
        <v>39785</v>
      </c>
      <c r="AE47" s="160"/>
      <c r="AI47" s="160"/>
      <c r="AN47" s="24">
        <v>21120</v>
      </c>
      <c r="AO47" s="24">
        <v>0</v>
      </c>
      <c r="AP47" s="212">
        <v>1</v>
      </c>
      <c r="AQ47" s="159">
        <v>39770</v>
      </c>
    </row>
    <row r="48" spans="1:43" ht="21" customHeight="1">
      <c r="A48" s="18" t="s">
        <v>129</v>
      </c>
      <c r="C48" s="215" t="s">
        <v>152</v>
      </c>
      <c r="D48" s="1" t="s">
        <v>349</v>
      </c>
      <c r="E48" s="28" t="s">
        <v>350</v>
      </c>
      <c r="F48" s="28"/>
      <c r="G48" s="28" t="s">
        <v>711</v>
      </c>
      <c r="H48" s="213">
        <v>51212</v>
      </c>
      <c r="I48" s="213">
        <f t="shared" si="0"/>
        <v>43770.940170940172</v>
      </c>
      <c r="J48" s="210">
        <v>51212</v>
      </c>
      <c r="K48" s="210">
        <v>0</v>
      </c>
      <c r="M48" s="28" t="s">
        <v>1296</v>
      </c>
      <c r="N48" s="28" t="s">
        <v>1283</v>
      </c>
      <c r="O48" s="216">
        <v>39743</v>
      </c>
      <c r="P48" s="216">
        <v>39825</v>
      </c>
      <c r="Q48" s="28" t="s">
        <v>1418</v>
      </c>
      <c r="R48" s="2" t="s">
        <v>3423</v>
      </c>
      <c r="S48" s="158">
        <v>1</v>
      </c>
      <c r="T48" s="28" t="s">
        <v>1505</v>
      </c>
      <c r="U48" s="28"/>
      <c r="V48" s="28"/>
      <c r="X48" s="20" t="s">
        <v>1506</v>
      </c>
      <c r="Y48" s="212">
        <v>1</v>
      </c>
      <c r="Z48" s="24">
        <v>0</v>
      </c>
      <c r="AA48" s="160">
        <v>39785</v>
      </c>
      <c r="AE48" s="160"/>
      <c r="AI48" s="160"/>
      <c r="AN48" s="24">
        <v>51212</v>
      </c>
      <c r="AO48" s="24">
        <v>0</v>
      </c>
      <c r="AP48" s="212">
        <v>1</v>
      </c>
      <c r="AQ48" s="159">
        <v>39770</v>
      </c>
    </row>
    <row r="49" spans="1:45" ht="21" customHeight="1">
      <c r="A49" s="18" t="s">
        <v>129</v>
      </c>
      <c r="C49" s="215" t="s">
        <v>152</v>
      </c>
      <c r="D49" s="1" t="s">
        <v>349</v>
      </c>
      <c r="E49" s="28" t="s">
        <v>350</v>
      </c>
      <c r="F49" s="28"/>
      <c r="G49" s="28" t="s">
        <v>714</v>
      </c>
      <c r="H49" s="213">
        <v>1900</v>
      </c>
      <c r="I49" s="213">
        <f t="shared" si="0"/>
        <v>1623.931623931624</v>
      </c>
      <c r="J49" s="210">
        <v>1900</v>
      </c>
      <c r="K49" s="210">
        <v>0</v>
      </c>
      <c r="M49" s="28" t="s">
        <v>1296</v>
      </c>
      <c r="N49" s="28" t="s">
        <v>1287</v>
      </c>
      <c r="O49" s="216">
        <v>39758</v>
      </c>
      <c r="P49" s="216">
        <v>39797</v>
      </c>
      <c r="Q49" s="28" t="s">
        <v>1418</v>
      </c>
      <c r="R49" s="2" t="s">
        <v>3423</v>
      </c>
      <c r="S49" s="158">
        <v>1</v>
      </c>
      <c r="T49" s="28" t="s">
        <v>1505</v>
      </c>
      <c r="U49" s="28"/>
      <c r="V49" s="28"/>
      <c r="X49" s="20" t="s">
        <v>1506</v>
      </c>
      <c r="Y49" s="212">
        <v>1</v>
      </c>
      <c r="Z49" s="24">
        <v>0</v>
      </c>
      <c r="AA49" s="160">
        <v>39801</v>
      </c>
      <c r="AE49" s="160"/>
      <c r="AI49" s="160"/>
      <c r="AN49" s="24">
        <v>1900</v>
      </c>
      <c r="AO49" s="24">
        <v>0</v>
      </c>
      <c r="AP49" s="212">
        <v>1</v>
      </c>
      <c r="AQ49" s="159">
        <v>39764</v>
      </c>
    </row>
    <row r="50" spans="1:45" ht="21" customHeight="1">
      <c r="A50" s="18" t="s">
        <v>129</v>
      </c>
      <c r="C50" s="215" t="s">
        <v>152</v>
      </c>
      <c r="D50" s="1" t="s">
        <v>349</v>
      </c>
      <c r="E50" s="28" t="s">
        <v>350</v>
      </c>
      <c r="F50" s="28"/>
      <c r="G50" s="28" t="s">
        <v>715</v>
      </c>
      <c r="H50" s="213">
        <v>1550</v>
      </c>
      <c r="I50" s="213">
        <f t="shared" si="0"/>
        <v>1324.7863247863249</v>
      </c>
      <c r="J50" s="210">
        <v>1550</v>
      </c>
      <c r="K50" s="210">
        <v>0</v>
      </c>
      <c r="M50" s="28" t="s">
        <v>1296</v>
      </c>
      <c r="N50" s="28" t="s">
        <v>1276</v>
      </c>
      <c r="O50" s="216">
        <v>39819</v>
      </c>
      <c r="P50" s="216">
        <v>39867</v>
      </c>
      <c r="Q50" s="28" t="s">
        <v>1418</v>
      </c>
      <c r="R50" s="2" t="s">
        <v>3423</v>
      </c>
      <c r="S50" s="158">
        <v>1</v>
      </c>
      <c r="T50" s="28" t="s">
        <v>1505</v>
      </c>
      <c r="U50" s="28"/>
      <c r="V50" s="28"/>
      <c r="X50" s="20" t="s">
        <v>1506</v>
      </c>
      <c r="Y50" s="212">
        <v>1</v>
      </c>
      <c r="Z50" s="24">
        <v>0</v>
      </c>
      <c r="AA50" s="160">
        <v>39870</v>
      </c>
      <c r="AE50" s="160"/>
      <c r="AI50" s="160"/>
      <c r="AN50" s="24">
        <v>1550</v>
      </c>
      <c r="AO50" s="24">
        <v>0</v>
      </c>
      <c r="AP50" s="212">
        <v>1</v>
      </c>
      <c r="AQ50" s="159">
        <v>39867</v>
      </c>
    </row>
    <row r="51" spans="1:45" ht="21" customHeight="1">
      <c r="A51" s="18" t="s">
        <v>129</v>
      </c>
      <c r="C51" s="215" t="s">
        <v>152</v>
      </c>
      <c r="D51" s="1" t="s">
        <v>349</v>
      </c>
      <c r="E51" s="28" t="s">
        <v>350</v>
      </c>
      <c r="F51" s="28"/>
      <c r="G51" s="28" t="s">
        <v>716</v>
      </c>
      <c r="H51" s="213">
        <v>30650</v>
      </c>
      <c r="I51" s="213">
        <f t="shared" si="0"/>
        <v>26196.581196581199</v>
      </c>
      <c r="J51" s="210">
        <v>30650</v>
      </c>
      <c r="K51" s="210">
        <v>0</v>
      </c>
      <c r="M51" s="28" t="s">
        <v>1296</v>
      </c>
      <c r="N51" s="28" t="s">
        <v>1299</v>
      </c>
      <c r="O51" s="216">
        <v>39848</v>
      </c>
      <c r="P51" s="216">
        <v>39902</v>
      </c>
      <c r="Q51" s="28" t="s">
        <v>1418</v>
      </c>
      <c r="R51" s="2" t="s">
        <v>3423</v>
      </c>
      <c r="S51" s="158">
        <v>1</v>
      </c>
      <c r="T51" s="28" t="s">
        <v>1505</v>
      </c>
      <c r="U51" s="28"/>
      <c r="V51" s="28"/>
      <c r="X51" s="20" t="s">
        <v>1506</v>
      </c>
      <c r="Y51" s="212">
        <v>1</v>
      </c>
      <c r="Z51" s="24">
        <v>0</v>
      </c>
      <c r="AA51" s="160">
        <v>39899</v>
      </c>
      <c r="AE51" s="160"/>
      <c r="AI51" s="160"/>
      <c r="AN51" s="24">
        <v>30650</v>
      </c>
      <c r="AO51" s="24">
        <v>0</v>
      </c>
      <c r="AP51" s="212">
        <v>1</v>
      </c>
      <c r="AQ51" s="159">
        <v>39891</v>
      </c>
    </row>
    <row r="52" spans="1:45" ht="21" customHeight="1">
      <c r="A52" s="18" t="s">
        <v>129</v>
      </c>
      <c r="C52" s="215" t="s">
        <v>152</v>
      </c>
      <c r="D52" s="1" t="s">
        <v>349</v>
      </c>
      <c r="E52" s="28" t="s">
        <v>350</v>
      </c>
      <c r="F52" s="28"/>
      <c r="G52" s="28" t="s">
        <v>717</v>
      </c>
      <c r="H52" s="213">
        <v>3100</v>
      </c>
      <c r="I52" s="213">
        <f t="shared" si="0"/>
        <v>2649.5726495726499</v>
      </c>
      <c r="J52" s="210">
        <v>3100</v>
      </c>
      <c r="K52" s="210">
        <v>0</v>
      </c>
      <c r="M52" s="28" t="s">
        <v>1296</v>
      </c>
      <c r="N52" s="28" t="s">
        <v>1288</v>
      </c>
      <c r="O52" s="216">
        <v>39881</v>
      </c>
      <c r="P52" s="216">
        <v>39902</v>
      </c>
      <c r="Q52" s="28" t="s">
        <v>1418</v>
      </c>
      <c r="R52" s="2" t="s">
        <v>3423</v>
      </c>
      <c r="S52" s="158">
        <v>1</v>
      </c>
      <c r="T52" s="28" t="s">
        <v>1505</v>
      </c>
      <c r="U52" s="28"/>
      <c r="V52" s="28"/>
      <c r="X52" s="20" t="s">
        <v>1506</v>
      </c>
      <c r="Y52" s="212">
        <v>1</v>
      </c>
      <c r="Z52" s="24">
        <v>0</v>
      </c>
      <c r="AA52" s="160">
        <v>39930</v>
      </c>
      <c r="AE52" s="160"/>
      <c r="AI52" s="160"/>
      <c r="AN52" s="24">
        <v>3100</v>
      </c>
      <c r="AO52" s="24">
        <v>0</v>
      </c>
      <c r="AP52" s="212">
        <v>1</v>
      </c>
      <c r="AQ52" s="159">
        <v>39916</v>
      </c>
    </row>
    <row r="53" spans="1:45" ht="21" customHeight="1">
      <c r="A53" s="18" t="s">
        <v>129</v>
      </c>
      <c r="C53" s="215" t="s">
        <v>152</v>
      </c>
      <c r="D53" s="1" t="s">
        <v>349</v>
      </c>
      <c r="E53" s="28" t="s">
        <v>350</v>
      </c>
      <c r="F53" s="28"/>
      <c r="G53" s="28" t="s">
        <v>718</v>
      </c>
      <c r="H53" s="213">
        <v>2900</v>
      </c>
      <c r="I53" s="213">
        <f t="shared" si="0"/>
        <v>2478.632478632479</v>
      </c>
      <c r="J53" s="210">
        <v>2900</v>
      </c>
      <c r="K53" s="210">
        <v>0</v>
      </c>
      <c r="M53" s="28" t="s">
        <v>1296</v>
      </c>
      <c r="N53" s="28" t="s">
        <v>1285</v>
      </c>
      <c r="O53" s="216">
        <v>40080</v>
      </c>
      <c r="P53" s="216">
        <v>40080</v>
      </c>
      <c r="Q53" s="28" t="s">
        <v>1418</v>
      </c>
      <c r="R53" s="2" t="s">
        <v>3423</v>
      </c>
      <c r="S53" s="158">
        <v>1</v>
      </c>
      <c r="T53" s="28" t="s">
        <v>1505</v>
      </c>
      <c r="U53" s="28"/>
      <c r="V53" s="28"/>
      <c r="X53" s="20" t="s">
        <v>1506</v>
      </c>
      <c r="Y53" s="212">
        <v>1</v>
      </c>
      <c r="Z53" s="24">
        <v>0</v>
      </c>
      <c r="AA53" s="160">
        <v>40114</v>
      </c>
      <c r="AE53" s="160"/>
      <c r="AI53" s="160"/>
      <c r="AN53" s="24">
        <v>2900</v>
      </c>
      <c r="AO53" s="24">
        <v>0</v>
      </c>
      <c r="AP53" s="212">
        <v>1</v>
      </c>
      <c r="AQ53" s="159"/>
    </row>
    <row r="54" spans="1:45" ht="21" customHeight="1">
      <c r="A54" s="18" t="s">
        <v>129</v>
      </c>
      <c r="C54" s="215" t="s">
        <v>152</v>
      </c>
      <c r="D54" s="1" t="s">
        <v>349</v>
      </c>
      <c r="E54" s="28" t="s">
        <v>350</v>
      </c>
      <c r="F54" s="28"/>
      <c r="G54" s="28" t="s">
        <v>710</v>
      </c>
      <c r="H54" s="213">
        <v>14700</v>
      </c>
      <c r="I54" s="213">
        <f t="shared" si="0"/>
        <v>12564.102564102564</v>
      </c>
      <c r="J54" s="210">
        <v>14700</v>
      </c>
      <c r="K54" s="210">
        <v>0</v>
      </c>
      <c r="M54" s="28" t="s">
        <v>1296</v>
      </c>
      <c r="N54" s="28" t="s">
        <v>1292</v>
      </c>
      <c r="O54" s="216">
        <v>39980</v>
      </c>
      <c r="P54" s="216">
        <v>39980</v>
      </c>
      <c r="Q54" s="28" t="s">
        <v>1418</v>
      </c>
      <c r="R54" s="2" t="s">
        <v>3423</v>
      </c>
      <c r="S54" s="158">
        <v>1</v>
      </c>
      <c r="T54" s="28" t="s">
        <v>1505</v>
      </c>
      <c r="U54" s="28"/>
      <c r="V54" s="28"/>
      <c r="X54" s="20" t="s">
        <v>1517</v>
      </c>
      <c r="Y54" s="212">
        <v>1</v>
      </c>
      <c r="Z54" s="24">
        <v>0</v>
      </c>
      <c r="AA54" s="160">
        <v>39991</v>
      </c>
      <c r="AE54" s="160"/>
      <c r="AI54" s="160"/>
      <c r="AN54" s="24">
        <v>14700</v>
      </c>
      <c r="AO54" s="24">
        <v>0</v>
      </c>
      <c r="AP54" s="212">
        <v>1</v>
      </c>
      <c r="AQ54" s="159" t="s">
        <v>1525</v>
      </c>
    </row>
    <row r="55" spans="1:45" ht="21" customHeight="1">
      <c r="A55" s="213" t="s">
        <v>127</v>
      </c>
      <c r="B55" s="214"/>
      <c r="C55" s="215" t="s">
        <v>153</v>
      </c>
      <c r="D55" s="1" t="s">
        <v>351</v>
      </c>
      <c r="E55" s="28" t="s">
        <v>352</v>
      </c>
      <c r="F55" s="28"/>
      <c r="G55" s="28" t="s">
        <v>719</v>
      </c>
      <c r="H55" s="213">
        <v>353429.1</v>
      </c>
      <c r="I55" s="213">
        <f t="shared" si="0"/>
        <v>302076.15384615387</v>
      </c>
      <c r="J55" s="210">
        <v>353429.1</v>
      </c>
      <c r="K55" s="210">
        <v>0</v>
      </c>
      <c r="M55" s="28" t="s">
        <v>1300</v>
      </c>
      <c r="N55" s="28" t="s">
        <v>1301</v>
      </c>
      <c r="O55" s="216">
        <v>39701</v>
      </c>
      <c r="P55" s="216">
        <v>39707</v>
      </c>
      <c r="Q55" s="28" t="s">
        <v>1414</v>
      </c>
      <c r="R55" s="2" t="s">
        <v>3423</v>
      </c>
      <c r="S55" s="158" t="s">
        <v>1423</v>
      </c>
      <c r="T55" s="28" t="s">
        <v>1505</v>
      </c>
      <c r="U55" s="28"/>
      <c r="V55" s="28"/>
      <c r="X55" s="20" t="s">
        <v>1517</v>
      </c>
      <c r="Y55" s="212">
        <v>0.2</v>
      </c>
      <c r="Z55" s="24">
        <v>70685.819999999992</v>
      </c>
      <c r="AA55" s="160">
        <v>39719</v>
      </c>
      <c r="AB55" s="20" t="s">
        <v>1506</v>
      </c>
      <c r="AC55" s="212">
        <v>0.2</v>
      </c>
      <c r="AD55" s="24">
        <v>70685.819999999992</v>
      </c>
      <c r="AE55" s="160">
        <v>39748</v>
      </c>
      <c r="AG55" s="212">
        <v>0.4</v>
      </c>
      <c r="AH55" s="24">
        <v>141371.63999999998</v>
      </c>
      <c r="AI55" s="160">
        <v>39991</v>
      </c>
      <c r="AL55" s="20">
        <v>70685.320000000007</v>
      </c>
      <c r="AM55" s="160">
        <v>40324</v>
      </c>
      <c r="AN55" s="24">
        <v>353428.6</v>
      </c>
      <c r="AO55" s="24">
        <v>0.5</v>
      </c>
      <c r="AP55" s="212">
        <v>0.99999858528910046</v>
      </c>
      <c r="AQ55" s="159" t="s">
        <v>1526</v>
      </c>
    </row>
    <row r="56" spans="1:45" ht="21" customHeight="1">
      <c r="A56" s="18" t="s">
        <v>129</v>
      </c>
      <c r="C56" s="215" t="s">
        <v>154</v>
      </c>
      <c r="D56" s="1" t="s">
        <v>353</v>
      </c>
      <c r="E56" s="28" t="s">
        <v>354</v>
      </c>
      <c r="F56" s="28"/>
      <c r="G56" s="28" t="s">
        <v>720</v>
      </c>
      <c r="H56" s="213">
        <v>220081</v>
      </c>
      <c r="I56" s="213">
        <f t="shared" si="0"/>
        <v>188103.41880341881</v>
      </c>
      <c r="J56" s="210">
        <v>220081</v>
      </c>
      <c r="K56" s="210">
        <v>0</v>
      </c>
      <c r="M56" s="28" t="s">
        <v>1296</v>
      </c>
      <c r="N56" s="28" t="s">
        <v>1298</v>
      </c>
      <c r="O56" s="216">
        <v>39703</v>
      </c>
      <c r="P56" s="216">
        <v>39750</v>
      </c>
      <c r="Q56" s="28" t="s">
        <v>1418</v>
      </c>
      <c r="R56" s="2" t="s">
        <v>3423</v>
      </c>
      <c r="S56" s="158" t="s">
        <v>1417</v>
      </c>
      <c r="T56" s="28" t="s">
        <v>1505</v>
      </c>
      <c r="U56" s="28"/>
      <c r="V56" s="28"/>
      <c r="X56" s="20" t="s">
        <v>1506</v>
      </c>
      <c r="Y56" s="212">
        <v>0.5</v>
      </c>
      <c r="Z56" s="24">
        <v>142881.5</v>
      </c>
      <c r="AA56" s="160">
        <v>39718</v>
      </c>
      <c r="AE56" s="160"/>
      <c r="AI56" s="160"/>
      <c r="AN56" s="24">
        <v>110040.5</v>
      </c>
      <c r="AO56" s="24">
        <v>110040.5</v>
      </c>
      <c r="AP56" s="212">
        <v>0.5</v>
      </c>
      <c r="AQ56" s="159">
        <v>39709</v>
      </c>
    </row>
    <row r="57" spans="1:45" ht="21" customHeight="1">
      <c r="A57" s="18" t="s">
        <v>129</v>
      </c>
      <c r="C57" s="215" t="s">
        <v>154</v>
      </c>
      <c r="D57" s="1" t="s">
        <v>353</v>
      </c>
      <c r="E57" s="28" t="s">
        <v>354</v>
      </c>
      <c r="F57" s="28"/>
      <c r="G57" s="28" t="s">
        <v>721</v>
      </c>
      <c r="H57" s="213">
        <v>37518</v>
      </c>
      <c r="I57" s="213">
        <f t="shared" si="0"/>
        <v>32066.666666666668</v>
      </c>
      <c r="J57" s="210">
        <v>37518</v>
      </c>
      <c r="K57" s="210">
        <v>0</v>
      </c>
      <c r="M57" s="28" t="s">
        <v>1296</v>
      </c>
      <c r="N57" s="28" t="s">
        <v>1302</v>
      </c>
      <c r="O57" s="216">
        <v>39680</v>
      </c>
      <c r="P57" s="216">
        <v>39750</v>
      </c>
      <c r="Q57" s="28" t="s">
        <v>1418</v>
      </c>
      <c r="R57" s="2" t="s">
        <v>3423</v>
      </c>
      <c r="S57" s="158">
        <v>1</v>
      </c>
      <c r="T57" s="28" t="s">
        <v>1505</v>
      </c>
      <c r="U57" s="28"/>
      <c r="V57" s="28"/>
      <c r="X57" s="20" t="s">
        <v>1506</v>
      </c>
      <c r="Y57" s="212">
        <v>1</v>
      </c>
      <c r="Z57" s="24">
        <v>0</v>
      </c>
      <c r="AA57" s="160">
        <v>39718</v>
      </c>
      <c r="AE57" s="160"/>
      <c r="AI57" s="160"/>
      <c r="AN57" s="24">
        <v>37518</v>
      </c>
      <c r="AO57" s="24">
        <v>0</v>
      </c>
      <c r="AP57" s="212">
        <v>1</v>
      </c>
      <c r="AQ57" s="159">
        <v>39707</v>
      </c>
    </row>
    <row r="58" spans="1:45" ht="21" customHeight="1">
      <c r="A58" s="18" t="s">
        <v>129</v>
      </c>
      <c r="C58" s="215" t="s">
        <v>154</v>
      </c>
      <c r="D58" s="1" t="s">
        <v>353</v>
      </c>
      <c r="E58" s="28" t="s">
        <v>354</v>
      </c>
      <c r="F58" s="28"/>
      <c r="G58" s="28" t="s">
        <v>722</v>
      </c>
      <c r="H58" s="213">
        <v>5220</v>
      </c>
      <c r="I58" s="213">
        <f t="shared" si="0"/>
        <v>4461.5384615384619</v>
      </c>
      <c r="J58" s="210">
        <v>5220</v>
      </c>
      <c r="K58" s="210">
        <v>0</v>
      </c>
      <c r="M58" s="28" t="s">
        <v>1296</v>
      </c>
      <c r="N58" s="28" t="s">
        <v>1303</v>
      </c>
      <c r="O58" s="216">
        <v>39680</v>
      </c>
      <c r="P58" s="216">
        <v>39750</v>
      </c>
      <c r="Q58" s="28" t="s">
        <v>1418</v>
      </c>
      <c r="R58" s="2" t="s">
        <v>3423</v>
      </c>
      <c r="S58" s="158">
        <v>1</v>
      </c>
      <c r="T58" s="28" t="s">
        <v>1505</v>
      </c>
      <c r="U58" s="28"/>
      <c r="V58" s="28"/>
      <c r="X58" s="20" t="s">
        <v>1506</v>
      </c>
      <c r="Y58" s="212">
        <v>1</v>
      </c>
      <c r="Z58" s="24">
        <v>0</v>
      </c>
      <c r="AA58" s="160">
        <v>39748</v>
      </c>
      <c r="AE58" s="160"/>
      <c r="AI58" s="160"/>
      <c r="AN58" s="24">
        <v>5220</v>
      </c>
      <c r="AO58" s="24">
        <v>0</v>
      </c>
      <c r="AP58" s="212">
        <v>1</v>
      </c>
      <c r="AQ58" s="159">
        <v>39713</v>
      </c>
    </row>
    <row r="59" spans="1:45" ht="21" customHeight="1">
      <c r="A59" s="18" t="s">
        <v>129</v>
      </c>
      <c r="C59" s="215" t="s">
        <v>154</v>
      </c>
      <c r="D59" s="1" t="s">
        <v>353</v>
      </c>
      <c r="E59" s="28" t="s">
        <v>354</v>
      </c>
      <c r="F59" s="28"/>
      <c r="G59" s="28" t="s">
        <v>723</v>
      </c>
      <c r="H59" s="213">
        <v>22944</v>
      </c>
      <c r="I59" s="213">
        <f t="shared" si="0"/>
        <v>19610.25641025641</v>
      </c>
      <c r="J59" s="210">
        <v>22944</v>
      </c>
      <c r="K59" s="210">
        <v>0</v>
      </c>
      <c r="M59" s="28" t="s">
        <v>1296</v>
      </c>
      <c r="N59" s="28" t="s">
        <v>1298</v>
      </c>
      <c r="O59" s="216">
        <v>39749</v>
      </c>
      <c r="P59" s="216">
        <v>39797</v>
      </c>
      <c r="Q59" s="28" t="s">
        <v>1418</v>
      </c>
      <c r="R59" s="2" t="s">
        <v>3423</v>
      </c>
      <c r="S59" s="158">
        <v>1</v>
      </c>
      <c r="T59" s="28" t="s">
        <v>1505</v>
      </c>
      <c r="U59" s="28"/>
      <c r="V59" s="28"/>
      <c r="X59" s="20" t="s">
        <v>1506</v>
      </c>
      <c r="Y59" s="212">
        <v>1</v>
      </c>
      <c r="Z59" s="24">
        <v>0</v>
      </c>
      <c r="AA59" s="160">
        <v>39870</v>
      </c>
      <c r="AE59" s="160"/>
      <c r="AI59" s="160"/>
      <c r="AN59" s="24">
        <v>22944</v>
      </c>
      <c r="AO59" s="24">
        <v>0</v>
      </c>
      <c r="AP59" s="212">
        <v>1</v>
      </c>
      <c r="AQ59" s="159">
        <v>39826</v>
      </c>
    </row>
    <row r="60" spans="1:45" ht="21" customHeight="1">
      <c r="A60" s="213" t="s">
        <v>127</v>
      </c>
      <c r="B60" s="214"/>
      <c r="C60" s="215" t="s">
        <v>155</v>
      </c>
      <c r="D60" s="1" t="s">
        <v>355</v>
      </c>
      <c r="E60" s="28" t="s">
        <v>356</v>
      </c>
      <c r="F60" s="28"/>
      <c r="G60" s="28" t="s">
        <v>724</v>
      </c>
      <c r="H60" s="213">
        <v>37500</v>
      </c>
      <c r="I60" s="213">
        <f t="shared" si="0"/>
        <v>32051.282051282054</v>
      </c>
      <c r="J60" s="210">
        <v>37500</v>
      </c>
      <c r="K60" s="210">
        <v>0</v>
      </c>
      <c r="M60" s="28" t="s">
        <v>1304</v>
      </c>
      <c r="N60" s="28" t="s">
        <v>1305</v>
      </c>
      <c r="O60" s="216">
        <v>39692</v>
      </c>
      <c r="P60" s="216">
        <v>39707</v>
      </c>
      <c r="Q60" s="28" t="s">
        <v>1414</v>
      </c>
      <c r="R60" s="2" t="s">
        <v>3423</v>
      </c>
      <c r="S60" s="158">
        <v>1</v>
      </c>
      <c r="T60" s="28" t="s">
        <v>1505</v>
      </c>
      <c r="U60" s="28"/>
      <c r="V60" s="28"/>
      <c r="X60" s="20" t="s">
        <v>1506</v>
      </c>
      <c r="Y60" s="212">
        <v>1</v>
      </c>
      <c r="Z60" s="24">
        <v>197909</v>
      </c>
      <c r="AA60" s="160">
        <v>39748</v>
      </c>
      <c r="AE60" s="160"/>
      <c r="AI60" s="160"/>
      <c r="AN60" s="24">
        <v>37500</v>
      </c>
      <c r="AO60" s="24">
        <v>0</v>
      </c>
      <c r="AP60" s="212">
        <v>1</v>
      </c>
      <c r="AQ60" s="159" t="s">
        <v>1523</v>
      </c>
    </row>
    <row r="61" spans="1:45" ht="21" customHeight="1">
      <c r="A61" s="213" t="s">
        <v>127</v>
      </c>
      <c r="B61" s="214"/>
      <c r="C61" s="215" t="s">
        <v>155</v>
      </c>
      <c r="D61" s="1" t="s">
        <v>355</v>
      </c>
      <c r="E61" s="28" t="s">
        <v>356</v>
      </c>
      <c r="F61" s="28"/>
      <c r="G61" s="28" t="s">
        <v>724</v>
      </c>
      <c r="H61" s="213">
        <v>63360</v>
      </c>
      <c r="I61" s="213">
        <f t="shared" si="0"/>
        <v>54153.846153846156</v>
      </c>
      <c r="J61" s="210">
        <v>63360</v>
      </c>
      <c r="K61" s="210">
        <v>0</v>
      </c>
      <c r="M61" s="28" t="s">
        <v>1304</v>
      </c>
      <c r="N61" s="28" t="s">
        <v>1305</v>
      </c>
      <c r="O61" s="216">
        <v>39727</v>
      </c>
      <c r="P61" s="216">
        <v>39750</v>
      </c>
      <c r="Q61" s="28" t="s">
        <v>1414</v>
      </c>
      <c r="R61" s="2" t="s">
        <v>3423</v>
      </c>
      <c r="S61" s="158">
        <v>1</v>
      </c>
      <c r="T61" s="28" t="s">
        <v>1505</v>
      </c>
      <c r="U61" s="28"/>
      <c r="V61" s="28"/>
      <c r="X61" s="20" t="s">
        <v>1506</v>
      </c>
      <c r="Y61" s="212">
        <v>1</v>
      </c>
      <c r="Z61" s="24">
        <v>0</v>
      </c>
      <c r="AA61" s="160">
        <v>39785</v>
      </c>
      <c r="AE61" s="160"/>
      <c r="AI61" s="160"/>
      <c r="AN61" s="24">
        <v>63360</v>
      </c>
      <c r="AO61" s="24">
        <v>0</v>
      </c>
      <c r="AP61" s="212">
        <v>1</v>
      </c>
      <c r="AQ61" s="159">
        <v>39763</v>
      </c>
    </row>
    <row r="62" spans="1:45" ht="21" customHeight="1">
      <c r="A62" s="213" t="s">
        <v>127</v>
      </c>
      <c r="B62" s="214"/>
      <c r="C62" s="215" t="s">
        <v>155</v>
      </c>
      <c r="D62" s="1" t="s">
        <v>355</v>
      </c>
      <c r="E62" s="28" t="s">
        <v>356</v>
      </c>
      <c r="F62" s="28"/>
      <c r="G62" s="28" t="s">
        <v>724</v>
      </c>
      <c r="H62" s="213">
        <v>11600</v>
      </c>
      <c r="I62" s="213">
        <f t="shared" si="0"/>
        <v>9914.5299145299159</v>
      </c>
      <c r="J62" s="210">
        <v>11600</v>
      </c>
      <c r="K62" s="210">
        <v>0</v>
      </c>
      <c r="M62" s="28" t="s">
        <v>1304</v>
      </c>
      <c r="N62" s="28" t="s">
        <v>1275</v>
      </c>
      <c r="O62" s="216">
        <v>39772</v>
      </c>
      <c r="P62" s="216">
        <v>39804</v>
      </c>
      <c r="Q62" s="28" t="s">
        <v>1414</v>
      </c>
      <c r="R62" s="2" t="s">
        <v>3423</v>
      </c>
      <c r="S62" s="158">
        <v>1</v>
      </c>
      <c r="T62" s="28" t="s">
        <v>1505</v>
      </c>
      <c r="U62" s="28"/>
      <c r="V62" s="28"/>
      <c r="X62" s="20" t="s">
        <v>1506</v>
      </c>
      <c r="Y62" s="212">
        <v>1</v>
      </c>
      <c r="Z62" s="24">
        <v>0</v>
      </c>
      <c r="AA62" s="160">
        <v>39804</v>
      </c>
      <c r="AE62" s="160"/>
      <c r="AI62" s="160"/>
      <c r="AN62" s="24">
        <v>11600</v>
      </c>
      <c r="AO62" s="24">
        <v>0</v>
      </c>
      <c r="AP62" s="212">
        <v>1</v>
      </c>
      <c r="AQ62" s="159" t="s">
        <v>1527</v>
      </c>
    </row>
    <row r="63" spans="1:45" ht="21" customHeight="1">
      <c r="A63" s="213" t="s">
        <v>127</v>
      </c>
      <c r="B63" s="214"/>
      <c r="C63" s="215" t="s">
        <v>155</v>
      </c>
      <c r="D63" s="1" t="s">
        <v>355</v>
      </c>
      <c r="E63" s="28" t="s">
        <v>356</v>
      </c>
      <c r="F63" s="28"/>
      <c r="G63" s="28" t="s">
        <v>724</v>
      </c>
      <c r="H63" s="213">
        <v>85449</v>
      </c>
      <c r="I63" s="213">
        <f t="shared" si="0"/>
        <v>73033.333333333343</v>
      </c>
      <c r="J63" s="210">
        <v>85449</v>
      </c>
      <c r="K63" s="210">
        <v>0</v>
      </c>
      <c r="M63" s="28" t="s">
        <v>1304</v>
      </c>
      <c r="N63" s="28" t="s">
        <v>1305</v>
      </c>
      <c r="O63" s="216">
        <v>39772</v>
      </c>
      <c r="P63" s="216">
        <v>39804</v>
      </c>
      <c r="Q63" s="28" t="s">
        <v>1414</v>
      </c>
      <c r="R63" s="2" t="s">
        <v>3423</v>
      </c>
      <c r="S63" s="158">
        <v>1</v>
      </c>
      <c r="T63" s="28" t="s">
        <v>1505</v>
      </c>
      <c r="U63" s="28"/>
      <c r="V63" s="28"/>
      <c r="X63" s="20" t="s">
        <v>1506</v>
      </c>
      <c r="Y63" s="212">
        <v>1</v>
      </c>
      <c r="Z63" s="24">
        <v>0</v>
      </c>
      <c r="AA63" s="160">
        <v>39834</v>
      </c>
      <c r="AE63" s="160"/>
      <c r="AI63" s="160"/>
      <c r="AN63" s="24">
        <v>85449</v>
      </c>
      <c r="AO63" s="24">
        <v>0</v>
      </c>
      <c r="AP63" s="212">
        <v>1</v>
      </c>
      <c r="AQ63" s="159">
        <v>39818</v>
      </c>
    </row>
    <row r="64" spans="1:45" ht="21" customHeight="1">
      <c r="A64" s="18" t="s">
        <v>129</v>
      </c>
      <c r="C64" s="215" t="s">
        <v>156</v>
      </c>
      <c r="D64" s="1" t="s">
        <v>357</v>
      </c>
      <c r="E64" s="28" t="s">
        <v>358</v>
      </c>
      <c r="F64" s="28"/>
      <c r="G64" s="28" t="s">
        <v>725</v>
      </c>
      <c r="H64" s="213">
        <v>625600</v>
      </c>
      <c r="I64" s="213">
        <f t="shared" si="0"/>
        <v>534700.85470085475</v>
      </c>
      <c r="J64" s="210">
        <v>625600</v>
      </c>
      <c r="K64" s="210">
        <v>0</v>
      </c>
      <c r="M64" s="28" t="s">
        <v>1306</v>
      </c>
      <c r="N64" s="28" t="s">
        <v>1307</v>
      </c>
      <c r="O64" s="216">
        <v>39714</v>
      </c>
      <c r="P64" s="216">
        <v>39800</v>
      </c>
      <c r="Q64" s="28" t="s">
        <v>1418</v>
      </c>
      <c r="R64" s="2" t="s">
        <v>3423</v>
      </c>
      <c r="S64" s="28" t="s">
        <v>1424</v>
      </c>
      <c r="T64" s="28" t="s">
        <v>1505</v>
      </c>
      <c r="U64" s="28"/>
      <c r="V64" s="28"/>
      <c r="X64" s="20" t="s">
        <v>1506</v>
      </c>
      <c r="Y64" s="212">
        <v>0.6</v>
      </c>
      <c r="Z64" s="24">
        <v>375360</v>
      </c>
      <c r="AA64" s="160">
        <v>39748</v>
      </c>
      <c r="AC64" s="212">
        <v>0.1</v>
      </c>
      <c r="AD64" s="24">
        <v>62560</v>
      </c>
      <c r="AE64" s="160">
        <v>39785</v>
      </c>
      <c r="AG64" s="212">
        <v>0.1</v>
      </c>
      <c r="AH64" s="24">
        <v>62560</v>
      </c>
      <c r="AI64" s="160">
        <v>39834</v>
      </c>
      <c r="AK64" s="30">
        <v>0.15</v>
      </c>
      <c r="AL64" s="218">
        <v>93840</v>
      </c>
      <c r="AM64" s="160">
        <v>40023</v>
      </c>
      <c r="AN64" s="24">
        <v>625600</v>
      </c>
      <c r="AO64" s="24">
        <v>0</v>
      </c>
      <c r="AP64" s="212">
        <v>1</v>
      </c>
      <c r="AQ64" s="159" t="s">
        <v>1528</v>
      </c>
      <c r="AR64" s="20">
        <v>31280</v>
      </c>
      <c r="AS64" s="160">
        <v>40927</v>
      </c>
    </row>
    <row r="65" spans="1:43" ht="21" customHeight="1">
      <c r="A65" s="18" t="s">
        <v>130</v>
      </c>
      <c r="C65" s="215" t="s">
        <v>157</v>
      </c>
      <c r="D65" s="1" t="s">
        <v>359</v>
      </c>
      <c r="E65" s="28" t="s">
        <v>360</v>
      </c>
      <c r="F65" s="28"/>
      <c r="G65" s="28" t="s">
        <v>726</v>
      </c>
      <c r="H65" s="213">
        <v>8736.7800000000007</v>
      </c>
      <c r="I65" s="213">
        <f t="shared" si="0"/>
        <v>7467.3333333333339</v>
      </c>
      <c r="J65" s="210">
        <v>8736.7800000000007</v>
      </c>
      <c r="K65" s="210">
        <v>0</v>
      </c>
      <c r="M65" s="28" t="s">
        <v>1306</v>
      </c>
      <c r="N65" s="28" t="s">
        <v>1307</v>
      </c>
      <c r="O65" s="216">
        <v>40149</v>
      </c>
      <c r="P65" s="216">
        <v>40165</v>
      </c>
      <c r="Q65" s="28" t="s">
        <v>1425</v>
      </c>
      <c r="R65" s="2" t="s">
        <v>3423</v>
      </c>
      <c r="S65" s="158">
        <v>1</v>
      </c>
      <c r="T65" s="28" t="s">
        <v>1505</v>
      </c>
      <c r="U65" s="28"/>
      <c r="V65" s="28"/>
      <c r="X65" s="20" t="s">
        <v>1506</v>
      </c>
      <c r="Y65" s="212">
        <v>1</v>
      </c>
      <c r="Z65" s="24">
        <v>8736.7800000000007</v>
      </c>
      <c r="AA65" s="160">
        <v>40234</v>
      </c>
      <c r="AE65" s="160"/>
      <c r="AI65" s="160"/>
      <c r="AK65" s="30"/>
      <c r="AL65" s="218"/>
      <c r="AM65" s="160"/>
      <c r="AN65" s="24">
        <v>8736.7800000000007</v>
      </c>
      <c r="AO65" s="24">
        <v>0</v>
      </c>
      <c r="AP65" s="212">
        <v>1</v>
      </c>
      <c r="AQ65" s="159"/>
    </row>
    <row r="66" spans="1:43" ht="21" customHeight="1">
      <c r="A66" s="18" t="s">
        <v>131</v>
      </c>
      <c r="C66" s="215" t="s">
        <v>158</v>
      </c>
      <c r="D66" s="1" t="s">
        <v>361</v>
      </c>
      <c r="E66" s="28" t="s">
        <v>362</v>
      </c>
      <c r="F66" s="28"/>
      <c r="G66" s="28" t="s">
        <v>727</v>
      </c>
      <c r="H66" s="213">
        <v>51570</v>
      </c>
      <c r="I66" s="213">
        <f t="shared" si="0"/>
        <v>44076.923076923078</v>
      </c>
      <c r="J66" s="210">
        <v>51570</v>
      </c>
      <c r="K66" s="210">
        <v>0</v>
      </c>
      <c r="M66" s="28" t="s">
        <v>1296</v>
      </c>
      <c r="N66" s="28" t="s">
        <v>1292</v>
      </c>
      <c r="O66" s="216">
        <v>39878</v>
      </c>
      <c r="P66" s="216">
        <v>39888</v>
      </c>
      <c r="Q66" s="28" t="s">
        <v>1418</v>
      </c>
      <c r="R66" s="2" t="s">
        <v>3423</v>
      </c>
      <c r="S66" s="158">
        <v>1</v>
      </c>
      <c r="T66" s="28" t="s">
        <v>1505</v>
      </c>
      <c r="U66" s="28"/>
      <c r="V66" s="28"/>
      <c r="X66" s="20" t="s">
        <v>1517</v>
      </c>
      <c r="Y66" s="212">
        <v>1</v>
      </c>
      <c r="Z66" s="24">
        <v>1283220.5</v>
      </c>
      <c r="AA66" s="160">
        <v>39899</v>
      </c>
      <c r="AE66" s="160"/>
      <c r="AI66" s="160"/>
      <c r="AN66" s="24">
        <v>51570</v>
      </c>
      <c r="AO66" s="24">
        <v>0</v>
      </c>
      <c r="AP66" s="212">
        <v>1</v>
      </c>
      <c r="AQ66" s="159"/>
    </row>
    <row r="67" spans="1:43" ht="21" customHeight="1">
      <c r="A67" s="18" t="s">
        <v>131</v>
      </c>
      <c r="C67" s="215" t="s">
        <v>158</v>
      </c>
      <c r="D67" s="1" t="s">
        <v>361</v>
      </c>
      <c r="E67" s="28" t="s">
        <v>362</v>
      </c>
      <c r="F67" s="28"/>
      <c r="G67" s="28" t="s">
        <v>728</v>
      </c>
      <c r="H67" s="213">
        <v>7003.5</v>
      </c>
      <c r="I67" s="213">
        <f t="shared" si="0"/>
        <v>5985.8974358974365</v>
      </c>
      <c r="J67" s="210">
        <v>7003.5</v>
      </c>
      <c r="K67" s="210">
        <v>0</v>
      </c>
      <c r="M67" s="28" t="s">
        <v>1296</v>
      </c>
      <c r="N67" s="28" t="s">
        <v>1284</v>
      </c>
      <c r="O67" s="216">
        <v>39878</v>
      </c>
      <c r="P67" s="216">
        <v>39902</v>
      </c>
      <c r="Q67" s="28" t="s">
        <v>1418</v>
      </c>
      <c r="R67" s="2" t="s">
        <v>3423</v>
      </c>
      <c r="S67" s="158">
        <v>1</v>
      </c>
      <c r="T67" s="28" t="s">
        <v>1505</v>
      </c>
      <c r="U67" s="28"/>
      <c r="V67" s="28"/>
      <c r="X67" s="20" t="s">
        <v>1506</v>
      </c>
      <c r="Y67" s="212">
        <v>1</v>
      </c>
      <c r="Z67" s="24">
        <v>0</v>
      </c>
      <c r="AA67" s="160">
        <v>39930</v>
      </c>
      <c r="AE67" s="160"/>
      <c r="AI67" s="160"/>
      <c r="AN67" s="24">
        <v>7003.5</v>
      </c>
      <c r="AO67" s="24">
        <v>0</v>
      </c>
      <c r="AP67" s="212">
        <v>1</v>
      </c>
      <c r="AQ67" s="159">
        <v>39904</v>
      </c>
    </row>
    <row r="68" spans="1:43" ht="21" customHeight="1">
      <c r="A68" s="18" t="s">
        <v>131</v>
      </c>
      <c r="C68" s="215" t="s">
        <v>158</v>
      </c>
      <c r="D68" s="1" t="s">
        <v>361</v>
      </c>
      <c r="E68" s="28" t="s">
        <v>362</v>
      </c>
      <c r="F68" s="28"/>
      <c r="G68" s="28" t="s">
        <v>729</v>
      </c>
      <c r="H68" s="213">
        <v>33950</v>
      </c>
      <c r="I68" s="213">
        <f t="shared" ref="I68:I131" si="1">H68/(1+0.17)</f>
        <v>29017.094017094019</v>
      </c>
      <c r="J68" s="210">
        <v>33950</v>
      </c>
      <c r="K68" s="210">
        <v>0</v>
      </c>
      <c r="M68" s="28" t="s">
        <v>1296</v>
      </c>
      <c r="N68" s="28" t="s">
        <v>1297</v>
      </c>
      <c r="O68" s="216">
        <v>39878</v>
      </c>
      <c r="P68" s="216">
        <v>39902</v>
      </c>
      <c r="Q68" s="28" t="s">
        <v>1418</v>
      </c>
      <c r="R68" s="2" t="s">
        <v>3423</v>
      </c>
      <c r="S68" s="158">
        <v>1</v>
      </c>
      <c r="T68" s="28" t="s">
        <v>1505</v>
      </c>
      <c r="U68" s="28"/>
      <c r="V68" s="28"/>
      <c r="X68" s="20" t="s">
        <v>1506</v>
      </c>
      <c r="Y68" s="212">
        <v>1</v>
      </c>
      <c r="Z68" s="24">
        <v>0</v>
      </c>
      <c r="AA68" s="160">
        <v>39930</v>
      </c>
      <c r="AE68" s="160"/>
      <c r="AI68" s="160"/>
      <c r="AN68" s="24">
        <v>33950</v>
      </c>
      <c r="AO68" s="24">
        <v>0</v>
      </c>
      <c r="AP68" s="212">
        <v>1</v>
      </c>
      <c r="AQ68" s="159">
        <v>39919</v>
      </c>
    </row>
    <row r="69" spans="1:43" ht="21" customHeight="1">
      <c r="A69" s="18" t="s">
        <v>131</v>
      </c>
      <c r="C69" s="215" t="s">
        <v>158</v>
      </c>
      <c r="D69" s="1" t="s">
        <v>361</v>
      </c>
      <c r="E69" s="28" t="s">
        <v>362</v>
      </c>
      <c r="F69" s="28"/>
      <c r="G69" s="28" t="s">
        <v>730</v>
      </c>
      <c r="H69" s="213">
        <v>143210</v>
      </c>
      <c r="I69" s="213">
        <f t="shared" si="1"/>
        <v>122401.70940170941</v>
      </c>
      <c r="J69" s="210">
        <v>143210</v>
      </c>
      <c r="K69" s="210">
        <v>0</v>
      </c>
      <c r="M69" s="28" t="s">
        <v>1296</v>
      </c>
      <c r="N69" s="28" t="s">
        <v>1303</v>
      </c>
      <c r="O69" s="216">
        <v>39878</v>
      </c>
      <c r="P69" s="216">
        <v>39902</v>
      </c>
      <c r="Q69" s="28" t="s">
        <v>1418</v>
      </c>
      <c r="R69" s="2" t="s">
        <v>3423</v>
      </c>
      <c r="S69" s="158" t="s">
        <v>1417</v>
      </c>
      <c r="T69" s="28" t="s">
        <v>1505</v>
      </c>
      <c r="U69" s="28"/>
      <c r="V69" s="28"/>
      <c r="X69" s="20" t="s">
        <v>1506</v>
      </c>
      <c r="Y69" s="212">
        <v>0.5</v>
      </c>
      <c r="Z69" s="24">
        <v>0</v>
      </c>
      <c r="AA69" s="160">
        <v>39930</v>
      </c>
      <c r="AC69" s="212">
        <v>0.5</v>
      </c>
      <c r="AD69" s="24">
        <v>0</v>
      </c>
      <c r="AE69" s="160">
        <v>40357</v>
      </c>
      <c r="AI69" s="160"/>
      <c r="AN69" s="24">
        <v>143210</v>
      </c>
      <c r="AO69" s="24">
        <v>0</v>
      </c>
      <c r="AP69" s="212">
        <v>1</v>
      </c>
      <c r="AQ69" s="159">
        <v>39918</v>
      </c>
    </row>
    <row r="70" spans="1:43" ht="21" customHeight="1">
      <c r="A70" s="18" t="s">
        <v>131</v>
      </c>
      <c r="C70" s="215" t="s">
        <v>158</v>
      </c>
      <c r="D70" s="1" t="s">
        <v>361</v>
      </c>
      <c r="E70" s="28" t="s">
        <v>362</v>
      </c>
      <c r="F70" s="28"/>
      <c r="G70" s="28" t="s">
        <v>731</v>
      </c>
      <c r="H70" s="213">
        <v>45200</v>
      </c>
      <c r="I70" s="213">
        <f t="shared" si="1"/>
        <v>38632.478632478633</v>
      </c>
      <c r="J70" s="210">
        <v>45200</v>
      </c>
      <c r="K70" s="210">
        <v>0</v>
      </c>
      <c r="M70" s="28" t="s">
        <v>1296</v>
      </c>
      <c r="N70" s="28" t="s">
        <v>1308</v>
      </c>
      <c r="O70" s="216">
        <v>39878</v>
      </c>
      <c r="P70" s="216">
        <v>39902</v>
      </c>
      <c r="Q70" s="28" t="s">
        <v>1418</v>
      </c>
      <c r="R70" s="2" t="s">
        <v>3423</v>
      </c>
      <c r="S70" s="158">
        <v>1</v>
      </c>
      <c r="T70" s="28" t="s">
        <v>1505</v>
      </c>
      <c r="U70" s="28"/>
      <c r="V70" s="28"/>
      <c r="X70" s="20" t="s">
        <v>1506</v>
      </c>
      <c r="Y70" s="212">
        <v>1</v>
      </c>
      <c r="Z70" s="24">
        <v>0</v>
      </c>
      <c r="AA70" s="160">
        <v>39930</v>
      </c>
      <c r="AE70" s="160"/>
      <c r="AI70" s="160"/>
      <c r="AN70" s="24">
        <v>45200</v>
      </c>
      <c r="AO70" s="24">
        <v>0</v>
      </c>
      <c r="AP70" s="212">
        <v>1</v>
      </c>
      <c r="AQ70" s="159">
        <v>39916</v>
      </c>
    </row>
    <row r="71" spans="1:43" ht="21" customHeight="1">
      <c r="A71" s="18" t="s">
        <v>131</v>
      </c>
      <c r="C71" s="215" t="s">
        <v>158</v>
      </c>
      <c r="D71" s="1" t="s">
        <v>361</v>
      </c>
      <c r="E71" s="28" t="s">
        <v>362</v>
      </c>
      <c r="F71" s="28"/>
      <c r="G71" s="28" t="s">
        <v>732</v>
      </c>
      <c r="H71" s="213">
        <v>734100</v>
      </c>
      <c r="I71" s="213">
        <f t="shared" si="1"/>
        <v>627435.8974358975</v>
      </c>
      <c r="J71" s="210">
        <v>734100</v>
      </c>
      <c r="K71" s="210">
        <v>0</v>
      </c>
      <c r="M71" s="28" t="s">
        <v>1296</v>
      </c>
      <c r="N71" s="28" t="s">
        <v>1299</v>
      </c>
      <c r="O71" s="216">
        <v>39972</v>
      </c>
      <c r="P71" s="216">
        <v>39975</v>
      </c>
      <c r="Q71" s="28" t="s">
        <v>1418</v>
      </c>
      <c r="R71" s="2" t="s">
        <v>3423</v>
      </c>
      <c r="S71" s="158" t="s">
        <v>1417</v>
      </c>
      <c r="T71" s="28" t="s">
        <v>1505</v>
      </c>
      <c r="U71" s="28"/>
      <c r="V71" s="28"/>
      <c r="X71" s="20" t="s">
        <v>1506</v>
      </c>
      <c r="Y71" s="212">
        <v>0.5</v>
      </c>
      <c r="Z71" s="24">
        <v>0</v>
      </c>
      <c r="AA71" s="160">
        <v>39991</v>
      </c>
      <c r="AC71" s="212">
        <v>0.5</v>
      </c>
      <c r="AD71" s="24">
        <v>0</v>
      </c>
      <c r="AE71" s="160">
        <v>40219</v>
      </c>
      <c r="AI71" s="160"/>
      <c r="AN71" s="24">
        <v>734100</v>
      </c>
      <c r="AO71" s="24">
        <v>0</v>
      </c>
      <c r="AP71" s="212">
        <v>1</v>
      </c>
      <c r="AQ71" s="159" t="s">
        <v>1529</v>
      </c>
    </row>
    <row r="72" spans="1:43" ht="21" customHeight="1">
      <c r="A72" s="18" t="s">
        <v>131</v>
      </c>
      <c r="C72" s="215" t="s">
        <v>158</v>
      </c>
      <c r="D72" s="1" t="s">
        <v>361</v>
      </c>
      <c r="E72" s="28" t="s">
        <v>362</v>
      </c>
      <c r="F72" s="28"/>
      <c r="G72" s="28" t="s">
        <v>733</v>
      </c>
      <c r="H72" s="213">
        <v>65582</v>
      </c>
      <c r="I72" s="213">
        <f t="shared" si="1"/>
        <v>56052.991452991453</v>
      </c>
      <c r="J72" s="210">
        <v>65582</v>
      </c>
      <c r="K72" s="210">
        <v>0</v>
      </c>
      <c r="M72" s="28" t="s">
        <v>1296</v>
      </c>
      <c r="N72" s="28" t="s">
        <v>1275</v>
      </c>
      <c r="O72" s="216">
        <v>39972</v>
      </c>
      <c r="P72" s="216">
        <v>39975</v>
      </c>
      <c r="Q72" s="28" t="s">
        <v>1418</v>
      </c>
      <c r="R72" s="2" t="s">
        <v>3423</v>
      </c>
      <c r="S72" s="158" t="s">
        <v>1417</v>
      </c>
      <c r="T72" s="28" t="s">
        <v>1505</v>
      </c>
      <c r="U72" s="28"/>
      <c r="V72" s="28"/>
      <c r="X72" s="20" t="s">
        <v>1506</v>
      </c>
      <c r="Y72" s="212">
        <v>0.5</v>
      </c>
      <c r="Z72" s="24">
        <v>0</v>
      </c>
      <c r="AA72" s="160">
        <v>39991</v>
      </c>
      <c r="AC72" s="212">
        <v>0.5</v>
      </c>
      <c r="AD72" s="24">
        <v>0</v>
      </c>
      <c r="AE72" s="160">
        <v>40357</v>
      </c>
      <c r="AI72" s="160"/>
      <c r="AN72" s="24">
        <v>65582</v>
      </c>
      <c r="AO72" s="24">
        <v>0</v>
      </c>
      <c r="AP72" s="212">
        <v>1</v>
      </c>
      <c r="AQ72" s="159" t="s">
        <v>1530</v>
      </c>
    </row>
    <row r="73" spans="1:43" ht="21" customHeight="1">
      <c r="A73" s="18" t="s">
        <v>131</v>
      </c>
      <c r="C73" s="215" t="s">
        <v>158</v>
      </c>
      <c r="D73" s="1" t="s">
        <v>361</v>
      </c>
      <c r="E73" s="28" t="s">
        <v>362</v>
      </c>
      <c r="F73" s="28"/>
      <c r="G73" s="28" t="s">
        <v>734</v>
      </c>
      <c r="H73" s="213">
        <v>184000</v>
      </c>
      <c r="I73" s="213">
        <f t="shared" si="1"/>
        <v>157264.95726495728</v>
      </c>
      <c r="J73" s="210">
        <v>184000</v>
      </c>
      <c r="K73" s="210">
        <v>0</v>
      </c>
      <c r="M73" s="28" t="s">
        <v>1296</v>
      </c>
      <c r="N73" s="28" t="s">
        <v>1309</v>
      </c>
      <c r="O73" s="216">
        <v>39972</v>
      </c>
      <c r="P73" s="216">
        <v>39975</v>
      </c>
      <c r="Q73" s="28" t="s">
        <v>1418</v>
      </c>
      <c r="R73" s="2" t="s">
        <v>3423</v>
      </c>
      <c r="S73" s="158" t="s">
        <v>1417</v>
      </c>
      <c r="T73" s="28" t="s">
        <v>1505</v>
      </c>
      <c r="U73" s="28"/>
      <c r="V73" s="28"/>
      <c r="X73" s="20" t="s">
        <v>1506</v>
      </c>
      <c r="Y73" s="212">
        <v>0.5</v>
      </c>
      <c r="Z73" s="24">
        <v>0</v>
      </c>
      <c r="AA73" s="160">
        <v>40023</v>
      </c>
      <c r="AC73" s="212">
        <v>0.5</v>
      </c>
      <c r="AD73" s="24">
        <v>0</v>
      </c>
      <c r="AE73" s="160">
        <v>40357</v>
      </c>
      <c r="AI73" s="160"/>
      <c r="AN73" s="24">
        <v>184000</v>
      </c>
      <c r="AO73" s="24">
        <v>0</v>
      </c>
      <c r="AP73" s="212">
        <v>1</v>
      </c>
      <c r="AQ73" s="159" t="s">
        <v>1531</v>
      </c>
    </row>
    <row r="74" spans="1:43" ht="21" customHeight="1">
      <c r="A74" s="18" t="s">
        <v>131</v>
      </c>
      <c r="C74" s="215" t="s">
        <v>158</v>
      </c>
      <c r="D74" s="1" t="s">
        <v>361</v>
      </c>
      <c r="E74" s="28" t="s">
        <v>362</v>
      </c>
      <c r="F74" s="28"/>
      <c r="G74" s="28" t="s">
        <v>728</v>
      </c>
      <c r="H74" s="213">
        <v>7473</v>
      </c>
      <c r="I74" s="213">
        <f t="shared" si="1"/>
        <v>6387.1794871794873</v>
      </c>
      <c r="J74" s="210">
        <v>7473</v>
      </c>
      <c r="K74" s="210">
        <v>0</v>
      </c>
      <c r="M74" s="28" t="s">
        <v>1296</v>
      </c>
      <c r="N74" s="28" t="s">
        <v>1310</v>
      </c>
      <c r="O74" s="216">
        <v>39972</v>
      </c>
      <c r="P74" s="216">
        <v>39980</v>
      </c>
      <c r="Q74" s="28" t="s">
        <v>1418</v>
      </c>
      <c r="R74" s="2" t="s">
        <v>3423</v>
      </c>
      <c r="S74" s="158" t="s">
        <v>1419</v>
      </c>
      <c r="T74" s="28" t="s">
        <v>1505</v>
      </c>
      <c r="U74" s="28"/>
      <c r="V74" s="28"/>
      <c r="X74" s="20" t="s">
        <v>1506</v>
      </c>
      <c r="Y74" s="212">
        <v>0.9</v>
      </c>
      <c r="Z74" s="24">
        <v>0</v>
      </c>
      <c r="AA74" s="160">
        <v>39991</v>
      </c>
      <c r="AC74" s="212">
        <v>0.1</v>
      </c>
      <c r="AD74" s="24">
        <v>0</v>
      </c>
      <c r="AE74" s="160">
        <v>40357</v>
      </c>
      <c r="AI74" s="160"/>
      <c r="AN74" s="24">
        <v>7473</v>
      </c>
      <c r="AO74" s="24">
        <v>0</v>
      </c>
      <c r="AP74" s="212">
        <v>1</v>
      </c>
      <c r="AQ74" s="159" t="s">
        <v>1532</v>
      </c>
    </row>
    <row r="75" spans="1:43" ht="21" customHeight="1">
      <c r="A75" s="18" t="s">
        <v>131</v>
      </c>
      <c r="C75" s="215" t="s">
        <v>158</v>
      </c>
      <c r="D75" s="1" t="s">
        <v>361</v>
      </c>
      <c r="E75" s="28" t="s">
        <v>362</v>
      </c>
      <c r="F75" s="28"/>
      <c r="G75" s="28" t="s">
        <v>735</v>
      </c>
      <c r="H75" s="213">
        <v>11132</v>
      </c>
      <c r="I75" s="213">
        <f t="shared" si="1"/>
        <v>9514.5299145299159</v>
      </c>
      <c r="J75" s="210">
        <v>11132</v>
      </c>
      <c r="K75" s="210">
        <v>0</v>
      </c>
      <c r="M75" s="28" t="s">
        <v>1296</v>
      </c>
      <c r="N75" s="28" t="s">
        <v>1286</v>
      </c>
      <c r="O75" s="216">
        <v>39972</v>
      </c>
      <c r="P75" s="216">
        <v>39975</v>
      </c>
      <c r="Q75" s="28" t="s">
        <v>1418</v>
      </c>
      <c r="R75" s="2" t="s">
        <v>3423</v>
      </c>
      <c r="S75" s="158" t="s">
        <v>1419</v>
      </c>
      <c r="T75" s="28" t="s">
        <v>1505</v>
      </c>
      <c r="U75" s="28"/>
      <c r="V75" s="28"/>
      <c r="X75" s="20" t="s">
        <v>1506</v>
      </c>
      <c r="Y75" s="212">
        <v>0.9</v>
      </c>
      <c r="Z75" s="24">
        <v>0</v>
      </c>
      <c r="AA75" s="160">
        <v>39991</v>
      </c>
      <c r="AC75" s="212">
        <v>0.1</v>
      </c>
      <c r="AD75" s="24">
        <v>0</v>
      </c>
      <c r="AE75" s="160">
        <v>40144</v>
      </c>
      <c r="AI75" s="160"/>
      <c r="AN75" s="24">
        <v>11132.000000000002</v>
      </c>
      <c r="AO75" s="24">
        <v>0</v>
      </c>
      <c r="AP75" s="212">
        <v>1.0000000000000002</v>
      </c>
      <c r="AQ75" s="159" t="s">
        <v>1533</v>
      </c>
    </row>
    <row r="76" spans="1:43" ht="21" customHeight="1">
      <c r="A76" s="18" t="s">
        <v>129</v>
      </c>
      <c r="C76" s="215" t="s">
        <v>159</v>
      </c>
      <c r="D76" s="1" t="s">
        <v>363</v>
      </c>
      <c r="E76" s="28" t="s">
        <v>364</v>
      </c>
      <c r="F76" s="28"/>
      <c r="G76" s="28" t="s">
        <v>736</v>
      </c>
      <c r="H76" s="213">
        <v>11050</v>
      </c>
      <c r="I76" s="213">
        <f t="shared" si="1"/>
        <v>9444.4444444444453</v>
      </c>
      <c r="J76" s="210">
        <v>11050</v>
      </c>
      <c r="K76" s="210">
        <v>0</v>
      </c>
      <c r="M76" s="28" t="s">
        <v>1280</v>
      </c>
      <c r="N76" s="28" t="s">
        <v>1275</v>
      </c>
      <c r="O76" s="216">
        <v>39799</v>
      </c>
      <c r="P76" s="216">
        <v>39804</v>
      </c>
      <c r="Q76" s="28" t="s">
        <v>1414</v>
      </c>
      <c r="R76" s="2" t="s">
        <v>3423</v>
      </c>
      <c r="S76" s="158">
        <v>1</v>
      </c>
      <c r="T76" s="28" t="s">
        <v>1505</v>
      </c>
      <c r="U76" s="28"/>
      <c r="V76" s="28"/>
      <c r="X76" s="20" t="s">
        <v>1506</v>
      </c>
      <c r="Y76" s="212">
        <v>1</v>
      </c>
      <c r="Z76" s="24">
        <v>742298</v>
      </c>
      <c r="AA76" s="160">
        <v>39834</v>
      </c>
      <c r="AD76" s="24">
        <v>0</v>
      </c>
      <c r="AE76" s="160"/>
      <c r="AI76" s="160"/>
      <c r="AN76" s="24">
        <v>11050</v>
      </c>
      <c r="AO76" s="24">
        <v>0</v>
      </c>
      <c r="AP76" s="212">
        <v>1</v>
      </c>
      <c r="AQ76" s="159">
        <v>39818</v>
      </c>
    </row>
    <row r="77" spans="1:43" ht="21" customHeight="1">
      <c r="A77" s="18" t="s">
        <v>129</v>
      </c>
      <c r="C77" s="215" t="s">
        <v>159</v>
      </c>
      <c r="D77" s="1" t="s">
        <v>363</v>
      </c>
      <c r="E77" s="28" t="s">
        <v>364</v>
      </c>
      <c r="F77" s="28"/>
      <c r="G77" s="28" t="s">
        <v>736</v>
      </c>
      <c r="H77" s="213">
        <v>67200</v>
      </c>
      <c r="I77" s="213">
        <f t="shared" si="1"/>
        <v>57435.897435897437</v>
      </c>
      <c r="J77" s="210">
        <v>67200</v>
      </c>
      <c r="K77" s="210">
        <v>0</v>
      </c>
      <c r="M77" s="28" t="s">
        <v>1280</v>
      </c>
      <c r="N77" s="28" t="s">
        <v>1311</v>
      </c>
      <c r="O77" s="216">
        <v>39799</v>
      </c>
      <c r="P77" s="216">
        <v>39804</v>
      </c>
      <c r="Q77" s="28" t="s">
        <v>1414</v>
      </c>
      <c r="R77" s="2" t="s">
        <v>3423</v>
      </c>
      <c r="S77" s="28" t="s">
        <v>1426</v>
      </c>
      <c r="T77" s="28" t="s">
        <v>1505</v>
      </c>
      <c r="U77" s="28"/>
      <c r="V77" s="28"/>
      <c r="X77" s="20" t="s">
        <v>1506</v>
      </c>
      <c r="Y77" s="212">
        <v>0.5</v>
      </c>
      <c r="Z77" s="24">
        <v>0</v>
      </c>
      <c r="AA77" s="160">
        <v>39834</v>
      </c>
      <c r="AB77" s="20" t="s">
        <v>1534</v>
      </c>
      <c r="AC77" s="212">
        <v>0.3</v>
      </c>
      <c r="AD77" s="24">
        <v>0</v>
      </c>
      <c r="AE77" s="160">
        <v>39958</v>
      </c>
      <c r="AG77" s="212">
        <v>0.2</v>
      </c>
      <c r="AH77" s="24">
        <v>0</v>
      </c>
      <c r="AI77" s="160">
        <v>39930</v>
      </c>
      <c r="AN77" s="24">
        <v>67200</v>
      </c>
      <c r="AO77" s="24">
        <v>0</v>
      </c>
      <c r="AP77" s="212">
        <v>1</v>
      </c>
      <c r="AQ77" s="159">
        <v>39819</v>
      </c>
    </row>
    <row r="78" spans="1:43" ht="21" customHeight="1">
      <c r="A78" s="18" t="s">
        <v>129</v>
      </c>
      <c r="C78" s="215" t="s">
        <v>159</v>
      </c>
      <c r="D78" s="1" t="s">
        <v>363</v>
      </c>
      <c r="E78" s="28" t="s">
        <v>364</v>
      </c>
      <c r="F78" s="28"/>
      <c r="G78" s="28" t="s">
        <v>736</v>
      </c>
      <c r="H78" s="213">
        <v>79800</v>
      </c>
      <c r="I78" s="213">
        <f t="shared" si="1"/>
        <v>68205.128205128203</v>
      </c>
      <c r="J78" s="210">
        <v>79800</v>
      </c>
      <c r="K78" s="210">
        <v>0</v>
      </c>
      <c r="M78" s="28" t="s">
        <v>1280</v>
      </c>
      <c r="N78" s="28" t="s">
        <v>1312</v>
      </c>
      <c r="O78" s="216">
        <v>39799</v>
      </c>
      <c r="P78" s="216">
        <v>39804</v>
      </c>
      <c r="Q78" s="28" t="s">
        <v>1414</v>
      </c>
      <c r="R78" s="2" t="s">
        <v>3423</v>
      </c>
      <c r="S78" s="28" t="s">
        <v>1427</v>
      </c>
      <c r="T78" s="28" t="s">
        <v>1505</v>
      </c>
      <c r="U78" s="28"/>
      <c r="V78" s="28"/>
      <c r="X78" s="20" t="s">
        <v>1506</v>
      </c>
      <c r="Y78" s="212">
        <v>0.6</v>
      </c>
      <c r="Z78" s="24">
        <v>0</v>
      </c>
      <c r="AA78" s="160">
        <v>39834</v>
      </c>
      <c r="AB78" s="20" t="s">
        <v>1534</v>
      </c>
      <c r="AC78" s="212">
        <v>0.2</v>
      </c>
      <c r="AD78" s="24">
        <v>0</v>
      </c>
      <c r="AE78" s="160">
        <v>39958</v>
      </c>
      <c r="AG78" s="212">
        <v>0.2</v>
      </c>
      <c r="AH78" s="24">
        <v>0</v>
      </c>
      <c r="AI78" s="160">
        <v>39930</v>
      </c>
      <c r="AN78" s="24">
        <v>79800</v>
      </c>
      <c r="AO78" s="24">
        <v>0</v>
      </c>
      <c r="AP78" s="212">
        <v>1</v>
      </c>
      <c r="AQ78" s="159">
        <v>39825</v>
      </c>
    </row>
    <row r="79" spans="1:43" ht="21" customHeight="1">
      <c r="A79" s="18" t="s">
        <v>129</v>
      </c>
      <c r="C79" s="215" t="s">
        <v>159</v>
      </c>
      <c r="D79" s="1" t="s">
        <v>363</v>
      </c>
      <c r="E79" s="28" t="s">
        <v>364</v>
      </c>
      <c r="F79" s="28"/>
      <c r="G79" s="28" t="s">
        <v>736</v>
      </c>
      <c r="H79" s="213">
        <v>24820</v>
      </c>
      <c r="I79" s="213">
        <f t="shared" si="1"/>
        <v>21213.675213675215</v>
      </c>
      <c r="J79" s="210">
        <v>24820</v>
      </c>
      <c r="K79" s="210">
        <v>0</v>
      </c>
      <c r="M79" s="28" t="s">
        <v>1280</v>
      </c>
      <c r="N79" s="28" t="s">
        <v>1287</v>
      </c>
      <c r="O79" s="216">
        <v>39799</v>
      </c>
      <c r="P79" s="216">
        <v>39804</v>
      </c>
      <c r="Q79" s="28" t="s">
        <v>1414</v>
      </c>
      <c r="R79" s="2" t="s">
        <v>3423</v>
      </c>
      <c r="S79" s="158">
        <v>1</v>
      </c>
      <c r="T79" s="28" t="s">
        <v>1505</v>
      </c>
      <c r="U79" s="28"/>
      <c r="V79" s="28"/>
      <c r="X79" s="20" t="s">
        <v>1506</v>
      </c>
      <c r="Y79" s="212">
        <v>1</v>
      </c>
      <c r="Z79" s="24">
        <v>0</v>
      </c>
      <c r="AA79" s="160">
        <v>39834</v>
      </c>
      <c r="AE79" s="160"/>
      <c r="AI79" s="160"/>
      <c r="AN79" s="24">
        <v>24820</v>
      </c>
      <c r="AO79" s="24">
        <v>0</v>
      </c>
      <c r="AP79" s="212">
        <v>1</v>
      </c>
      <c r="AQ79" s="159">
        <v>39818</v>
      </c>
    </row>
    <row r="80" spans="1:43" ht="21" customHeight="1">
      <c r="A80" s="18" t="s">
        <v>129</v>
      </c>
      <c r="C80" s="215" t="s">
        <v>159</v>
      </c>
      <c r="D80" s="1" t="s">
        <v>363</v>
      </c>
      <c r="E80" s="28" t="s">
        <v>364</v>
      </c>
      <c r="F80" s="28"/>
      <c r="G80" s="28" t="s">
        <v>736</v>
      </c>
      <c r="H80" s="213">
        <v>559428</v>
      </c>
      <c r="I80" s="213">
        <f t="shared" si="1"/>
        <v>478143.58974358975</v>
      </c>
      <c r="J80" s="210">
        <v>559428</v>
      </c>
      <c r="K80" s="210">
        <v>0</v>
      </c>
      <c r="M80" s="28" t="s">
        <v>1280</v>
      </c>
      <c r="N80" s="28" t="s">
        <v>1313</v>
      </c>
      <c r="O80" s="216">
        <v>39799</v>
      </c>
      <c r="P80" s="216">
        <v>39804</v>
      </c>
      <c r="Q80" s="28" t="s">
        <v>1414</v>
      </c>
      <c r="R80" s="2" t="s">
        <v>3423</v>
      </c>
      <c r="S80" s="28" t="s">
        <v>1427</v>
      </c>
      <c r="T80" s="28" t="s">
        <v>1505</v>
      </c>
      <c r="U80" s="28"/>
      <c r="V80" s="28"/>
      <c r="X80" s="20" t="s">
        <v>1506</v>
      </c>
      <c r="Y80" s="212">
        <v>0.5</v>
      </c>
      <c r="Z80" s="24">
        <v>0</v>
      </c>
      <c r="AA80" s="160">
        <v>39834</v>
      </c>
      <c r="AC80" s="212">
        <v>0.1</v>
      </c>
      <c r="AD80" s="24">
        <v>0</v>
      </c>
      <c r="AE80" s="160">
        <v>39870</v>
      </c>
      <c r="AG80" s="212">
        <v>0.2</v>
      </c>
      <c r="AH80" s="24">
        <v>0</v>
      </c>
      <c r="AI80" s="160">
        <v>39930</v>
      </c>
      <c r="AK80" s="30">
        <v>0.2</v>
      </c>
      <c r="AL80" s="20">
        <v>0</v>
      </c>
      <c r="AM80" s="160" t="s">
        <v>1535</v>
      </c>
      <c r="AN80" s="24">
        <v>559428</v>
      </c>
      <c r="AO80" s="24">
        <v>0</v>
      </c>
      <c r="AP80" s="212">
        <v>1</v>
      </c>
      <c r="AQ80" s="159">
        <v>39818</v>
      </c>
    </row>
    <row r="81" spans="1:44" ht="21" customHeight="1">
      <c r="A81" s="18" t="s">
        <v>132</v>
      </c>
      <c r="C81" s="215" t="s">
        <v>160</v>
      </c>
      <c r="D81" s="1" t="s">
        <v>365</v>
      </c>
      <c r="E81" s="28" t="s">
        <v>366</v>
      </c>
      <c r="F81" s="28"/>
      <c r="G81" s="28" t="s">
        <v>737</v>
      </c>
      <c r="H81" s="213">
        <v>11205</v>
      </c>
      <c r="I81" s="213">
        <f t="shared" si="1"/>
        <v>9576.923076923078</v>
      </c>
      <c r="J81" s="210">
        <v>11205</v>
      </c>
      <c r="K81" s="210">
        <v>0</v>
      </c>
      <c r="M81" s="28" t="s">
        <v>1293</v>
      </c>
      <c r="N81" s="28" t="s">
        <v>1298</v>
      </c>
      <c r="O81" s="216">
        <v>40133</v>
      </c>
      <c r="P81" s="216">
        <v>40133</v>
      </c>
      <c r="Q81" s="28" t="s">
        <v>1414</v>
      </c>
      <c r="R81" s="2" t="s">
        <v>3423</v>
      </c>
      <c r="S81" s="158">
        <v>1</v>
      </c>
      <c r="T81" s="28" t="s">
        <v>1505</v>
      </c>
      <c r="U81" s="28"/>
      <c r="V81" s="28"/>
      <c r="X81" s="20" t="s">
        <v>1506</v>
      </c>
      <c r="Y81" s="212">
        <v>1</v>
      </c>
      <c r="Z81" s="24">
        <v>18505</v>
      </c>
      <c r="AA81" s="160">
        <v>40207</v>
      </c>
      <c r="AE81" s="160"/>
      <c r="AI81" s="160"/>
      <c r="AK81" s="30"/>
      <c r="AM81" s="160"/>
      <c r="AN81" s="24">
        <v>11205</v>
      </c>
      <c r="AO81" s="24">
        <v>0</v>
      </c>
      <c r="AP81" s="212">
        <v>1</v>
      </c>
      <c r="AQ81" s="159"/>
    </row>
    <row r="82" spans="1:44" ht="21" customHeight="1">
      <c r="A82" s="18" t="s">
        <v>132</v>
      </c>
      <c r="C82" s="215" t="s">
        <v>160</v>
      </c>
      <c r="D82" s="1" t="s">
        <v>365</v>
      </c>
      <c r="E82" s="28" t="s">
        <v>366</v>
      </c>
      <c r="F82" s="28"/>
      <c r="G82" s="28" t="s">
        <v>738</v>
      </c>
      <c r="H82" s="213">
        <v>7300</v>
      </c>
      <c r="I82" s="213">
        <f t="shared" si="1"/>
        <v>6239.3162393162393</v>
      </c>
      <c r="J82" s="210">
        <v>7300</v>
      </c>
      <c r="K82" s="210">
        <v>0</v>
      </c>
      <c r="M82" s="28" t="s">
        <v>1293</v>
      </c>
      <c r="N82" s="28" t="s">
        <v>1309</v>
      </c>
      <c r="O82" s="216">
        <v>40133</v>
      </c>
      <c r="P82" s="216">
        <v>40162</v>
      </c>
      <c r="Q82" s="28" t="s">
        <v>1414</v>
      </c>
      <c r="R82" s="2" t="s">
        <v>3423</v>
      </c>
      <c r="S82" s="158">
        <v>1</v>
      </c>
      <c r="T82" s="28"/>
      <c r="U82" s="28"/>
      <c r="V82" s="28"/>
      <c r="X82" s="20" t="s">
        <v>1506</v>
      </c>
      <c r="Y82" s="212">
        <v>1</v>
      </c>
      <c r="Z82" s="24">
        <v>0</v>
      </c>
      <c r="AA82" s="160">
        <v>40234</v>
      </c>
      <c r="AE82" s="160"/>
      <c r="AI82" s="160"/>
      <c r="AK82" s="30"/>
      <c r="AM82" s="160"/>
      <c r="AN82" s="24">
        <v>7300</v>
      </c>
      <c r="AO82" s="24">
        <v>0</v>
      </c>
      <c r="AP82" s="212">
        <v>1</v>
      </c>
      <c r="AQ82" s="159"/>
    </row>
    <row r="83" spans="1:44" ht="21" customHeight="1">
      <c r="A83" s="18" t="s">
        <v>131</v>
      </c>
      <c r="C83" s="215" t="s">
        <v>161</v>
      </c>
      <c r="D83" s="1" t="s">
        <v>367</v>
      </c>
      <c r="E83" s="28" t="s">
        <v>368</v>
      </c>
      <c r="F83" s="28"/>
      <c r="G83" s="28" t="s">
        <v>739</v>
      </c>
      <c r="H83" s="213">
        <v>5100</v>
      </c>
      <c r="I83" s="213">
        <f t="shared" si="1"/>
        <v>4358.9743589743593</v>
      </c>
      <c r="J83" s="210">
        <v>5100</v>
      </c>
      <c r="K83" s="210">
        <v>0</v>
      </c>
      <c r="M83" s="28" t="s">
        <v>1296</v>
      </c>
      <c r="N83" s="28" t="s">
        <v>1274</v>
      </c>
      <c r="O83" s="216">
        <v>39829</v>
      </c>
      <c r="P83" s="216">
        <v>39867</v>
      </c>
      <c r="Q83" s="28" t="s">
        <v>1418</v>
      </c>
      <c r="R83" s="2" t="s">
        <v>3423</v>
      </c>
      <c r="S83" s="158">
        <v>1</v>
      </c>
      <c r="T83" s="28" t="s">
        <v>1505</v>
      </c>
      <c r="U83" s="28"/>
      <c r="V83" s="28"/>
      <c r="X83" s="20" t="s">
        <v>1506</v>
      </c>
      <c r="Y83" s="212">
        <v>1</v>
      </c>
      <c r="Z83" s="24">
        <v>119556.34</v>
      </c>
      <c r="AA83" s="160">
        <v>39870</v>
      </c>
      <c r="AE83" s="160"/>
      <c r="AI83" s="160"/>
      <c r="AN83" s="24">
        <v>5100</v>
      </c>
      <c r="AO83" s="24">
        <v>0</v>
      </c>
      <c r="AP83" s="212">
        <v>1</v>
      </c>
      <c r="AQ83" s="159">
        <v>39861</v>
      </c>
    </row>
    <row r="84" spans="1:44" ht="21" customHeight="1">
      <c r="A84" s="18" t="s">
        <v>131</v>
      </c>
      <c r="C84" s="215" t="s">
        <v>161</v>
      </c>
      <c r="D84" s="1" t="s">
        <v>367</v>
      </c>
      <c r="E84" s="28" t="s">
        <v>368</v>
      </c>
      <c r="F84" s="28"/>
      <c r="G84" s="28" t="s">
        <v>740</v>
      </c>
      <c r="H84" s="213">
        <v>21660</v>
      </c>
      <c r="I84" s="213">
        <f t="shared" si="1"/>
        <v>18512.820512820515</v>
      </c>
      <c r="J84" s="210">
        <v>21660</v>
      </c>
      <c r="K84" s="210">
        <v>0</v>
      </c>
      <c r="M84" s="28" t="s">
        <v>1296</v>
      </c>
      <c r="N84" s="28" t="s">
        <v>1297</v>
      </c>
      <c r="O84" s="216">
        <v>39829</v>
      </c>
      <c r="P84" s="216">
        <v>39867</v>
      </c>
      <c r="Q84" s="28" t="s">
        <v>1418</v>
      </c>
      <c r="R84" s="2" t="s">
        <v>3423</v>
      </c>
      <c r="S84" s="158">
        <v>1</v>
      </c>
      <c r="T84" s="28" t="s">
        <v>1505</v>
      </c>
      <c r="U84" s="28"/>
      <c r="V84" s="28"/>
      <c r="X84" s="20" t="s">
        <v>1506</v>
      </c>
      <c r="Y84" s="212">
        <v>1</v>
      </c>
      <c r="Z84" s="24">
        <v>0</v>
      </c>
      <c r="AA84" s="160">
        <v>39870</v>
      </c>
      <c r="AE84" s="160"/>
      <c r="AI84" s="160"/>
      <c r="AN84" s="24">
        <v>21660</v>
      </c>
      <c r="AO84" s="24">
        <v>0</v>
      </c>
      <c r="AP84" s="212">
        <v>1</v>
      </c>
      <c r="AQ84" s="159">
        <v>39861</v>
      </c>
    </row>
    <row r="85" spans="1:44" ht="21" customHeight="1">
      <c r="A85" s="18" t="s">
        <v>131</v>
      </c>
      <c r="C85" s="215" t="s">
        <v>161</v>
      </c>
      <c r="D85" s="1" t="s">
        <v>367</v>
      </c>
      <c r="E85" s="28" t="s">
        <v>368</v>
      </c>
      <c r="F85" s="28"/>
      <c r="G85" s="28" t="s">
        <v>741</v>
      </c>
      <c r="H85" s="213">
        <v>17000</v>
      </c>
      <c r="I85" s="213">
        <f t="shared" si="1"/>
        <v>14529.914529914531</v>
      </c>
      <c r="J85" s="210">
        <v>17000</v>
      </c>
      <c r="K85" s="210">
        <v>0</v>
      </c>
      <c r="M85" s="28" t="s">
        <v>1296</v>
      </c>
      <c r="N85" s="28" t="s">
        <v>1311</v>
      </c>
      <c r="O85" s="216">
        <v>39829</v>
      </c>
      <c r="P85" s="216">
        <v>39867</v>
      </c>
      <c r="Q85" s="28" t="s">
        <v>1418</v>
      </c>
      <c r="R85" s="2" t="s">
        <v>3423</v>
      </c>
      <c r="S85" s="28" t="s">
        <v>1426</v>
      </c>
      <c r="T85" s="28" t="s">
        <v>1505</v>
      </c>
      <c r="U85" s="28"/>
      <c r="V85" s="28"/>
      <c r="X85" s="20" t="s">
        <v>1506</v>
      </c>
      <c r="Y85" s="212">
        <v>0.5</v>
      </c>
      <c r="Z85" s="24">
        <v>0</v>
      </c>
      <c r="AA85" s="160">
        <v>39870</v>
      </c>
      <c r="AC85" s="212">
        <v>0.5</v>
      </c>
      <c r="AD85" s="24">
        <v>0</v>
      </c>
      <c r="AE85" s="160">
        <v>40114</v>
      </c>
      <c r="AI85" s="160"/>
      <c r="AN85" s="24">
        <v>17000</v>
      </c>
      <c r="AO85" s="24">
        <v>0</v>
      </c>
      <c r="AP85" s="212">
        <v>1</v>
      </c>
      <c r="AQ85" s="159">
        <v>39861</v>
      </c>
    </row>
    <row r="86" spans="1:44" ht="21" customHeight="1">
      <c r="A86" s="18" t="s">
        <v>131</v>
      </c>
      <c r="C86" s="215" t="s">
        <v>161</v>
      </c>
      <c r="D86" s="1" t="s">
        <v>367</v>
      </c>
      <c r="E86" s="28" t="s">
        <v>368</v>
      </c>
      <c r="F86" s="28"/>
      <c r="G86" s="28" t="s">
        <v>742</v>
      </c>
      <c r="H86" s="213">
        <v>11160</v>
      </c>
      <c r="I86" s="213">
        <f t="shared" si="1"/>
        <v>9538.461538461539</v>
      </c>
      <c r="J86" s="210">
        <v>11160</v>
      </c>
      <c r="K86" s="210">
        <v>0</v>
      </c>
      <c r="M86" s="28" t="s">
        <v>1296</v>
      </c>
      <c r="N86" s="28" t="s">
        <v>1308</v>
      </c>
      <c r="O86" s="216">
        <v>39829</v>
      </c>
      <c r="P86" s="216">
        <v>39892</v>
      </c>
      <c r="Q86" s="28" t="s">
        <v>1418</v>
      </c>
      <c r="R86" s="2" t="s">
        <v>3423</v>
      </c>
      <c r="S86" s="158">
        <v>1</v>
      </c>
      <c r="T86" s="28" t="s">
        <v>1505</v>
      </c>
      <c r="U86" s="28"/>
      <c r="V86" s="28"/>
      <c r="X86" s="20" t="s">
        <v>1506</v>
      </c>
      <c r="Y86" s="212">
        <v>1</v>
      </c>
      <c r="Z86" s="24">
        <v>0</v>
      </c>
      <c r="AA86" s="160">
        <v>39870</v>
      </c>
      <c r="AE86" s="160"/>
      <c r="AI86" s="160"/>
      <c r="AN86" s="24">
        <v>11160</v>
      </c>
      <c r="AO86" s="24">
        <v>0</v>
      </c>
      <c r="AP86" s="212">
        <v>1</v>
      </c>
      <c r="AQ86" s="159">
        <v>39857</v>
      </c>
    </row>
    <row r="87" spans="1:44" ht="21" customHeight="1">
      <c r="A87" s="18" t="s">
        <v>131</v>
      </c>
      <c r="C87" s="215" t="s">
        <v>161</v>
      </c>
      <c r="D87" s="1" t="s">
        <v>367</v>
      </c>
      <c r="E87" s="28" t="s">
        <v>368</v>
      </c>
      <c r="F87" s="28"/>
      <c r="G87" s="28" t="s">
        <v>743</v>
      </c>
      <c r="H87" s="213">
        <v>9500</v>
      </c>
      <c r="I87" s="213">
        <f t="shared" si="1"/>
        <v>8119.6581196581201</v>
      </c>
      <c r="J87" s="210">
        <v>9500</v>
      </c>
      <c r="K87" s="210">
        <v>0</v>
      </c>
      <c r="M87" s="28" t="s">
        <v>1296</v>
      </c>
      <c r="N87" s="28" t="s">
        <v>1288</v>
      </c>
      <c r="O87" s="216">
        <v>39829</v>
      </c>
      <c r="P87" s="216">
        <v>39867</v>
      </c>
      <c r="Q87" s="28" t="s">
        <v>1418</v>
      </c>
      <c r="R87" s="2" t="s">
        <v>3423</v>
      </c>
      <c r="S87" s="158">
        <v>1</v>
      </c>
      <c r="T87" s="28" t="s">
        <v>1505</v>
      </c>
      <c r="U87" s="28"/>
      <c r="V87" s="28"/>
      <c r="X87" s="20" t="s">
        <v>1506</v>
      </c>
      <c r="Y87" s="212">
        <v>1</v>
      </c>
      <c r="Z87" s="24">
        <v>0</v>
      </c>
      <c r="AA87" s="160">
        <v>39870</v>
      </c>
      <c r="AE87" s="160"/>
      <c r="AI87" s="160"/>
      <c r="AN87" s="24">
        <v>9500</v>
      </c>
      <c r="AO87" s="24">
        <v>0</v>
      </c>
      <c r="AP87" s="212">
        <v>1</v>
      </c>
      <c r="AQ87" s="159">
        <v>39862</v>
      </c>
    </row>
    <row r="88" spans="1:44" ht="21" customHeight="1">
      <c r="A88" s="18" t="s">
        <v>131</v>
      </c>
      <c r="C88" s="215" t="s">
        <v>161</v>
      </c>
      <c r="D88" s="1" t="s">
        <v>367</v>
      </c>
      <c r="E88" s="28" t="s">
        <v>368</v>
      </c>
      <c r="F88" s="28"/>
      <c r="G88" s="28" t="s">
        <v>744</v>
      </c>
      <c r="H88" s="213">
        <v>6840</v>
      </c>
      <c r="I88" s="213">
        <f t="shared" si="1"/>
        <v>5846.1538461538466</v>
      </c>
      <c r="J88" s="210">
        <v>6840</v>
      </c>
      <c r="K88" s="210">
        <v>0</v>
      </c>
      <c r="M88" s="28" t="s">
        <v>1296</v>
      </c>
      <c r="N88" s="28" t="s">
        <v>1284</v>
      </c>
      <c r="O88" s="216">
        <v>39829</v>
      </c>
      <c r="P88" s="216">
        <v>39867</v>
      </c>
      <c r="Q88" s="28" t="s">
        <v>1418</v>
      </c>
      <c r="R88" s="2" t="s">
        <v>3423</v>
      </c>
      <c r="S88" s="158">
        <v>1</v>
      </c>
      <c r="T88" s="28" t="s">
        <v>1505</v>
      </c>
      <c r="U88" s="28"/>
      <c r="V88" s="28"/>
      <c r="X88" s="20" t="s">
        <v>1506</v>
      </c>
      <c r="Y88" s="212">
        <v>1</v>
      </c>
      <c r="Z88" s="24">
        <v>0</v>
      </c>
      <c r="AA88" s="160">
        <v>39870</v>
      </c>
      <c r="AE88" s="160"/>
      <c r="AI88" s="160"/>
      <c r="AN88" s="24">
        <v>6840</v>
      </c>
      <c r="AO88" s="24">
        <v>0</v>
      </c>
      <c r="AP88" s="212">
        <v>1</v>
      </c>
      <c r="AQ88" s="159">
        <v>39861</v>
      </c>
    </row>
    <row r="89" spans="1:44" ht="21" customHeight="1">
      <c r="A89" s="18" t="s">
        <v>131</v>
      </c>
      <c r="C89" s="215" t="s">
        <v>161</v>
      </c>
      <c r="D89" s="1" t="s">
        <v>367</v>
      </c>
      <c r="E89" s="28" t="s">
        <v>368</v>
      </c>
      <c r="F89" s="28"/>
      <c r="G89" s="28" t="s">
        <v>745</v>
      </c>
      <c r="H89" s="213">
        <v>12000</v>
      </c>
      <c r="I89" s="213">
        <f t="shared" si="1"/>
        <v>10256.410256410258</v>
      </c>
      <c r="J89" s="210">
        <v>12000</v>
      </c>
      <c r="K89" s="210">
        <v>0</v>
      </c>
      <c r="M89" s="28" t="s">
        <v>1296</v>
      </c>
      <c r="N89" s="28" t="s">
        <v>1283</v>
      </c>
      <c r="O89" s="216">
        <v>39829</v>
      </c>
      <c r="P89" s="216">
        <v>39892</v>
      </c>
      <c r="Q89" s="28" t="s">
        <v>1418</v>
      </c>
      <c r="R89" s="2" t="s">
        <v>3423</v>
      </c>
      <c r="S89" s="158">
        <v>1</v>
      </c>
      <c r="T89" s="28" t="s">
        <v>1505</v>
      </c>
      <c r="U89" s="28"/>
      <c r="V89" s="28"/>
      <c r="X89" s="20" t="s">
        <v>1506</v>
      </c>
      <c r="Y89" s="212">
        <v>1</v>
      </c>
      <c r="Z89" s="24">
        <v>0</v>
      </c>
      <c r="AA89" s="160">
        <v>39870</v>
      </c>
      <c r="AE89" s="160"/>
      <c r="AI89" s="160"/>
      <c r="AN89" s="24">
        <v>12000</v>
      </c>
      <c r="AO89" s="24">
        <v>0</v>
      </c>
      <c r="AP89" s="212">
        <v>1</v>
      </c>
      <c r="AQ89" s="159">
        <v>39869</v>
      </c>
    </row>
    <row r="90" spans="1:44" ht="21" customHeight="1">
      <c r="A90" s="18" t="s">
        <v>131</v>
      </c>
      <c r="C90" s="215" t="s">
        <v>161</v>
      </c>
      <c r="D90" s="1" t="s">
        <v>367</v>
      </c>
      <c r="E90" s="28" t="s">
        <v>368</v>
      </c>
      <c r="F90" s="28"/>
      <c r="G90" s="28" t="s">
        <v>746</v>
      </c>
      <c r="H90" s="213">
        <v>30536.34</v>
      </c>
      <c r="I90" s="213">
        <f t="shared" si="1"/>
        <v>26099.435897435898</v>
      </c>
      <c r="J90" s="210">
        <v>30536.34</v>
      </c>
      <c r="K90" s="210">
        <v>0</v>
      </c>
      <c r="M90" s="28" t="s">
        <v>1296</v>
      </c>
      <c r="N90" s="28" t="s">
        <v>1298</v>
      </c>
      <c r="O90" s="216">
        <v>39829</v>
      </c>
      <c r="P90" s="216">
        <v>39867</v>
      </c>
      <c r="Q90" s="28" t="s">
        <v>1418</v>
      </c>
      <c r="R90" s="2" t="s">
        <v>3423</v>
      </c>
      <c r="S90" s="158">
        <v>1</v>
      </c>
      <c r="T90" s="28" t="s">
        <v>1505</v>
      </c>
      <c r="U90" s="28"/>
      <c r="V90" s="28"/>
      <c r="X90" s="20" t="s">
        <v>1506</v>
      </c>
      <c r="Y90" s="212">
        <v>1</v>
      </c>
      <c r="Z90" s="24">
        <v>0</v>
      </c>
      <c r="AA90" s="160">
        <v>39870</v>
      </c>
      <c r="AE90" s="160"/>
      <c r="AI90" s="160"/>
      <c r="AN90" s="24">
        <v>30536.34</v>
      </c>
      <c r="AO90" s="24">
        <v>0</v>
      </c>
      <c r="AP90" s="212">
        <v>1</v>
      </c>
      <c r="AQ90" s="159">
        <v>39864</v>
      </c>
    </row>
    <row r="91" spans="1:44" ht="21" customHeight="1">
      <c r="A91" s="18" t="s">
        <v>131</v>
      </c>
      <c r="C91" s="215" t="s">
        <v>161</v>
      </c>
      <c r="D91" s="1" t="s">
        <v>367</v>
      </c>
      <c r="E91" s="28" t="s">
        <v>368</v>
      </c>
      <c r="F91" s="28"/>
      <c r="G91" s="28" t="s">
        <v>747</v>
      </c>
      <c r="H91" s="213">
        <v>5760</v>
      </c>
      <c r="I91" s="213">
        <f t="shared" si="1"/>
        <v>4923.0769230769238</v>
      </c>
      <c r="J91" s="210">
        <v>5760</v>
      </c>
      <c r="K91" s="210">
        <v>0</v>
      </c>
      <c r="M91" s="28" t="s">
        <v>1296</v>
      </c>
      <c r="N91" s="28" t="s">
        <v>1298</v>
      </c>
      <c r="O91" s="216">
        <v>39829</v>
      </c>
      <c r="P91" s="216">
        <v>39867</v>
      </c>
      <c r="Q91" s="28" t="s">
        <v>1418</v>
      </c>
      <c r="R91" s="2" t="s">
        <v>3423</v>
      </c>
      <c r="S91" s="158">
        <v>1</v>
      </c>
      <c r="T91" s="28" t="s">
        <v>1505</v>
      </c>
      <c r="U91" s="28"/>
      <c r="V91" s="28"/>
      <c r="X91" s="20" t="s">
        <v>1506</v>
      </c>
      <c r="Y91" s="212">
        <v>1</v>
      </c>
      <c r="Z91" s="24">
        <v>0</v>
      </c>
      <c r="AA91" s="160">
        <v>39870</v>
      </c>
      <c r="AE91" s="160"/>
      <c r="AI91" s="160"/>
      <c r="AN91" s="24">
        <v>5760</v>
      </c>
      <c r="AO91" s="24">
        <v>0</v>
      </c>
      <c r="AP91" s="212">
        <v>1</v>
      </c>
      <c r="AQ91" s="159">
        <v>39864</v>
      </c>
    </row>
    <row r="92" spans="1:44" ht="21" customHeight="1">
      <c r="A92" s="18" t="s">
        <v>131</v>
      </c>
      <c r="C92" s="215" t="s">
        <v>162</v>
      </c>
      <c r="D92" s="1" t="s">
        <v>369</v>
      </c>
      <c r="E92" s="28" t="s">
        <v>370</v>
      </c>
      <c r="F92" s="28"/>
      <c r="G92" s="28" t="s">
        <v>748</v>
      </c>
      <c r="H92" s="213">
        <v>1464104</v>
      </c>
      <c r="I92" s="213">
        <f t="shared" si="1"/>
        <v>1251370.9401709402</v>
      </c>
      <c r="J92" s="210">
        <v>1251370.94</v>
      </c>
      <c r="K92" s="210">
        <v>1.7094030044972897E-4</v>
      </c>
      <c r="M92" s="28" t="s">
        <v>1306</v>
      </c>
      <c r="N92" s="28" t="s">
        <v>1314</v>
      </c>
      <c r="O92" s="216">
        <v>39874</v>
      </c>
      <c r="P92" s="216">
        <v>39874</v>
      </c>
      <c r="Q92" s="28" t="s">
        <v>1414</v>
      </c>
      <c r="R92" s="2" t="s">
        <v>3423</v>
      </c>
      <c r="S92" s="158" t="s">
        <v>1428</v>
      </c>
      <c r="T92" s="28" t="s">
        <v>67</v>
      </c>
      <c r="U92" s="28"/>
      <c r="V92" s="28"/>
      <c r="X92" s="20" t="s">
        <v>1506</v>
      </c>
      <c r="Y92" s="212">
        <v>0.6</v>
      </c>
      <c r="Z92" s="24">
        <v>878462.4</v>
      </c>
      <c r="AA92" s="160">
        <v>39930</v>
      </c>
      <c r="AC92" s="212">
        <v>0.1</v>
      </c>
      <c r="AD92" s="24">
        <v>146410</v>
      </c>
      <c r="AE92" s="160">
        <v>40324</v>
      </c>
      <c r="AH92" s="24">
        <v>180000</v>
      </c>
      <c r="AI92" s="160">
        <v>40382</v>
      </c>
      <c r="AJ92" s="20" t="s">
        <v>1534</v>
      </c>
      <c r="AK92" s="30">
        <v>0.18</v>
      </c>
      <c r="AL92" s="20">
        <v>259231.6</v>
      </c>
      <c r="AM92" s="20" t="s">
        <v>5013</v>
      </c>
      <c r="AN92" s="24">
        <v>1464104</v>
      </c>
      <c r="AO92" s="24">
        <v>0</v>
      </c>
      <c r="AP92" s="212">
        <v>1</v>
      </c>
      <c r="AQ92" s="159" t="s">
        <v>1773</v>
      </c>
      <c r="AR92" s="20" t="s">
        <v>1536</v>
      </c>
    </row>
    <row r="93" spans="1:44" ht="21" customHeight="1">
      <c r="A93" s="18" t="s">
        <v>131</v>
      </c>
      <c r="C93" s="215" t="s">
        <v>163</v>
      </c>
      <c r="D93" s="1" t="s">
        <v>371</v>
      </c>
      <c r="E93" s="28" t="s">
        <v>372</v>
      </c>
      <c r="F93" s="28"/>
      <c r="G93" s="28" t="s">
        <v>749</v>
      </c>
      <c r="H93" s="213">
        <v>45398</v>
      </c>
      <c r="I93" s="213">
        <f t="shared" si="1"/>
        <v>38801.709401709406</v>
      </c>
      <c r="J93" s="210">
        <v>45398</v>
      </c>
      <c r="K93" s="210">
        <v>0</v>
      </c>
      <c r="M93" s="28" t="s">
        <v>1304</v>
      </c>
      <c r="N93" s="28" t="s">
        <v>1305</v>
      </c>
      <c r="O93" s="216">
        <v>39860</v>
      </c>
      <c r="P93" s="216">
        <v>39874</v>
      </c>
      <c r="Q93" s="28" t="s">
        <v>1414</v>
      </c>
      <c r="R93" s="2" t="s">
        <v>3423</v>
      </c>
      <c r="S93" s="158">
        <v>1</v>
      </c>
      <c r="T93" s="28" t="s">
        <v>1505</v>
      </c>
      <c r="U93" s="28"/>
      <c r="V93" s="28"/>
      <c r="X93" s="20" t="s">
        <v>1506</v>
      </c>
      <c r="Y93" s="212">
        <v>1</v>
      </c>
      <c r="Z93" s="24">
        <v>62048</v>
      </c>
      <c r="AA93" s="160">
        <v>39899</v>
      </c>
      <c r="AE93" s="160"/>
      <c r="AI93" s="160"/>
      <c r="AN93" s="24">
        <v>45398</v>
      </c>
      <c r="AO93" s="24">
        <v>0</v>
      </c>
      <c r="AP93" s="212">
        <v>1</v>
      </c>
      <c r="AQ93" s="159">
        <v>39889</v>
      </c>
    </row>
    <row r="94" spans="1:44" ht="21" customHeight="1">
      <c r="A94" s="18" t="s">
        <v>131</v>
      </c>
      <c r="C94" s="215" t="s">
        <v>163</v>
      </c>
      <c r="D94" s="1" t="s">
        <v>371</v>
      </c>
      <c r="E94" s="28" t="s">
        <v>372</v>
      </c>
      <c r="F94" s="28"/>
      <c r="G94" s="28" t="s">
        <v>750</v>
      </c>
      <c r="H94" s="213">
        <v>16650</v>
      </c>
      <c r="I94" s="213">
        <f t="shared" si="1"/>
        <v>14230.769230769232</v>
      </c>
      <c r="J94" s="210">
        <v>16650</v>
      </c>
      <c r="K94" s="210">
        <v>0</v>
      </c>
      <c r="M94" s="28" t="s">
        <v>1304</v>
      </c>
      <c r="N94" s="28" t="s">
        <v>1275</v>
      </c>
      <c r="O94" s="216">
        <v>39874</v>
      </c>
      <c r="P94" s="216">
        <v>39874</v>
      </c>
      <c r="Q94" s="28" t="s">
        <v>1414</v>
      </c>
      <c r="R94" s="2" t="s">
        <v>3423</v>
      </c>
      <c r="S94" s="158">
        <v>1</v>
      </c>
      <c r="T94" s="28" t="s">
        <v>1505</v>
      </c>
      <c r="U94" s="28"/>
      <c r="V94" s="28"/>
      <c r="X94" s="20" t="s">
        <v>1506</v>
      </c>
      <c r="Y94" s="212">
        <v>1</v>
      </c>
      <c r="Z94" s="24">
        <v>0</v>
      </c>
      <c r="AA94" s="160">
        <v>39899</v>
      </c>
      <c r="AE94" s="160"/>
      <c r="AI94" s="160"/>
      <c r="AN94" s="24">
        <v>16650</v>
      </c>
      <c r="AO94" s="24">
        <v>0</v>
      </c>
      <c r="AP94" s="212">
        <v>1</v>
      </c>
      <c r="AQ94" s="159">
        <v>39889</v>
      </c>
    </row>
    <row r="95" spans="1:44" ht="21" customHeight="1">
      <c r="A95" s="18" t="s">
        <v>131</v>
      </c>
      <c r="C95" s="215" t="s">
        <v>164</v>
      </c>
      <c r="D95" s="1" t="s">
        <v>373</v>
      </c>
      <c r="E95" s="28" t="s">
        <v>374</v>
      </c>
      <c r="F95" s="28"/>
      <c r="G95" s="28" t="s">
        <v>751</v>
      </c>
      <c r="H95" s="213">
        <v>136455</v>
      </c>
      <c r="I95" s="213">
        <f t="shared" si="1"/>
        <v>116628.20512820514</v>
      </c>
      <c r="J95" s="210">
        <v>136455</v>
      </c>
      <c r="K95" s="210">
        <v>0</v>
      </c>
      <c r="M95" s="28" t="s">
        <v>1315</v>
      </c>
      <c r="N95" s="28" t="s">
        <v>1316</v>
      </c>
      <c r="O95" s="216">
        <v>39888</v>
      </c>
      <c r="P95" s="216">
        <v>39930</v>
      </c>
      <c r="Q95" s="28" t="s">
        <v>1418</v>
      </c>
      <c r="R95" s="2" t="s">
        <v>3423</v>
      </c>
      <c r="S95" s="158" t="s">
        <v>1426</v>
      </c>
      <c r="T95" s="28" t="s">
        <v>1505</v>
      </c>
      <c r="U95" s="28"/>
      <c r="V95" s="28"/>
      <c r="X95" s="20" t="s">
        <v>1506</v>
      </c>
      <c r="Y95" s="212">
        <v>0.5</v>
      </c>
      <c r="Z95" s="24">
        <v>165367.5</v>
      </c>
      <c r="AA95" s="160">
        <v>39930</v>
      </c>
      <c r="AC95" s="212">
        <v>0.5</v>
      </c>
      <c r="AD95" s="24">
        <v>165367.5</v>
      </c>
      <c r="AE95" s="160">
        <v>39991</v>
      </c>
      <c r="AI95" s="160"/>
      <c r="AN95" s="24">
        <v>136455</v>
      </c>
      <c r="AO95" s="24">
        <v>0</v>
      </c>
      <c r="AP95" s="212">
        <v>1</v>
      </c>
      <c r="AQ95" s="159">
        <v>39919</v>
      </c>
    </row>
    <row r="96" spans="1:44" ht="21" customHeight="1">
      <c r="A96" s="18" t="s">
        <v>131</v>
      </c>
      <c r="C96" s="215" t="s">
        <v>164</v>
      </c>
      <c r="D96" s="1" t="s">
        <v>373</v>
      </c>
      <c r="E96" s="28" t="s">
        <v>374</v>
      </c>
      <c r="F96" s="28"/>
      <c r="G96" s="28" t="s">
        <v>752</v>
      </c>
      <c r="H96" s="213">
        <v>44960</v>
      </c>
      <c r="I96" s="213">
        <f t="shared" si="1"/>
        <v>38427.35042735043</v>
      </c>
      <c r="J96" s="210">
        <v>44960</v>
      </c>
      <c r="K96" s="210">
        <v>0</v>
      </c>
      <c r="M96" s="28" t="s">
        <v>1315</v>
      </c>
      <c r="N96" s="28" t="s">
        <v>1317</v>
      </c>
      <c r="O96" s="216">
        <v>39888</v>
      </c>
      <c r="P96" s="216">
        <v>39930</v>
      </c>
      <c r="Q96" s="28" t="s">
        <v>1418</v>
      </c>
      <c r="R96" s="2" t="s">
        <v>3423</v>
      </c>
      <c r="S96" s="158" t="s">
        <v>1417</v>
      </c>
      <c r="T96" s="28" t="s">
        <v>1505</v>
      </c>
      <c r="U96" s="28"/>
      <c r="V96" s="28"/>
      <c r="X96" s="20" t="s">
        <v>1506</v>
      </c>
      <c r="Y96" s="212"/>
      <c r="Z96" s="24">
        <v>23660</v>
      </c>
      <c r="AA96" s="160">
        <v>39930</v>
      </c>
      <c r="AC96" s="212">
        <v>0.5</v>
      </c>
      <c r="AD96" s="24">
        <v>21300</v>
      </c>
      <c r="AE96" s="160">
        <v>40144</v>
      </c>
      <c r="AI96" s="160"/>
      <c r="AN96" s="24">
        <v>44960</v>
      </c>
      <c r="AO96" s="24">
        <v>0</v>
      </c>
      <c r="AP96" s="212">
        <v>1</v>
      </c>
      <c r="AQ96" s="159" t="s">
        <v>1537</v>
      </c>
    </row>
    <row r="97" spans="1:45" ht="21" customHeight="1">
      <c r="A97" s="18" t="s">
        <v>131</v>
      </c>
      <c r="C97" s="215" t="s">
        <v>164</v>
      </c>
      <c r="D97" s="1" t="s">
        <v>373</v>
      </c>
      <c r="E97" s="28" t="s">
        <v>374</v>
      </c>
      <c r="F97" s="28"/>
      <c r="G97" s="28" t="s">
        <v>753</v>
      </c>
      <c r="H97" s="213">
        <v>130600</v>
      </c>
      <c r="I97" s="213">
        <f t="shared" si="1"/>
        <v>111623.93162393162</v>
      </c>
      <c r="J97" s="210">
        <v>130600</v>
      </c>
      <c r="K97" s="210">
        <v>0</v>
      </c>
      <c r="M97" s="28" t="s">
        <v>1315</v>
      </c>
      <c r="N97" s="28" t="s">
        <v>1303</v>
      </c>
      <c r="O97" s="216">
        <v>39888</v>
      </c>
      <c r="P97" s="216">
        <v>39930</v>
      </c>
      <c r="Q97" s="28" t="s">
        <v>1418</v>
      </c>
      <c r="R97" s="2" t="s">
        <v>3423</v>
      </c>
      <c r="S97" s="158" t="s">
        <v>1417</v>
      </c>
      <c r="T97" s="28" t="s">
        <v>1505</v>
      </c>
      <c r="U97" s="28"/>
      <c r="V97" s="28"/>
      <c r="X97" s="20" t="s">
        <v>1506</v>
      </c>
      <c r="Y97" s="212">
        <v>0.5</v>
      </c>
      <c r="Z97" s="24">
        <v>0</v>
      </c>
      <c r="AA97" s="160">
        <v>39930</v>
      </c>
      <c r="AC97" s="212">
        <v>0.5</v>
      </c>
      <c r="AD97" s="24">
        <v>0</v>
      </c>
      <c r="AE97" s="160">
        <v>40144</v>
      </c>
      <c r="AI97" s="160"/>
      <c r="AN97" s="24">
        <v>130600</v>
      </c>
      <c r="AO97" s="24">
        <v>0</v>
      </c>
      <c r="AP97" s="212">
        <v>1</v>
      </c>
      <c r="AQ97" s="159">
        <v>39918</v>
      </c>
    </row>
    <row r="98" spans="1:45" ht="21" customHeight="1">
      <c r="A98" s="18" t="s">
        <v>131</v>
      </c>
      <c r="C98" s="215" t="s">
        <v>164</v>
      </c>
      <c r="D98" s="1" t="s">
        <v>373</v>
      </c>
      <c r="E98" s="28" t="s">
        <v>374</v>
      </c>
      <c r="F98" s="28"/>
      <c r="G98" s="28" t="s">
        <v>752</v>
      </c>
      <c r="H98" s="213">
        <v>18720</v>
      </c>
      <c r="I98" s="213">
        <f t="shared" si="1"/>
        <v>16000.000000000002</v>
      </c>
      <c r="J98" s="210">
        <v>18720</v>
      </c>
      <c r="K98" s="210">
        <v>0</v>
      </c>
      <c r="M98" s="28" t="s">
        <v>1315</v>
      </c>
      <c r="N98" s="28" t="s">
        <v>1317</v>
      </c>
      <c r="O98" s="216">
        <v>39924</v>
      </c>
      <c r="P98" s="216">
        <v>39954</v>
      </c>
      <c r="Q98" s="28" t="s">
        <v>1418</v>
      </c>
      <c r="R98" s="2" t="s">
        <v>3423</v>
      </c>
      <c r="S98" s="158" t="s">
        <v>1417</v>
      </c>
      <c r="T98" s="28" t="s">
        <v>1505</v>
      </c>
      <c r="U98" s="28"/>
      <c r="V98" s="28"/>
      <c r="X98" s="20" t="s">
        <v>1506</v>
      </c>
      <c r="Y98" s="212">
        <v>0.5</v>
      </c>
      <c r="Z98" s="24">
        <v>8250</v>
      </c>
      <c r="AA98" s="160">
        <v>39958</v>
      </c>
      <c r="AC98" s="212">
        <v>0.5</v>
      </c>
      <c r="AD98" s="24">
        <v>10470</v>
      </c>
      <c r="AE98" s="160">
        <v>40144</v>
      </c>
      <c r="AI98" s="160"/>
      <c r="AN98" s="24">
        <v>18720</v>
      </c>
      <c r="AO98" s="24">
        <v>0</v>
      </c>
      <c r="AP98" s="212">
        <v>1</v>
      </c>
      <c r="AQ98" s="159" t="s">
        <v>1538</v>
      </c>
    </row>
    <row r="99" spans="1:45" ht="21" customHeight="1">
      <c r="A99" s="18" t="s">
        <v>131</v>
      </c>
      <c r="C99" s="215" t="s">
        <v>165</v>
      </c>
      <c r="D99" s="1" t="s">
        <v>375</v>
      </c>
      <c r="E99" s="28" t="s">
        <v>376</v>
      </c>
      <c r="F99" s="28"/>
      <c r="G99" s="28" t="s">
        <v>751</v>
      </c>
      <c r="H99" s="213">
        <v>35730</v>
      </c>
      <c r="I99" s="213">
        <f t="shared" si="1"/>
        <v>30538.461538461539</v>
      </c>
      <c r="J99" s="210">
        <v>35730</v>
      </c>
      <c r="K99" s="210">
        <v>0</v>
      </c>
      <c r="M99" s="28" t="s">
        <v>1280</v>
      </c>
      <c r="N99" s="28" t="s">
        <v>1313</v>
      </c>
      <c r="O99" s="216">
        <v>40302</v>
      </c>
      <c r="P99" s="216">
        <v>40310</v>
      </c>
      <c r="Q99" s="28" t="s">
        <v>1414</v>
      </c>
      <c r="R99" s="2" t="s">
        <v>3423</v>
      </c>
      <c r="S99" s="158">
        <v>1</v>
      </c>
      <c r="T99" s="28" t="s">
        <v>1505</v>
      </c>
      <c r="U99" s="28"/>
      <c r="V99" s="28"/>
      <c r="X99" s="20" t="s">
        <v>1506</v>
      </c>
      <c r="Y99" s="212">
        <v>1</v>
      </c>
      <c r="Z99" s="24">
        <v>0</v>
      </c>
      <c r="AA99" s="160">
        <v>40382</v>
      </c>
      <c r="AE99" s="160"/>
      <c r="AI99" s="160"/>
      <c r="AN99" s="24">
        <v>35730</v>
      </c>
      <c r="AO99" s="24">
        <v>0</v>
      </c>
      <c r="AP99" s="212">
        <v>1</v>
      </c>
      <c r="AQ99" s="159"/>
    </row>
    <row r="100" spans="1:45" ht="21" customHeight="1">
      <c r="A100" s="18" t="s">
        <v>131</v>
      </c>
      <c r="C100" s="215" t="s">
        <v>166</v>
      </c>
      <c r="D100" s="1" t="s">
        <v>377</v>
      </c>
      <c r="E100" s="28" t="s">
        <v>378</v>
      </c>
      <c r="F100" s="28"/>
      <c r="G100" s="28" t="s">
        <v>754</v>
      </c>
      <c r="H100" s="213">
        <v>98300</v>
      </c>
      <c r="I100" s="213">
        <f t="shared" si="1"/>
        <v>84017.094017094016</v>
      </c>
      <c r="J100" s="210">
        <v>98300</v>
      </c>
      <c r="K100" s="210">
        <v>0</v>
      </c>
      <c r="M100" s="28" t="s">
        <v>1296</v>
      </c>
      <c r="N100" s="28" t="s">
        <v>1275</v>
      </c>
      <c r="O100" s="216">
        <v>39903</v>
      </c>
      <c r="P100" s="216">
        <v>39930</v>
      </c>
      <c r="Q100" s="28" t="s">
        <v>1414</v>
      </c>
      <c r="R100" s="2" t="s">
        <v>3423</v>
      </c>
      <c r="S100" s="158" t="s">
        <v>1417</v>
      </c>
      <c r="T100" s="28" t="s">
        <v>1505</v>
      </c>
      <c r="U100" s="28"/>
      <c r="V100" s="28"/>
      <c r="X100" s="20" t="s">
        <v>1506</v>
      </c>
      <c r="Y100" s="212">
        <v>0.5</v>
      </c>
      <c r="Z100" s="24">
        <v>91177.5</v>
      </c>
      <c r="AA100" s="160">
        <v>39930</v>
      </c>
      <c r="AB100" s="20" t="s">
        <v>1508</v>
      </c>
      <c r="AC100" s="212">
        <v>0.5</v>
      </c>
      <c r="AD100" s="24">
        <v>91177.5</v>
      </c>
      <c r="AE100" s="160">
        <v>40052</v>
      </c>
      <c r="AI100" s="160"/>
      <c r="AN100" s="24">
        <v>98300</v>
      </c>
      <c r="AO100" s="24">
        <v>0</v>
      </c>
      <c r="AP100" s="212">
        <v>1</v>
      </c>
      <c r="AQ100" s="159"/>
    </row>
    <row r="101" spans="1:45" ht="21" customHeight="1">
      <c r="A101" s="18" t="s">
        <v>131</v>
      </c>
      <c r="C101" s="215" t="s">
        <v>166</v>
      </c>
      <c r="D101" s="1" t="s">
        <v>377</v>
      </c>
      <c r="E101" s="28" t="s">
        <v>378</v>
      </c>
      <c r="F101" s="28"/>
      <c r="G101" s="28" t="s">
        <v>755</v>
      </c>
      <c r="H101" s="213">
        <v>27350</v>
      </c>
      <c r="I101" s="213">
        <f t="shared" si="1"/>
        <v>23376.068376068379</v>
      </c>
      <c r="J101" s="210">
        <v>27350</v>
      </c>
      <c r="K101" s="210">
        <v>0</v>
      </c>
      <c r="M101" s="28" t="s">
        <v>1296</v>
      </c>
      <c r="N101" s="28" t="s">
        <v>1288</v>
      </c>
      <c r="O101" s="216">
        <v>39903</v>
      </c>
      <c r="P101" s="216">
        <v>39930</v>
      </c>
      <c r="Q101" s="28" t="s">
        <v>1414</v>
      </c>
      <c r="R101" s="2" t="s">
        <v>3423</v>
      </c>
      <c r="S101" s="158">
        <v>1</v>
      </c>
      <c r="T101" s="28" t="s">
        <v>1505</v>
      </c>
      <c r="U101" s="28"/>
      <c r="V101" s="28"/>
      <c r="X101" s="20" t="s">
        <v>1506</v>
      </c>
      <c r="Y101" s="212">
        <v>1</v>
      </c>
      <c r="Z101" s="24">
        <v>0</v>
      </c>
      <c r="AA101" s="160">
        <v>39930</v>
      </c>
      <c r="AE101" s="160"/>
      <c r="AI101" s="160"/>
      <c r="AN101" s="24">
        <v>27350</v>
      </c>
      <c r="AO101" s="24">
        <v>0</v>
      </c>
      <c r="AP101" s="212">
        <v>1</v>
      </c>
      <c r="AQ101" s="159"/>
    </row>
    <row r="102" spans="1:45" ht="21" customHeight="1">
      <c r="A102" s="18" t="s">
        <v>131</v>
      </c>
      <c r="C102" s="215" t="s">
        <v>166</v>
      </c>
      <c r="D102" s="1" t="s">
        <v>377</v>
      </c>
      <c r="E102" s="28" t="s">
        <v>378</v>
      </c>
      <c r="F102" s="28"/>
      <c r="G102" s="28" t="s">
        <v>754</v>
      </c>
      <c r="H102" s="213">
        <v>56705</v>
      </c>
      <c r="I102" s="213">
        <f t="shared" si="1"/>
        <v>48465.811965811969</v>
      </c>
      <c r="J102" s="210">
        <v>56705</v>
      </c>
      <c r="K102" s="210">
        <v>0</v>
      </c>
      <c r="M102" s="28" t="s">
        <v>1296</v>
      </c>
      <c r="N102" s="28" t="s">
        <v>1318</v>
      </c>
      <c r="O102" s="216">
        <v>39903</v>
      </c>
      <c r="P102" s="216">
        <v>39930</v>
      </c>
      <c r="Q102" s="28" t="s">
        <v>1414</v>
      </c>
      <c r="R102" s="2" t="s">
        <v>3423</v>
      </c>
      <c r="S102" s="158" t="s">
        <v>1427</v>
      </c>
      <c r="T102" s="28" t="s">
        <v>1505</v>
      </c>
      <c r="U102" s="28"/>
      <c r="V102" s="28"/>
      <c r="X102" s="20" t="s">
        <v>1506</v>
      </c>
      <c r="Y102" s="212">
        <v>0.6</v>
      </c>
      <c r="Z102" s="24">
        <v>0</v>
      </c>
      <c r="AA102" s="160">
        <v>39930</v>
      </c>
      <c r="AB102" s="20" t="s">
        <v>1508</v>
      </c>
      <c r="AC102" s="212">
        <v>0.4</v>
      </c>
      <c r="AD102" s="24">
        <v>0</v>
      </c>
      <c r="AE102" s="160">
        <v>40052</v>
      </c>
      <c r="AI102" s="160"/>
      <c r="AN102" s="24">
        <v>56705</v>
      </c>
      <c r="AO102" s="24">
        <v>0</v>
      </c>
      <c r="AP102" s="212">
        <v>1</v>
      </c>
      <c r="AQ102" s="159"/>
    </row>
    <row r="103" spans="1:45" ht="21" customHeight="1">
      <c r="A103" s="18" t="s">
        <v>133</v>
      </c>
      <c r="C103" s="215" t="s">
        <v>167</v>
      </c>
      <c r="D103" s="1" t="s">
        <v>379</v>
      </c>
      <c r="E103" s="28" t="s">
        <v>380</v>
      </c>
      <c r="F103" s="28"/>
      <c r="G103" s="28" t="s">
        <v>756</v>
      </c>
      <c r="H103" s="213">
        <v>439300</v>
      </c>
      <c r="I103" s="213">
        <f t="shared" si="1"/>
        <v>375470.0854700855</v>
      </c>
      <c r="J103" s="219">
        <v>439300</v>
      </c>
      <c r="K103" s="219">
        <v>0</v>
      </c>
      <c r="M103" s="28" t="s">
        <v>1306</v>
      </c>
      <c r="N103" s="28" t="s">
        <v>1319</v>
      </c>
      <c r="O103" s="216">
        <v>39890</v>
      </c>
      <c r="P103" s="216">
        <v>39891</v>
      </c>
      <c r="Q103" s="28" t="s">
        <v>1414</v>
      </c>
      <c r="R103" s="2" t="s">
        <v>3423</v>
      </c>
      <c r="S103" s="158" t="s">
        <v>1429</v>
      </c>
      <c r="T103" s="28" t="s">
        <v>1505</v>
      </c>
      <c r="U103" s="28"/>
      <c r="V103" s="28"/>
      <c r="X103" s="20" t="s">
        <v>1517</v>
      </c>
      <c r="Y103" s="212">
        <v>0.1</v>
      </c>
      <c r="Z103" s="24">
        <v>355536.7</v>
      </c>
      <c r="AA103" s="160">
        <v>39930</v>
      </c>
      <c r="AC103" s="212">
        <v>0.2</v>
      </c>
      <c r="AD103" s="24">
        <v>711073.4</v>
      </c>
      <c r="AE103" s="160">
        <v>39958</v>
      </c>
      <c r="AG103" s="212">
        <v>0.4</v>
      </c>
      <c r="AH103" s="24">
        <v>1422146.8</v>
      </c>
      <c r="AI103" s="160">
        <v>39991</v>
      </c>
      <c r="AK103" s="30">
        <v>0.3</v>
      </c>
      <c r="AL103" s="20">
        <v>1066610.0999999999</v>
      </c>
      <c r="AM103" s="160">
        <v>40114</v>
      </c>
      <c r="AN103" s="24">
        <v>439300</v>
      </c>
      <c r="AO103" s="24">
        <v>0</v>
      </c>
      <c r="AP103" s="212">
        <v>1</v>
      </c>
      <c r="AQ103" s="159" t="s">
        <v>1539</v>
      </c>
    </row>
    <row r="104" spans="1:45" ht="21" customHeight="1">
      <c r="A104" s="18" t="s">
        <v>133</v>
      </c>
      <c r="C104" s="215" t="s">
        <v>167</v>
      </c>
      <c r="D104" s="1" t="s">
        <v>379</v>
      </c>
      <c r="E104" s="28" t="s">
        <v>380</v>
      </c>
      <c r="F104" s="28"/>
      <c r="G104" s="28" t="s">
        <v>757</v>
      </c>
      <c r="H104" s="213">
        <v>1478620</v>
      </c>
      <c r="I104" s="213">
        <f t="shared" si="1"/>
        <v>1263777.7777777778</v>
      </c>
      <c r="J104" s="210">
        <v>1478620</v>
      </c>
      <c r="K104" s="210">
        <v>0</v>
      </c>
      <c r="M104" s="28" t="s">
        <v>1306</v>
      </c>
      <c r="N104" s="28" t="s">
        <v>3424</v>
      </c>
      <c r="O104" s="216">
        <v>39899</v>
      </c>
      <c r="P104" s="216">
        <v>39902</v>
      </c>
      <c r="Q104" s="28" t="s">
        <v>1414</v>
      </c>
      <c r="R104" s="2" t="s">
        <v>3423</v>
      </c>
      <c r="S104" s="158" t="s">
        <v>1430</v>
      </c>
      <c r="T104" s="28" t="s">
        <v>1505</v>
      </c>
      <c r="U104" s="28"/>
      <c r="V104" s="28"/>
      <c r="X104" s="20" t="s">
        <v>1517</v>
      </c>
      <c r="Y104" s="212">
        <v>0.1</v>
      </c>
      <c r="Z104" s="24">
        <v>0</v>
      </c>
      <c r="AA104" s="160">
        <v>39930</v>
      </c>
      <c r="AD104" s="24">
        <v>250000</v>
      </c>
      <c r="AE104" s="160">
        <v>40169</v>
      </c>
      <c r="AH104" s="24">
        <v>450000</v>
      </c>
      <c r="AI104" s="160">
        <v>40260</v>
      </c>
      <c r="AL104" s="20">
        <v>335034</v>
      </c>
      <c r="AM104" s="160" t="s">
        <v>5014</v>
      </c>
      <c r="AN104" s="24">
        <v>1478620</v>
      </c>
      <c r="AO104" s="24">
        <v>0</v>
      </c>
      <c r="AP104" s="212">
        <v>1</v>
      </c>
      <c r="AQ104" s="159" t="s">
        <v>1774</v>
      </c>
      <c r="AR104" s="20">
        <v>160000</v>
      </c>
      <c r="AS104" s="160">
        <v>40357</v>
      </c>
    </row>
    <row r="105" spans="1:45" ht="21" customHeight="1">
      <c r="A105" s="18" t="s">
        <v>133</v>
      </c>
      <c r="C105" s="215" t="s">
        <v>167</v>
      </c>
      <c r="D105" s="1" t="s">
        <v>379</v>
      </c>
      <c r="E105" s="28" t="s">
        <v>380</v>
      </c>
      <c r="F105" s="28"/>
      <c r="G105" s="28" t="s">
        <v>758</v>
      </c>
      <c r="H105" s="213">
        <v>216700</v>
      </c>
      <c r="I105" s="213">
        <f t="shared" si="1"/>
        <v>185213.67521367522</v>
      </c>
      <c r="J105" s="210">
        <v>216700</v>
      </c>
      <c r="K105" s="210">
        <v>0</v>
      </c>
      <c r="M105" s="28" t="s">
        <v>1306</v>
      </c>
      <c r="N105" s="28" t="s">
        <v>1319</v>
      </c>
      <c r="O105" s="216">
        <v>39904</v>
      </c>
      <c r="P105" s="216">
        <v>39923</v>
      </c>
      <c r="Q105" s="28" t="s">
        <v>1414</v>
      </c>
      <c r="R105" s="2" t="s">
        <v>3423</v>
      </c>
      <c r="S105" s="158" t="s">
        <v>1429</v>
      </c>
      <c r="T105" s="28" t="s">
        <v>1505</v>
      </c>
      <c r="U105" s="28"/>
      <c r="V105" s="28"/>
      <c r="X105" s="20" t="s">
        <v>1517</v>
      </c>
      <c r="Y105" s="212">
        <v>0.1</v>
      </c>
      <c r="Z105" s="24">
        <v>0</v>
      </c>
      <c r="AA105" s="160">
        <v>39930</v>
      </c>
      <c r="AC105" s="212">
        <v>0.6</v>
      </c>
      <c r="AD105" s="24">
        <v>0</v>
      </c>
      <c r="AE105" s="160">
        <v>40023</v>
      </c>
      <c r="AG105" s="212">
        <v>0.3</v>
      </c>
      <c r="AH105" s="24">
        <v>0</v>
      </c>
      <c r="AI105" s="160">
        <v>40144</v>
      </c>
      <c r="AN105" s="24">
        <v>216700</v>
      </c>
      <c r="AO105" s="24">
        <v>0</v>
      </c>
      <c r="AP105" s="212">
        <v>1</v>
      </c>
      <c r="AQ105" s="159" t="s">
        <v>1540</v>
      </c>
    </row>
    <row r="106" spans="1:45" ht="21" customHeight="1">
      <c r="A106" s="18" t="s">
        <v>133</v>
      </c>
      <c r="C106" s="215" t="s">
        <v>167</v>
      </c>
      <c r="D106" s="1" t="s">
        <v>379</v>
      </c>
      <c r="E106" s="28" t="s">
        <v>380</v>
      </c>
      <c r="F106" s="28"/>
      <c r="G106" s="28" t="s">
        <v>759</v>
      </c>
      <c r="H106" s="213">
        <v>379500</v>
      </c>
      <c r="I106" s="213">
        <f t="shared" si="1"/>
        <v>324358.97435897437</v>
      </c>
      <c r="J106" s="210">
        <v>379500</v>
      </c>
      <c r="K106" s="210">
        <v>0</v>
      </c>
      <c r="M106" s="28" t="s">
        <v>1306</v>
      </c>
      <c r="N106" s="28" t="s">
        <v>1303</v>
      </c>
      <c r="O106" s="216">
        <v>39904</v>
      </c>
      <c r="P106" s="216">
        <v>39923</v>
      </c>
      <c r="Q106" s="28" t="s">
        <v>1414</v>
      </c>
      <c r="R106" s="2" t="s">
        <v>3423</v>
      </c>
      <c r="S106" s="158" t="s">
        <v>1431</v>
      </c>
      <c r="T106" s="28" t="s">
        <v>1505</v>
      </c>
      <c r="U106" s="28"/>
      <c r="V106" s="28"/>
      <c r="X106" s="20" t="s">
        <v>1506</v>
      </c>
      <c r="Y106" s="212"/>
      <c r="Z106" s="24">
        <v>96600</v>
      </c>
      <c r="AA106" s="160">
        <v>39958</v>
      </c>
      <c r="AD106" s="24">
        <v>144900</v>
      </c>
      <c r="AE106" s="160">
        <v>39991</v>
      </c>
      <c r="AH106" s="24">
        <v>24150</v>
      </c>
      <c r="AI106" s="160">
        <v>40023</v>
      </c>
      <c r="AK106" s="30">
        <v>0.3</v>
      </c>
      <c r="AL106" s="20">
        <v>113850</v>
      </c>
      <c r="AM106" s="160">
        <v>40114</v>
      </c>
      <c r="AN106" s="24">
        <v>379500</v>
      </c>
      <c r="AO106" s="24">
        <v>0</v>
      </c>
      <c r="AP106" s="212">
        <v>1</v>
      </c>
      <c r="AQ106" s="159">
        <v>39927</v>
      </c>
      <c r="AR106" s="20" t="s">
        <v>1541</v>
      </c>
    </row>
    <row r="107" spans="1:45" ht="21" customHeight="1">
      <c r="A107" s="18" t="s">
        <v>133</v>
      </c>
      <c r="C107" s="215" t="s">
        <v>167</v>
      </c>
      <c r="D107" s="1" t="s">
        <v>379</v>
      </c>
      <c r="E107" s="28" t="s">
        <v>380</v>
      </c>
      <c r="F107" s="28"/>
      <c r="G107" s="28" t="s">
        <v>760</v>
      </c>
      <c r="H107" s="213">
        <v>31500</v>
      </c>
      <c r="I107" s="213">
        <f t="shared" si="1"/>
        <v>26923.076923076926</v>
      </c>
      <c r="J107" s="210">
        <v>31500</v>
      </c>
      <c r="K107" s="210">
        <v>0</v>
      </c>
      <c r="M107" s="28" t="s">
        <v>1306</v>
      </c>
      <c r="N107" s="28" t="s">
        <v>1320</v>
      </c>
      <c r="O107" s="216">
        <v>39932</v>
      </c>
      <c r="P107" s="216">
        <v>39933</v>
      </c>
      <c r="Q107" s="28" t="s">
        <v>1414</v>
      </c>
      <c r="R107" s="2" t="s">
        <v>3423</v>
      </c>
      <c r="S107" s="158" t="s">
        <v>1426</v>
      </c>
      <c r="T107" s="28" t="s">
        <v>1505</v>
      </c>
      <c r="U107" s="28"/>
      <c r="V107" s="28"/>
      <c r="X107" s="20" t="s">
        <v>1506</v>
      </c>
      <c r="Y107" s="212">
        <v>0.5</v>
      </c>
      <c r="Z107" s="24">
        <v>0</v>
      </c>
      <c r="AA107" s="160">
        <v>39991</v>
      </c>
      <c r="AC107" s="212">
        <v>0.5</v>
      </c>
      <c r="AD107" s="24">
        <v>0</v>
      </c>
      <c r="AE107" s="160">
        <v>40114</v>
      </c>
      <c r="AI107" s="160"/>
      <c r="AN107" s="24">
        <v>31500</v>
      </c>
      <c r="AO107" s="24">
        <v>0</v>
      </c>
      <c r="AP107" s="212">
        <v>1</v>
      </c>
      <c r="AQ107" s="159" t="s">
        <v>1542</v>
      </c>
    </row>
    <row r="108" spans="1:45" ht="21" customHeight="1">
      <c r="A108" s="18" t="s">
        <v>133</v>
      </c>
      <c r="C108" s="215" t="s">
        <v>167</v>
      </c>
      <c r="D108" s="1" t="s">
        <v>379</v>
      </c>
      <c r="E108" s="28" t="s">
        <v>380</v>
      </c>
      <c r="F108" s="28"/>
      <c r="G108" s="28" t="s">
        <v>761</v>
      </c>
      <c r="H108" s="213">
        <v>115000</v>
      </c>
      <c r="I108" s="213">
        <f t="shared" si="1"/>
        <v>98290.598290598296</v>
      </c>
      <c r="J108" s="210">
        <v>115000</v>
      </c>
      <c r="K108" s="210">
        <v>0</v>
      </c>
      <c r="M108" s="28" t="s">
        <v>1306</v>
      </c>
      <c r="N108" s="28" t="s">
        <v>1303</v>
      </c>
      <c r="O108" s="216">
        <v>40002</v>
      </c>
      <c r="P108" s="216">
        <v>40007</v>
      </c>
      <c r="Q108" s="28" t="s">
        <v>1414</v>
      </c>
      <c r="R108" s="2" t="s">
        <v>3423</v>
      </c>
      <c r="S108" s="158" t="s">
        <v>1431</v>
      </c>
      <c r="T108" s="28" t="s">
        <v>1505</v>
      </c>
      <c r="U108" s="28"/>
      <c r="V108" s="28"/>
      <c r="X108" s="20" t="s">
        <v>1506</v>
      </c>
      <c r="Y108" s="212">
        <v>0.7</v>
      </c>
      <c r="Z108" s="24">
        <v>96600</v>
      </c>
      <c r="AA108" s="160">
        <v>40023</v>
      </c>
      <c r="AD108" s="24">
        <v>18400</v>
      </c>
      <c r="AE108" s="160">
        <v>40114</v>
      </c>
      <c r="AI108" s="160"/>
      <c r="AN108" s="24">
        <v>115000</v>
      </c>
      <c r="AO108" s="24">
        <v>0</v>
      </c>
      <c r="AP108" s="212">
        <v>1</v>
      </c>
      <c r="AQ108" s="159" t="s">
        <v>1543</v>
      </c>
    </row>
    <row r="109" spans="1:45" ht="21" customHeight="1">
      <c r="A109" s="18" t="s">
        <v>133</v>
      </c>
      <c r="C109" s="215" t="s">
        <v>167</v>
      </c>
      <c r="D109" s="1" t="s">
        <v>379</v>
      </c>
      <c r="E109" s="28" t="s">
        <v>380</v>
      </c>
      <c r="F109" s="28"/>
      <c r="G109" s="28" t="s">
        <v>762</v>
      </c>
      <c r="H109" s="213">
        <v>27900</v>
      </c>
      <c r="I109" s="213">
        <f t="shared" si="1"/>
        <v>23846.153846153848</v>
      </c>
      <c r="J109" s="210">
        <v>27900</v>
      </c>
      <c r="K109" s="210">
        <v>0</v>
      </c>
      <c r="M109" s="28" t="s">
        <v>1306</v>
      </c>
      <c r="N109" s="28" t="s">
        <v>1275</v>
      </c>
      <c r="O109" s="216">
        <v>40002</v>
      </c>
      <c r="P109" s="216">
        <v>40007</v>
      </c>
      <c r="Q109" s="28" t="s">
        <v>1414</v>
      </c>
      <c r="R109" s="2" t="s">
        <v>3423</v>
      </c>
      <c r="S109" s="158" t="s">
        <v>1431</v>
      </c>
      <c r="T109" s="28" t="s">
        <v>1505</v>
      </c>
      <c r="U109" s="28"/>
      <c r="V109" s="28"/>
      <c r="X109" s="20" t="s">
        <v>1506</v>
      </c>
      <c r="Y109" s="212">
        <v>0.7</v>
      </c>
      <c r="Z109" s="24">
        <v>19530</v>
      </c>
      <c r="AA109" s="160">
        <v>40023</v>
      </c>
      <c r="AC109" s="212">
        <v>0.3</v>
      </c>
      <c r="AD109" s="24">
        <v>0</v>
      </c>
      <c r="AE109" s="160">
        <v>40114</v>
      </c>
      <c r="AI109" s="160"/>
      <c r="AN109" s="24">
        <v>27900</v>
      </c>
      <c r="AO109" s="24">
        <v>0</v>
      </c>
      <c r="AP109" s="212">
        <v>1</v>
      </c>
      <c r="AQ109" s="159" t="s">
        <v>1544</v>
      </c>
    </row>
    <row r="110" spans="1:45" ht="21" customHeight="1">
      <c r="A110" s="18" t="s">
        <v>133</v>
      </c>
      <c r="C110" s="215" t="s">
        <v>167</v>
      </c>
      <c r="D110" s="1" t="s">
        <v>379</v>
      </c>
      <c r="E110" s="28" t="s">
        <v>380</v>
      </c>
      <c r="F110" s="28"/>
      <c r="G110" s="28" t="s">
        <v>756</v>
      </c>
      <c r="H110" s="213">
        <v>62000</v>
      </c>
      <c r="I110" s="213">
        <f t="shared" si="1"/>
        <v>52991.452991452992</v>
      </c>
      <c r="J110" s="210">
        <v>62000</v>
      </c>
      <c r="K110" s="210">
        <v>0</v>
      </c>
      <c r="M110" s="28" t="s">
        <v>1306</v>
      </c>
      <c r="N110" s="28" t="s">
        <v>1319</v>
      </c>
      <c r="O110" s="216">
        <v>40007</v>
      </c>
      <c r="P110" s="216">
        <v>40017</v>
      </c>
      <c r="Q110" s="28" t="s">
        <v>1414</v>
      </c>
      <c r="R110" s="2" t="s">
        <v>3423</v>
      </c>
      <c r="S110" s="158" t="s">
        <v>1429</v>
      </c>
      <c r="T110" s="28" t="s">
        <v>1505</v>
      </c>
      <c r="U110" s="28"/>
      <c r="V110" s="28"/>
      <c r="X110" s="20" t="s">
        <v>1506</v>
      </c>
      <c r="Y110" s="212">
        <v>0.7</v>
      </c>
      <c r="Z110" s="24">
        <v>0</v>
      </c>
      <c r="AA110" s="160">
        <v>40052</v>
      </c>
      <c r="AC110" s="212">
        <v>0.3</v>
      </c>
      <c r="AD110" s="24">
        <v>0</v>
      </c>
      <c r="AE110" s="160">
        <v>40144</v>
      </c>
      <c r="AI110" s="160"/>
      <c r="AN110" s="24">
        <v>62000</v>
      </c>
      <c r="AO110" s="24">
        <v>0</v>
      </c>
      <c r="AP110" s="212">
        <v>1</v>
      </c>
      <c r="AQ110" s="159" t="s">
        <v>1545</v>
      </c>
    </row>
    <row r="111" spans="1:45" ht="21" customHeight="1">
      <c r="A111" s="18" t="s">
        <v>133</v>
      </c>
      <c r="C111" s="215" t="s">
        <v>167</v>
      </c>
      <c r="D111" s="1" t="s">
        <v>379</v>
      </c>
      <c r="E111" s="28" t="s">
        <v>380</v>
      </c>
      <c r="F111" s="28"/>
      <c r="G111" s="28" t="s">
        <v>763</v>
      </c>
      <c r="H111" s="213">
        <v>23800</v>
      </c>
      <c r="I111" s="213">
        <f t="shared" si="1"/>
        <v>20341.880341880344</v>
      </c>
      <c r="J111" s="210">
        <v>23800</v>
      </c>
      <c r="K111" s="210">
        <v>0</v>
      </c>
      <c r="M111" s="28" t="s">
        <v>1306</v>
      </c>
      <c r="N111" s="28" t="s">
        <v>1287</v>
      </c>
      <c r="O111" s="216">
        <v>40113</v>
      </c>
      <c r="P111" s="216">
        <v>40126</v>
      </c>
      <c r="Q111" s="28" t="s">
        <v>1414</v>
      </c>
      <c r="R111" s="2" t="s">
        <v>3423</v>
      </c>
      <c r="S111" s="158">
        <v>1</v>
      </c>
      <c r="T111" s="28" t="s">
        <v>1505</v>
      </c>
      <c r="U111" s="28"/>
      <c r="V111" s="28"/>
      <c r="X111" s="20" t="s">
        <v>1506</v>
      </c>
      <c r="Y111" s="212">
        <v>1</v>
      </c>
      <c r="Z111" s="24">
        <v>0</v>
      </c>
      <c r="AA111" s="160">
        <v>40144</v>
      </c>
      <c r="AE111" s="160"/>
      <c r="AI111" s="160"/>
      <c r="AN111" s="24">
        <v>23800</v>
      </c>
      <c r="AO111" s="24">
        <v>0</v>
      </c>
      <c r="AP111" s="212">
        <v>1</v>
      </c>
      <c r="AQ111" s="159"/>
    </row>
    <row r="112" spans="1:45" ht="21" customHeight="1">
      <c r="A112" s="18" t="s">
        <v>133</v>
      </c>
      <c r="C112" s="215" t="s">
        <v>167</v>
      </c>
      <c r="D112" s="1" t="s">
        <v>379</v>
      </c>
      <c r="E112" s="28" t="s">
        <v>380</v>
      </c>
      <c r="F112" s="28"/>
      <c r="G112" s="28" t="s">
        <v>764</v>
      </c>
      <c r="H112" s="213">
        <v>18840</v>
      </c>
      <c r="I112" s="213">
        <f t="shared" si="1"/>
        <v>16102.564102564103</v>
      </c>
      <c r="J112" s="210">
        <v>18840</v>
      </c>
      <c r="K112" s="210">
        <v>0</v>
      </c>
      <c r="M112" s="28" t="s">
        <v>1306</v>
      </c>
      <c r="N112" s="28" t="s">
        <v>1318</v>
      </c>
      <c r="O112" s="216">
        <v>40113</v>
      </c>
      <c r="P112" s="216">
        <v>40126</v>
      </c>
      <c r="Q112" s="28" t="s">
        <v>1414</v>
      </c>
      <c r="R112" s="2" t="s">
        <v>3423</v>
      </c>
      <c r="S112" s="158">
        <v>1</v>
      </c>
      <c r="T112" s="28" t="s">
        <v>1505</v>
      </c>
      <c r="U112" s="28"/>
      <c r="V112" s="28"/>
      <c r="X112" s="20" t="s">
        <v>1506</v>
      </c>
      <c r="Y112" s="212">
        <v>1</v>
      </c>
      <c r="Z112" s="24">
        <v>0</v>
      </c>
      <c r="AA112" s="160">
        <v>40144</v>
      </c>
      <c r="AE112" s="160"/>
      <c r="AI112" s="160"/>
      <c r="AN112" s="24">
        <v>18840</v>
      </c>
      <c r="AO112" s="24">
        <v>0</v>
      </c>
      <c r="AP112" s="212">
        <v>1</v>
      </c>
      <c r="AQ112" s="159"/>
    </row>
    <row r="113" spans="1:43" ht="21" customHeight="1">
      <c r="A113" s="18" t="s">
        <v>133</v>
      </c>
      <c r="C113" s="215" t="s">
        <v>167</v>
      </c>
      <c r="D113" s="1" t="s">
        <v>379</v>
      </c>
      <c r="E113" s="28" t="s">
        <v>380</v>
      </c>
      <c r="F113" s="28"/>
      <c r="G113" s="28" t="s">
        <v>765</v>
      </c>
      <c r="H113" s="213">
        <v>175660</v>
      </c>
      <c r="I113" s="213">
        <f t="shared" si="1"/>
        <v>150136.75213675215</v>
      </c>
      <c r="J113" s="210">
        <v>175660</v>
      </c>
      <c r="K113" s="210">
        <v>0</v>
      </c>
      <c r="M113" s="28" t="s">
        <v>1306</v>
      </c>
      <c r="N113" s="28" t="s">
        <v>1285</v>
      </c>
      <c r="O113" s="216">
        <v>40130</v>
      </c>
      <c r="P113" s="216">
        <v>40133</v>
      </c>
      <c r="Q113" s="28" t="s">
        <v>1414</v>
      </c>
      <c r="R113" s="2" t="s">
        <v>3423</v>
      </c>
      <c r="S113" s="158" t="s">
        <v>1432</v>
      </c>
      <c r="T113" s="28" t="s">
        <v>1505</v>
      </c>
      <c r="U113" s="28"/>
      <c r="V113" s="28"/>
      <c r="X113" s="20" t="s">
        <v>1506</v>
      </c>
      <c r="Y113" s="212">
        <v>0.5</v>
      </c>
      <c r="Z113" s="24">
        <v>87730</v>
      </c>
      <c r="AA113" s="160">
        <v>40169</v>
      </c>
      <c r="AC113" s="212">
        <v>0.5</v>
      </c>
      <c r="AD113" s="24">
        <v>87930</v>
      </c>
      <c r="AE113" s="160">
        <v>40357</v>
      </c>
      <c r="AI113" s="160"/>
      <c r="AN113" s="24">
        <v>175660</v>
      </c>
      <c r="AO113" s="24">
        <v>0</v>
      </c>
      <c r="AP113" s="212">
        <v>1</v>
      </c>
      <c r="AQ113" s="159"/>
    </row>
    <row r="114" spans="1:43" ht="21" customHeight="1">
      <c r="A114" s="18" t="s">
        <v>133</v>
      </c>
      <c r="C114" s="215" t="s">
        <v>167</v>
      </c>
      <c r="D114" s="1" t="s">
        <v>379</v>
      </c>
      <c r="E114" s="28" t="s">
        <v>380</v>
      </c>
      <c r="F114" s="28"/>
      <c r="G114" s="28" t="s">
        <v>766</v>
      </c>
      <c r="H114" s="213">
        <v>79800</v>
      </c>
      <c r="I114" s="213">
        <f t="shared" si="1"/>
        <v>68205.128205128203</v>
      </c>
      <c r="J114" s="210">
        <v>79800</v>
      </c>
      <c r="K114" s="210">
        <v>0</v>
      </c>
      <c r="M114" s="28" t="s">
        <v>1306</v>
      </c>
      <c r="N114" s="28" t="s">
        <v>1284</v>
      </c>
      <c r="O114" s="216">
        <v>40130</v>
      </c>
      <c r="P114" s="216">
        <v>40133</v>
      </c>
      <c r="Q114" s="28" t="s">
        <v>1414</v>
      </c>
      <c r="R114" s="2" t="s">
        <v>3423</v>
      </c>
      <c r="S114" s="158" t="s">
        <v>1432</v>
      </c>
      <c r="T114" s="28" t="s">
        <v>1505</v>
      </c>
      <c r="U114" s="28"/>
      <c r="V114" s="28"/>
      <c r="X114" s="20" t="s">
        <v>1506</v>
      </c>
      <c r="Y114" s="212">
        <v>0.5</v>
      </c>
      <c r="Z114" s="24">
        <v>0</v>
      </c>
      <c r="AA114" s="160">
        <v>40207</v>
      </c>
      <c r="AC114" s="212">
        <v>0.5</v>
      </c>
      <c r="AD114" s="24">
        <v>0</v>
      </c>
      <c r="AE114" s="160">
        <v>40357</v>
      </c>
      <c r="AI114" s="160"/>
      <c r="AN114" s="24">
        <v>79800</v>
      </c>
      <c r="AO114" s="24">
        <v>0</v>
      </c>
      <c r="AP114" s="212">
        <v>1</v>
      </c>
      <c r="AQ114" s="159"/>
    </row>
    <row r="115" spans="1:43" ht="21" customHeight="1">
      <c r="A115" s="18" t="s">
        <v>133</v>
      </c>
      <c r="C115" s="215" t="s">
        <v>167</v>
      </c>
      <c r="D115" s="1" t="s">
        <v>379</v>
      </c>
      <c r="E115" s="28" t="s">
        <v>380</v>
      </c>
      <c r="F115" s="28"/>
      <c r="G115" s="28" t="s">
        <v>767</v>
      </c>
      <c r="H115" s="213">
        <v>289100</v>
      </c>
      <c r="I115" s="213">
        <f t="shared" si="1"/>
        <v>247094.01709401712</v>
      </c>
      <c r="J115" s="210">
        <v>289100</v>
      </c>
      <c r="K115" s="210">
        <v>0</v>
      </c>
      <c r="M115" s="28" t="s">
        <v>1306</v>
      </c>
      <c r="N115" s="28" t="s">
        <v>1275</v>
      </c>
      <c r="O115" s="216">
        <v>40130</v>
      </c>
      <c r="P115" s="216">
        <v>40134</v>
      </c>
      <c r="Q115" s="28" t="s">
        <v>1414</v>
      </c>
      <c r="R115" s="2" t="s">
        <v>3423</v>
      </c>
      <c r="S115" s="158" t="s">
        <v>1433</v>
      </c>
      <c r="T115" s="28" t="s">
        <v>1505</v>
      </c>
      <c r="U115" s="28"/>
      <c r="V115" s="28"/>
      <c r="X115" s="20" t="s">
        <v>1506</v>
      </c>
      <c r="Y115" s="212">
        <v>0.3</v>
      </c>
      <c r="Z115" s="24">
        <v>0</v>
      </c>
      <c r="AA115" s="160">
        <v>40169</v>
      </c>
      <c r="AC115" s="212">
        <v>0.4</v>
      </c>
      <c r="AD115" s="24">
        <v>0</v>
      </c>
      <c r="AE115" s="160">
        <v>40357</v>
      </c>
      <c r="AG115" s="212">
        <v>0.3</v>
      </c>
      <c r="AH115" s="24">
        <v>0</v>
      </c>
      <c r="AI115" s="160">
        <v>40511</v>
      </c>
      <c r="AN115" s="24">
        <v>289100</v>
      </c>
      <c r="AO115" s="24">
        <v>0</v>
      </c>
      <c r="AP115" s="212">
        <v>1</v>
      </c>
      <c r="AQ115" s="159"/>
    </row>
    <row r="116" spans="1:43" ht="21" customHeight="1">
      <c r="A116" s="18" t="s">
        <v>133</v>
      </c>
      <c r="C116" s="215" t="s">
        <v>167</v>
      </c>
      <c r="D116" s="1" t="s">
        <v>379</v>
      </c>
      <c r="E116" s="28" t="s">
        <v>380</v>
      </c>
      <c r="F116" s="28"/>
      <c r="G116" s="28" t="s">
        <v>768</v>
      </c>
      <c r="H116" s="213">
        <v>73015</v>
      </c>
      <c r="I116" s="213">
        <f t="shared" si="1"/>
        <v>62405.982905982906</v>
      </c>
      <c r="J116" s="210">
        <v>73015</v>
      </c>
      <c r="K116" s="210">
        <v>0</v>
      </c>
      <c r="M116" s="28" t="s">
        <v>1306</v>
      </c>
      <c r="N116" s="28" t="s">
        <v>1303</v>
      </c>
      <c r="O116" s="216">
        <v>40141</v>
      </c>
      <c r="P116" s="216">
        <v>40147</v>
      </c>
      <c r="Q116" s="28" t="s">
        <v>1414</v>
      </c>
      <c r="R116" s="2" t="s">
        <v>3423</v>
      </c>
      <c r="S116" s="158" t="s">
        <v>1433</v>
      </c>
      <c r="T116" s="28" t="s">
        <v>1505</v>
      </c>
      <c r="U116" s="28"/>
      <c r="V116" s="28"/>
      <c r="X116" s="20" t="s">
        <v>1506</v>
      </c>
      <c r="Y116" s="212">
        <v>0.6</v>
      </c>
      <c r="Z116" s="24">
        <v>0</v>
      </c>
      <c r="AA116" s="160">
        <v>40169</v>
      </c>
      <c r="AC116" s="212">
        <v>0.4</v>
      </c>
      <c r="AD116" s="24">
        <v>0</v>
      </c>
      <c r="AE116" s="160">
        <v>40357</v>
      </c>
      <c r="AI116" s="160"/>
      <c r="AN116" s="24">
        <v>73015</v>
      </c>
      <c r="AO116" s="24">
        <v>0</v>
      </c>
      <c r="AP116" s="212">
        <v>1</v>
      </c>
      <c r="AQ116" s="159"/>
    </row>
    <row r="117" spans="1:43" ht="21" customHeight="1">
      <c r="A117" s="18" t="s">
        <v>133</v>
      </c>
      <c r="C117" s="215" t="s">
        <v>167</v>
      </c>
      <c r="D117" s="1" t="s">
        <v>379</v>
      </c>
      <c r="E117" s="28" t="s">
        <v>380</v>
      </c>
      <c r="F117" s="28"/>
      <c r="G117" s="28" t="s">
        <v>769</v>
      </c>
      <c r="H117" s="213">
        <v>3140</v>
      </c>
      <c r="I117" s="213">
        <f t="shared" si="1"/>
        <v>2683.7606837606841</v>
      </c>
      <c r="J117" s="210">
        <v>3140</v>
      </c>
      <c r="K117" s="210">
        <v>0</v>
      </c>
      <c r="M117" s="28" t="s">
        <v>1306</v>
      </c>
      <c r="N117" s="28" t="s">
        <v>1318</v>
      </c>
      <c r="O117" s="216">
        <v>40158</v>
      </c>
      <c r="P117" s="216">
        <v>40158</v>
      </c>
      <c r="Q117" s="28" t="s">
        <v>1414</v>
      </c>
      <c r="R117" s="2" t="s">
        <v>3423</v>
      </c>
      <c r="S117" s="158">
        <v>1</v>
      </c>
      <c r="T117" s="28" t="s">
        <v>1505</v>
      </c>
      <c r="U117" s="28"/>
      <c r="V117" s="28"/>
      <c r="X117" s="20" t="s">
        <v>1506</v>
      </c>
      <c r="Y117" s="212">
        <v>1</v>
      </c>
      <c r="Z117" s="24">
        <v>0</v>
      </c>
      <c r="AA117" s="160">
        <v>40207</v>
      </c>
      <c r="AE117" s="160"/>
      <c r="AI117" s="160"/>
      <c r="AN117" s="24">
        <v>3140</v>
      </c>
      <c r="AO117" s="24">
        <v>0</v>
      </c>
      <c r="AP117" s="212">
        <v>1</v>
      </c>
      <c r="AQ117" s="159"/>
    </row>
    <row r="118" spans="1:43" ht="21" customHeight="1">
      <c r="A118" s="18" t="s">
        <v>133</v>
      </c>
      <c r="C118" s="215" t="s">
        <v>167</v>
      </c>
      <c r="D118" s="1" t="s">
        <v>379</v>
      </c>
      <c r="E118" s="28" t="s">
        <v>380</v>
      </c>
      <c r="F118" s="28"/>
      <c r="G118" s="28" t="s">
        <v>770</v>
      </c>
      <c r="H118" s="213">
        <v>22650</v>
      </c>
      <c r="I118" s="213">
        <f t="shared" si="1"/>
        <v>19358.974358974359</v>
      </c>
      <c r="J118" s="210">
        <v>22650</v>
      </c>
      <c r="K118" s="210">
        <v>0</v>
      </c>
      <c r="M118" s="28" t="s">
        <v>1306</v>
      </c>
      <c r="N118" s="28" t="s">
        <v>1303</v>
      </c>
      <c r="O118" s="216">
        <v>40178</v>
      </c>
      <c r="P118" s="216">
        <v>40178</v>
      </c>
      <c r="Q118" s="28" t="s">
        <v>1414</v>
      </c>
      <c r="R118" s="2" t="s">
        <v>3423</v>
      </c>
      <c r="S118" s="158" t="s">
        <v>1426</v>
      </c>
      <c r="T118" s="28" t="s">
        <v>1505</v>
      </c>
      <c r="U118" s="28"/>
      <c r="V118" s="28"/>
      <c r="X118" s="20" t="s">
        <v>1506</v>
      </c>
      <c r="Y118" s="212">
        <v>0.5</v>
      </c>
      <c r="Z118" s="24">
        <v>0</v>
      </c>
      <c r="AA118" s="160">
        <v>40219</v>
      </c>
      <c r="AC118" s="212">
        <v>0.5</v>
      </c>
      <c r="AD118" s="24">
        <v>0</v>
      </c>
      <c r="AE118" s="160">
        <v>40357</v>
      </c>
      <c r="AI118" s="160"/>
      <c r="AN118" s="24">
        <v>22650</v>
      </c>
      <c r="AO118" s="24">
        <v>0</v>
      </c>
      <c r="AP118" s="212">
        <v>1</v>
      </c>
      <c r="AQ118" s="159"/>
    </row>
    <row r="119" spans="1:43" ht="21" customHeight="1">
      <c r="A119" s="18" t="s">
        <v>133</v>
      </c>
      <c r="C119" s="215" t="s">
        <v>167</v>
      </c>
      <c r="D119" s="1" t="s">
        <v>379</v>
      </c>
      <c r="E119" s="28" t="s">
        <v>380</v>
      </c>
      <c r="F119" s="28"/>
      <c r="G119" s="28" t="s">
        <v>771</v>
      </c>
      <c r="H119" s="213">
        <v>11880</v>
      </c>
      <c r="I119" s="213">
        <f t="shared" si="1"/>
        <v>10153.846153846154</v>
      </c>
      <c r="J119" s="210">
        <v>11880</v>
      </c>
      <c r="K119" s="210">
        <v>0</v>
      </c>
      <c r="M119" s="28" t="s">
        <v>1306</v>
      </c>
      <c r="N119" s="28" t="s">
        <v>1275</v>
      </c>
      <c r="O119" s="216">
        <v>40158</v>
      </c>
      <c r="P119" s="216">
        <v>40184</v>
      </c>
      <c r="Q119" s="28" t="s">
        <v>1414</v>
      </c>
      <c r="R119" s="2" t="s">
        <v>3423</v>
      </c>
      <c r="S119" s="158">
        <v>1</v>
      </c>
      <c r="T119" s="28" t="s">
        <v>1505</v>
      </c>
      <c r="U119" s="28"/>
      <c r="V119" s="28"/>
      <c r="X119" s="20" t="s">
        <v>1506</v>
      </c>
      <c r="Y119" s="212">
        <v>1</v>
      </c>
      <c r="Z119" s="24">
        <v>0</v>
      </c>
      <c r="AA119" s="160">
        <v>40219</v>
      </c>
      <c r="AE119" s="160"/>
      <c r="AI119" s="160"/>
      <c r="AN119" s="24">
        <v>11880</v>
      </c>
      <c r="AO119" s="24">
        <v>0</v>
      </c>
      <c r="AP119" s="212">
        <v>1</v>
      </c>
      <c r="AQ119" s="159"/>
    </row>
    <row r="120" spans="1:43" ht="21" customHeight="1">
      <c r="A120" s="18" t="s">
        <v>133</v>
      </c>
      <c r="C120" s="215" t="s">
        <v>167</v>
      </c>
      <c r="D120" s="1" t="s">
        <v>379</v>
      </c>
      <c r="E120" s="28" t="s">
        <v>380</v>
      </c>
      <c r="F120" s="28"/>
      <c r="G120" s="28" t="s">
        <v>772</v>
      </c>
      <c r="H120" s="213">
        <v>1275</v>
      </c>
      <c r="I120" s="213">
        <f t="shared" si="1"/>
        <v>1089.7435897435898</v>
      </c>
      <c r="J120" s="210">
        <v>1275</v>
      </c>
      <c r="K120" s="210">
        <v>0</v>
      </c>
      <c r="M120" s="28" t="s">
        <v>1306</v>
      </c>
      <c r="N120" s="28" t="s">
        <v>1275</v>
      </c>
      <c r="O120" s="216">
        <v>40220</v>
      </c>
      <c r="P120" s="216">
        <v>40242</v>
      </c>
      <c r="Q120" s="28" t="s">
        <v>1414</v>
      </c>
      <c r="R120" s="2" t="s">
        <v>3423</v>
      </c>
      <c r="S120" s="158">
        <v>1</v>
      </c>
      <c r="T120" s="28" t="s">
        <v>1505</v>
      </c>
      <c r="U120" s="28"/>
      <c r="V120" s="28"/>
      <c r="X120" s="20" t="s">
        <v>1506</v>
      </c>
      <c r="Y120" s="212">
        <v>1</v>
      </c>
      <c r="Z120" s="24">
        <v>0</v>
      </c>
      <c r="AA120" s="160">
        <v>40357</v>
      </c>
      <c r="AE120" s="160"/>
      <c r="AI120" s="160"/>
      <c r="AN120" s="24">
        <v>1275</v>
      </c>
      <c r="AO120" s="24">
        <v>0</v>
      </c>
      <c r="AP120" s="212">
        <v>1</v>
      </c>
      <c r="AQ120" s="159" t="s">
        <v>1546</v>
      </c>
    </row>
    <row r="121" spans="1:43" ht="21" customHeight="1">
      <c r="A121" s="18" t="s">
        <v>133</v>
      </c>
      <c r="C121" s="215" t="s">
        <v>167</v>
      </c>
      <c r="D121" s="1" t="s">
        <v>379</v>
      </c>
      <c r="E121" s="28" t="s">
        <v>380</v>
      </c>
      <c r="F121" s="28"/>
      <c r="G121" s="28" t="s">
        <v>773</v>
      </c>
      <c r="H121" s="213">
        <v>54500</v>
      </c>
      <c r="I121" s="213">
        <f t="shared" si="1"/>
        <v>46581.196581196586</v>
      </c>
      <c r="J121" s="210">
        <v>54500</v>
      </c>
      <c r="K121" s="210">
        <v>0</v>
      </c>
      <c r="M121" s="28" t="s">
        <v>1306</v>
      </c>
      <c r="N121" s="28" t="s">
        <v>1303</v>
      </c>
      <c r="O121" s="216">
        <v>40268</v>
      </c>
      <c r="P121" s="216">
        <v>40289</v>
      </c>
      <c r="Q121" s="28" t="s">
        <v>1414</v>
      </c>
      <c r="R121" s="2" t="s">
        <v>3423</v>
      </c>
      <c r="S121" s="158" t="s">
        <v>1434</v>
      </c>
      <c r="T121" s="28" t="s">
        <v>1505</v>
      </c>
      <c r="U121" s="28"/>
      <c r="V121" s="28"/>
      <c r="X121" s="20" t="s">
        <v>1506</v>
      </c>
      <c r="Y121" s="212">
        <v>1</v>
      </c>
      <c r="Z121" s="24">
        <v>0</v>
      </c>
      <c r="AA121" s="160">
        <v>40357</v>
      </c>
      <c r="AE121" s="160"/>
      <c r="AI121" s="160"/>
      <c r="AN121" s="24">
        <v>54500</v>
      </c>
      <c r="AO121" s="24">
        <v>0</v>
      </c>
      <c r="AP121" s="212">
        <v>1</v>
      </c>
      <c r="AQ121" s="159" t="s">
        <v>1547</v>
      </c>
    </row>
    <row r="122" spans="1:43" ht="21" customHeight="1">
      <c r="A122" s="18" t="s">
        <v>133</v>
      </c>
      <c r="C122" s="215" t="s">
        <v>167</v>
      </c>
      <c r="D122" s="1" t="s">
        <v>379</v>
      </c>
      <c r="E122" s="28" t="s">
        <v>380</v>
      </c>
      <c r="F122" s="28"/>
      <c r="G122" s="28" t="s">
        <v>767</v>
      </c>
      <c r="H122" s="213">
        <v>51187</v>
      </c>
      <c r="I122" s="213">
        <f t="shared" si="1"/>
        <v>43749.572649572656</v>
      </c>
      <c r="J122" s="210">
        <v>51187</v>
      </c>
      <c r="K122" s="210">
        <v>0</v>
      </c>
      <c r="M122" s="28" t="s">
        <v>1306</v>
      </c>
      <c r="N122" s="28" t="s">
        <v>1275</v>
      </c>
      <c r="O122" s="216">
        <v>40157</v>
      </c>
      <c r="P122" s="216">
        <v>40162</v>
      </c>
      <c r="Q122" s="28" t="s">
        <v>1414</v>
      </c>
      <c r="R122" s="2" t="s">
        <v>3423</v>
      </c>
      <c r="S122" s="158" t="s">
        <v>1433</v>
      </c>
      <c r="T122" s="28" t="s">
        <v>1505</v>
      </c>
      <c r="U122" s="28"/>
      <c r="V122" s="28"/>
      <c r="X122" s="20" t="s">
        <v>1506</v>
      </c>
      <c r="Y122" s="212">
        <v>0.4</v>
      </c>
      <c r="Z122" s="24">
        <v>0</v>
      </c>
      <c r="AA122" s="160">
        <v>40219</v>
      </c>
      <c r="AC122" s="212">
        <v>0.4</v>
      </c>
      <c r="AD122" s="24">
        <v>0</v>
      </c>
      <c r="AE122" s="160">
        <v>40357</v>
      </c>
      <c r="AG122" s="212">
        <v>0.2</v>
      </c>
      <c r="AH122" s="24">
        <v>0</v>
      </c>
      <c r="AI122" s="160">
        <v>40568</v>
      </c>
      <c r="AN122" s="24">
        <v>51187.000000000007</v>
      </c>
      <c r="AO122" s="24">
        <v>0</v>
      </c>
      <c r="AP122" s="212">
        <v>1.0000000000000002</v>
      </c>
      <c r="AQ122" s="159"/>
    </row>
    <row r="123" spans="1:43" ht="21" customHeight="1">
      <c r="A123" s="18" t="s">
        <v>132</v>
      </c>
      <c r="C123" s="215" t="s">
        <v>168</v>
      </c>
      <c r="D123" s="1" t="s">
        <v>381</v>
      </c>
      <c r="E123" s="28" t="s">
        <v>382</v>
      </c>
      <c r="F123" s="28"/>
      <c r="G123" s="28" t="s">
        <v>774</v>
      </c>
      <c r="H123" s="213">
        <v>537500</v>
      </c>
      <c r="I123" s="213">
        <f t="shared" si="1"/>
        <v>459401.70940170944</v>
      </c>
      <c r="J123" s="210">
        <v>537500</v>
      </c>
      <c r="K123" s="210">
        <v>0</v>
      </c>
      <c r="M123" s="28" t="s">
        <v>1304</v>
      </c>
      <c r="N123" s="28" t="s">
        <v>1316</v>
      </c>
      <c r="O123" s="216">
        <v>39944</v>
      </c>
      <c r="P123" s="216">
        <v>39953</v>
      </c>
      <c r="Q123" s="28" t="s">
        <v>1414</v>
      </c>
      <c r="R123" s="2" t="s">
        <v>3423</v>
      </c>
      <c r="S123" s="158" t="s">
        <v>1426</v>
      </c>
      <c r="T123" s="28" t="s">
        <v>1505</v>
      </c>
      <c r="U123" s="28"/>
      <c r="V123" s="28"/>
      <c r="X123" s="20" t="s">
        <v>1506</v>
      </c>
      <c r="Y123" s="212">
        <v>0.5</v>
      </c>
      <c r="Z123" s="24">
        <v>376811.9</v>
      </c>
      <c r="AA123" s="160">
        <v>39991</v>
      </c>
      <c r="AB123" s="20" t="s">
        <v>1508</v>
      </c>
      <c r="AC123" s="212">
        <v>0.5</v>
      </c>
      <c r="AD123" s="24">
        <v>376811.9</v>
      </c>
      <c r="AE123" s="160">
        <v>40083</v>
      </c>
      <c r="AI123" s="160"/>
      <c r="AN123" s="24">
        <v>537500</v>
      </c>
      <c r="AO123" s="24">
        <v>0</v>
      </c>
      <c r="AP123" s="212">
        <v>1</v>
      </c>
      <c r="AQ123" s="159" t="s">
        <v>1548</v>
      </c>
    </row>
    <row r="124" spans="1:43" ht="21" customHeight="1">
      <c r="A124" s="18" t="s">
        <v>132</v>
      </c>
      <c r="C124" s="215" t="s">
        <v>168</v>
      </c>
      <c r="D124" s="1" t="s">
        <v>381</v>
      </c>
      <c r="E124" s="28" t="s">
        <v>382</v>
      </c>
      <c r="F124" s="28"/>
      <c r="G124" s="28" t="s">
        <v>775</v>
      </c>
      <c r="H124" s="213">
        <v>36020</v>
      </c>
      <c r="I124" s="213">
        <f t="shared" si="1"/>
        <v>30786.324786324789</v>
      </c>
      <c r="J124" s="210">
        <v>36020</v>
      </c>
      <c r="K124" s="210">
        <v>0</v>
      </c>
      <c r="M124" s="28" t="s">
        <v>1304</v>
      </c>
      <c r="N124" s="28" t="s">
        <v>1275</v>
      </c>
      <c r="O124" s="216">
        <v>39947</v>
      </c>
      <c r="P124" s="216">
        <v>39953</v>
      </c>
      <c r="Q124" s="28" t="s">
        <v>1414</v>
      </c>
      <c r="R124" s="2" t="s">
        <v>3423</v>
      </c>
      <c r="S124" s="158" t="s">
        <v>1417</v>
      </c>
      <c r="T124" s="28" t="s">
        <v>1505</v>
      </c>
      <c r="U124" s="28"/>
      <c r="V124" s="28"/>
      <c r="Y124" s="212">
        <v>0.5</v>
      </c>
      <c r="Z124" s="24">
        <v>0</v>
      </c>
      <c r="AA124" s="160">
        <v>39991</v>
      </c>
      <c r="AB124" s="20" t="s">
        <v>1508</v>
      </c>
      <c r="AC124" s="212">
        <v>0.5</v>
      </c>
      <c r="AD124" s="24">
        <v>0</v>
      </c>
      <c r="AE124" s="160">
        <v>40083</v>
      </c>
      <c r="AI124" s="160"/>
      <c r="AN124" s="24">
        <v>36020</v>
      </c>
      <c r="AO124" s="24">
        <v>0</v>
      </c>
      <c r="AP124" s="212">
        <v>1</v>
      </c>
      <c r="AQ124" s="159" t="s">
        <v>1549</v>
      </c>
    </row>
    <row r="125" spans="1:43" ht="21" customHeight="1">
      <c r="A125" s="18" t="s">
        <v>132</v>
      </c>
      <c r="C125" s="215" t="s">
        <v>168</v>
      </c>
      <c r="D125" s="1" t="s">
        <v>381</v>
      </c>
      <c r="E125" s="28" t="s">
        <v>382</v>
      </c>
      <c r="F125" s="28"/>
      <c r="G125" s="28" t="s">
        <v>776</v>
      </c>
      <c r="H125" s="213">
        <v>176993.3</v>
      </c>
      <c r="I125" s="213">
        <f t="shared" si="1"/>
        <v>151276.32478632478</v>
      </c>
      <c r="J125" s="210">
        <v>176993.3</v>
      </c>
      <c r="K125" s="210">
        <v>0</v>
      </c>
      <c r="M125" s="28" t="s">
        <v>1304</v>
      </c>
      <c r="N125" s="28" t="s">
        <v>1321</v>
      </c>
      <c r="O125" s="216">
        <v>39940</v>
      </c>
      <c r="P125" s="216">
        <v>39953</v>
      </c>
      <c r="Q125" s="28" t="s">
        <v>1414</v>
      </c>
      <c r="R125" s="2" t="s">
        <v>3423</v>
      </c>
      <c r="S125" s="158" t="s">
        <v>1417</v>
      </c>
      <c r="T125" s="28" t="s">
        <v>1505</v>
      </c>
      <c r="U125" s="28"/>
      <c r="V125" s="28"/>
      <c r="Y125" s="212">
        <v>0.5</v>
      </c>
      <c r="Z125" s="24">
        <v>0</v>
      </c>
      <c r="AA125" s="160">
        <v>39991</v>
      </c>
      <c r="AB125" s="20" t="s">
        <v>1508</v>
      </c>
      <c r="AC125" s="212">
        <v>0.5</v>
      </c>
      <c r="AD125" s="24">
        <v>0</v>
      </c>
      <c r="AE125" s="160">
        <v>40052</v>
      </c>
      <c r="AI125" s="160"/>
      <c r="AN125" s="24">
        <v>176993.3</v>
      </c>
      <c r="AO125" s="24">
        <v>0</v>
      </c>
      <c r="AP125" s="212">
        <v>1</v>
      </c>
      <c r="AQ125" s="159" t="s">
        <v>1550</v>
      </c>
    </row>
    <row r="126" spans="1:43" ht="21" customHeight="1">
      <c r="A126" s="18" t="s">
        <v>132</v>
      </c>
      <c r="C126" s="215" t="s">
        <v>168</v>
      </c>
      <c r="D126" s="1" t="s">
        <v>381</v>
      </c>
      <c r="E126" s="28" t="s">
        <v>382</v>
      </c>
      <c r="F126" s="28"/>
      <c r="G126" s="28" t="s">
        <v>776</v>
      </c>
      <c r="H126" s="213">
        <v>3110.5</v>
      </c>
      <c r="I126" s="213">
        <f t="shared" si="1"/>
        <v>2658.5470085470088</v>
      </c>
      <c r="J126" s="210">
        <v>3110.5</v>
      </c>
      <c r="K126" s="210">
        <v>0</v>
      </c>
      <c r="M126" s="28" t="s">
        <v>1304</v>
      </c>
      <c r="N126" s="28" t="s">
        <v>1321</v>
      </c>
      <c r="O126" s="216">
        <v>40009</v>
      </c>
      <c r="P126" s="216">
        <v>40017</v>
      </c>
      <c r="Q126" s="28" t="s">
        <v>1414</v>
      </c>
      <c r="R126" s="2" t="s">
        <v>3423</v>
      </c>
      <c r="S126" s="158">
        <v>1</v>
      </c>
      <c r="T126" s="28"/>
      <c r="U126" s="28"/>
      <c r="V126" s="28"/>
      <c r="X126" s="20" t="s">
        <v>1506</v>
      </c>
      <c r="Y126" s="212">
        <v>1</v>
      </c>
      <c r="Z126" s="24">
        <v>0</v>
      </c>
      <c r="AA126" s="160">
        <v>40052</v>
      </c>
      <c r="AE126" s="160"/>
      <c r="AI126" s="160"/>
      <c r="AN126" s="24">
        <v>3110.5</v>
      </c>
      <c r="AO126" s="24">
        <v>0</v>
      </c>
      <c r="AP126" s="212">
        <v>1</v>
      </c>
      <c r="AQ126" s="159" t="s">
        <v>1551</v>
      </c>
    </row>
    <row r="127" spans="1:43" ht="21" customHeight="1">
      <c r="A127" s="18" t="s">
        <v>132</v>
      </c>
      <c r="C127" s="215" t="s">
        <v>169</v>
      </c>
      <c r="D127" s="1" t="s">
        <v>383</v>
      </c>
      <c r="E127" s="28" t="s">
        <v>382</v>
      </c>
      <c r="F127" s="28"/>
      <c r="G127" s="28" t="s">
        <v>777</v>
      </c>
      <c r="H127" s="213">
        <v>8950</v>
      </c>
      <c r="I127" s="213">
        <f t="shared" si="1"/>
        <v>7649.5726495726503</v>
      </c>
      <c r="J127" s="210">
        <v>8950</v>
      </c>
      <c r="K127" s="210">
        <v>0</v>
      </c>
      <c r="M127" s="28" t="s">
        <v>1304</v>
      </c>
      <c r="N127" s="28" t="s">
        <v>1275</v>
      </c>
      <c r="O127" s="216">
        <v>39960</v>
      </c>
      <c r="P127" s="216">
        <v>39980</v>
      </c>
      <c r="Q127" s="28" t="s">
        <v>1414</v>
      </c>
      <c r="R127" s="2" t="s">
        <v>3423</v>
      </c>
      <c r="S127" s="158">
        <v>1</v>
      </c>
      <c r="T127" s="28" t="s">
        <v>1505</v>
      </c>
      <c r="U127" s="28"/>
      <c r="V127" s="28"/>
      <c r="X127" s="20" t="s">
        <v>1506</v>
      </c>
      <c r="Y127" s="212">
        <v>1</v>
      </c>
      <c r="Z127" s="24">
        <v>19561</v>
      </c>
      <c r="AA127" s="160">
        <v>40023</v>
      </c>
      <c r="AE127" s="160"/>
      <c r="AI127" s="160"/>
      <c r="AN127" s="24">
        <v>8950</v>
      </c>
      <c r="AO127" s="24">
        <v>0</v>
      </c>
      <c r="AP127" s="212">
        <v>1</v>
      </c>
      <c r="AQ127" s="159" t="s">
        <v>1552</v>
      </c>
    </row>
    <row r="128" spans="1:43" ht="21" customHeight="1">
      <c r="A128" s="18" t="s">
        <v>132</v>
      </c>
      <c r="C128" s="215" t="s">
        <v>169</v>
      </c>
      <c r="D128" s="1" t="s">
        <v>383</v>
      </c>
      <c r="E128" s="28" t="s">
        <v>382</v>
      </c>
      <c r="F128" s="28"/>
      <c r="G128" s="28" t="s">
        <v>778</v>
      </c>
      <c r="H128" s="213">
        <v>10611</v>
      </c>
      <c r="I128" s="213">
        <f t="shared" si="1"/>
        <v>9069.2307692307695</v>
      </c>
      <c r="J128" s="210">
        <v>10611</v>
      </c>
      <c r="K128" s="210">
        <v>0</v>
      </c>
      <c r="M128" s="28" t="s">
        <v>1304</v>
      </c>
      <c r="N128" s="28" t="s">
        <v>1321</v>
      </c>
      <c r="O128" s="216">
        <v>39960</v>
      </c>
      <c r="P128" s="216">
        <v>39980</v>
      </c>
      <c r="Q128" s="28" t="s">
        <v>1414</v>
      </c>
      <c r="R128" s="2" t="s">
        <v>3423</v>
      </c>
      <c r="S128" s="158">
        <v>1</v>
      </c>
      <c r="T128" s="28" t="s">
        <v>1505</v>
      </c>
      <c r="U128" s="28"/>
      <c r="V128" s="28"/>
      <c r="X128" s="20" t="s">
        <v>1506</v>
      </c>
      <c r="Y128" s="212">
        <v>1</v>
      </c>
      <c r="Z128" s="24">
        <v>0</v>
      </c>
      <c r="AA128" s="160">
        <v>40023</v>
      </c>
      <c r="AE128" s="160"/>
      <c r="AI128" s="160"/>
      <c r="AN128" s="24">
        <v>10611</v>
      </c>
      <c r="AO128" s="24">
        <v>0</v>
      </c>
      <c r="AP128" s="212">
        <v>1</v>
      </c>
      <c r="AQ128" s="159" t="s">
        <v>1553</v>
      </c>
    </row>
    <row r="129" spans="1:43" ht="21" customHeight="1">
      <c r="A129" s="18" t="s">
        <v>132</v>
      </c>
      <c r="C129" s="215" t="s">
        <v>170</v>
      </c>
      <c r="D129" s="1" t="s">
        <v>384</v>
      </c>
      <c r="E129" s="28" t="s">
        <v>385</v>
      </c>
      <c r="F129" s="28"/>
      <c r="G129" s="28" t="s">
        <v>779</v>
      </c>
      <c r="H129" s="213">
        <v>53280</v>
      </c>
      <c r="I129" s="213">
        <f t="shared" si="1"/>
        <v>45538.461538461539</v>
      </c>
      <c r="J129" s="210">
        <v>53280</v>
      </c>
      <c r="K129" s="210">
        <v>0</v>
      </c>
      <c r="M129" s="28" t="s">
        <v>1293</v>
      </c>
      <c r="N129" s="28" t="s">
        <v>1322</v>
      </c>
      <c r="O129" s="216">
        <v>39939</v>
      </c>
      <c r="P129" s="216">
        <v>39954</v>
      </c>
      <c r="Q129" s="28" t="s">
        <v>1418</v>
      </c>
      <c r="R129" s="2" t="s">
        <v>3423</v>
      </c>
      <c r="S129" s="158" t="s">
        <v>1426</v>
      </c>
      <c r="T129" s="28" t="s">
        <v>1505</v>
      </c>
      <c r="U129" s="28"/>
      <c r="V129" s="28"/>
      <c r="X129" s="20" t="s">
        <v>1506</v>
      </c>
      <c r="Y129" s="212">
        <v>0.5</v>
      </c>
      <c r="Z129" s="24">
        <v>30347.5</v>
      </c>
      <c r="AA129" s="160">
        <v>39991</v>
      </c>
      <c r="AC129" s="212">
        <v>0.5</v>
      </c>
      <c r="AD129" s="24">
        <v>30347.5</v>
      </c>
      <c r="AE129" s="160">
        <v>40023</v>
      </c>
      <c r="AI129" s="160"/>
      <c r="AN129" s="24">
        <v>53280</v>
      </c>
      <c r="AO129" s="24">
        <v>0</v>
      </c>
      <c r="AP129" s="212">
        <v>1</v>
      </c>
      <c r="AQ129" s="159" t="s">
        <v>1554</v>
      </c>
    </row>
    <row r="130" spans="1:43" ht="21" customHeight="1">
      <c r="A130" s="18" t="s">
        <v>132</v>
      </c>
      <c r="C130" s="215" t="s">
        <v>170</v>
      </c>
      <c r="D130" s="1" t="s">
        <v>384</v>
      </c>
      <c r="E130" s="28" t="s">
        <v>385</v>
      </c>
      <c r="F130" s="28"/>
      <c r="G130" s="28" t="s">
        <v>780</v>
      </c>
      <c r="H130" s="213">
        <v>3450</v>
      </c>
      <c r="I130" s="213">
        <f t="shared" si="1"/>
        <v>2948.7179487179487</v>
      </c>
      <c r="J130" s="210">
        <v>3450</v>
      </c>
      <c r="K130" s="210">
        <v>0</v>
      </c>
      <c r="M130" s="28" t="s">
        <v>1293</v>
      </c>
      <c r="N130" s="28" t="s">
        <v>1318</v>
      </c>
      <c r="O130" s="216">
        <v>39939</v>
      </c>
      <c r="P130" s="216">
        <v>39954</v>
      </c>
      <c r="Q130" s="28" t="s">
        <v>1418</v>
      </c>
      <c r="R130" s="2" t="s">
        <v>3423</v>
      </c>
      <c r="S130" s="158">
        <v>1</v>
      </c>
      <c r="T130" s="28" t="s">
        <v>1505</v>
      </c>
      <c r="U130" s="28"/>
      <c r="V130" s="28"/>
      <c r="X130" s="20" t="s">
        <v>1506</v>
      </c>
      <c r="Y130" s="212">
        <v>1</v>
      </c>
      <c r="Z130" s="24">
        <v>0</v>
      </c>
      <c r="AA130" s="160">
        <v>39958</v>
      </c>
      <c r="AE130" s="160"/>
      <c r="AI130" s="160"/>
      <c r="AN130" s="24">
        <v>3450</v>
      </c>
      <c r="AO130" s="24">
        <v>0</v>
      </c>
      <c r="AP130" s="212">
        <v>1</v>
      </c>
      <c r="AQ130" s="159">
        <v>39944</v>
      </c>
    </row>
    <row r="131" spans="1:43" ht="21" customHeight="1">
      <c r="A131" s="18" t="s">
        <v>132</v>
      </c>
      <c r="C131" s="215" t="s">
        <v>170</v>
      </c>
      <c r="D131" s="1" t="s">
        <v>384</v>
      </c>
      <c r="E131" s="28" t="s">
        <v>385</v>
      </c>
      <c r="F131" s="28"/>
      <c r="G131" s="28" t="s">
        <v>781</v>
      </c>
      <c r="H131" s="213">
        <v>2140</v>
      </c>
      <c r="I131" s="213">
        <f t="shared" si="1"/>
        <v>1829.0598290598291</v>
      </c>
      <c r="J131" s="210">
        <v>2140</v>
      </c>
      <c r="K131" s="210">
        <v>0</v>
      </c>
      <c r="M131" s="28" t="s">
        <v>1293</v>
      </c>
      <c r="N131" s="28" t="s">
        <v>1275</v>
      </c>
      <c r="O131" s="216">
        <v>39939</v>
      </c>
      <c r="P131" s="216">
        <v>39980</v>
      </c>
      <c r="Q131" s="28" t="s">
        <v>1418</v>
      </c>
      <c r="R131" s="2" t="s">
        <v>3423</v>
      </c>
      <c r="S131" s="158">
        <v>1</v>
      </c>
      <c r="T131" s="28" t="s">
        <v>1505</v>
      </c>
      <c r="U131" s="28"/>
      <c r="V131" s="28"/>
      <c r="X131" s="20" t="s">
        <v>1506</v>
      </c>
      <c r="Y131" s="212">
        <v>1</v>
      </c>
      <c r="Z131" s="24">
        <v>0</v>
      </c>
      <c r="AA131" s="160">
        <v>39991</v>
      </c>
      <c r="AE131" s="160"/>
      <c r="AI131" s="160"/>
      <c r="AN131" s="24">
        <v>2140</v>
      </c>
      <c r="AO131" s="24">
        <v>0</v>
      </c>
      <c r="AP131" s="212">
        <v>1</v>
      </c>
      <c r="AQ131" s="159" t="s">
        <v>1555</v>
      </c>
    </row>
    <row r="132" spans="1:43" ht="21" customHeight="1">
      <c r="A132" s="18" t="s">
        <v>132</v>
      </c>
      <c r="C132" s="215" t="s">
        <v>170</v>
      </c>
      <c r="D132" s="1" t="s">
        <v>384</v>
      </c>
      <c r="E132" s="28" t="s">
        <v>385</v>
      </c>
      <c r="F132" s="28"/>
      <c r="G132" s="28" t="s">
        <v>782</v>
      </c>
      <c r="H132" s="213">
        <v>1825</v>
      </c>
      <c r="I132" s="213">
        <f t="shared" ref="I132:I195" si="2">H132/(1+0.17)</f>
        <v>1559.8290598290598</v>
      </c>
      <c r="J132" s="210">
        <v>1825</v>
      </c>
      <c r="K132" s="210">
        <v>0</v>
      </c>
      <c r="M132" s="28" t="s">
        <v>1293</v>
      </c>
      <c r="N132" s="28" t="s">
        <v>1309</v>
      </c>
      <c r="O132" s="216">
        <v>39939</v>
      </c>
      <c r="P132" s="216">
        <v>39954</v>
      </c>
      <c r="Q132" s="28" t="s">
        <v>1418</v>
      </c>
      <c r="R132" s="2" t="s">
        <v>3423</v>
      </c>
      <c r="S132" s="158">
        <v>1</v>
      </c>
      <c r="T132" s="28" t="s">
        <v>1505</v>
      </c>
      <c r="U132" s="28"/>
      <c r="V132" s="28"/>
      <c r="X132" s="20" t="s">
        <v>1506</v>
      </c>
      <c r="Y132" s="212">
        <v>1</v>
      </c>
      <c r="Z132" s="24">
        <v>0</v>
      </c>
      <c r="AA132" s="160">
        <v>39991</v>
      </c>
      <c r="AE132" s="160"/>
      <c r="AI132" s="160"/>
      <c r="AN132" s="24">
        <v>1825</v>
      </c>
      <c r="AO132" s="24">
        <v>0</v>
      </c>
      <c r="AP132" s="212">
        <v>1</v>
      </c>
      <c r="AQ132" s="159" t="s">
        <v>1556</v>
      </c>
    </row>
    <row r="133" spans="1:43" ht="21" customHeight="1">
      <c r="A133" s="18" t="s">
        <v>132</v>
      </c>
      <c r="C133" s="215" t="s">
        <v>171</v>
      </c>
      <c r="D133" s="1" t="s">
        <v>386</v>
      </c>
      <c r="E133" s="28" t="s">
        <v>385</v>
      </c>
      <c r="F133" s="28"/>
      <c r="G133" s="28" t="s">
        <v>783</v>
      </c>
      <c r="H133" s="213">
        <v>1860</v>
      </c>
      <c r="I133" s="213">
        <f t="shared" si="2"/>
        <v>1589.7435897435898</v>
      </c>
      <c r="J133" s="210">
        <v>1860</v>
      </c>
      <c r="K133" s="210">
        <v>0</v>
      </c>
      <c r="M133" s="28" t="s">
        <v>1293</v>
      </c>
      <c r="N133" s="28" t="s">
        <v>1308</v>
      </c>
      <c r="O133" s="216">
        <v>39969</v>
      </c>
      <c r="P133" s="216">
        <v>39975</v>
      </c>
      <c r="Q133" s="28" t="s">
        <v>1418</v>
      </c>
      <c r="R133" s="2" t="s">
        <v>3423</v>
      </c>
      <c r="S133" s="158">
        <v>1</v>
      </c>
      <c r="T133" s="28" t="s">
        <v>1505</v>
      </c>
      <c r="U133" s="28"/>
      <c r="V133" s="28"/>
      <c r="X133" s="20" t="s">
        <v>1506</v>
      </c>
      <c r="Y133" s="212">
        <v>1</v>
      </c>
      <c r="Z133" s="24">
        <v>9833</v>
      </c>
      <c r="AA133" s="160">
        <v>39991</v>
      </c>
      <c r="AE133" s="160"/>
      <c r="AI133" s="160"/>
      <c r="AN133" s="24">
        <v>1860</v>
      </c>
      <c r="AO133" s="24">
        <v>0</v>
      </c>
      <c r="AP133" s="212">
        <v>1</v>
      </c>
      <c r="AQ133" s="159" t="s">
        <v>1557</v>
      </c>
    </row>
    <row r="134" spans="1:43" ht="21" customHeight="1">
      <c r="A134" s="18" t="s">
        <v>132</v>
      </c>
      <c r="C134" s="215" t="s">
        <v>171</v>
      </c>
      <c r="D134" s="1" t="s">
        <v>386</v>
      </c>
      <c r="E134" s="28" t="s">
        <v>385</v>
      </c>
      <c r="F134" s="28"/>
      <c r="G134" s="28" t="s">
        <v>784</v>
      </c>
      <c r="H134" s="213">
        <v>3710</v>
      </c>
      <c r="I134" s="213">
        <f t="shared" si="2"/>
        <v>3170.9401709401714</v>
      </c>
      <c r="J134" s="210">
        <v>3710</v>
      </c>
      <c r="K134" s="210">
        <v>0</v>
      </c>
      <c r="M134" s="28" t="s">
        <v>1293</v>
      </c>
      <c r="N134" s="28" t="s">
        <v>1297</v>
      </c>
      <c r="O134" s="216">
        <v>39969</v>
      </c>
      <c r="P134" s="216">
        <v>39975</v>
      </c>
      <c r="Q134" s="28" t="s">
        <v>1418</v>
      </c>
      <c r="R134" s="2" t="s">
        <v>3423</v>
      </c>
      <c r="S134" s="158">
        <v>1</v>
      </c>
      <c r="T134" s="28" t="s">
        <v>1505</v>
      </c>
      <c r="U134" s="28"/>
      <c r="V134" s="28"/>
      <c r="X134" s="20" t="s">
        <v>1506</v>
      </c>
      <c r="Y134" s="212">
        <v>1</v>
      </c>
      <c r="Z134" s="24">
        <v>0</v>
      </c>
      <c r="AA134" s="160">
        <v>39991</v>
      </c>
      <c r="AE134" s="160"/>
      <c r="AI134" s="160"/>
      <c r="AN134" s="24">
        <v>3710</v>
      </c>
      <c r="AO134" s="24">
        <v>0</v>
      </c>
      <c r="AP134" s="212">
        <v>1</v>
      </c>
      <c r="AQ134" s="159" t="s">
        <v>1558</v>
      </c>
    </row>
    <row r="135" spans="1:43" ht="21" customHeight="1">
      <c r="A135" s="18" t="s">
        <v>132</v>
      </c>
      <c r="C135" s="215" t="s">
        <v>171</v>
      </c>
      <c r="D135" s="1" t="s">
        <v>386</v>
      </c>
      <c r="E135" s="28" t="s">
        <v>385</v>
      </c>
      <c r="F135" s="28"/>
      <c r="G135" s="28" t="s">
        <v>785</v>
      </c>
      <c r="H135" s="213">
        <v>1825</v>
      </c>
      <c r="I135" s="213">
        <f t="shared" si="2"/>
        <v>1559.8290598290598</v>
      </c>
      <c r="J135" s="210">
        <v>1825</v>
      </c>
      <c r="K135" s="210">
        <v>0</v>
      </c>
      <c r="M135" s="28" t="s">
        <v>1293</v>
      </c>
      <c r="N135" s="28" t="s">
        <v>1309</v>
      </c>
      <c r="O135" s="216">
        <v>40002</v>
      </c>
      <c r="P135" s="216">
        <v>40007</v>
      </c>
      <c r="Q135" s="28" t="s">
        <v>1418</v>
      </c>
      <c r="R135" s="2" t="s">
        <v>3423</v>
      </c>
      <c r="S135" s="158">
        <v>1</v>
      </c>
      <c r="T135" s="28" t="s">
        <v>1505</v>
      </c>
      <c r="U135" s="28"/>
      <c r="V135" s="28"/>
      <c r="X135" s="20" t="s">
        <v>1506</v>
      </c>
      <c r="Y135" s="212">
        <v>1</v>
      </c>
      <c r="Z135" s="24">
        <v>0</v>
      </c>
      <c r="AA135" s="160">
        <v>40083</v>
      </c>
      <c r="AE135" s="160"/>
      <c r="AI135" s="160"/>
      <c r="AN135" s="24">
        <v>1825</v>
      </c>
      <c r="AO135" s="24">
        <v>0</v>
      </c>
      <c r="AP135" s="212">
        <v>1</v>
      </c>
      <c r="AQ135" s="159"/>
    </row>
    <row r="136" spans="1:43" ht="21" customHeight="1">
      <c r="A136" s="18" t="s">
        <v>132</v>
      </c>
      <c r="C136" s="215" t="s">
        <v>171</v>
      </c>
      <c r="D136" s="1" t="s">
        <v>386</v>
      </c>
      <c r="E136" s="28" t="s">
        <v>385</v>
      </c>
      <c r="F136" s="28"/>
      <c r="G136" s="28" t="s">
        <v>786</v>
      </c>
      <c r="H136" s="213">
        <v>700</v>
      </c>
      <c r="I136" s="213">
        <f t="shared" si="2"/>
        <v>598.29059829059838</v>
      </c>
      <c r="J136" s="210">
        <v>700</v>
      </c>
      <c r="K136" s="210">
        <v>0</v>
      </c>
      <c r="M136" s="28" t="s">
        <v>1293</v>
      </c>
      <c r="N136" s="28" t="s">
        <v>1284</v>
      </c>
      <c r="O136" s="216">
        <v>39969</v>
      </c>
      <c r="P136" s="216">
        <v>39975</v>
      </c>
      <c r="Q136" s="28" t="s">
        <v>1418</v>
      </c>
      <c r="R136" s="2" t="s">
        <v>3423</v>
      </c>
      <c r="S136" s="158">
        <v>1</v>
      </c>
      <c r="T136" s="28" t="s">
        <v>1505</v>
      </c>
      <c r="U136" s="28"/>
      <c r="V136" s="28"/>
      <c r="X136" s="20" t="s">
        <v>1506</v>
      </c>
      <c r="Y136" s="212">
        <v>1</v>
      </c>
      <c r="Z136" s="24">
        <v>0</v>
      </c>
      <c r="AA136" s="160">
        <v>39991</v>
      </c>
      <c r="AE136" s="160"/>
      <c r="AI136" s="160"/>
      <c r="AN136" s="24">
        <v>700</v>
      </c>
      <c r="AO136" s="24">
        <v>0</v>
      </c>
      <c r="AP136" s="212">
        <v>1</v>
      </c>
      <c r="AQ136" s="159" t="s">
        <v>1559</v>
      </c>
    </row>
    <row r="137" spans="1:43" ht="21" customHeight="1">
      <c r="A137" s="18" t="s">
        <v>132</v>
      </c>
      <c r="C137" s="215" t="s">
        <v>171</v>
      </c>
      <c r="D137" s="1" t="s">
        <v>386</v>
      </c>
      <c r="E137" s="28" t="s">
        <v>385</v>
      </c>
      <c r="F137" s="28"/>
      <c r="G137" s="28" t="s">
        <v>787</v>
      </c>
      <c r="H137" s="213">
        <v>738</v>
      </c>
      <c r="I137" s="213">
        <f t="shared" si="2"/>
        <v>630.76923076923083</v>
      </c>
      <c r="J137" s="210">
        <v>738</v>
      </c>
      <c r="K137" s="210">
        <v>0</v>
      </c>
      <c r="M137" s="28" t="s">
        <v>1293</v>
      </c>
      <c r="N137" s="28" t="s">
        <v>1299</v>
      </c>
      <c r="O137" s="216">
        <v>40002</v>
      </c>
      <c r="P137" s="216">
        <v>40007</v>
      </c>
      <c r="Q137" s="28" t="s">
        <v>1418</v>
      </c>
      <c r="R137" s="2" t="s">
        <v>3423</v>
      </c>
      <c r="S137" s="158">
        <v>1</v>
      </c>
      <c r="T137" s="28" t="s">
        <v>1505</v>
      </c>
      <c r="U137" s="28"/>
      <c r="V137" s="28"/>
      <c r="X137" s="20" t="s">
        <v>1506</v>
      </c>
      <c r="Y137" s="212">
        <v>1</v>
      </c>
      <c r="Z137" s="24">
        <v>0</v>
      </c>
      <c r="AA137" s="160">
        <v>40052</v>
      </c>
      <c r="AE137" s="160"/>
      <c r="AI137" s="160"/>
      <c r="AN137" s="24">
        <v>738</v>
      </c>
      <c r="AO137" s="24">
        <v>0</v>
      </c>
      <c r="AP137" s="212">
        <v>1</v>
      </c>
      <c r="AQ137" s="159" t="s">
        <v>1560</v>
      </c>
    </row>
    <row r="138" spans="1:43" ht="21" customHeight="1">
      <c r="A138" s="18" t="s">
        <v>132</v>
      </c>
      <c r="C138" s="215" t="s">
        <v>171</v>
      </c>
      <c r="D138" s="1" t="s">
        <v>386</v>
      </c>
      <c r="E138" s="28" t="s">
        <v>385</v>
      </c>
      <c r="F138" s="28"/>
      <c r="G138" s="28" t="s">
        <v>788</v>
      </c>
      <c r="H138" s="213">
        <v>1000</v>
      </c>
      <c r="I138" s="213">
        <f t="shared" si="2"/>
        <v>854.70085470085473</v>
      </c>
      <c r="J138" s="210">
        <v>1000</v>
      </c>
      <c r="K138" s="210">
        <v>0</v>
      </c>
      <c r="M138" s="28" t="s">
        <v>1293</v>
      </c>
      <c r="N138" s="28" t="s">
        <v>1318</v>
      </c>
      <c r="O138" s="216">
        <v>39969</v>
      </c>
      <c r="P138" s="216">
        <v>39975</v>
      </c>
      <c r="Q138" s="28" t="s">
        <v>1418</v>
      </c>
      <c r="R138" s="2" t="s">
        <v>3423</v>
      </c>
      <c r="S138" s="158">
        <v>1</v>
      </c>
      <c r="T138" s="28" t="s">
        <v>1505</v>
      </c>
      <c r="U138" s="28"/>
      <c r="V138" s="28"/>
      <c r="X138" s="20" t="s">
        <v>1506</v>
      </c>
      <c r="Y138" s="212">
        <v>1</v>
      </c>
      <c r="Z138" s="24">
        <v>0</v>
      </c>
      <c r="AA138" s="160">
        <v>40052</v>
      </c>
      <c r="AE138" s="160"/>
      <c r="AI138" s="160"/>
      <c r="AN138" s="24">
        <v>1000</v>
      </c>
      <c r="AO138" s="24">
        <v>0</v>
      </c>
      <c r="AP138" s="212">
        <v>1</v>
      </c>
      <c r="AQ138" s="159" t="s">
        <v>1561</v>
      </c>
    </row>
    <row r="139" spans="1:43" ht="21" customHeight="1">
      <c r="A139" s="18" t="s">
        <v>132</v>
      </c>
      <c r="C139" s="215" t="s">
        <v>172</v>
      </c>
      <c r="D139" s="1" t="s">
        <v>387</v>
      </c>
      <c r="E139" s="28" t="s">
        <v>388</v>
      </c>
      <c r="F139" s="28"/>
      <c r="G139" s="28" t="s">
        <v>789</v>
      </c>
      <c r="H139" s="213">
        <v>93792</v>
      </c>
      <c r="I139" s="213">
        <f t="shared" si="2"/>
        <v>80164.102564102563</v>
      </c>
      <c r="J139" s="210">
        <v>93792</v>
      </c>
      <c r="K139" s="210">
        <v>0</v>
      </c>
      <c r="M139" s="28" t="s">
        <v>1280</v>
      </c>
      <c r="N139" s="28" t="s">
        <v>1323</v>
      </c>
      <c r="O139" s="216">
        <v>40095</v>
      </c>
      <c r="P139" s="216">
        <v>40099</v>
      </c>
      <c r="Q139" s="28" t="s">
        <v>1414</v>
      </c>
      <c r="R139" s="2" t="s">
        <v>3423</v>
      </c>
      <c r="S139" s="158" t="s">
        <v>1419</v>
      </c>
      <c r="T139" s="28" t="s">
        <v>1505</v>
      </c>
      <c r="U139" s="28"/>
      <c r="V139" s="28"/>
      <c r="X139" s="20" t="s">
        <v>1506</v>
      </c>
      <c r="Y139" s="212">
        <v>0.9</v>
      </c>
      <c r="Z139" s="24">
        <v>84412.800000000003</v>
      </c>
      <c r="AA139" s="160">
        <v>40219</v>
      </c>
      <c r="AC139" s="212">
        <v>0.1</v>
      </c>
      <c r="AD139" s="24">
        <v>9379.2000000000007</v>
      </c>
      <c r="AE139" s="160">
        <v>41019</v>
      </c>
      <c r="AI139" s="160"/>
      <c r="AN139" s="24">
        <v>93792</v>
      </c>
      <c r="AO139" s="24">
        <v>0</v>
      </c>
      <c r="AP139" s="212">
        <v>1</v>
      </c>
      <c r="AQ139" s="159"/>
    </row>
    <row r="140" spans="1:43" ht="21" customHeight="1">
      <c r="A140" s="18" t="s">
        <v>132</v>
      </c>
      <c r="C140" s="215" t="s">
        <v>174</v>
      </c>
      <c r="D140" s="1" t="s">
        <v>391</v>
      </c>
      <c r="E140" s="28" t="s">
        <v>392</v>
      </c>
      <c r="F140" s="28"/>
      <c r="G140" s="28" t="s">
        <v>392</v>
      </c>
      <c r="H140" s="213">
        <v>144000</v>
      </c>
      <c r="I140" s="213">
        <f t="shared" si="2"/>
        <v>123076.92307692308</v>
      </c>
      <c r="J140" s="210">
        <v>123076.94</v>
      </c>
      <c r="K140" s="210">
        <v>0</v>
      </c>
      <c r="M140" s="28" t="s">
        <v>1293</v>
      </c>
      <c r="N140" s="28" t="s">
        <v>1277</v>
      </c>
      <c r="O140" s="216">
        <v>39974</v>
      </c>
      <c r="P140" s="216">
        <v>39980</v>
      </c>
      <c r="Q140" s="28" t="s">
        <v>1421</v>
      </c>
      <c r="R140" s="2" t="s">
        <v>3423</v>
      </c>
      <c r="S140" s="158" t="s">
        <v>1435</v>
      </c>
      <c r="T140" s="28" t="s">
        <v>67</v>
      </c>
      <c r="U140" s="28"/>
      <c r="V140" s="28"/>
      <c r="X140" s="20" t="s">
        <v>1506</v>
      </c>
      <c r="Y140" s="212">
        <v>0.6</v>
      </c>
      <c r="Z140" s="24">
        <v>86400</v>
      </c>
      <c r="AA140" s="160">
        <v>39991</v>
      </c>
      <c r="AC140" s="212">
        <v>0.35</v>
      </c>
      <c r="AD140" s="24">
        <v>50400</v>
      </c>
      <c r="AE140" s="160">
        <v>40114</v>
      </c>
      <c r="AG140" s="212">
        <v>0.05</v>
      </c>
      <c r="AH140" s="24">
        <v>7200</v>
      </c>
      <c r="AI140" s="160">
        <v>40448</v>
      </c>
      <c r="AN140" s="24">
        <v>144000</v>
      </c>
      <c r="AO140" s="24">
        <v>0</v>
      </c>
      <c r="AP140" s="212">
        <v>1</v>
      </c>
      <c r="AQ140" s="159" t="s">
        <v>1563</v>
      </c>
    </row>
    <row r="141" spans="1:43" ht="21" customHeight="1">
      <c r="A141" s="18" t="s">
        <v>132</v>
      </c>
      <c r="C141" s="215" t="s">
        <v>175</v>
      </c>
      <c r="D141" s="1" t="s">
        <v>393</v>
      </c>
      <c r="E141" s="28" t="s">
        <v>392</v>
      </c>
      <c r="F141" s="28"/>
      <c r="G141" s="28" t="s">
        <v>392</v>
      </c>
      <c r="H141" s="213">
        <v>5786</v>
      </c>
      <c r="I141" s="213">
        <f t="shared" si="2"/>
        <v>4945.2991452991455</v>
      </c>
      <c r="J141" s="210">
        <v>4945.3</v>
      </c>
      <c r="K141" s="210">
        <v>-8.5470085468841717E-4</v>
      </c>
      <c r="M141" s="28" t="s">
        <v>1293</v>
      </c>
      <c r="N141" s="28" t="s">
        <v>1277</v>
      </c>
      <c r="O141" s="216">
        <v>40077</v>
      </c>
      <c r="P141" s="216">
        <v>40081</v>
      </c>
      <c r="Q141" s="28" t="s">
        <v>1414</v>
      </c>
      <c r="R141" s="2" t="s">
        <v>3423</v>
      </c>
      <c r="S141" s="158" t="s">
        <v>1436</v>
      </c>
      <c r="T141" s="28" t="s">
        <v>67</v>
      </c>
      <c r="U141" s="28"/>
      <c r="V141" s="28"/>
      <c r="Y141" s="212">
        <v>1</v>
      </c>
      <c r="Z141" s="24">
        <v>5786</v>
      </c>
      <c r="AA141" s="160">
        <v>40114</v>
      </c>
      <c r="AE141" s="160"/>
      <c r="AI141" s="160"/>
      <c r="AN141" s="24">
        <v>5786</v>
      </c>
      <c r="AO141" s="24">
        <v>0</v>
      </c>
      <c r="AP141" s="212">
        <v>1</v>
      </c>
      <c r="AQ141" s="159"/>
    </row>
    <row r="142" spans="1:43" ht="21" customHeight="1">
      <c r="A142" s="18" t="s">
        <v>132</v>
      </c>
      <c r="C142" s="215" t="s">
        <v>176</v>
      </c>
      <c r="D142" s="1" t="s">
        <v>394</v>
      </c>
      <c r="E142" s="28" t="s">
        <v>395</v>
      </c>
      <c r="F142" s="28"/>
      <c r="G142" s="28" t="s">
        <v>791</v>
      </c>
      <c r="H142" s="213">
        <v>9300</v>
      </c>
      <c r="I142" s="213">
        <f t="shared" si="2"/>
        <v>7948.7179487179492</v>
      </c>
      <c r="J142" s="210">
        <v>9300</v>
      </c>
      <c r="K142" s="210">
        <v>0</v>
      </c>
      <c r="M142" s="28" t="s">
        <v>1293</v>
      </c>
      <c r="N142" s="28" t="s">
        <v>1308</v>
      </c>
      <c r="O142" s="216">
        <v>40002</v>
      </c>
      <c r="P142" s="216">
        <v>40007</v>
      </c>
      <c r="Q142" s="28" t="s">
        <v>1418</v>
      </c>
      <c r="R142" s="2" t="s">
        <v>3423</v>
      </c>
      <c r="S142" s="158">
        <v>1</v>
      </c>
      <c r="T142" s="28" t="s">
        <v>1505</v>
      </c>
      <c r="U142" s="28"/>
      <c r="V142" s="28"/>
      <c r="X142" s="20" t="s">
        <v>1506</v>
      </c>
      <c r="Y142" s="212">
        <v>1</v>
      </c>
      <c r="Z142" s="24">
        <v>54600</v>
      </c>
      <c r="AA142" s="160">
        <v>40023</v>
      </c>
      <c r="AE142" s="160"/>
      <c r="AI142" s="160"/>
      <c r="AN142" s="24">
        <v>9300</v>
      </c>
      <c r="AO142" s="24">
        <v>0</v>
      </c>
      <c r="AP142" s="212">
        <v>1</v>
      </c>
      <c r="AQ142" s="159" t="s">
        <v>1564</v>
      </c>
    </row>
    <row r="143" spans="1:43" ht="21" customHeight="1">
      <c r="A143" s="18" t="s">
        <v>132</v>
      </c>
      <c r="C143" s="215" t="s">
        <v>176</v>
      </c>
      <c r="D143" s="1" t="s">
        <v>394</v>
      </c>
      <c r="E143" s="28" t="s">
        <v>395</v>
      </c>
      <c r="F143" s="28"/>
      <c r="G143" s="28" t="s">
        <v>792</v>
      </c>
      <c r="H143" s="213">
        <v>5000</v>
      </c>
      <c r="I143" s="213">
        <f t="shared" si="2"/>
        <v>4273.5042735042734</v>
      </c>
      <c r="J143" s="210">
        <v>5000</v>
      </c>
      <c r="K143" s="210">
        <v>0</v>
      </c>
      <c r="M143" s="28" t="s">
        <v>1293</v>
      </c>
      <c r="N143" s="28" t="s">
        <v>1318</v>
      </c>
      <c r="O143" s="216">
        <v>40002</v>
      </c>
      <c r="P143" s="216">
        <v>40007</v>
      </c>
      <c r="Q143" s="28" t="s">
        <v>1418</v>
      </c>
      <c r="R143" s="2" t="s">
        <v>3423</v>
      </c>
      <c r="S143" s="158">
        <v>1</v>
      </c>
      <c r="T143" s="28" t="s">
        <v>1505</v>
      </c>
      <c r="U143" s="28"/>
      <c r="V143" s="28"/>
      <c r="X143" s="20" t="s">
        <v>1506</v>
      </c>
      <c r="Y143" s="212">
        <v>1</v>
      </c>
      <c r="Z143" s="24">
        <v>0</v>
      </c>
      <c r="AA143" s="160">
        <v>40023</v>
      </c>
      <c r="AE143" s="160"/>
      <c r="AI143" s="160"/>
      <c r="AN143" s="24">
        <v>5000</v>
      </c>
      <c r="AO143" s="24">
        <v>0</v>
      </c>
      <c r="AP143" s="212">
        <v>1</v>
      </c>
      <c r="AQ143" s="159" t="s">
        <v>1565</v>
      </c>
    </row>
    <row r="144" spans="1:43" ht="21" customHeight="1">
      <c r="A144" s="18" t="s">
        <v>132</v>
      </c>
      <c r="C144" s="215" t="s">
        <v>176</v>
      </c>
      <c r="D144" s="1" t="s">
        <v>394</v>
      </c>
      <c r="E144" s="28" t="s">
        <v>395</v>
      </c>
      <c r="F144" s="28"/>
      <c r="G144" s="28" t="s">
        <v>793</v>
      </c>
      <c r="H144" s="213">
        <v>18350</v>
      </c>
      <c r="I144" s="213">
        <f t="shared" si="2"/>
        <v>15683.760683760685</v>
      </c>
      <c r="J144" s="210">
        <v>18350</v>
      </c>
      <c r="K144" s="210">
        <v>0</v>
      </c>
      <c r="M144" s="28" t="s">
        <v>1293</v>
      </c>
      <c r="N144" s="28" t="s">
        <v>1297</v>
      </c>
      <c r="O144" s="216">
        <v>40002</v>
      </c>
      <c r="P144" s="216">
        <v>40007</v>
      </c>
      <c r="Q144" s="28" t="s">
        <v>1418</v>
      </c>
      <c r="R144" s="2" t="s">
        <v>3423</v>
      </c>
      <c r="S144" s="158">
        <v>1</v>
      </c>
      <c r="T144" s="28" t="s">
        <v>1505</v>
      </c>
      <c r="U144" s="28"/>
      <c r="V144" s="28"/>
      <c r="X144" s="20" t="s">
        <v>1506</v>
      </c>
      <c r="Y144" s="212">
        <v>1</v>
      </c>
      <c r="Z144" s="24">
        <v>0</v>
      </c>
      <c r="AA144" s="160">
        <v>40023</v>
      </c>
      <c r="AE144" s="160"/>
      <c r="AI144" s="160"/>
      <c r="AN144" s="24">
        <v>18350</v>
      </c>
      <c r="AO144" s="24">
        <v>0</v>
      </c>
      <c r="AP144" s="212">
        <v>1</v>
      </c>
      <c r="AQ144" s="159" t="s">
        <v>1566</v>
      </c>
    </row>
    <row r="145" spans="1:44" ht="21" customHeight="1">
      <c r="A145" s="18" t="s">
        <v>132</v>
      </c>
      <c r="C145" s="215" t="s">
        <v>176</v>
      </c>
      <c r="D145" s="1" t="s">
        <v>394</v>
      </c>
      <c r="E145" s="28" t="s">
        <v>395</v>
      </c>
      <c r="F145" s="28"/>
      <c r="G145" s="28" t="s">
        <v>794</v>
      </c>
      <c r="H145" s="213">
        <v>10600</v>
      </c>
      <c r="I145" s="213">
        <f t="shared" si="2"/>
        <v>9059.8290598290605</v>
      </c>
      <c r="J145" s="210">
        <v>10600</v>
      </c>
      <c r="K145" s="210">
        <v>0</v>
      </c>
      <c r="M145" s="28" t="s">
        <v>1293</v>
      </c>
      <c r="N145" s="28" t="s">
        <v>1309</v>
      </c>
      <c r="O145" s="216">
        <v>40002</v>
      </c>
      <c r="P145" s="216">
        <v>40007</v>
      </c>
      <c r="Q145" s="28" t="s">
        <v>1418</v>
      </c>
      <c r="R145" s="2" t="s">
        <v>3423</v>
      </c>
      <c r="S145" s="158">
        <v>1</v>
      </c>
      <c r="T145" s="28" t="s">
        <v>1505</v>
      </c>
      <c r="U145" s="28"/>
      <c r="V145" s="28"/>
      <c r="X145" s="20" t="s">
        <v>1506</v>
      </c>
      <c r="Y145" s="212">
        <v>1</v>
      </c>
      <c r="Z145" s="24">
        <v>0</v>
      </c>
      <c r="AA145" s="160">
        <v>40083</v>
      </c>
      <c r="AE145" s="160"/>
      <c r="AI145" s="160"/>
      <c r="AN145" s="24">
        <v>10600</v>
      </c>
      <c r="AO145" s="24">
        <v>0</v>
      </c>
      <c r="AP145" s="212">
        <v>1</v>
      </c>
      <c r="AQ145" s="159"/>
    </row>
    <row r="146" spans="1:44" ht="21" customHeight="1">
      <c r="A146" s="18" t="s">
        <v>132</v>
      </c>
      <c r="C146" s="215" t="s">
        <v>176</v>
      </c>
      <c r="D146" s="1" t="s">
        <v>394</v>
      </c>
      <c r="E146" s="28" t="s">
        <v>395</v>
      </c>
      <c r="F146" s="28"/>
      <c r="G146" s="28" t="s">
        <v>795</v>
      </c>
      <c r="H146" s="213">
        <v>2950</v>
      </c>
      <c r="I146" s="213">
        <f t="shared" si="2"/>
        <v>2521.3675213675215</v>
      </c>
      <c r="J146" s="210">
        <v>2950</v>
      </c>
      <c r="K146" s="210">
        <v>0</v>
      </c>
      <c r="M146" s="28" t="s">
        <v>1293</v>
      </c>
      <c r="N146" s="28" t="s">
        <v>1289</v>
      </c>
      <c r="O146" s="216">
        <v>40002</v>
      </c>
      <c r="P146" s="216">
        <v>40007</v>
      </c>
      <c r="Q146" s="28" t="s">
        <v>1418</v>
      </c>
      <c r="R146" s="2" t="s">
        <v>3423</v>
      </c>
      <c r="S146" s="158">
        <v>1</v>
      </c>
      <c r="T146" s="28" t="s">
        <v>1505</v>
      </c>
      <c r="U146" s="28"/>
      <c r="V146" s="28"/>
      <c r="X146" s="20" t="s">
        <v>1506</v>
      </c>
      <c r="Y146" s="212">
        <v>1</v>
      </c>
      <c r="Z146" s="24">
        <v>0</v>
      </c>
      <c r="AA146" s="160">
        <v>40023</v>
      </c>
      <c r="AE146" s="160"/>
      <c r="AI146" s="160"/>
      <c r="AN146" s="24">
        <v>2950</v>
      </c>
      <c r="AO146" s="24">
        <v>0</v>
      </c>
      <c r="AP146" s="212">
        <v>1</v>
      </c>
      <c r="AQ146" s="159" t="s">
        <v>1567</v>
      </c>
    </row>
    <row r="147" spans="1:44" ht="21" customHeight="1">
      <c r="A147" s="18" t="s">
        <v>132</v>
      </c>
      <c r="C147" s="215" t="s">
        <v>176</v>
      </c>
      <c r="D147" s="1" t="s">
        <v>394</v>
      </c>
      <c r="E147" s="28" t="s">
        <v>395</v>
      </c>
      <c r="F147" s="28"/>
      <c r="G147" s="28" t="s">
        <v>796</v>
      </c>
      <c r="H147" s="213">
        <v>900</v>
      </c>
      <c r="I147" s="213">
        <f t="shared" si="2"/>
        <v>769.23076923076928</v>
      </c>
      <c r="J147" s="210">
        <v>900</v>
      </c>
      <c r="K147" s="210">
        <v>0</v>
      </c>
      <c r="M147" s="28" t="s">
        <v>1293</v>
      </c>
      <c r="N147" s="28" t="s">
        <v>1275</v>
      </c>
      <c r="O147" s="216">
        <v>40002</v>
      </c>
      <c r="P147" s="216">
        <v>40007</v>
      </c>
      <c r="Q147" s="28" t="s">
        <v>1418</v>
      </c>
      <c r="R147" s="2" t="s">
        <v>3423</v>
      </c>
      <c r="S147" s="158">
        <v>1</v>
      </c>
      <c r="T147" s="28" t="s">
        <v>1505</v>
      </c>
      <c r="U147" s="28"/>
      <c r="V147" s="28"/>
      <c r="X147" s="20" t="s">
        <v>1506</v>
      </c>
      <c r="Y147" s="212">
        <v>1</v>
      </c>
      <c r="Z147" s="24">
        <v>0</v>
      </c>
      <c r="AA147" s="160">
        <v>40052</v>
      </c>
      <c r="AE147" s="160"/>
      <c r="AI147" s="160"/>
      <c r="AN147" s="24">
        <v>900</v>
      </c>
      <c r="AO147" s="24">
        <v>0</v>
      </c>
      <c r="AP147" s="212">
        <v>1</v>
      </c>
      <c r="AQ147" s="159" t="s">
        <v>1568</v>
      </c>
    </row>
    <row r="148" spans="1:44" ht="21" customHeight="1">
      <c r="A148" s="18" t="s">
        <v>132</v>
      </c>
      <c r="C148" s="215" t="s">
        <v>176</v>
      </c>
      <c r="D148" s="1" t="s">
        <v>394</v>
      </c>
      <c r="E148" s="28" t="s">
        <v>395</v>
      </c>
      <c r="F148" s="28"/>
      <c r="G148" s="28" t="s">
        <v>797</v>
      </c>
      <c r="H148" s="213">
        <v>7500</v>
      </c>
      <c r="I148" s="213">
        <f t="shared" si="2"/>
        <v>6410.2564102564111</v>
      </c>
      <c r="J148" s="210">
        <v>7500</v>
      </c>
      <c r="K148" s="210">
        <v>0</v>
      </c>
      <c r="M148" s="28" t="s">
        <v>1293</v>
      </c>
      <c r="N148" s="28" t="s">
        <v>1324</v>
      </c>
      <c r="O148" s="216">
        <v>40002</v>
      </c>
      <c r="P148" s="216">
        <v>40007</v>
      </c>
      <c r="Q148" s="28" t="s">
        <v>1418</v>
      </c>
      <c r="R148" s="2" t="s">
        <v>3423</v>
      </c>
      <c r="S148" s="158">
        <v>1</v>
      </c>
      <c r="T148" s="28" t="s">
        <v>1505</v>
      </c>
      <c r="U148" s="28"/>
      <c r="V148" s="28"/>
      <c r="X148" s="20" t="s">
        <v>1506</v>
      </c>
      <c r="Y148" s="212">
        <v>1</v>
      </c>
      <c r="Z148" s="24">
        <v>0</v>
      </c>
      <c r="AA148" s="160">
        <v>40052</v>
      </c>
      <c r="AE148" s="160"/>
      <c r="AI148" s="160"/>
      <c r="AN148" s="24">
        <v>7500</v>
      </c>
      <c r="AO148" s="24">
        <v>0</v>
      </c>
      <c r="AP148" s="212">
        <v>1</v>
      </c>
      <c r="AQ148" s="159" t="s">
        <v>1569</v>
      </c>
    </row>
    <row r="149" spans="1:44" ht="21" customHeight="1">
      <c r="A149" s="18" t="s">
        <v>132</v>
      </c>
      <c r="C149" s="215" t="s">
        <v>178</v>
      </c>
      <c r="D149" s="1" t="s">
        <v>397</v>
      </c>
      <c r="E149" s="28" t="s">
        <v>398</v>
      </c>
      <c r="F149" s="28"/>
      <c r="G149" s="28" t="s">
        <v>798</v>
      </c>
      <c r="H149" s="213">
        <v>240000</v>
      </c>
      <c r="I149" s="213">
        <f t="shared" si="2"/>
        <v>205128.20512820515</v>
      </c>
      <c r="J149" s="210">
        <v>240000</v>
      </c>
      <c r="K149" s="210">
        <v>0</v>
      </c>
      <c r="M149" s="28" t="s">
        <v>1315</v>
      </c>
      <c r="N149" s="28" t="s">
        <v>1325</v>
      </c>
      <c r="O149" s="216">
        <v>40030</v>
      </c>
      <c r="P149" s="216">
        <v>40056</v>
      </c>
      <c r="Q149" s="28" t="s">
        <v>1418</v>
      </c>
      <c r="R149" s="2" t="s">
        <v>3423</v>
      </c>
      <c r="S149" s="158" t="s">
        <v>1415</v>
      </c>
      <c r="T149" s="28" t="s">
        <v>1505</v>
      </c>
      <c r="U149" s="28"/>
      <c r="V149" s="28"/>
      <c r="X149" s="20" t="s">
        <v>1506</v>
      </c>
      <c r="Y149" s="212">
        <v>0.3</v>
      </c>
      <c r="Z149" s="24">
        <v>86393.099999999991</v>
      </c>
      <c r="AA149" s="160">
        <v>40052</v>
      </c>
      <c r="AC149" s="212">
        <v>0.6</v>
      </c>
      <c r="AD149" s="24">
        <v>172786.19999999998</v>
      </c>
      <c r="AE149" s="160">
        <v>40144</v>
      </c>
      <c r="AG149" s="212">
        <v>0.1</v>
      </c>
      <c r="AH149" s="24">
        <v>24000</v>
      </c>
      <c r="AI149" s="160">
        <v>40260</v>
      </c>
      <c r="AN149" s="24">
        <v>240000</v>
      </c>
      <c r="AO149" s="24">
        <v>0</v>
      </c>
      <c r="AP149" s="212">
        <v>1</v>
      </c>
      <c r="AQ149" s="159"/>
    </row>
    <row r="150" spans="1:44" ht="21" customHeight="1">
      <c r="A150" s="18" t="s">
        <v>132</v>
      </c>
      <c r="C150" s="215" t="s">
        <v>178</v>
      </c>
      <c r="D150" s="1" t="s">
        <v>397</v>
      </c>
      <c r="E150" s="28" t="s">
        <v>398</v>
      </c>
      <c r="F150" s="28"/>
      <c r="G150" s="28" t="s">
        <v>799</v>
      </c>
      <c r="H150" s="213">
        <v>1217</v>
      </c>
      <c r="I150" s="213">
        <f t="shared" si="2"/>
        <v>1040.1709401709402</v>
      </c>
      <c r="J150" s="210">
        <v>1217</v>
      </c>
      <c r="K150" s="210">
        <v>0</v>
      </c>
      <c r="M150" s="28" t="s">
        <v>1315</v>
      </c>
      <c r="N150" s="28" t="s">
        <v>1298</v>
      </c>
      <c r="O150" s="216">
        <v>40030</v>
      </c>
      <c r="P150" s="216">
        <v>40056</v>
      </c>
      <c r="Q150" s="28" t="s">
        <v>1418</v>
      </c>
      <c r="R150" s="2" t="s">
        <v>3423</v>
      </c>
      <c r="S150" s="158">
        <v>1</v>
      </c>
      <c r="T150" s="28" t="s">
        <v>1505</v>
      </c>
      <c r="U150" s="28"/>
      <c r="V150" s="28"/>
      <c r="X150" s="20" t="s">
        <v>1506</v>
      </c>
      <c r="Y150" s="212">
        <v>1</v>
      </c>
      <c r="Z150" s="24">
        <v>0</v>
      </c>
      <c r="AA150" s="160">
        <v>40169</v>
      </c>
      <c r="AE150" s="160"/>
      <c r="AI150" s="160"/>
      <c r="AN150" s="24">
        <v>1217</v>
      </c>
      <c r="AO150" s="24">
        <v>0</v>
      </c>
      <c r="AP150" s="212">
        <v>1</v>
      </c>
      <c r="AQ150" s="159"/>
    </row>
    <row r="151" spans="1:44" ht="21" customHeight="1">
      <c r="A151" s="18" t="s">
        <v>132</v>
      </c>
      <c r="C151" s="215" t="s">
        <v>178</v>
      </c>
      <c r="D151" s="1" t="s">
        <v>397</v>
      </c>
      <c r="E151" s="28" t="s">
        <v>398</v>
      </c>
      <c r="F151" s="28"/>
      <c r="G151" s="28" t="s">
        <v>800</v>
      </c>
      <c r="H151" s="213">
        <v>6000</v>
      </c>
      <c r="I151" s="213">
        <f t="shared" si="2"/>
        <v>5128.2051282051289</v>
      </c>
      <c r="J151" s="3">
        <v>6000</v>
      </c>
      <c r="K151" s="210">
        <v>0</v>
      </c>
      <c r="M151" s="28" t="s">
        <v>1315</v>
      </c>
      <c r="N151" s="28" t="s">
        <v>1324</v>
      </c>
      <c r="O151" s="216">
        <v>40030</v>
      </c>
      <c r="P151" s="216">
        <v>40056</v>
      </c>
      <c r="Q151" s="28" t="s">
        <v>1418</v>
      </c>
      <c r="R151" s="2" t="s">
        <v>3423</v>
      </c>
      <c r="S151" s="158">
        <v>1</v>
      </c>
      <c r="T151" s="28" t="s">
        <v>1505</v>
      </c>
      <c r="U151" s="28"/>
      <c r="V151" s="28"/>
      <c r="X151" s="20" t="s">
        <v>1506</v>
      </c>
      <c r="Y151" s="212">
        <v>1</v>
      </c>
      <c r="Z151" s="24">
        <v>0</v>
      </c>
      <c r="AA151" s="160">
        <v>40324</v>
      </c>
      <c r="AE151" s="160"/>
      <c r="AI151" s="160"/>
      <c r="AN151" s="24">
        <v>6000</v>
      </c>
      <c r="AO151" s="24">
        <v>0</v>
      </c>
      <c r="AP151" s="212">
        <v>1</v>
      </c>
      <c r="AQ151" s="159"/>
    </row>
    <row r="152" spans="1:44" ht="21" customHeight="1">
      <c r="A152" s="18" t="s">
        <v>132</v>
      </c>
      <c r="C152" s="215" t="s">
        <v>178</v>
      </c>
      <c r="D152" s="1" t="s">
        <v>397</v>
      </c>
      <c r="E152" s="28" t="s">
        <v>398</v>
      </c>
      <c r="F152" s="28"/>
      <c r="G152" s="28" t="s">
        <v>801</v>
      </c>
      <c r="H152" s="213">
        <v>36660</v>
      </c>
      <c r="I152" s="213">
        <f t="shared" si="2"/>
        <v>31333.333333333336</v>
      </c>
      <c r="J152" s="3">
        <v>36660</v>
      </c>
      <c r="K152" s="210">
        <v>0</v>
      </c>
      <c r="M152" s="28" t="s">
        <v>1315</v>
      </c>
      <c r="N152" s="28" t="s">
        <v>1318</v>
      </c>
      <c r="O152" s="216">
        <v>40030</v>
      </c>
      <c r="P152" s="216">
        <v>40056</v>
      </c>
      <c r="Q152" s="28" t="s">
        <v>1418</v>
      </c>
      <c r="R152" s="2" t="s">
        <v>3423</v>
      </c>
      <c r="S152" s="158">
        <v>1</v>
      </c>
      <c r="T152" s="28" t="s">
        <v>1505</v>
      </c>
      <c r="U152" s="28"/>
      <c r="V152" s="28"/>
      <c r="X152" s="20" t="s">
        <v>1506</v>
      </c>
      <c r="Y152" s="212">
        <v>1</v>
      </c>
      <c r="Z152" s="24">
        <v>0</v>
      </c>
      <c r="AA152" s="160">
        <v>40324</v>
      </c>
      <c r="AE152" s="160"/>
      <c r="AI152" s="160"/>
      <c r="AN152" s="24">
        <v>36660</v>
      </c>
      <c r="AO152" s="24">
        <v>0</v>
      </c>
      <c r="AP152" s="212">
        <v>1</v>
      </c>
      <c r="AQ152" s="159" t="s">
        <v>1570</v>
      </c>
    </row>
    <row r="153" spans="1:44" ht="21" customHeight="1">
      <c r="A153" s="18" t="s">
        <v>132</v>
      </c>
      <c r="C153" s="215" t="s">
        <v>178</v>
      </c>
      <c r="D153" s="1" t="s">
        <v>397</v>
      </c>
      <c r="E153" s="28" t="s">
        <v>398</v>
      </c>
      <c r="F153" s="28"/>
      <c r="G153" s="28" t="s">
        <v>802</v>
      </c>
      <c r="H153" s="213">
        <v>4100</v>
      </c>
      <c r="I153" s="213">
        <f t="shared" si="2"/>
        <v>3504.2735042735044</v>
      </c>
      <c r="J153" s="210">
        <v>4100</v>
      </c>
      <c r="K153" s="210">
        <v>0</v>
      </c>
      <c r="M153" s="28" t="s">
        <v>1315</v>
      </c>
      <c r="N153" s="28" t="s">
        <v>1288</v>
      </c>
      <c r="O153" s="216">
        <v>40030</v>
      </c>
      <c r="P153" s="216">
        <v>40056</v>
      </c>
      <c r="Q153" s="28" t="s">
        <v>1418</v>
      </c>
      <c r="R153" s="2" t="s">
        <v>3423</v>
      </c>
      <c r="S153" s="158">
        <v>1</v>
      </c>
      <c r="T153" s="28" t="s">
        <v>1505</v>
      </c>
      <c r="U153" s="28"/>
      <c r="V153" s="28"/>
      <c r="X153" s="20" t="s">
        <v>1506</v>
      </c>
      <c r="Y153" s="212">
        <v>1</v>
      </c>
      <c r="Z153" s="24">
        <v>0</v>
      </c>
      <c r="AA153" s="160">
        <v>40114</v>
      </c>
      <c r="AE153" s="160"/>
      <c r="AI153" s="160"/>
      <c r="AN153" s="24">
        <v>4100</v>
      </c>
      <c r="AO153" s="24">
        <v>0</v>
      </c>
      <c r="AP153" s="212">
        <v>1</v>
      </c>
      <c r="AQ153" s="159"/>
    </row>
    <row r="154" spans="1:44" ht="21" customHeight="1">
      <c r="A154" s="18" t="s">
        <v>132</v>
      </c>
      <c r="C154" s="215" t="s">
        <v>179</v>
      </c>
      <c r="D154" s="1" t="s">
        <v>399</v>
      </c>
      <c r="E154" s="28" t="s">
        <v>400</v>
      </c>
      <c r="F154" s="28"/>
      <c r="G154" s="28" t="s">
        <v>803</v>
      </c>
      <c r="H154" s="213">
        <v>109440</v>
      </c>
      <c r="I154" s="213">
        <f t="shared" si="2"/>
        <v>93538.461538461546</v>
      </c>
      <c r="J154" s="210">
        <v>93538.46</v>
      </c>
      <c r="K154" s="210">
        <v>1.5384615398943424E-3</v>
      </c>
      <c r="M154" s="28" t="s">
        <v>1293</v>
      </c>
      <c r="N154" s="28" t="s">
        <v>1326</v>
      </c>
      <c r="O154" s="216">
        <v>40042</v>
      </c>
      <c r="P154" s="216">
        <v>40056</v>
      </c>
      <c r="Q154" s="28" t="s">
        <v>1418</v>
      </c>
      <c r="R154" s="2" t="s">
        <v>3423</v>
      </c>
      <c r="S154" s="158" t="s">
        <v>1420</v>
      </c>
      <c r="T154" s="28" t="s">
        <v>67</v>
      </c>
      <c r="U154" s="28"/>
      <c r="V154" s="28"/>
      <c r="X154" s="20" t="s">
        <v>1506</v>
      </c>
      <c r="Y154" s="212">
        <v>0.3</v>
      </c>
      <c r="Z154" s="24">
        <v>34272.6</v>
      </c>
      <c r="AA154" s="160">
        <v>40052</v>
      </c>
      <c r="AC154" s="212">
        <v>0.7</v>
      </c>
      <c r="AD154" s="24">
        <v>79969.399999999994</v>
      </c>
      <c r="AE154" s="160">
        <v>40234</v>
      </c>
      <c r="AI154" s="160"/>
      <c r="AN154" s="24">
        <v>109440</v>
      </c>
      <c r="AO154" s="24">
        <v>0</v>
      </c>
      <c r="AP154" s="212">
        <v>1</v>
      </c>
      <c r="AQ154" s="159"/>
    </row>
    <row r="155" spans="1:44" ht="21" customHeight="1">
      <c r="A155" s="18" t="s">
        <v>132</v>
      </c>
      <c r="C155" s="215" t="s">
        <v>179</v>
      </c>
      <c r="D155" s="1" t="s">
        <v>399</v>
      </c>
      <c r="E155" s="28" t="s">
        <v>400</v>
      </c>
      <c r="F155" s="28"/>
      <c r="G155" s="28" t="s">
        <v>804</v>
      </c>
      <c r="H155" s="213">
        <v>4802</v>
      </c>
      <c r="I155" s="213">
        <f t="shared" si="2"/>
        <v>4104.2735042735048</v>
      </c>
      <c r="J155" s="210">
        <v>4104.2700000000004</v>
      </c>
      <c r="K155" s="210">
        <v>3.5042735044044093E-3</v>
      </c>
      <c r="M155" s="28" t="s">
        <v>1293</v>
      </c>
      <c r="N155" s="28" t="s">
        <v>1327</v>
      </c>
      <c r="O155" s="216">
        <v>40050</v>
      </c>
      <c r="P155" s="216">
        <v>40056</v>
      </c>
      <c r="Q155" s="28" t="s">
        <v>1418</v>
      </c>
      <c r="R155" s="2" t="s">
        <v>3423</v>
      </c>
      <c r="S155" s="158">
        <v>1</v>
      </c>
      <c r="T155" s="28" t="s">
        <v>67</v>
      </c>
      <c r="U155" s="28"/>
      <c r="V155" s="28"/>
      <c r="X155" s="20" t="s">
        <v>1506</v>
      </c>
      <c r="Y155" s="212">
        <v>1</v>
      </c>
      <c r="Z155" s="24">
        <v>0</v>
      </c>
      <c r="AA155" s="160">
        <v>40219</v>
      </c>
      <c r="AE155" s="160"/>
      <c r="AI155" s="160"/>
      <c r="AN155" s="24">
        <v>4802</v>
      </c>
      <c r="AO155" s="24">
        <v>0</v>
      </c>
      <c r="AP155" s="212">
        <v>1</v>
      </c>
      <c r="AQ155" s="159"/>
    </row>
    <row r="156" spans="1:44" ht="21" customHeight="1">
      <c r="A156" s="18" t="s">
        <v>132</v>
      </c>
      <c r="C156" s="215" t="s">
        <v>173</v>
      </c>
      <c r="D156" s="1" t="s">
        <v>389</v>
      </c>
      <c r="E156" s="28" t="s">
        <v>390</v>
      </c>
      <c r="F156" s="28"/>
      <c r="G156" s="28" t="s">
        <v>790</v>
      </c>
      <c r="H156" s="213">
        <v>90326</v>
      </c>
      <c r="I156" s="213">
        <f t="shared" si="2"/>
        <v>77201.709401709406</v>
      </c>
      <c r="J156" s="210">
        <v>77201.710000000006</v>
      </c>
      <c r="K156" s="210">
        <v>-5.982906004646793E-4</v>
      </c>
      <c r="M156" s="28" t="s">
        <v>1315</v>
      </c>
      <c r="N156" s="28" t="s">
        <v>1321</v>
      </c>
      <c r="O156" s="216">
        <v>39979</v>
      </c>
      <c r="P156" s="216">
        <v>39986</v>
      </c>
      <c r="Q156" s="28" t="s">
        <v>1414</v>
      </c>
      <c r="R156" s="2" t="s">
        <v>3423</v>
      </c>
      <c r="S156" s="158" t="s">
        <v>1417</v>
      </c>
      <c r="T156" s="28" t="s">
        <v>67</v>
      </c>
      <c r="U156" s="28"/>
      <c r="V156" s="28"/>
      <c r="X156" s="20" t="s">
        <v>1506</v>
      </c>
      <c r="Y156" s="212">
        <v>0.5</v>
      </c>
      <c r="Z156" s="24">
        <v>45163</v>
      </c>
      <c r="AA156" s="160">
        <v>40052</v>
      </c>
      <c r="AC156" s="212">
        <v>0.5</v>
      </c>
      <c r="AD156" s="24">
        <v>45163</v>
      </c>
      <c r="AE156" s="160">
        <v>40114</v>
      </c>
      <c r="AI156" s="160"/>
      <c r="AN156" s="24">
        <v>90326</v>
      </c>
      <c r="AO156" s="24">
        <v>0</v>
      </c>
      <c r="AP156" s="212">
        <v>1</v>
      </c>
      <c r="AQ156" s="159" t="s">
        <v>1562</v>
      </c>
    </row>
    <row r="157" spans="1:44" ht="21" customHeight="1">
      <c r="A157" s="18" t="s">
        <v>132</v>
      </c>
      <c r="C157" s="215" t="s">
        <v>180</v>
      </c>
      <c r="D157" s="1" t="s">
        <v>401</v>
      </c>
      <c r="E157" s="28" t="s">
        <v>402</v>
      </c>
      <c r="F157" s="28"/>
      <c r="G157" s="28" t="s">
        <v>805</v>
      </c>
      <c r="H157" s="213">
        <v>64406</v>
      </c>
      <c r="I157" s="213">
        <f t="shared" si="2"/>
        <v>55047.86324786325</v>
      </c>
      <c r="J157" s="210">
        <v>55047.86</v>
      </c>
      <c r="K157" s="210">
        <v>3.2478632492711768E-3</v>
      </c>
      <c r="M157" s="28" t="s">
        <v>1296</v>
      </c>
      <c r="N157" s="28" t="s">
        <v>1328</v>
      </c>
      <c r="O157" s="216">
        <v>40028</v>
      </c>
      <c r="P157" s="216">
        <v>40029</v>
      </c>
      <c r="Q157" s="28" t="s">
        <v>1425</v>
      </c>
      <c r="R157" s="2" t="s">
        <v>3423</v>
      </c>
      <c r="S157" s="158">
        <v>1</v>
      </c>
      <c r="T157" s="28" t="s">
        <v>67</v>
      </c>
      <c r="U157" s="28"/>
      <c r="V157" s="28"/>
      <c r="X157" s="20" t="s">
        <v>1506</v>
      </c>
      <c r="Y157" s="212">
        <v>1</v>
      </c>
      <c r="Z157" s="24">
        <v>329140.2</v>
      </c>
      <c r="AA157" s="160">
        <v>40169</v>
      </c>
      <c r="AE157" s="160"/>
      <c r="AI157" s="160"/>
      <c r="AN157" s="24">
        <v>64406</v>
      </c>
      <c r="AO157" s="24">
        <v>0</v>
      </c>
      <c r="AP157" s="212">
        <v>1</v>
      </c>
      <c r="AQ157" s="159"/>
      <c r="AR157" s="20" t="s">
        <v>1571</v>
      </c>
    </row>
    <row r="158" spans="1:44" ht="21" customHeight="1">
      <c r="A158" s="18" t="s">
        <v>132</v>
      </c>
      <c r="C158" s="215" t="s">
        <v>180</v>
      </c>
      <c r="D158" s="1" t="s">
        <v>401</v>
      </c>
      <c r="E158" s="28" t="s">
        <v>403</v>
      </c>
      <c r="F158" s="28"/>
      <c r="G158" s="28" t="s">
        <v>806</v>
      </c>
      <c r="H158" s="213">
        <v>264734.2</v>
      </c>
      <c r="I158" s="213">
        <f t="shared" si="2"/>
        <v>226268.54700854703</v>
      </c>
      <c r="J158" s="210">
        <v>226268.56</v>
      </c>
      <c r="K158" s="210">
        <v>-1.2991452967980877E-2</v>
      </c>
      <c r="M158" s="28" t="s">
        <v>1296</v>
      </c>
      <c r="N158" s="28" t="s">
        <v>1289</v>
      </c>
      <c r="O158" s="216">
        <v>40204</v>
      </c>
      <c r="P158" s="216">
        <v>40204</v>
      </c>
      <c r="Q158" s="28" t="s">
        <v>1425</v>
      </c>
      <c r="R158" s="2" t="s">
        <v>3423</v>
      </c>
      <c r="S158" s="158">
        <v>1</v>
      </c>
      <c r="T158" s="28" t="s">
        <v>67</v>
      </c>
      <c r="U158" s="28"/>
      <c r="V158" s="28"/>
      <c r="Y158" s="212">
        <v>1</v>
      </c>
      <c r="Z158" s="24">
        <v>0</v>
      </c>
      <c r="AA158" s="160">
        <v>40260</v>
      </c>
      <c r="AE158" s="160"/>
      <c r="AI158" s="160"/>
      <c r="AN158" s="24">
        <v>264734.2</v>
      </c>
      <c r="AO158" s="24">
        <v>0</v>
      </c>
      <c r="AP158" s="212">
        <v>1</v>
      </c>
      <c r="AQ158" s="159"/>
    </row>
    <row r="159" spans="1:44" ht="21" customHeight="1">
      <c r="A159" s="18" t="s">
        <v>132</v>
      </c>
      <c r="C159" s="215" t="s">
        <v>181</v>
      </c>
      <c r="D159" s="1" t="s">
        <v>404</v>
      </c>
      <c r="E159" s="28" t="s">
        <v>405</v>
      </c>
      <c r="F159" s="28"/>
      <c r="G159" s="28" t="s">
        <v>807</v>
      </c>
      <c r="H159" s="213">
        <v>141600</v>
      </c>
      <c r="I159" s="213">
        <f t="shared" si="2"/>
        <v>121025.64102564103</v>
      </c>
      <c r="J159" s="210">
        <v>121025.64</v>
      </c>
      <c r="K159" s="210">
        <v>1.0256410314468667E-3</v>
      </c>
      <c r="M159" s="28" t="s">
        <v>1315</v>
      </c>
      <c r="N159" s="28" t="s">
        <v>1286</v>
      </c>
      <c r="O159" s="216">
        <v>40081</v>
      </c>
      <c r="P159" s="216">
        <v>40101</v>
      </c>
      <c r="Q159" s="28" t="s">
        <v>1425</v>
      </c>
      <c r="R159" s="2" t="s">
        <v>3423</v>
      </c>
      <c r="S159" s="158" t="s">
        <v>1417</v>
      </c>
      <c r="T159" s="28" t="s">
        <v>67</v>
      </c>
      <c r="U159" s="28"/>
      <c r="V159" s="28"/>
      <c r="X159" s="20" t="s">
        <v>1506</v>
      </c>
      <c r="Y159" s="212">
        <v>1</v>
      </c>
      <c r="Z159" s="24">
        <v>141600</v>
      </c>
      <c r="AA159" s="160">
        <v>40357</v>
      </c>
      <c r="AE159" s="160"/>
      <c r="AI159" s="160"/>
      <c r="AN159" s="24">
        <v>141600</v>
      </c>
      <c r="AO159" s="24">
        <v>0</v>
      </c>
      <c r="AP159" s="212">
        <v>1</v>
      </c>
      <c r="AQ159" s="159"/>
    </row>
    <row r="160" spans="1:44" ht="21" customHeight="1">
      <c r="A160" s="18" t="s">
        <v>132</v>
      </c>
      <c r="C160" s="215" t="s">
        <v>182</v>
      </c>
      <c r="D160" s="1" t="s">
        <v>406</v>
      </c>
      <c r="E160" s="28" t="s">
        <v>407</v>
      </c>
      <c r="F160" s="28"/>
      <c r="G160" s="28" t="s">
        <v>808</v>
      </c>
      <c r="H160" s="213">
        <v>5219</v>
      </c>
      <c r="I160" s="213">
        <f t="shared" si="2"/>
        <v>4460.6837606837607</v>
      </c>
      <c r="J160" s="210">
        <v>4460.68</v>
      </c>
      <c r="K160" s="210">
        <v>3.7606837604471366E-3</v>
      </c>
      <c r="M160" s="28" t="s">
        <v>1293</v>
      </c>
      <c r="N160" s="28" t="s">
        <v>1321</v>
      </c>
      <c r="O160" s="216">
        <v>40081</v>
      </c>
      <c r="P160" s="216">
        <v>40101</v>
      </c>
      <c r="Q160" s="28" t="s">
        <v>1425</v>
      </c>
      <c r="R160" s="2" t="s">
        <v>3423</v>
      </c>
      <c r="S160" s="158">
        <v>1</v>
      </c>
      <c r="T160" s="28" t="s">
        <v>67</v>
      </c>
      <c r="U160" s="28"/>
      <c r="V160" s="28"/>
      <c r="Y160" s="212"/>
      <c r="Z160" s="24">
        <v>5129</v>
      </c>
      <c r="AA160" s="160">
        <v>40260</v>
      </c>
      <c r="AD160" s="24">
        <v>90</v>
      </c>
      <c r="AE160" s="160">
        <v>40324</v>
      </c>
      <c r="AI160" s="160"/>
      <c r="AN160" s="24">
        <v>5219</v>
      </c>
      <c r="AO160" s="24">
        <v>0</v>
      </c>
      <c r="AP160" s="212">
        <v>1</v>
      </c>
      <c r="AQ160" s="159"/>
    </row>
    <row r="161" spans="1:44" ht="21" customHeight="1">
      <c r="A161" s="18" t="s">
        <v>132</v>
      </c>
      <c r="C161" s="215" t="s">
        <v>182</v>
      </c>
      <c r="D161" s="1" t="s">
        <v>406</v>
      </c>
      <c r="E161" s="28" t="s">
        <v>407</v>
      </c>
      <c r="F161" s="28"/>
      <c r="G161" s="28" t="s">
        <v>809</v>
      </c>
      <c r="H161" s="213">
        <v>167100</v>
      </c>
      <c r="I161" s="213">
        <f t="shared" si="2"/>
        <v>142820.51282051284</v>
      </c>
      <c r="J161" s="210">
        <v>142820.51999999999</v>
      </c>
      <c r="K161" s="210">
        <v>-7.1794871473684907E-3</v>
      </c>
      <c r="M161" s="28" t="s">
        <v>3425</v>
      </c>
      <c r="N161" s="28" t="s">
        <v>1329</v>
      </c>
      <c r="O161" s="216">
        <v>40084</v>
      </c>
      <c r="P161" s="216">
        <v>40116</v>
      </c>
      <c r="Q161" s="28" t="s">
        <v>1425</v>
      </c>
      <c r="R161" s="2" t="s">
        <v>3423</v>
      </c>
      <c r="S161" s="158" t="s">
        <v>1420</v>
      </c>
      <c r="T161" s="28" t="s">
        <v>67</v>
      </c>
      <c r="U161" s="28"/>
      <c r="V161" s="28"/>
      <c r="X161" s="20" t="s">
        <v>1517</v>
      </c>
      <c r="Y161" s="212">
        <v>0.3</v>
      </c>
      <c r="Z161" s="24">
        <v>0</v>
      </c>
      <c r="AA161" s="160">
        <v>40114</v>
      </c>
      <c r="AC161" s="212">
        <v>0.7</v>
      </c>
      <c r="AD161" s="24">
        <v>0</v>
      </c>
      <c r="AE161" s="160">
        <v>40169</v>
      </c>
      <c r="AI161" s="160"/>
      <c r="AN161" s="24">
        <v>167100</v>
      </c>
      <c r="AO161" s="24">
        <v>0</v>
      </c>
      <c r="AP161" s="212">
        <v>1</v>
      </c>
      <c r="AQ161" s="159"/>
      <c r="AR161" s="20">
        <v>1</v>
      </c>
    </row>
    <row r="162" spans="1:44" ht="21" customHeight="1">
      <c r="A162" s="18" t="s">
        <v>132</v>
      </c>
      <c r="C162" s="215" t="s">
        <v>182</v>
      </c>
      <c r="D162" s="1" t="s">
        <v>406</v>
      </c>
      <c r="E162" s="28" t="s">
        <v>407</v>
      </c>
      <c r="F162" s="28"/>
      <c r="G162" s="28" t="s">
        <v>810</v>
      </c>
      <c r="H162" s="213">
        <v>30250</v>
      </c>
      <c r="I162" s="213">
        <f t="shared" si="2"/>
        <v>25854.700854700855</v>
      </c>
      <c r="J162" s="3">
        <v>25854.71</v>
      </c>
      <c r="K162" s="210">
        <v>-9.1452991437108722E-3</v>
      </c>
      <c r="M162" s="28" t="s">
        <v>1293</v>
      </c>
      <c r="N162" s="28" t="s">
        <v>1330</v>
      </c>
      <c r="O162" s="216">
        <v>40106</v>
      </c>
      <c r="P162" s="216">
        <v>40116</v>
      </c>
      <c r="Q162" s="28" t="s">
        <v>1425</v>
      </c>
      <c r="R162" s="2" t="s">
        <v>3423</v>
      </c>
      <c r="S162" s="158">
        <v>1</v>
      </c>
      <c r="T162" s="28" t="s">
        <v>67</v>
      </c>
      <c r="U162" s="28"/>
      <c r="V162" s="28"/>
      <c r="Y162" s="212">
        <v>1</v>
      </c>
      <c r="Z162" s="24">
        <v>0</v>
      </c>
      <c r="AA162" s="160">
        <v>40324</v>
      </c>
      <c r="AE162" s="160"/>
      <c r="AI162" s="160"/>
      <c r="AN162" s="24">
        <v>30250</v>
      </c>
      <c r="AO162" s="24">
        <v>0</v>
      </c>
      <c r="AP162" s="212">
        <v>1</v>
      </c>
      <c r="AQ162" s="159" t="s">
        <v>1572</v>
      </c>
    </row>
    <row r="163" spans="1:44" ht="21" customHeight="1">
      <c r="A163" s="18" t="s">
        <v>132</v>
      </c>
      <c r="C163" s="215" t="s">
        <v>182</v>
      </c>
      <c r="D163" s="1" t="s">
        <v>406</v>
      </c>
      <c r="E163" s="28" t="s">
        <v>407</v>
      </c>
      <c r="F163" s="28"/>
      <c r="G163" s="28" t="s">
        <v>811</v>
      </c>
      <c r="H163" s="213">
        <v>95200</v>
      </c>
      <c r="I163" s="213">
        <f t="shared" si="2"/>
        <v>81367.521367521374</v>
      </c>
      <c r="J163" s="210">
        <v>81367.520000000004</v>
      </c>
      <c r="K163" s="210">
        <v>1.3675213704118505E-3</v>
      </c>
      <c r="M163" s="28" t="s">
        <v>1293</v>
      </c>
      <c r="N163" s="28" t="s">
        <v>1331</v>
      </c>
      <c r="O163" s="216">
        <v>40084</v>
      </c>
      <c r="P163" s="216">
        <v>40116</v>
      </c>
      <c r="Q163" s="28" t="s">
        <v>1425</v>
      </c>
      <c r="R163" s="2" t="s">
        <v>3423</v>
      </c>
      <c r="S163" s="158">
        <v>1</v>
      </c>
      <c r="T163" s="28" t="s">
        <v>67</v>
      </c>
      <c r="U163" s="28"/>
      <c r="V163" s="28"/>
      <c r="X163" s="20" t="s">
        <v>1506</v>
      </c>
      <c r="Y163" s="212">
        <v>0.5</v>
      </c>
      <c r="Z163" s="24">
        <v>0</v>
      </c>
      <c r="AA163" s="160">
        <v>40207</v>
      </c>
      <c r="AC163" s="212">
        <v>0.5</v>
      </c>
      <c r="AD163" s="24">
        <v>0</v>
      </c>
      <c r="AE163" s="160">
        <v>40219</v>
      </c>
      <c r="AI163" s="160"/>
      <c r="AN163" s="24">
        <v>95200</v>
      </c>
      <c r="AO163" s="24">
        <v>0</v>
      </c>
      <c r="AP163" s="212">
        <v>1</v>
      </c>
      <c r="AQ163" s="159"/>
    </row>
    <row r="164" spans="1:44" ht="21" customHeight="1">
      <c r="A164" s="18" t="s">
        <v>132</v>
      </c>
      <c r="C164" s="215" t="s">
        <v>182</v>
      </c>
      <c r="D164" s="1" t="s">
        <v>406</v>
      </c>
      <c r="E164" s="28" t="s">
        <v>407</v>
      </c>
      <c r="F164" s="28"/>
      <c r="G164" s="28" t="s">
        <v>812</v>
      </c>
      <c r="H164" s="213">
        <v>80500</v>
      </c>
      <c r="I164" s="213">
        <f t="shared" si="2"/>
        <v>68803.418803418812</v>
      </c>
      <c r="J164" s="210">
        <v>68803.429999999993</v>
      </c>
      <c r="K164" s="210">
        <v>-1.1196581181138754E-2</v>
      </c>
      <c r="M164" s="28" t="s">
        <v>1293</v>
      </c>
      <c r="N164" s="28" t="s">
        <v>1303</v>
      </c>
      <c r="O164" s="216">
        <v>40084</v>
      </c>
      <c r="P164" s="216">
        <v>40116</v>
      </c>
      <c r="Q164" s="28" t="s">
        <v>1425</v>
      </c>
      <c r="R164" s="2" t="s">
        <v>3423</v>
      </c>
      <c r="S164" s="158">
        <v>1</v>
      </c>
      <c r="T164" s="28" t="s">
        <v>67</v>
      </c>
      <c r="U164" s="28"/>
      <c r="V164" s="28"/>
      <c r="Y164" s="212">
        <v>1</v>
      </c>
      <c r="Z164" s="24">
        <v>0</v>
      </c>
      <c r="AA164" s="160">
        <v>40260</v>
      </c>
      <c r="AE164" s="160"/>
      <c r="AI164" s="160"/>
      <c r="AN164" s="24">
        <v>80500</v>
      </c>
      <c r="AO164" s="24">
        <v>0</v>
      </c>
      <c r="AP164" s="212">
        <v>1</v>
      </c>
      <c r="AQ164" s="159"/>
    </row>
    <row r="165" spans="1:44" ht="21" customHeight="1">
      <c r="A165" s="18" t="s">
        <v>132</v>
      </c>
      <c r="C165" s="215" t="s">
        <v>182</v>
      </c>
      <c r="D165" s="1" t="s">
        <v>406</v>
      </c>
      <c r="E165" s="28" t="s">
        <v>407</v>
      </c>
      <c r="F165" s="28"/>
      <c r="G165" s="28" t="s">
        <v>813</v>
      </c>
      <c r="H165" s="213">
        <v>149500</v>
      </c>
      <c r="I165" s="213">
        <f t="shared" si="2"/>
        <v>127777.77777777778</v>
      </c>
      <c r="J165" s="210">
        <v>127777.77</v>
      </c>
      <c r="K165" s="210">
        <v>7.7777777769370005E-3</v>
      </c>
      <c r="M165" s="28" t="s">
        <v>1293</v>
      </c>
      <c r="N165" s="28" t="s">
        <v>1316</v>
      </c>
      <c r="O165" s="216">
        <v>40084</v>
      </c>
      <c r="P165" s="216">
        <v>40126</v>
      </c>
      <c r="Q165" s="28" t="s">
        <v>1425</v>
      </c>
      <c r="R165" s="2" t="s">
        <v>3423</v>
      </c>
      <c r="S165" s="158">
        <v>1</v>
      </c>
      <c r="T165" s="28" t="s">
        <v>67</v>
      </c>
      <c r="U165" s="28"/>
      <c r="V165" s="28"/>
      <c r="X165" s="20" t="s">
        <v>1506</v>
      </c>
      <c r="Y165" s="212">
        <v>1</v>
      </c>
      <c r="Z165" s="24">
        <v>0</v>
      </c>
      <c r="AA165" s="160">
        <v>40219</v>
      </c>
      <c r="AE165" s="160"/>
      <c r="AI165" s="160"/>
      <c r="AN165" s="24">
        <v>149500</v>
      </c>
      <c r="AO165" s="24">
        <v>0</v>
      </c>
      <c r="AP165" s="212">
        <v>1</v>
      </c>
      <c r="AQ165" s="159"/>
    </row>
    <row r="166" spans="1:44" ht="21" customHeight="1">
      <c r="A166" s="18" t="s">
        <v>132</v>
      </c>
      <c r="C166" s="215" t="s">
        <v>182</v>
      </c>
      <c r="D166" s="1" t="s">
        <v>406</v>
      </c>
      <c r="E166" s="28" t="s">
        <v>407</v>
      </c>
      <c r="F166" s="28"/>
      <c r="G166" s="28" t="s">
        <v>814</v>
      </c>
      <c r="H166" s="213">
        <v>54331</v>
      </c>
      <c r="I166" s="213">
        <f t="shared" si="2"/>
        <v>46436.75213675214</v>
      </c>
      <c r="J166" s="210">
        <v>46436.74</v>
      </c>
      <c r="K166" s="210">
        <v>1.213675214239629E-2</v>
      </c>
      <c r="M166" s="28" t="s">
        <v>1293</v>
      </c>
      <c r="N166" s="28" t="s">
        <v>1290</v>
      </c>
      <c r="O166" s="216">
        <v>40084</v>
      </c>
      <c r="P166" s="216">
        <v>40116</v>
      </c>
      <c r="Q166" s="28" t="s">
        <v>1425</v>
      </c>
      <c r="R166" s="2" t="s">
        <v>3423</v>
      </c>
      <c r="S166" s="158">
        <v>1</v>
      </c>
      <c r="T166" s="28" t="s">
        <v>67</v>
      </c>
      <c r="U166" s="28"/>
      <c r="V166" s="28"/>
      <c r="Y166" s="212">
        <v>1</v>
      </c>
      <c r="Z166" s="24">
        <v>0</v>
      </c>
      <c r="AA166" s="160">
        <v>40260</v>
      </c>
      <c r="AE166" s="160"/>
      <c r="AI166" s="160"/>
      <c r="AN166" s="24">
        <v>54331</v>
      </c>
      <c r="AO166" s="24">
        <v>0</v>
      </c>
      <c r="AP166" s="212">
        <v>1</v>
      </c>
      <c r="AQ166" s="159"/>
    </row>
    <row r="167" spans="1:44" ht="21" customHeight="1">
      <c r="A167" s="18" t="s">
        <v>132</v>
      </c>
      <c r="C167" s="215" t="s">
        <v>182</v>
      </c>
      <c r="D167" s="1" t="s">
        <v>408</v>
      </c>
      <c r="E167" s="28" t="s">
        <v>407</v>
      </c>
      <c r="F167" s="28"/>
      <c r="G167" s="28" t="s">
        <v>815</v>
      </c>
      <c r="H167" s="213">
        <v>23820</v>
      </c>
      <c r="I167" s="213">
        <f t="shared" si="2"/>
        <v>20358.974358974359</v>
      </c>
      <c r="J167" s="210">
        <v>20358.98</v>
      </c>
      <c r="K167" s="210">
        <v>-5.6410256402159575E-3</v>
      </c>
      <c r="M167" s="28" t="s">
        <v>1293</v>
      </c>
      <c r="N167" s="28" t="s">
        <v>1303</v>
      </c>
      <c r="O167" s="216">
        <v>40173</v>
      </c>
      <c r="P167" s="216">
        <v>40193</v>
      </c>
      <c r="Q167" s="28" t="s">
        <v>1425</v>
      </c>
      <c r="R167" s="2" t="s">
        <v>3423</v>
      </c>
      <c r="S167" s="158">
        <v>1</v>
      </c>
      <c r="T167" s="28" t="s">
        <v>67</v>
      </c>
      <c r="U167" s="28"/>
      <c r="V167" s="28"/>
      <c r="X167" s="20" t="s">
        <v>1506</v>
      </c>
      <c r="Y167" s="212">
        <v>1</v>
      </c>
      <c r="Z167" s="24">
        <v>27320</v>
      </c>
      <c r="AA167" s="160">
        <v>40219</v>
      </c>
      <c r="AE167" s="160"/>
      <c r="AI167" s="160"/>
      <c r="AN167" s="24">
        <v>23820</v>
      </c>
      <c r="AO167" s="24">
        <v>0</v>
      </c>
      <c r="AP167" s="212">
        <v>1</v>
      </c>
      <c r="AQ167" s="159"/>
    </row>
    <row r="168" spans="1:44" ht="21" customHeight="1">
      <c r="A168" s="18" t="s">
        <v>132</v>
      </c>
      <c r="C168" s="215" t="s">
        <v>182</v>
      </c>
      <c r="D168" s="1" t="s">
        <v>408</v>
      </c>
      <c r="E168" s="28" t="s">
        <v>407</v>
      </c>
      <c r="F168" s="28"/>
      <c r="G168" s="28" t="s">
        <v>816</v>
      </c>
      <c r="H168" s="213">
        <v>3500</v>
      </c>
      <c r="I168" s="213">
        <f t="shared" si="2"/>
        <v>2991.4529914529917</v>
      </c>
      <c r="J168" s="3">
        <v>2991.45</v>
      </c>
      <c r="K168" s="210">
        <v>2.9914529918642074E-3</v>
      </c>
      <c r="M168" s="28" t="s">
        <v>1293</v>
      </c>
      <c r="N168" s="28" t="s">
        <v>1330</v>
      </c>
      <c r="O168" s="216">
        <v>40173</v>
      </c>
      <c r="P168" s="216">
        <v>40217</v>
      </c>
      <c r="Q168" s="28" t="s">
        <v>1425</v>
      </c>
      <c r="R168" s="2" t="s">
        <v>3423</v>
      </c>
      <c r="S168" s="158">
        <v>1</v>
      </c>
      <c r="T168" s="28" t="s">
        <v>67</v>
      </c>
      <c r="U168" s="28"/>
      <c r="V168" s="28"/>
      <c r="Y168" s="212">
        <v>1</v>
      </c>
      <c r="Z168" s="24">
        <v>0</v>
      </c>
      <c r="AA168" s="160">
        <v>40324</v>
      </c>
      <c r="AE168" s="160"/>
      <c r="AI168" s="160"/>
      <c r="AN168" s="24">
        <v>3500</v>
      </c>
      <c r="AO168" s="24">
        <v>0</v>
      </c>
      <c r="AP168" s="212">
        <v>1</v>
      </c>
      <c r="AQ168" s="159" t="s">
        <v>1573</v>
      </c>
    </row>
    <row r="169" spans="1:44" ht="21" customHeight="1">
      <c r="A169" s="18" t="s">
        <v>130</v>
      </c>
      <c r="C169" s="215" t="s">
        <v>183</v>
      </c>
      <c r="D169" s="1" t="s">
        <v>409</v>
      </c>
      <c r="E169" s="1" t="s">
        <v>410</v>
      </c>
      <c r="F169" s="28"/>
      <c r="G169" s="1" t="s">
        <v>817</v>
      </c>
      <c r="H169" s="213">
        <v>31600</v>
      </c>
      <c r="I169" s="213">
        <f t="shared" si="2"/>
        <v>27008.547008547012</v>
      </c>
      <c r="J169" s="210">
        <v>31600</v>
      </c>
      <c r="K169" s="210">
        <v>0</v>
      </c>
      <c r="M169" s="28" t="s">
        <v>1296</v>
      </c>
      <c r="N169" s="1" t="s">
        <v>1303</v>
      </c>
      <c r="O169" s="211">
        <v>40114</v>
      </c>
      <c r="P169" s="216">
        <v>40115</v>
      </c>
      <c r="Q169" s="1" t="s">
        <v>1414</v>
      </c>
      <c r="R169" s="2" t="s">
        <v>3423</v>
      </c>
      <c r="S169" s="158">
        <v>1</v>
      </c>
      <c r="T169" s="28" t="s">
        <v>1505</v>
      </c>
      <c r="U169" s="28"/>
      <c r="V169" s="28"/>
      <c r="Y169" s="212">
        <v>0.3</v>
      </c>
      <c r="Z169" s="24">
        <v>155008.5</v>
      </c>
      <c r="AA169" s="160">
        <v>40207</v>
      </c>
      <c r="AC169" s="212">
        <v>0.6</v>
      </c>
      <c r="AD169" s="24">
        <v>310017</v>
      </c>
      <c r="AE169" s="160">
        <v>40260</v>
      </c>
      <c r="AG169" s="212">
        <v>0.1</v>
      </c>
      <c r="AH169" s="24">
        <v>51669.5</v>
      </c>
      <c r="AI169" s="160">
        <v>40382</v>
      </c>
      <c r="AN169" s="24">
        <v>31600</v>
      </c>
      <c r="AO169" s="24">
        <v>0</v>
      </c>
      <c r="AP169" s="212">
        <v>1</v>
      </c>
      <c r="AQ169" s="159"/>
    </row>
    <row r="170" spans="1:44" ht="21" customHeight="1">
      <c r="A170" s="18" t="s">
        <v>130</v>
      </c>
      <c r="C170" s="215" t="s">
        <v>183</v>
      </c>
      <c r="D170" s="1" t="s">
        <v>409</v>
      </c>
      <c r="E170" s="1" t="s">
        <v>410</v>
      </c>
      <c r="F170" s="28"/>
      <c r="G170" s="1" t="s">
        <v>818</v>
      </c>
      <c r="H170" s="213">
        <v>60250</v>
      </c>
      <c r="I170" s="213">
        <f t="shared" si="2"/>
        <v>51495.7264957265</v>
      </c>
      <c r="J170" s="210">
        <v>60250</v>
      </c>
      <c r="K170" s="210">
        <v>0</v>
      </c>
      <c r="M170" s="28" t="s">
        <v>1296</v>
      </c>
      <c r="N170" s="1" t="s">
        <v>1287</v>
      </c>
      <c r="O170" s="211">
        <v>40114</v>
      </c>
      <c r="P170" s="216">
        <v>40115</v>
      </c>
      <c r="Q170" s="1" t="s">
        <v>1414</v>
      </c>
      <c r="R170" s="2" t="s">
        <v>3423</v>
      </c>
      <c r="S170" s="158">
        <v>1</v>
      </c>
      <c r="T170" s="28" t="s">
        <v>1505</v>
      </c>
      <c r="U170" s="28"/>
      <c r="V170" s="28"/>
      <c r="Y170" s="212">
        <v>0.3</v>
      </c>
      <c r="Z170" s="24">
        <v>0</v>
      </c>
      <c r="AA170" s="160">
        <v>40207</v>
      </c>
      <c r="AC170" s="212">
        <v>0.6</v>
      </c>
      <c r="AD170" s="24">
        <v>0</v>
      </c>
      <c r="AE170" s="160">
        <v>40260</v>
      </c>
      <c r="AG170" s="212">
        <v>0.1</v>
      </c>
      <c r="AH170" s="24">
        <v>0</v>
      </c>
      <c r="AI170" s="160">
        <v>40382</v>
      </c>
      <c r="AN170" s="24">
        <v>60250</v>
      </c>
      <c r="AO170" s="24">
        <v>0</v>
      </c>
      <c r="AP170" s="212">
        <v>1</v>
      </c>
      <c r="AQ170" s="159"/>
    </row>
    <row r="171" spans="1:44" ht="21" customHeight="1">
      <c r="A171" s="18" t="s">
        <v>130</v>
      </c>
      <c r="C171" s="215" t="s">
        <v>183</v>
      </c>
      <c r="D171" s="1" t="s">
        <v>409</v>
      </c>
      <c r="E171" s="1" t="s">
        <v>410</v>
      </c>
      <c r="F171" s="28"/>
      <c r="G171" s="1" t="s">
        <v>819</v>
      </c>
      <c r="H171" s="213">
        <v>41202</v>
      </c>
      <c r="I171" s="213">
        <f t="shared" si="2"/>
        <v>35215.384615384617</v>
      </c>
      <c r="J171" s="210">
        <v>41202</v>
      </c>
      <c r="K171" s="210">
        <v>0</v>
      </c>
      <c r="M171" s="28" t="s">
        <v>1296</v>
      </c>
      <c r="N171" s="1" t="s">
        <v>1323</v>
      </c>
      <c r="O171" s="211">
        <v>40114</v>
      </c>
      <c r="P171" s="216">
        <v>40115</v>
      </c>
      <c r="Q171" s="1" t="s">
        <v>1414</v>
      </c>
      <c r="R171" s="2" t="s">
        <v>3423</v>
      </c>
      <c r="S171" s="158" t="s">
        <v>1419</v>
      </c>
      <c r="T171" s="28" t="s">
        <v>1505</v>
      </c>
      <c r="U171" s="28"/>
      <c r="V171" s="28"/>
      <c r="Y171" s="212">
        <v>0.3</v>
      </c>
      <c r="Z171" s="24">
        <v>0</v>
      </c>
      <c r="AA171" s="160">
        <v>40207</v>
      </c>
      <c r="AC171" s="212">
        <v>0.6</v>
      </c>
      <c r="AD171" s="24">
        <v>0</v>
      </c>
      <c r="AE171" s="160">
        <v>40260</v>
      </c>
      <c r="AG171" s="212">
        <v>0.1</v>
      </c>
      <c r="AH171" s="24">
        <v>0</v>
      </c>
      <c r="AI171" s="160">
        <v>40382</v>
      </c>
      <c r="AN171" s="24">
        <v>41202</v>
      </c>
      <c r="AO171" s="24">
        <v>0</v>
      </c>
      <c r="AP171" s="212">
        <v>1</v>
      </c>
      <c r="AQ171" s="159"/>
    </row>
    <row r="172" spans="1:44" ht="21" customHeight="1">
      <c r="A172" s="18" t="s">
        <v>130</v>
      </c>
      <c r="C172" s="215" t="s">
        <v>183</v>
      </c>
      <c r="D172" s="1" t="s">
        <v>409</v>
      </c>
      <c r="E172" s="1" t="s">
        <v>410</v>
      </c>
      <c r="F172" s="28"/>
      <c r="G172" s="1" t="s">
        <v>820</v>
      </c>
      <c r="H172" s="213">
        <v>264027</v>
      </c>
      <c r="I172" s="213">
        <f t="shared" si="2"/>
        <v>225664.10256410259</v>
      </c>
      <c r="J172" s="210">
        <v>264027</v>
      </c>
      <c r="K172" s="210">
        <v>0</v>
      </c>
      <c r="M172" s="28" t="s">
        <v>1296</v>
      </c>
      <c r="N172" s="1" t="s">
        <v>1332</v>
      </c>
      <c r="O172" s="211">
        <v>40114</v>
      </c>
      <c r="P172" s="216">
        <v>40115</v>
      </c>
      <c r="Q172" s="1" t="s">
        <v>1414</v>
      </c>
      <c r="R172" s="2" t="s">
        <v>3423</v>
      </c>
      <c r="S172" s="158" t="s">
        <v>1436</v>
      </c>
      <c r="T172" s="28" t="s">
        <v>1505</v>
      </c>
      <c r="U172" s="28"/>
      <c r="V172" s="28"/>
      <c r="Y172" s="212">
        <v>0.3</v>
      </c>
      <c r="Z172" s="24">
        <v>0</v>
      </c>
      <c r="AA172" s="160">
        <v>40207</v>
      </c>
      <c r="AC172" s="212">
        <v>0.6</v>
      </c>
      <c r="AD172" s="24">
        <v>0</v>
      </c>
      <c r="AE172" s="160">
        <v>40260</v>
      </c>
      <c r="AG172" s="212">
        <v>0.1</v>
      </c>
      <c r="AH172" s="24">
        <v>0</v>
      </c>
      <c r="AI172" s="160">
        <v>40382</v>
      </c>
      <c r="AN172" s="24">
        <v>264027</v>
      </c>
      <c r="AO172" s="24">
        <v>0</v>
      </c>
      <c r="AP172" s="212">
        <v>1</v>
      </c>
      <c r="AQ172" s="159"/>
    </row>
    <row r="173" spans="1:44" ht="21" customHeight="1">
      <c r="A173" s="18" t="s">
        <v>130</v>
      </c>
      <c r="C173" s="215" t="s">
        <v>183</v>
      </c>
      <c r="D173" s="1" t="s">
        <v>409</v>
      </c>
      <c r="E173" s="1" t="s">
        <v>410</v>
      </c>
      <c r="F173" s="28"/>
      <c r="G173" s="1" t="s">
        <v>821</v>
      </c>
      <c r="H173" s="213">
        <v>119616</v>
      </c>
      <c r="I173" s="213">
        <f t="shared" si="2"/>
        <v>102235.89743589744</v>
      </c>
      <c r="J173" s="210">
        <v>119616</v>
      </c>
      <c r="K173" s="210">
        <v>0</v>
      </c>
      <c r="M173" s="28" t="s">
        <v>1296</v>
      </c>
      <c r="N173" s="1" t="s">
        <v>1333</v>
      </c>
      <c r="O173" s="211">
        <v>40114</v>
      </c>
      <c r="P173" s="216">
        <v>40115</v>
      </c>
      <c r="Q173" s="1" t="s">
        <v>1414</v>
      </c>
      <c r="R173" s="2" t="s">
        <v>3423</v>
      </c>
      <c r="S173" s="158" t="s">
        <v>1419</v>
      </c>
      <c r="T173" s="28" t="s">
        <v>1505</v>
      </c>
      <c r="U173" s="28"/>
      <c r="V173" s="28"/>
      <c r="Y173" s="212">
        <v>0.3</v>
      </c>
      <c r="Z173" s="24">
        <v>0</v>
      </c>
      <c r="AA173" s="160">
        <v>40207</v>
      </c>
      <c r="AC173" s="212">
        <v>0.6</v>
      </c>
      <c r="AD173" s="24">
        <v>0</v>
      </c>
      <c r="AE173" s="160">
        <v>40260</v>
      </c>
      <c r="AG173" s="212">
        <v>0.1</v>
      </c>
      <c r="AH173" s="24">
        <v>0</v>
      </c>
      <c r="AI173" s="160">
        <v>40382</v>
      </c>
      <c r="AN173" s="24">
        <v>119616</v>
      </c>
      <c r="AO173" s="24">
        <v>0</v>
      </c>
      <c r="AP173" s="212">
        <v>1</v>
      </c>
      <c r="AQ173" s="159"/>
    </row>
    <row r="174" spans="1:44" ht="21" customHeight="1">
      <c r="A174" s="18" t="s">
        <v>130</v>
      </c>
      <c r="C174" s="215" t="s">
        <v>184</v>
      </c>
      <c r="D174" s="1" t="s">
        <v>411</v>
      </c>
      <c r="E174" s="28" t="s">
        <v>412</v>
      </c>
      <c r="G174" s="28" t="s">
        <v>822</v>
      </c>
      <c r="H174" s="213">
        <v>3600</v>
      </c>
      <c r="I174" s="213">
        <f t="shared" si="2"/>
        <v>3076.9230769230771</v>
      </c>
      <c r="J174" s="210">
        <v>3600</v>
      </c>
      <c r="K174" s="210">
        <v>0</v>
      </c>
      <c r="M174" s="28" t="s">
        <v>1315</v>
      </c>
      <c r="N174" s="28" t="s">
        <v>1318</v>
      </c>
      <c r="O174" s="211">
        <v>40114</v>
      </c>
      <c r="P174" s="216">
        <v>40116</v>
      </c>
      <c r="Q174" s="1" t="s">
        <v>1414</v>
      </c>
      <c r="R174" s="2" t="s">
        <v>3423</v>
      </c>
      <c r="S174" s="158">
        <v>1</v>
      </c>
      <c r="T174" s="28" t="s">
        <v>1505</v>
      </c>
      <c r="U174" s="28"/>
      <c r="V174" s="28"/>
      <c r="X174" s="20" t="s">
        <v>1506</v>
      </c>
      <c r="Y174" s="212">
        <v>1</v>
      </c>
      <c r="Z174" s="24">
        <v>11775</v>
      </c>
      <c r="AA174" s="160">
        <v>40169</v>
      </c>
      <c r="AE174" s="160"/>
      <c r="AI174" s="160"/>
      <c r="AN174" s="24">
        <v>3600</v>
      </c>
      <c r="AO174" s="24">
        <v>0</v>
      </c>
      <c r="AP174" s="212">
        <v>1</v>
      </c>
      <c r="AQ174" s="159"/>
    </row>
    <row r="175" spans="1:44" ht="21" customHeight="1">
      <c r="A175" s="18" t="s">
        <v>130</v>
      </c>
      <c r="C175" s="215" t="s">
        <v>184</v>
      </c>
      <c r="D175" s="1" t="s">
        <v>411</v>
      </c>
      <c r="E175" s="28" t="s">
        <v>412</v>
      </c>
      <c r="G175" s="28" t="s">
        <v>823</v>
      </c>
      <c r="H175" s="213">
        <v>4175</v>
      </c>
      <c r="I175" s="213">
        <f t="shared" si="2"/>
        <v>3568.3760683760688</v>
      </c>
      <c r="J175" s="210">
        <v>4175</v>
      </c>
      <c r="K175" s="210">
        <v>0</v>
      </c>
      <c r="M175" s="28" t="s">
        <v>1315</v>
      </c>
      <c r="N175" s="28" t="s">
        <v>1309</v>
      </c>
      <c r="O175" s="216">
        <v>40114</v>
      </c>
      <c r="P175" s="216">
        <v>40116</v>
      </c>
      <c r="Q175" s="1" t="s">
        <v>1414</v>
      </c>
      <c r="R175" s="2" t="s">
        <v>3423</v>
      </c>
      <c r="S175" s="158">
        <v>1</v>
      </c>
      <c r="T175" s="28" t="s">
        <v>1505</v>
      </c>
      <c r="U175" s="28"/>
      <c r="V175" s="28"/>
      <c r="X175" s="20" t="s">
        <v>1506</v>
      </c>
      <c r="Y175" s="212">
        <v>1</v>
      </c>
      <c r="Z175" s="24">
        <v>0</v>
      </c>
      <c r="AA175" s="160">
        <v>40234</v>
      </c>
      <c r="AE175" s="160"/>
      <c r="AI175" s="160"/>
      <c r="AN175" s="24">
        <v>4175</v>
      </c>
      <c r="AO175" s="24">
        <v>0</v>
      </c>
      <c r="AP175" s="212">
        <v>1</v>
      </c>
      <c r="AQ175" s="159"/>
    </row>
    <row r="176" spans="1:44" ht="21" customHeight="1">
      <c r="A176" s="18" t="s">
        <v>130</v>
      </c>
      <c r="C176" s="215" t="s">
        <v>184</v>
      </c>
      <c r="D176" s="1" t="s">
        <v>411</v>
      </c>
      <c r="E176" s="28" t="s">
        <v>412</v>
      </c>
      <c r="G176" s="28" t="s">
        <v>824</v>
      </c>
      <c r="H176" s="213">
        <v>4000</v>
      </c>
      <c r="I176" s="213">
        <f t="shared" si="2"/>
        <v>3418.8034188034189</v>
      </c>
      <c r="J176" s="210">
        <v>4000</v>
      </c>
      <c r="K176" s="210">
        <v>0</v>
      </c>
      <c r="M176" s="28" t="s">
        <v>1315</v>
      </c>
      <c r="N176" s="28" t="s">
        <v>1303</v>
      </c>
      <c r="O176" s="216">
        <v>40114</v>
      </c>
      <c r="P176" s="216">
        <v>40116</v>
      </c>
      <c r="Q176" s="1" t="s">
        <v>1414</v>
      </c>
      <c r="R176" s="2" t="s">
        <v>3423</v>
      </c>
      <c r="S176" s="158">
        <v>1</v>
      </c>
      <c r="T176" s="28" t="s">
        <v>1505</v>
      </c>
      <c r="U176" s="28"/>
      <c r="V176" s="28"/>
      <c r="X176" s="20" t="s">
        <v>1506</v>
      </c>
      <c r="Y176" s="212">
        <v>1</v>
      </c>
      <c r="Z176" s="24">
        <v>0</v>
      </c>
      <c r="AA176" s="160">
        <v>40169</v>
      </c>
      <c r="AE176" s="160"/>
      <c r="AI176" s="160"/>
      <c r="AN176" s="24">
        <v>4000</v>
      </c>
      <c r="AO176" s="24">
        <v>0</v>
      </c>
      <c r="AP176" s="212">
        <v>1</v>
      </c>
      <c r="AQ176" s="159"/>
    </row>
    <row r="177" spans="1:43" ht="21" customHeight="1">
      <c r="A177" s="18" t="s">
        <v>130</v>
      </c>
      <c r="C177" s="215" t="s">
        <v>185</v>
      </c>
      <c r="D177" s="1" t="s">
        <v>413</v>
      </c>
      <c r="E177" s="28" t="s">
        <v>414</v>
      </c>
      <c r="G177" s="28" t="s">
        <v>825</v>
      </c>
      <c r="H177" s="213">
        <v>324135</v>
      </c>
      <c r="I177" s="213">
        <f t="shared" si="2"/>
        <v>277038.46153846156</v>
      </c>
      <c r="J177" s="210">
        <v>277038.46000000002</v>
      </c>
      <c r="K177" s="210">
        <v>1.5384615398943424E-3</v>
      </c>
      <c r="M177" s="28" t="s">
        <v>1334</v>
      </c>
      <c r="N177" s="28" t="s">
        <v>1335</v>
      </c>
      <c r="O177" s="216">
        <v>40126</v>
      </c>
      <c r="P177" s="216">
        <v>40129</v>
      </c>
      <c r="Q177" s="28" t="s">
        <v>1425</v>
      </c>
      <c r="R177" s="2" t="s">
        <v>3423</v>
      </c>
      <c r="S177" s="158" t="s">
        <v>1437</v>
      </c>
      <c r="T177" s="28" t="s">
        <v>67</v>
      </c>
      <c r="U177" s="28"/>
      <c r="V177" s="28"/>
      <c r="X177" s="20" t="s">
        <v>1517</v>
      </c>
      <c r="Y177" s="212">
        <v>0.1</v>
      </c>
      <c r="Z177" s="24">
        <v>32413.5</v>
      </c>
      <c r="AA177" s="160">
        <v>40169</v>
      </c>
      <c r="AC177" s="212">
        <v>0.8</v>
      </c>
      <c r="AD177" s="24">
        <v>259308</v>
      </c>
      <c r="AE177" s="160">
        <v>40219</v>
      </c>
      <c r="AG177" s="212">
        <v>0.1</v>
      </c>
      <c r="AH177" s="24">
        <v>32413.5</v>
      </c>
      <c r="AI177" s="160">
        <v>40693</v>
      </c>
      <c r="AN177" s="24">
        <v>324135</v>
      </c>
      <c r="AO177" s="24">
        <v>0</v>
      </c>
      <c r="AP177" s="212">
        <v>1</v>
      </c>
      <c r="AQ177" s="159"/>
    </row>
    <row r="178" spans="1:43" ht="21" customHeight="1">
      <c r="A178" s="18" t="s">
        <v>130</v>
      </c>
      <c r="C178" s="215" t="s">
        <v>186</v>
      </c>
      <c r="D178" s="1" t="s">
        <v>415</v>
      </c>
      <c r="E178" s="28" t="s">
        <v>416</v>
      </c>
      <c r="G178" s="28" t="s">
        <v>826</v>
      </c>
      <c r="H178" s="213">
        <v>227556</v>
      </c>
      <c r="I178" s="213">
        <f t="shared" si="2"/>
        <v>194492.30769230772</v>
      </c>
      <c r="J178" s="210">
        <v>194492.31</v>
      </c>
      <c r="K178" s="210">
        <v>-2.3076922807376832E-3</v>
      </c>
      <c r="M178" s="28" t="s">
        <v>1334</v>
      </c>
      <c r="N178" s="28" t="s">
        <v>1335</v>
      </c>
      <c r="O178" s="216">
        <v>40126</v>
      </c>
      <c r="P178" s="216">
        <v>40129</v>
      </c>
      <c r="Q178" s="28" t="s">
        <v>1425</v>
      </c>
      <c r="R178" s="2" t="s">
        <v>3423</v>
      </c>
      <c r="S178" s="158" t="s">
        <v>1437</v>
      </c>
      <c r="T178" s="28" t="s">
        <v>67</v>
      </c>
      <c r="U178" s="28"/>
      <c r="V178" s="28"/>
      <c r="X178" s="20" t="s">
        <v>1517</v>
      </c>
      <c r="Y178" s="212">
        <v>0.1</v>
      </c>
      <c r="Z178" s="24">
        <v>22755.600000000002</v>
      </c>
      <c r="AA178" s="160">
        <v>40169</v>
      </c>
      <c r="AC178" s="212">
        <v>0.8</v>
      </c>
      <c r="AD178" s="24">
        <v>182044.80000000002</v>
      </c>
      <c r="AE178" s="160">
        <v>40219</v>
      </c>
      <c r="AG178" s="212">
        <v>0.1</v>
      </c>
      <c r="AH178" s="24">
        <v>22755.600000000002</v>
      </c>
      <c r="AI178" s="160">
        <v>40693</v>
      </c>
      <c r="AN178" s="24">
        <v>227556.00000000003</v>
      </c>
      <c r="AO178" s="24">
        <v>0</v>
      </c>
      <c r="AP178" s="212">
        <v>1.0000000000000002</v>
      </c>
      <c r="AQ178" s="159"/>
    </row>
    <row r="179" spans="1:43" ht="21" customHeight="1">
      <c r="A179" s="18" t="s">
        <v>130</v>
      </c>
      <c r="C179" s="215" t="s">
        <v>187</v>
      </c>
      <c r="D179" s="1" t="s">
        <v>417</v>
      </c>
      <c r="E179" s="28" t="s">
        <v>418</v>
      </c>
      <c r="G179" s="28" t="s">
        <v>827</v>
      </c>
      <c r="H179" s="213">
        <v>281228.40000000002</v>
      </c>
      <c r="I179" s="213">
        <f t="shared" si="2"/>
        <v>240366.15384615387</v>
      </c>
      <c r="J179" s="210">
        <v>240366.15</v>
      </c>
      <c r="K179" s="210">
        <v>3.8461538788396865E-3</v>
      </c>
      <c r="M179" s="28" t="s">
        <v>1334</v>
      </c>
      <c r="N179" s="28" t="s">
        <v>1335</v>
      </c>
      <c r="O179" s="216">
        <v>40126</v>
      </c>
      <c r="P179" s="216">
        <v>40129</v>
      </c>
      <c r="Q179" s="28" t="s">
        <v>1425</v>
      </c>
      <c r="R179" s="2" t="s">
        <v>3423</v>
      </c>
      <c r="S179" s="158" t="s">
        <v>1437</v>
      </c>
      <c r="T179" s="28" t="s">
        <v>67</v>
      </c>
      <c r="U179" s="28"/>
      <c r="V179" s="28"/>
      <c r="X179" s="20" t="s">
        <v>1517</v>
      </c>
      <c r="Y179" s="212">
        <v>0.1</v>
      </c>
      <c r="Z179" s="24">
        <v>28122.840000000004</v>
      </c>
      <c r="AA179" s="160">
        <v>40169</v>
      </c>
      <c r="AC179" s="212">
        <v>0.8</v>
      </c>
      <c r="AD179" s="24">
        <v>224982.72000000003</v>
      </c>
      <c r="AE179" s="160">
        <v>40659</v>
      </c>
      <c r="AG179" s="212">
        <v>0.1</v>
      </c>
      <c r="AH179" s="24">
        <v>28122.840000000004</v>
      </c>
      <c r="AI179" s="160">
        <v>40693</v>
      </c>
      <c r="AN179" s="24">
        <v>281228.40000000002</v>
      </c>
      <c r="AO179" s="24">
        <v>0</v>
      </c>
      <c r="AP179" s="212">
        <v>1</v>
      </c>
      <c r="AQ179" s="159"/>
    </row>
    <row r="180" spans="1:43" ht="21" customHeight="1">
      <c r="A180" s="18" t="s">
        <v>130</v>
      </c>
      <c r="C180" s="215" t="s">
        <v>188</v>
      </c>
      <c r="D180" s="1" t="s">
        <v>419</v>
      </c>
      <c r="E180" s="28" t="s">
        <v>420</v>
      </c>
      <c r="G180" s="28" t="s">
        <v>828</v>
      </c>
      <c r="H180" s="213">
        <v>397125</v>
      </c>
      <c r="I180" s="213">
        <f t="shared" si="2"/>
        <v>339423.07692307694</v>
      </c>
      <c r="J180" s="210">
        <v>339423.08</v>
      </c>
      <c r="K180" s="210">
        <v>-3.0769230797886848E-3</v>
      </c>
      <c r="M180" s="28" t="s">
        <v>1334</v>
      </c>
      <c r="N180" s="28" t="s">
        <v>1335</v>
      </c>
      <c r="O180" s="216">
        <v>40126</v>
      </c>
      <c r="P180" s="216">
        <v>40129</v>
      </c>
      <c r="Q180" s="28" t="s">
        <v>1425</v>
      </c>
      <c r="R180" s="2" t="s">
        <v>3423</v>
      </c>
      <c r="S180" s="158" t="s">
        <v>1437</v>
      </c>
      <c r="T180" s="28" t="s">
        <v>67</v>
      </c>
      <c r="U180" s="28"/>
      <c r="V180" s="28"/>
      <c r="X180" s="20" t="s">
        <v>1517</v>
      </c>
      <c r="Y180" s="212">
        <v>0.1</v>
      </c>
      <c r="Z180" s="24">
        <v>39712.5</v>
      </c>
      <c r="AA180" s="160">
        <v>40169</v>
      </c>
      <c r="AC180" s="212">
        <v>0.1</v>
      </c>
      <c r="AD180" s="24">
        <v>39712.5</v>
      </c>
      <c r="AE180" s="160">
        <v>40693</v>
      </c>
      <c r="AG180" s="212">
        <v>0.8</v>
      </c>
      <c r="AH180" s="24">
        <v>317700</v>
      </c>
      <c r="AI180" s="160">
        <v>40875</v>
      </c>
      <c r="AN180" s="24">
        <v>397125</v>
      </c>
      <c r="AO180" s="24">
        <v>0</v>
      </c>
      <c r="AP180" s="212">
        <v>1</v>
      </c>
      <c r="AQ180" s="159"/>
    </row>
    <row r="181" spans="1:43" ht="21" customHeight="1">
      <c r="A181" s="18" t="s">
        <v>130</v>
      </c>
      <c r="C181" s="215" t="s">
        <v>189</v>
      </c>
      <c r="D181" s="1" t="s">
        <v>421</v>
      </c>
      <c r="E181" s="28" t="s">
        <v>422</v>
      </c>
      <c r="G181" s="28" t="s">
        <v>829</v>
      </c>
      <c r="H181" s="213">
        <v>298350</v>
      </c>
      <c r="I181" s="213">
        <f t="shared" si="2"/>
        <v>255000.00000000003</v>
      </c>
      <c r="J181" s="210">
        <v>255000</v>
      </c>
      <c r="K181" s="210">
        <v>0</v>
      </c>
      <c r="M181" s="28" t="s">
        <v>3426</v>
      </c>
      <c r="N181" s="28" t="s">
        <v>1335</v>
      </c>
      <c r="O181" s="216">
        <v>40126</v>
      </c>
      <c r="P181" s="216">
        <v>40129</v>
      </c>
      <c r="Q181" s="28" t="s">
        <v>1425</v>
      </c>
      <c r="R181" s="2" t="s">
        <v>3423</v>
      </c>
      <c r="S181" s="158" t="s">
        <v>1437</v>
      </c>
      <c r="T181" s="28" t="s">
        <v>67</v>
      </c>
      <c r="U181" s="28"/>
      <c r="V181" s="28"/>
      <c r="X181" s="20" t="s">
        <v>1517</v>
      </c>
      <c r="Y181" s="212">
        <v>0.1</v>
      </c>
      <c r="Z181" s="24">
        <v>29835</v>
      </c>
      <c r="AA181" s="160">
        <v>40169</v>
      </c>
      <c r="AD181" s="24">
        <v>236880</v>
      </c>
      <c r="AE181" s="160">
        <v>40927</v>
      </c>
      <c r="AI181" s="160"/>
      <c r="AN181" s="24">
        <v>266715</v>
      </c>
      <c r="AO181" s="24">
        <v>31635</v>
      </c>
      <c r="AP181" s="212">
        <v>0.8939668174962293</v>
      </c>
      <c r="AQ181" s="159"/>
    </row>
    <row r="182" spans="1:43" ht="21" customHeight="1">
      <c r="A182" s="18" t="s">
        <v>130</v>
      </c>
      <c r="C182" s="215" t="s">
        <v>190</v>
      </c>
      <c r="D182" s="1" t="s">
        <v>423</v>
      </c>
      <c r="E182" s="28" t="s">
        <v>424</v>
      </c>
      <c r="G182" s="28" t="s">
        <v>830</v>
      </c>
      <c r="H182" s="213">
        <v>458000</v>
      </c>
      <c r="I182" s="213">
        <f t="shared" si="2"/>
        <v>391452.9914529915</v>
      </c>
      <c r="J182" s="210">
        <v>391452.99</v>
      </c>
      <c r="K182" s="210">
        <v>1.4529915060847998E-3</v>
      </c>
      <c r="M182" s="28" t="s">
        <v>1304</v>
      </c>
      <c r="N182" s="28" t="s">
        <v>1286</v>
      </c>
      <c r="O182" s="216">
        <v>40157</v>
      </c>
      <c r="P182" s="216">
        <v>40157</v>
      </c>
      <c r="Q182" s="28" t="s">
        <v>1414</v>
      </c>
      <c r="R182" s="2" t="s">
        <v>3423</v>
      </c>
      <c r="S182" s="158" t="s">
        <v>1417</v>
      </c>
      <c r="T182" s="28" t="s">
        <v>67</v>
      </c>
      <c r="U182" s="28"/>
      <c r="V182" s="28"/>
      <c r="X182" s="20" t="s">
        <v>1506</v>
      </c>
      <c r="Y182" s="212">
        <v>1</v>
      </c>
      <c r="Z182" s="24">
        <v>329601.83</v>
      </c>
      <c r="AA182" s="160">
        <v>40357</v>
      </c>
      <c r="AE182" s="160"/>
      <c r="AI182" s="160"/>
      <c r="AN182" s="24">
        <v>329601.83</v>
      </c>
      <c r="AO182" s="24">
        <v>0</v>
      </c>
      <c r="AP182" s="212">
        <v>1</v>
      </c>
      <c r="AQ182" s="159"/>
    </row>
    <row r="183" spans="1:43" ht="21" customHeight="1">
      <c r="A183" s="18" t="s">
        <v>130</v>
      </c>
      <c r="C183" s="215" t="s">
        <v>190</v>
      </c>
      <c r="D183" s="1" t="s">
        <v>423</v>
      </c>
      <c r="E183" s="28" t="s">
        <v>424</v>
      </c>
      <c r="G183" s="28" t="s">
        <v>831</v>
      </c>
      <c r="H183" s="213">
        <v>-128398.17</v>
      </c>
      <c r="I183" s="213">
        <f t="shared" si="2"/>
        <v>-109742.02564102564</v>
      </c>
      <c r="J183" s="210"/>
      <c r="K183" s="210"/>
      <c r="M183" s="28" t="s">
        <v>1304</v>
      </c>
      <c r="N183" s="28" t="s">
        <v>1286</v>
      </c>
      <c r="O183" s="216">
        <v>40341</v>
      </c>
      <c r="P183" s="216">
        <v>40353</v>
      </c>
      <c r="Q183" s="28" t="s">
        <v>1438</v>
      </c>
      <c r="R183" s="2" t="s">
        <v>3423</v>
      </c>
      <c r="S183" s="158"/>
      <c r="T183" s="28"/>
      <c r="U183" s="28"/>
      <c r="V183" s="28"/>
      <c r="Y183" s="212"/>
      <c r="Z183" s="24"/>
      <c r="AA183" s="160"/>
      <c r="AE183" s="160"/>
      <c r="AI183" s="160"/>
      <c r="AN183" s="24">
        <v>0</v>
      </c>
      <c r="AO183" s="24">
        <v>0</v>
      </c>
      <c r="AQ183" s="159"/>
    </row>
    <row r="184" spans="1:43" ht="21" customHeight="1">
      <c r="A184" s="18" t="s">
        <v>130</v>
      </c>
      <c r="C184" s="215" t="s">
        <v>191</v>
      </c>
      <c r="D184" s="1" t="s">
        <v>425</v>
      </c>
      <c r="E184" s="28" t="s">
        <v>424</v>
      </c>
      <c r="G184" s="28" t="s">
        <v>832</v>
      </c>
      <c r="H184" s="213">
        <v>28500</v>
      </c>
      <c r="I184" s="213">
        <f t="shared" si="2"/>
        <v>24358.974358974359</v>
      </c>
      <c r="J184" s="210">
        <v>28500</v>
      </c>
      <c r="K184" s="210">
        <v>0</v>
      </c>
      <c r="M184" s="28" t="s">
        <v>1304</v>
      </c>
      <c r="N184" s="28" t="s">
        <v>1303</v>
      </c>
      <c r="O184" s="216">
        <v>40141</v>
      </c>
      <c r="P184" s="216">
        <v>40147</v>
      </c>
      <c r="Q184" s="28" t="s">
        <v>1414</v>
      </c>
      <c r="R184" s="2" t="s">
        <v>3423</v>
      </c>
      <c r="S184" s="158" t="s">
        <v>1426</v>
      </c>
      <c r="T184" s="28" t="s">
        <v>1505</v>
      </c>
      <c r="U184" s="28"/>
      <c r="V184" s="28"/>
      <c r="Y184" s="212">
        <v>0.5</v>
      </c>
      <c r="Z184" s="24">
        <v>22461.5</v>
      </c>
      <c r="AA184" s="160">
        <v>40207</v>
      </c>
      <c r="AC184" s="212">
        <v>0.5</v>
      </c>
      <c r="AD184" s="24">
        <v>14250</v>
      </c>
      <c r="AE184" s="160">
        <v>40260</v>
      </c>
      <c r="AI184" s="160"/>
      <c r="AN184" s="24">
        <v>28500</v>
      </c>
      <c r="AO184" s="24">
        <v>0</v>
      </c>
      <c r="AP184" s="212">
        <v>1</v>
      </c>
      <c r="AQ184" s="159"/>
    </row>
    <row r="185" spans="1:43" ht="21" customHeight="1">
      <c r="A185" s="18" t="s">
        <v>130</v>
      </c>
      <c r="C185" s="215" t="s">
        <v>191</v>
      </c>
      <c r="D185" s="1" t="s">
        <v>425</v>
      </c>
      <c r="E185" s="28" t="s">
        <v>424</v>
      </c>
      <c r="G185" s="28" t="s">
        <v>833</v>
      </c>
      <c r="H185" s="213">
        <v>16423</v>
      </c>
      <c r="I185" s="213">
        <f t="shared" si="2"/>
        <v>14036.752136752137</v>
      </c>
      <c r="J185" s="210">
        <v>16423</v>
      </c>
      <c r="K185" s="210">
        <v>0</v>
      </c>
      <c r="M185" s="28" t="s">
        <v>1304</v>
      </c>
      <c r="N185" s="28" t="s">
        <v>1323</v>
      </c>
      <c r="O185" s="216">
        <v>40148</v>
      </c>
      <c r="P185" s="216">
        <v>40178</v>
      </c>
      <c r="Q185" s="28" t="s">
        <v>1414</v>
      </c>
      <c r="R185" s="2" t="s">
        <v>3423</v>
      </c>
      <c r="S185" s="158">
        <v>1</v>
      </c>
      <c r="T185" s="28" t="s">
        <v>1505</v>
      </c>
      <c r="U185" s="28"/>
      <c r="V185" s="28"/>
      <c r="Y185" s="212">
        <v>1</v>
      </c>
      <c r="Z185" s="24">
        <v>0</v>
      </c>
      <c r="AA185" s="160">
        <v>40207</v>
      </c>
      <c r="AE185" s="160"/>
      <c r="AI185" s="160"/>
      <c r="AN185" s="24">
        <v>16423</v>
      </c>
      <c r="AO185" s="24">
        <v>0</v>
      </c>
      <c r="AP185" s="212">
        <v>1</v>
      </c>
      <c r="AQ185" s="159"/>
    </row>
    <row r="186" spans="1:43" ht="21" customHeight="1">
      <c r="A186" s="18" t="s">
        <v>134</v>
      </c>
      <c r="C186" s="215" t="s">
        <v>192</v>
      </c>
      <c r="D186" s="1" t="s">
        <v>426</v>
      </c>
      <c r="E186" s="28" t="s">
        <v>427</v>
      </c>
      <c r="F186" s="1" t="s">
        <v>834</v>
      </c>
      <c r="G186" s="28" t="s">
        <v>835</v>
      </c>
      <c r="H186" s="213">
        <v>32500</v>
      </c>
      <c r="I186" s="213">
        <f t="shared" si="2"/>
        <v>27777.777777777781</v>
      </c>
      <c r="J186" s="210">
        <v>32500</v>
      </c>
      <c r="K186" s="210">
        <v>0</v>
      </c>
      <c r="M186" s="28" t="s">
        <v>1306</v>
      </c>
      <c r="N186" s="28" t="s">
        <v>1336</v>
      </c>
      <c r="O186" s="216">
        <v>41065</v>
      </c>
      <c r="P186" s="216">
        <v>41078</v>
      </c>
      <c r="Q186" s="28" t="s">
        <v>1425</v>
      </c>
      <c r="R186" s="2" t="s">
        <v>3423</v>
      </c>
      <c r="S186" s="158">
        <v>1</v>
      </c>
      <c r="T186" s="28" t="s">
        <v>1505</v>
      </c>
      <c r="U186" s="28"/>
      <c r="V186" s="28"/>
      <c r="X186" s="20" t="s">
        <v>1506</v>
      </c>
      <c r="Y186" s="212">
        <v>1</v>
      </c>
      <c r="Z186" s="24">
        <v>0</v>
      </c>
      <c r="AA186" s="160">
        <v>41088</v>
      </c>
      <c r="AE186" s="160"/>
      <c r="AI186" s="160"/>
      <c r="AN186" s="24">
        <v>32500</v>
      </c>
      <c r="AO186" s="24">
        <v>0</v>
      </c>
      <c r="AP186" s="212">
        <v>1</v>
      </c>
      <c r="AQ186" s="159" t="s">
        <v>1574</v>
      </c>
    </row>
    <row r="187" spans="1:43" ht="21" customHeight="1">
      <c r="A187" s="18" t="s">
        <v>130</v>
      </c>
      <c r="C187" s="215" t="s">
        <v>193</v>
      </c>
      <c r="D187" s="1" t="s">
        <v>428</v>
      </c>
      <c r="E187" s="28" t="s">
        <v>429</v>
      </c>
      <c r="G187" s="28" t="s">
        <v>836</v>
      </c>
      <c r="H187" s="213">
        <v>841366.97</v>
      </c>
      <c r="I187" s="213">
        <f t="shared" si="2"/>
        <v>719117.06837606838</v>
      </c>
      <c r="J187" s="210">
        <v>719117.07</v>
      </c>
      <c r="K187" s="210">
        <v>-1.6239315737038851E-3</v>
      </c>
      <c r="M187" s="28" t="s">
        <v>1280</v>
      </c>
      <c r="N187" s="28" t="s">
        <v>1337</v>
      </c>
      <c r="O187" s="216">
        <v>40149</v>
      </c>
      <c r="P187" s="216">
        <v>40156</v>
      </c>
      <c r="Q187" s="28" t="s">
        <v>1425</v>
      </c>
      <c r="R187" s="2" t="s">
        <v>3423</v>
      </c>
      <c r="S187" s="158">
        <v>1</v>
      </c>
      <c r="T187" s="28" t="s">
        <v>67</v>
      </c>
      <c r="U187" s="28"/>
      <c r="V187" s="28"/>
      <c r="X187" s="20" t="s">
        <v>1506</v>
      </c>
      <c r="Y187" s="212">
        <v>1</v>
      </c>
      <c r="Z187" s="24">
        <v>841366.97</v>
      </c>
      <c r="AA187" s="160">
        <v>40169</v>
      </c>
      <c r="AE187" s="160"/>
      <c r="AI187" s="160"/>
      <c r="AN187" s="24">
        <v>841366.97</v>
      </c>
      <c r="AO187" s="24">
        <v>0</v>
      </c>
      <c r="AP187" s="212">
        <v>1</v>
      </c>
      <c r="AQ187" s="159"/>
    </row>
    <row r="188" spans="1:43" ht="21" customHeight="1">
      <c r="A188" s="18" t="s">
        <v>130</v>
      </c>
      <c r="C188" s="215" t="s">
        <v>194</v>
      </c>
      <c r="D188" s="1" t="s">
        <v>430</v>
      </c>
      <c r="E188" s="28" t="s">
        <v>431</v>
      </c>
      <c r="G188" s="28" t="s">
        <v>837</v>
      </c>
      <c r="H188" s="213">
        <v>26600</v>
      </c>
      <c r="I188" s="213">
        <f t="shared" si="2"/>
        <v>22735.042735042738</v>
      </c>
      <c r="J188" s="210">
        <v>22735.05</v>
      </c>
      <c r="K188" s="210">
        <v>-7.2649572612135671E-3</v>
      </c>
      <c r="M188" s="28" t="s">
        <v>1295</v>
      </c>
      <c r="N188" s="28" t="s">
        <v>1338</v>
      </c>
      <c r="O188" s="216">
        <v>40166</v>
      </c>
      <c r="P188" s="216">
        <v>40169</v>
      </c>
      <c r="Q188" s="28" t="s">
        <v>1425</v>
      </c>
      <c r="R188" s="2" t="s">
        <v>3423</v>
      </c>
      <c r="S188" s="158">
        <v>1</v>
      </c>
      <c r="T188" s="28" t="s">
        <v>67</v>
      </c>
      <c r="U188" s="28"/>
      <c r="V188" s="28"/>
      <c r="Y188" s="212">
        <v>1</v>
      </c>
      <c r="Z188" s="24">
        <v>156800</v>
      </c>
      <c r="AA188" s="160">
        <v>40296</v>
      </c>
      <c r="AE188" s="160"/>
      <c r="AI188" s="160"/>
      <c r="AN188" s="24">
        <v>26600</v>
      </c>
      <c r="AO188" s="24">
        <v>0</v>
      </c>
      <c r="AP188" s="212">
        <v>1</v>
      </c>
      <c r="AQ188" s="159"/>
    </row>
    <row r="189" spans="1:43" ht="21" customHeight="1">
      <c r="A189" s="18" t="s">
        <v>130</v>
      </c>
      <c r="C189" s="215" t="s">
        <v>194</v>
      </c>
      <c r="D189" s="1" t="s">
        <v>430</v>
      </c>
      <c r="E189" s="28" t="s">
        <v>431</v>
      </c>
      <c r="G189" s="28" t="s">
        <v>838</v>
      </c>
      <c r="H189" s="213">
        <v>7200</v>
      </c>
      <c r="I189" s="213">
        <f t="shared" si="2"/>
        <v>6153.8461538461543</v>
      </c>
      <c r="J189" s="210">
        <v>6153.84</v>
      </c>
      <c r="K189" s="210">
        <v>6.1538461541204015E-3</v>
      </c>
      <c r="M189" s="28" t="s">
        <v>1295</v>
      </c>
      <c r="N189" s="28" t="s">
        <v>1338</v>
      </c>
      <c r="O189" s="216">
        <v>40217</v>
      </c>
      <c r="P189" s="216">
        <v>40233</v>
      </c>
      <c r="Q189" s="28" t="s">
        <v>1425</v>
      </c>
      <c r="R189" s="2" t="s">
        <v>3423</v>
      </c>
      <c r="S189" s="158">
        <v>1</v>
      </c>
      <c r="T189" s="28" t="s">
        <v>67</v>
      </c>
      <c r="U189" s="28"/>
      <c r="V189" s="28"/>
      <c r="Y189" s="212">
        <v>1</v>
      </c>
      <c r="Z189" s="24">
        <v>0</v>
      </c>
      <c r="AA189" s="160">
        <v>40296</v>
      </c>
      <c r="AE189" s="160"/>
      <c r="AI189" s="160"/>
      <c r="AN189" s="24">
        <v>7200</v>
      </c>
      <c r="AO189" s="24">
        <v>0</v>
      </c>
      <c r="AP189" s="212">
        <v>1</v>
      </c>
      <c r="AQ189" s="159"/>
    </row>
    <row r="190" spans="1:43" ht="21" customHeight="1">
      <c r="A190" s="18" t="s">
        <v>130</v>
      </c>
      <c r="C190" s="215" t="s">
        <v>194</v>
      </c>
      <c r="D190" s="1" t="s">
        <v>430</v>
      </c>
      <c r="E190" s="28" t="s">
        <v>431</v>
      </c>
      <c r="G190" s="28" t="s">
        <v>839</v>
      </c>
      <c r="H190" s="213">
        <v>123000</v>
      </c>
      <c r="I190" s="213">
        <f t="shared" si="2"/>
        <v>105128.20512820514</v>
      </c>
      <c r="J190" s="210">
        <v>105128.2</v>
      </c>
      <c r="K190" s="210">
        <v>5.1282051426824182E-3</v>
      </c>
      <c r="M190" s="28" t="s">
        <v>1295</v>
      </c>
      <c r="N190" s="28" t="s">
        <v>1321</v>
      </c>
      <c r="O190" s="216">
        <v>40166</v>
      </c>
      <c r="P190" s="216">
        <v>40169</v>
      </c>
      <c r="Q190" s="28" t="s">
        <v>1425</v>
      </c>
      <c r="R190" s="2" t="s">
        <v>3423</v>
      </c>
      <c r="S190" s="158">
        <v>1</v>
      </c>
      <c r="T190" s="28" t="s">
        <v>67</v>
      </c>
      <c r="U190" s="28"/>
      <c r="V190" s="28"/>
      <c r="Y190" s="212">
        <v>1</v>
      </c>
      <c r="Z190" s="24">
        <v>0</v>
      </c>
      <c r="AA190" s="160">
        <v>40260</v>
      </c>
      <c r="AE190" s="160"/>
      <c r="AI190" s="160"/>
      <c r="AN190" s="24">
        <v>123000</v>
      </c>
      <c r="AO190" s="24">
        <v>0</v>
      </c>
      <c r="AP190" s="212">
        <v>1</v>
      </c>
      <c r="AQ190" s="159"/>
    </row>
    <row r="191" spans="1:43" ht="21" customHeight="1">
      <c r="A191" s="18" t="s">
        <v>130</v>
      </c>
      <c r="C191" s="215" t="s">
        <v>195</v>
      </c>
      <c r="D191" s="1" t="s">
        <v>432</v>
      </c>
      <c r="E191" s="28" t="s">
        <v>433</v>
      </c>
      <c r="G191" s="28" t="s">
        <v>840</v>
      </c>
      <c r="H191" s="213">
        <v>11233</v>
      </c>
      <c r="I191" s="213">
        <f t="shared" si="2"/>
        <v>9600.8547008547012</v>
      </c>
      <c r="J191" s="210">
        <v>9600.85</v>
      </c>
      <c r="K191" s="210">
        <v>4.7008547007862944E-3</v>
      </c>
      <c r="M191" s="28" t="s">
        <v>1295</v>
      </c>
      <c r="N191" s="28" t="s">
        <v>1321</v>
      </c>
      <c r="O191" s="216">
        <v>40166</v>
      </c>
      <c r="P191" s="216">
        <v>40169</v>
      </c>
      <c r="Q191" s="28" t="s">
        <v>1425</v>
      </c>
      <c r="R191" s="2" t="s">
        <v>3423</v>
      </c>
      <c r="S191" s="158">
        <v>1</v>
      </c>
      <c r="T191" s="28" t="s">
        <v>67</v>
      </c>
      <c r="U191" s="28"/>
      <c r="V191" s="28"/>
      <c r="Y191" s="212">
        <v>1</v>
      </c>
      <c r="Z191" s="24">
        <v>11233</v>
      </c>
      <c r="AA191" s="160">
        <v>40260</v>
      </c>
      <c r="AE191" s="160"/>
      <c r="AI191" s="160"/>
      <c r="AN191" s="24">
        <v>11233</v>
      </c>
      <c r="AO191" s="24">
        <v>0</v>
      </c>
      <c r="AP191" s="212">
        <v>1</v>
      </c>
      <c r="AQ191" s="159"/>
    </row>
    <row r="192" spans="1:43" ht="21" customHeight="1">
      <c r="A192" s="18" t="s">
        <v>130</v>
      </c>
      <c r="C192" s="215" t="s">
        <v>196</v>
      </c>
      <c r="D192" s="1" t="s">
        <v>434</v>
      </c>
      <c r="E192" s="28" t="s">
        <v>435</v>
      </c>
      <c r="G192" s="28" t="s">
        <v>841</v>
      </c>
      <c r="H192" s="213">
        <v>147000</v>
      </c>
      <c r="I192" s="213">
        <f t="shared" si="2"/>
        <v>125641.02564102566</v>
      </c>
      <c r="J192" s="210">
        <v>125641.02</v>
      </c>
      <c r="K192" s="210">
        <v>5.641025651129894E-3</v>
      </c>
      <c r="M192" s="28" t="s">
        <v>1315</v>
      </c>
      <c r="N192" s="28" t="s">
        <v>1339</v>
      </c>
      <c r="O192" s="216">
        <v>40178</v>
      </c>
      <c r="P192" s="216">
        <v>40178</v>
      </c>
      <c r="Q192" s="28" t="s">
        <v>1414</v>
      </c>
      <c r="R192" s="2" t="s">
        <v>3423</v>
      </c>
      <c r="S192" s="158" t="s">
        <v>1436</v>
      </c>
      <c r="T192" s="28" t="s">
        <v>67</v>
      </c>
      <c r="U192" s="28"/>
      <c r="V192" s="28"/>
      <c r="Y192" s="212">
        <v>0.95</v>
      </c>
      <c r="Z192" s="24">
        <v>139650</v>
      </c>
      <c r="AA192" s="160">
        <v>40260</v>
      </c>
      <c r="AC192" s="212">
        <v>0.05</v>
      </c>
      <c r="AD192" s="24">
        <v>7350</v>
      </c>
      <c r="AE192" s="160">
        <v>40630</v>
      </c>
      <c r="AI192" s="160"/>
      <c r="AN192" s="24">
        <v>147000</v>
      </c>
      <c r="AO192" s="24">
        <v>0</v>
      </c>
      <c r="AP192" s="212">
        <v>1</v>
      </c>
      <c r="AQ192" s="159"/>
    </row>
    <row r="193" spans="1:43" ht="21" customHeight="1">
      <c r="A193" s="18" t="s">
        <v>130</v>
      </c>
      <c r="C193" s="215" t="s">
        <v>197</v>
      </c>
      <c r="D193" s="1" t="s">
        <v>436</v>
      </c>
      <c r="E193" s="28" t="s">
        <v>437</v>
      </c>
      <c r="G193" s="28" t="s">
        <v>842</v>
      </c>
      <c r="H193" s="213">
        <v>1221617</v>
      </c>
      <c r="I193" s="213">
        <f t="shared" si="2"/>
        <v>1044117.0940170941</v>
      </c>
      <c r="J193" s="210">
        <v>1044117.12</v>
      </c>
      <c r="K193" s="210">
        <v>-2.5982905877754092E-2</v>
      </c>
      <c r="M193" s="28" t="s">
        <v>1315</v>
      </c>
      <c r="N193" s="28" t="s">
        <v>1340</v>
      </c>
      <c r="O193" s="216">
        <v>40166</v>
      </c>
      <c r="P193" s="216">
        <v>40184</v>
      </c>
      <c r="Q193" s="28" t="s">
        <v>1425</v>
      </c>
      <c r="R193" s="2" t="s">
        <v>3423</v>
      </c>
      <c r="S193" s="158" t="s">
        <v>1439</v>
      </c>
      <c r="T193" s="28" t="s">
        <v>67</v>
      </c>
      <c r="U193" s="28"/>
      <c r="V193" s="28"/>
      <c r="X193" s="20" t="s">
        <v>1506</v>
      </c>
      <c r="Y193" s="212">
        <v>0.6</v>
      </c>
      <c r="Z193" s="24">
        <v>732970.2</v>
      </c>
      <c r="AA193" s="160">
        <v>40448</v>
      </c>
      <c r="AC193" s="212">
        <v>0.4</v>
      </c>
      <c r="AD193" s="24">
        <v>488646.80000000005</v>
      </c>
      <c r="AE193" s="160">
        <v>41211</v>
      </c>
      <c r="AI193" s="160"/>
      <c r="AN193" s="24">
        <v>1221617</v>
      </c>
      <c r="AO193" s="24">
        <v>0</v>
      </c>
      <c r="AP193" s="212">
        <v>1</v>
      </c>
      <c r="AQ193" s="159"/>
    </row>
    <row r="194" spans="1:43" ht="21" customHeight="1">
      <c r="A194" s="18" t="s">
        <v>130</v>
      </c>
      <c r="C194" s="215" t="s">
        <v>198</v>
      </c>
      <c r="D194" s="28"/>
      <c r="E194" s="28" t="s">
        <v>438</v>
      </c>
      <c r="G194" s="28" t="s">
        <v>843</v>
      </c>
      <c r="H194" s="213">
        <v>141688</v>
      </c>
      <c r="I194" s="213">
        <f t="shared" si="2"/>
        <v>121100.8547008547</v>
      </c>
      <c r="J194" s="210">
        <v>141688</v>
      </c>
      <c r="K194" s="210">
        <v>0</v>
      </c>
      <c r="M194" s="28" t="s">
        <v>1304</v>
      </c>
      <c r="N194" s="28" t="s">
        <v>1286</v>
      </c>
      <c r="O194" s="216">
        <v>40162</v>
      </c>
      <c r="P194" s="216">
        <v>40157</v>
      </c>
      <c r="Q194" s="28" t="s">
        <v>1414</v>
      </c>
      <c r="R194" s="2" t="s">
        <v>3423</v>
      </c>
      <c r="S194" s="158" t="s">
        <v>1417</v>
      </c>
      <c r="T194" s="28" t="s">
        <v>1505</v>
      </c>
      <c r="U194" s="28"/>
      <c r="V194" s="28"/>
      <c r="X194" s="20" t="s">
        <v>1506</v>
      </c>
      <c r="Y194" s="212">
        <v>1</v>
      </c>
      <c r="Z194" s="24">
        <v>141688</v>
      </c>
      <c r="AA194" s="160">
        <v>40357</v>
      </c>
      <c r="AE194" s="160"/>
      <c r="AI194" s="160"/>
      <c r="AN194" s="24">
        <v>141688</v>
      </c>
      <c r="AO194" s="24">
        <v>0</v>
      </c>
      <c r="AP194" s="212">
        <v>1</v>
      </c>
      <c r="AQ194" s="159" t="s">
        <v>1575</v>
      </c>
    </row>
    <row r="195" spans="1:43" ht="21" customHeight="1">
      <c r="A195" s="18" t="s">
        <v>130</v>
      </c>
      <c r="C195" s="215" t="s">
        <v>199</v>
      </c>
      <c r="D195" s="1" t="s">
        <v>439</v>
      </c>
      <c r="E195" s="28" t="s">
        <v>440</v>
      </c>
      <c r="G195" s="28" t="s">
        <v>844</v>
      </c>
      <c r="H195" s="213">
        <v>147588</v>
      </c>
      <c r="I195" s="213">
        <f t="shared" si="2"/>
        <v>126143.58974358975</v>
      </c>
      <c r="J195" s="210">
        <v>147588</v>
      </c>
      <c r="K195" s="210">
        <v>0</v>
      </c>
      <c r="M195" s="28" t="s">
        <v>1293</v>
      </c>
      <c r="N195" s="28" t="s">
        <v>1292</v>
      </c>
      <c r="O195" s="216">
        <v>40212</v>
      </c>
      <c r="P195" s="216">
        <v>40217</v>
      </c>
      <c r="Q195" s="28" t="s">
        <v>1414</v>
      </c>
      <c r="R195" s="2" t="s">
        <v>3423</v>
      </c>
      <c r="S195" s="158">
        <v>1</v>
      </c>
      <c r="T195" s="28" t="s">
        <v>1505</v>
      </c>
      <c r="U195" s="28"/>
      <c r="V195" s="28"/>
      <c r="X195" s="20" t="s">
        <v>1506</v>
      </c>
      <c r="Y195" s="212">
        <v>1</v>
      </c>
      <c r="Z195" s="24">
        <v>347904</v>
      </c>
      <c r="AA195" s="160">
        <v>40219</v>
      </c>
      <c r="AE195" s="160"/>
      <c r="AI195" s="160"/>
      <c r="AN195" s="24">
        <v>147588</v>
      </c>
      <c r="AO195" s="24">
        <v>0</v>
      </c>
      <c r="AP195" s="212">
        <v>1</v>
      </c>
      <c r="AQ195" s="159"/>
    </row>
    <row r="196" spans="1:43" ht="21" customHeight="1">
      <c r="A196" s="18" t="s">
        <v>130</v>
      </c>
      <c r="C196" s="215" t="s">
        <v>199</v>
      </c>
      <c r="D196" s="1" t="s">
        <v>439</v>
      </c>
      <c r="E196" s="28" t="s">
        <v>440</v>
      </c>
      <c r="G196" s="28" t="s">
        <v>845</v>
      </c>
      <c r="H196" s="213">
        <v>13000</v>
      </c>
      <c r="I196" s="213">
        <f t="shared" ref="I196:I259" si="3">H196/(1+0.17)</f>
        <v>11111.111111111111</v>
      </c>
      <c r="J196" s="3">
        <v>13000</v>
      </c>
      <c r="K196" s="210">
        <v>0</v>
      </c>
      <c r="M196" s="28" t="s">
        <v>1293</v>
      </c>
      <c r="N196" s="28" t="s">
        <v>1324</v>
      </c>
      <c r="O196" s="216">
        <v>40205</v>
      </c>
      <c r="P196" s="216">
        <v>40217</v>
      </c>
      <c r="Q196" s="28" t="s">
        <v>1414</v>
      </c>
      <c r="R196" s="2" t="s">
        <v>3423</v>
      </c>
      <c r="S196" s="158">
        <v>1</v>
      </c>
      <c r="T196" s="28" t="s">
        <v>1505</v>
      </c>
      <c r="U196" s="28"/>
      <c r="V196" s="28"/>
      <c r="X196" s="20" t="s">
        <v>1506</v>
      </c>
      <c r="Y196" s="212">
        <v>1</v>
      </c>
      <c r="Z196" s="24">
        <v>0</v>
      </c>
      <c r="AA196" s="160">
        <v>40568</v>
      </c>
      <c r="AE196" s="160"/>
      <c r="AI196" s="160"/>
      <c r="AN196" s="24">
        <v>13000</v>
      </c>
      <c r="AO196" s="24">
        <v>0</v>
      </c>
      <c r="AP196" s="212">
        <v>1</v>
      </c>
      <c r="AQ196" s="159" t="s">
        <v>1576</v>
      </c>
    </row>
    <row r="197" spans="1:43" ht="21" customHeight="1">
      <c r="A197" s="18" t="s">
        <v>130</v>
      </c>
      <c r="C197" s="215" t="s">
        <v>199</v>
      </c>
      <c r="D197" s="1" t="s">
        <v>439</v>
      </c>
      <c r="E197" s="28" t="s">
        <v>440</v>
      </c>
      <c r="G197" s="28" t="s">
        <v>846</v>
      </c>
      <c r="H197" s="213">
        <v>46600</v>
      </c>
      <c r="I197" s="213">
        <f t="shared" si="3"/>
        <v>39829.059829059828</v>
      </c>
      <c r="J197" s="3">
        <v>46600</v>
      </c>
      <c r="K197" s="210">
        <v>0</v>
      </c>
      <c r="M197" s="28" t="s">
        <v>3427</v>
      </c>
      <c r="N197" s="28" t="s">
        <v>1297</v>
      </c>
      <c r="O197" s="216">
        <v>40231</v>
      </c>
      <c r="P197" s="216">
        <v>40242</v>
      </c>
      <c r="Q197" s="28" t="s">
        <v>1414</v>
      </c>
      <c r="R197" s="2" t="s">
        <v>3423</v>
      </c>
      <c r="S197" s="158">
        <v>1</v>
      </c>
      <c r="T197" s="28" t="s">
        <v>1505</v>
      </c>
      <c r="U197" s="28"/>
      <c r="V197" s="28"/>
      <c r="X197" s="20" t="s">
        <v>1506</v>
      </c>
      <c r="Y197" s="212">
        <v>0.5</v>
      </c>
      <c r="Z197" s="24">
        <v>0</v>
      </c>
      <c r="AA197" s="160">
        <v>40568</v>
      </c>
      <c r="AC197" s="212">
        <v>0.2</v>
      </c>
      <c r="AD197" s="24">
        <v>0</v>
      </c>
      <c r="AE197" s="160">
        <v>40693</v>
      </c>
      <c r="AG197" s="212">
        <v>0.2</v>
      </c>
      <c r="AH197" s="24">
        <v>0</v>
      </c>
      <c r="AI197" s="160">
        <v>40844</v>
      </c>
      <c r="AN197" s="24">
        <v>41940</v>
      </c>
      <c r="AO197" s="24">
        <v>4660</v>
      </c>
      <c r="AP197" s="212">
        <v>0.9</v>
      </c>
      <c r="AQ197" s="159" t="s">
        <v>1577</v>
      </c>
    </row>
    <row r="198" spans="1:43" ht="21" customHeight="1">
      <c r="A198" s="18" t="s">
        <v>130</v>
      </c>
      <c r="C198" s="215" t="s">
        <v>199</v>
      </c>
      <c r="D198" s="1" t="s">
        <v>439</v>
      </c>
      <c r="E198" s="28" t="s">
        <v>440</v>
      </c>
      <c r="G198" s="28" t="s">
        <v>847</v>
      </c>
      <c r="H198" s="213">
        <v>1716</v>
      </c>
      <c r="I198" s="213">
        <f t="shared" si="3"/>
        <v>1466.6666666666667</v>
      </c>
      <c r="J198" s="3">
        <v>1716</v>
      </c>
      <c r="K198" s="210">
        <v>0</v>
      </c>
      <c r="M198" s="28" t="s">
        <v>1293</v>
      </c>
      <c r="N198" s="28" t="s">
        <v>1298</v>
      </c>
      <c r="O198" s="216">
        <v>40231</v>
      </c>
      <c r="P198" s="216">
        <v>40242</v>
      </c>
      <c r="Q198" s="28" t="s">
        <v>1414</v>
      </c>
      <c r="R198" s="2" t="s">
        <v>3423</v>
      </c>
      <c r="S198" s="158">
        <v>1</v>
      </c>
      <c r="T198" s="28" t="s">
        <v>1505</v>
      </c>
      <c r="U198" s="28"/>
      <c r="V198" s="28"/>
      <c r="X198" s="20" t="s">
        <v>1506</v>
      </c>
      <c r="Y198" s="212">
        <v>1</v>
      </c>
      <c r="Z198" s="24">
        <v>0</v>
      </c>
      <c r="AA198" s="160">
        <v>41485</v>
      </c>
      <c r="AE198" s="160"/>
      <c r="AI198" s="160"/>
      <c r="AN198" s="24">
        <v>1716</v>
      </c>
      <c r="AO198" s="24">
        <v>0</v>
      </c>
      <c r="AP198" s="212">
        <v>1</v>
      </c>
      <c r="AQ198" s="159"/>
    </row>
    <row r="199" spans="1:43" ht="21" customHeight="1">
      <c r="A199" s="18" t="s">
        <v>130</v>
      </c>
      <c r="C199" s="215" t="s">
        <v>199</v>
      </c>
      <c r="D199" s="1" t="s">
        <v>439</v>
      </c>
      <c r="E199" s="28" t="s">
        <v>440</v>
      </c>
      <c r="G199" s="28" t="s">
        <v>848</v>
      </c>
      <c r="H199" s="213">
        <v>53200</v>
      </c>
      <c r="I199" s="213">
        <f t="shared" si="3"/>
        <v>45470.085470085476</v>
      </c>
      <c r="J199" s="3">
        <v>53200</v>
      </c>
      <c r="K199" s="210">
        <v>0</v>
      </c>
      <c r="M199" s="28" t="s">
        <v>1293</v>
      </c>
      <c r="N199" s="28" t="s">
        <v>1309</v>
      </c>
      <c r="O199" s="216">
        <v>40248</v>
      </c>
      <c r="P199" s="216">
        <v>40289</v>
      </c>
      <c r="Q199" s="28" t="s">
        <v>1414</v>
      </c>
      <c r="R199" s="2" t="s">
        <v>3423</v>
      </c>
      <c r="S199" s="158">
        <v>1</v>
      </c>
      <c r="T199" s="28" t="s">
        <v>1505</v>
      </c>
      <c r="U199" s="28"/>
      <c r="V199" s="28"/>
      <c r="X199" s="20" t="s">
        <v>1506</v>
      </c>
      <c r="Y199" s="212">
        <v>0.6</v>
      </c>
      <c r="Z199" s="24">
        <v>0</v>
      </c>
      <c r="AA199" s="160">
        <v>40784</v>
      </c>
      <c r="AE199" s="160"/>
      <c r="AI199" s="160"/>
      <c r="AN199" s="24">
        <v>31920</v>
      </c>
      <c r="AO199" s="24">
        <v>21280</v>
      </c>
      <c r="AP199" s="212">
        <v>0.6</v>
      </c>
      <c r="AQ199" s="159" t="s">
        <v>1578</v>
      </c>
    </row>
    <row r="200" spans="1:43" ht="21" customHeight="1">
      <c r="A200" s="18" t="s">
        <v>135</v>
      </c>
      <c r="C200" s="215" t="s">
        <v>199</v>
      </c>
      <c r="D200" s="1" t="s">
        <v>439</v>
      </c>
      <c r="E200" s="28" t="s">
        <v>440</v>
      </c>
      <c r="G200" s="28" t="s">
        <v>849</v>
      </c>
      <c r="H200" s="213">
        <v>29800</v>
      </c>
      <c r="I200" s="213">
        <f t="shared" si="3"/>
        <v>25470.085470085472</v>
      </c>
      <c r="J200" s="3">
        <v>29800</v>
      </c>
      <c r="K200" s="210">
        <v>0</v>
      </c>
      <c r="M200" s="28" t="s">
        <v>1293</v>
      </c>
      <c r="N200" s="28" t="s">
        <v>1341</v>
      </c>
      <c r="O200" s="216">
        <v>40513</v>
      </c>
      <c r="P200" s="216">
        <v>40515</v>
      </c>
      <c r="Q200" s="28" t="s">
        <v>1414</v>
      </c>
      <c r="R200" s="2" t="s">
        <v>3423</v>
      </c>
      <c r="S200" s="158" t="s">
        <v>1440</v>
      </c>
      <c r="T200" s="28" t="s">
        <v>1505</v>
      </c>
      <c r="U200" s="28"/>
      <c r="V200" s="28"/>
      <c r="X200" s="20" t="s">
        <v>1506</v>
      </c>
      <c r="Y200" s="212">
        <v>0.5</v>
      </c>
      <c r="Z200" s="24">
        <v>0</v>
      </c>
      <c r="AA200" s="160">
        <v>40599</v>
      </c>
      <c r="AC200" s="212">
        <v>0.2</v>
      </c>
      <c r="AD200" s="24">
        <v>0</v>
      </c>
      <c r="AE200" s="160">
        <v>40693</v>
      </c>
      <c r="AI200" s="160"/>
      <c r="AN200" s="24">
        <v>20860</v>
      </c>
      <c r="AO200" s="24">
        <v>8940</v>
      </c>
      <c r="AP200" s="212">
        <v>0.7</v>
      </c>
      <c r="AQ200" s="159" t="s">
        <v>1579</v>
      </c>
    </row>
    <row r="201" spans="1:43" ht="21" customHeight="1">
      <c r="A201" s="18" t="s">
        <v>135</v>
      </c>
      <c r="C201" s="215" t="s">
        <v>199</v>
      </c>
      <c r="D201" s="1" t="s">
        <v>439</v>
      </c>
      <c r="E201" s="28" t="s">
        <v>440</v>
      </c>
      <c r="G201" s="28" t="s">
        <v>850</v>
      </c>
      <c r="H201" s="213">
        <v>56000</v>
      </c>
      <c r="I201" s="213">
        <f t="shared" si="3"/>
        <v>47863.247863247867</v>
      </c>
      <c r="J201" s="210">
        <v>56000</v>
      </c>
      <c r="K201" s="210">
        <v>0</v>
      </c>
      <c r="M201" s="28" t="s">
        <v>1293</v>
      </c>
      <c r="N201" s="28" t="s">
        <v>1292</v>
      </c>
      <c r="O201" s="216">
        <v>40512</v>
      </c>
      <c r="P201" s="216">
        <v>40521</v>
      </c>
      <c r="Q201" s="28" t="s">
        <v>1414</v>
      </c>
      <c r="R201" s="2" t="s">
        <v>3423</v>
      </c>
      <c r="S201" s="158" t="s">
        <v>1441</v>
      </c>
      <c r="T201" s="28" t="s">
        <v>1505</v>
      </c>
      <c r="U201" s="28"/>
      <c r="V201" s="28"/>
      <c r="X201" s="20" t="s">
        <v>1517</v>
      </c>
      <c r="Y201" s="212">
        <v>0.5</v>
      </c>
      <c r="Z201" s="24">
        <v>0</v>
      </c>
      <c r="AA201" s="160">
        <v>40529</v>
      </c>
      <c r="AC201" s="212">
        <v>0.5</v>
      </c>
      <c r="AD201" s="24">
        <v>0</v>
      </c>
      <c r="AE201" s="160">
        <v>40568</v>
      </c>
      <c r="AI201" s="160"/>
      <c r="AN201" s="24">
        <v>56000</v>
      </c>
      <c r="AO201" s="24">
        <v>0</v>
      </c>
      <c r="AP201" s="212">
        <v>1</v>
      </c>
      <c r="AQ201" s="159" t="s">
        <v>1580</v>
      </c>
    </row>
    <row r="202" spans="1:43" ht="21" customHeight="1">
      <c r="A202" s="18" t="s">
        <v>135</v>
      </c>
      <c r="C202" s="215" t="s">
        <v>199</v>
      </c>
      <c r="D202" s="1" t="s">
        <v>439</v>
      </c>
      <c r="E202" s="28" t="s">
        <v>440</v>
      </c>
      <c r="G202" s="28" t="s">
        <v>851</v>
      </c>
      <c r="H202" s="213">
        <v>1600</v>
      </c>
      <c r="I202" s="213">
        <f t="shared" si="3"/>
        <v>1367.5213675213677</v>
      </c>
      <c r="J202" s="3">
        <v>1600</v>
      </c>
      <c r="K202" s="210">
        <v>0</v>
      </c>
      <c r="M202" s="28" t="s">
        <v>1293</v>
      </c>
      <c r="N202" s="28" t="s">
        <v>1309</v>
      </c>
      <c r="O202" s="216">
        <v>40532</v>
      </c>
      <c r="P202" s="216">
        <v>40610</v>
      </c>
      <c r="Q202" s="28" t="s">
        <v>1414</v>
      </c>
      <c r="R202" s="2" t="s">
        <v>3423</v>
      </c>
      <c r="S202" s="158">
        <v>1</v>
      </c>
      <c r="T202" s="28" t="s">
        <v>1505</v>
      </c>
      <c r="U202" s="28"/>
      <c r="V202" s="28"/>
      <c r="X202" s="20" t="s">
        <v>1506</v>
      </c>
      <c r="Y202" s="212">
        <v>1</v>
      </c>
      <c r="Z202" s="24">
        <v>0</v>
      </c>
      <c r="AA202" s="160">
        <v>41270</v>
      </c>
      <c r="AE202" s="160"/>
      <c r="AI202" s="160"/>
      <c r="AN202" s="24">
        <v>1600</v>
      </c>
      <c r="AO202" s="24">
        <v>0</v>
      </c>
      <c r="AP202" s="212">
        <v>1</v>
      </c>
      <c r="AQ202" s="159" t="s">
        <v>1581</v>
      </c>
    </row>
    <row r="203" spans="1:43" ht="21" customHeight="1">
      <c r="A203" s="18" t="s">
        <v>136</v>
      </c>
      <c r="C203" s="215" t="s">
        <v>200</v>
      </c>
      <c r="D203" s="1" t="s">
        <v>441</v>
      </c>
      <c r="E203" s="1" t="s">
        <v>442</v>
      </c>
      <c r="G203" s="28" t="s">
        <v>852</v>
      </c>
      <c r="H203" s="213">
        <v>28650</v>
      </c>
      <c r="I203" s="213">
        <f t="shared" si="3"/>
        <v>24487.179487179488</v>
      </c>
      <c r="J203" s="210">
        <v>28650</v>
      </c>
      <c r="K203" s="210">
        <v>0</v>
      </c>
      <c r="M203" s="28" t="s">
        <v>1304</v>
      </c>
      <c r="N203" s="28" t="s">
        <v>1342</v>
      </c>
      <c r="O203" s="216">
        <v>40211</v>
      </c>
      <c r="P203" s="216">
        <v>40217</v>
      </c>
      <c r="Q203" s="28" t="s">
        <v>1414</v>
      </c>
      <c r="R203" s="2" t="s">
        <v>3423</v>
      </c>
      <c r="S203" s="158">
        <v>1</v>
      </c>
      <c r="T203" s="28" t="s">
        <v>1505</v>
      </c>
      <c r="U203" s="28"/>
      <c r="V203" s="28"/>
      <c r="X203" s="20" t="s">
        <v>1506</v>
      </c>
      <c r="Y203" s="212">
        <v>1</v>
      </c>
      <c r="Z203" s="24">
        <v>46150</v>
      </c>
      <c r="AA203" s="160">
        <v>40357</v>
      </c>
      <c r="AE203" s="160"/>
      <c r="AI203" s="160"/>
      <c r="AN203" s="24">
        <v>28650</v>
      </c>
      <c r="AO203" s="24">
        <v>0</v>
      </c>
      <c r="AP203" s="212">
        <v>1</v>
      </c>
      <c r="AQ203" s="159" t="s">
        <v>1582</v>
      </c>
    </row>
    <row r="204" spans="1:43" ht="21" customHeight="1">
      <c r="C204" s="215" t="s">
        <v>200</v>
      </c>
      <c r="D204" s="1" t="s">
        <v>441</v>
      </c>
      <c r="E204" s="1" t="s">
        <v>442</v>
      </c>
      <c r="G204" s="28"/>
      <c r="H204" s="213">
        <v>17500</v>
      </c>
      <c r="I204" s="213">
        <f t="shared" si="3"/>
        <v>14957.264957264959</v>
      </c>
      <c r="J204" s="210"/>
      <c r="K204" s="210"/>
      <c r="M204" s="28" t="s">
        <v>1304</v>
      </c>
      <c r="N204" s="28"/>
      <c r="O204" s="216">
        <v>40211</v>
      </c>
      <c r="P204" s="216">
        <v>40217</v>
      </c>
      <c r="Q204" s="28" t="s">
        <v>1414</v>
      </c>
      <c r="R204" s="2" t="s">
        <v>3423</v>
      </c>
      <c r="S204" s="158"/>
      <c r="T204" s="28" t="s">
        <v>1505</v>
      </c>
      <c r="U204" s="28"/>
      <c r="V204" s="28"/>
      <c r="Y204" s="212"/>
      <c r="Z204" s="24"/>
      <c r="AA204" s="160"/>
      <c r="AE204" s="160"/>
      <c r="AI204" s="160"/>
      <c r="AN204" s="24">
        <v>0</v>
      </c>
      <c r="AO204" s="24">
        <v>17500</v>
      </c>
      <c r="AP204" s="212">
        <v>0</v>
      </c>
      <c r="AQ204" s="159"/>
    </row>
    <row r="205" spans="1:43" ht="21" customHeight="1">
      <c r="A205" s="18" t="s">
        <v>136</v>
      </c>
      <c r="C205" s="215" t="s">
        <v>201</v>
      </c>
      <c r="D205" s="1" t="s">
        <v>443</v>
      </c>
      <c r="E205" s="28" t="s">
        <v>429</v>
      </c>
      <c r="G205" s="28" t="s">
        <v>853</v>
      </c>
      <c r="H205" s="213">
        <v>501367.8</v>
      </c>
      <c r="I205" s="213">
        <f t="shared" si="3"/>
        <v>428519.48717948719</v>
      </c>
      <c r="J205" s="210">
        <v>428519.46</v>
      </c>
      <c r="K205" s="210">
        <v>2.7179487165994942E-2</v>
      </c>
      <c r="M205" s="28" t="s">
        <v>1306</v>
      </c>
      <c r="N205" s="28" t="s">
        <v>1337</v>
      </c>
      <c r="O205" s="216">
        <v>40219</v>
      </c>
      <c r="P205" s="216">
        <v>40248</v>
      </c>
      <c r="Q205" s="28" t="s">
        <v>1425</v>
      </c>
      <c r="R205" s="2" t="s">
        <v>3423</v>
      </c>
      <c r="S205" s="158">
        <v>1</v>
      </c>
      <c r="T205" s="28" t="s">
        <v>67</v>
      </c>
      <c r="U205" s="28"/>
      <c r="V205" s="28"/>
      <c r="Y205" s="212">
        <v>1</v>
      </c>
      <c r="Z205" s="24">
        <v>501367.8</v>
      </c>
      <c r="AA205" s="160">
        <v>40260</v>
      </c>
      <c r="AE205" s="160"/>
      <c r="AI205" s="160"/>
      <c r="AN205" s="24">
        <v>501367.8</v>
      </c>
      <c r="AO205" s="24">
        <v>0</v>
      </c>
      <c r="AP205" s="212">
        <v>1</v>
      </c>
      <c r="AQ205" s="159"/>
    </row>
    <row r="206" spans="1:43" ht="21" customHeight="1">
      <c r="A206" s="18" t="s">
        <v>136</v>
      </c>
      <c r="C206" s="215" t="s">
        <v>202</v>
      </c>
      <c r="D206" s="1" t="s">
        <v>444</v>
      </c>
      <c r="E206" s="28" t="s">
        <v>445</v>
      </c>
      <c r="G206" s="28" t="s">
        <v>854</v>
      </c>
      <c r="H206" s="213">
        <v>62000</v>
      </c>
      <c r="I206" s="213">
        <f t="shared" si="3"/>
        <v>52991.452991452992</v>
      </c>
      <c r="J206" s="210">
        <v>62000</v>
      </c>
      <c r="K206" s="210">
        <v>0</v>
      </c>
      <c r="M206" s="28" t="s">
        <v>1306</v>
      </c>
      <c r="N206" s="28" t="s">
        <v>1318</v>
      </c>
      <c r="O206" s="216">
        <v>40157</v>
      </c>
      <c r="P206" s="216">
        <v>40242</v>
      </c>
      <c r="Q206" s="28" t="s">
        <v>1414</v>
      </c>
      <c r="R206" s="2" t="s">
        <v>3423</v>
      </c>
      <c r="S206" s="158">
        <v>1</v>
      </c>
      <c r="T206" s="28" t="s">
        <v>1505</v>
      </c>
      <c r="U206" s="28"/>
      <c r="V206" s="28"/>
      <c r="Y206" s="212">
        <v>1</v>
      </c>
      <c r="Z206" s="24">
        <v>512558</v>
      </c>
      <c r="AA206" s="160">
        <v>40260</v>
      </c>
      <c r="AE206" s="160"/>
      <c r="AI206" s="160"/>
      <c r="AN206" s="24">
        <v>62000</v>
      </c>
      <c r="AO206" s="24">
        <v>0</v>
      </c>
      <c r="AP206" s="212">
        <v>1</v>
      </c>
      <c r="AQ206" s="159"/>
    </row>
    <row r="207" spans="1:43" ht="21" customHeight="1">
      <c r="A207" s="18" t="s">
        <v>136</v>
      </c>
      <c r="C207" s="215" t="s">
        <v>202</v>
      </c>
      <c r="D207" s="1" t="s">
        <v>444</v>
      </c>
      <c r="E207" s="28" t="s">
        <v>445</v>
      </c>
      <c r="G207" s="28" t="s">
        <v>855</v>
      </c>
      <c r="H207" s="213">
        <v>40718</v>
      </c>
      <c r="I207" s="213">
        <f t="shared" si="3"/>
        <v>34801.709401709406</v>
      </c>
      <c r="J207" s="210">
        <v>40718</v>
      </c>
      <c r="K207" s="210">
        <v>0</v>
      </c>
      <c r="M207" s="28" t="s">
        <v>1306</v>
      </c>
      <c r="N207" s="28" t="s">
        <v>1303</v>
      </c>
      <c r="O207" s="216">
        <v>40157</v>
      </c>
      <c r="P207" s="216">
        <v>40242</v>
      </c>
      <c r="Q207" s="28" t="s">
        <v>1414</v>
      </c>
      <c r="R207" s="2" t="s">
        <v>3423</v>
      </c>
      <c r="S207" s="158">
        <v>1</v>
      </c>
      <c r="T207" s="28" t="s">
        <v>1505</v>
      </c>
      <c r="U207" s="28"/>
      <c r="V207" s="28"/>
      <c r="Y207" s="212">
        <v>1</v>
      </c>
      <c r="Z207" s="24">
        <v>0</v>
      </c>
      <c r="AA207" s="160">
        <v>40260</v>
      </c>
      <c r="AE207" s="160"/>
      <c r="AI207" s="160"/>
      <c r="AN207" s="24">
        <v>40718</v>
      </c>
      <c r="AO207" s="24">
        <v>0</v>
      </c>
      <c r="AP207" s="212">
        <v>1</v>
      </c>
      <c r="AQ207" s="159"/>
    </row>
    <row r="208" spans="1:43" ht="21" customHeight="1">
      <c r="A208" s="18" t="s">
        <v>136</v>
      </c>
      <c r="C208" s="215" t="s">
        <v>202</v>
      </c>
      <c r="D208" s="1" t="s">
        <v>444</v>
      </c>
      <c r="E208" s="28" t="s">
        <v>445</v>
      </c>
      <c r="G208" s="28" t="s">
        <v>856</v>
      </c>
      <c r="H208" s="213">
        <v>17060</v>
      </c>
      <c r="I208" s="213">
        <f t="shared" si="3"/>
        <v>14581.196581196582</v>
      </c>
      <c r="J208" s="210">
        <v>17060</v>
      </c>
      <c r="K208" s="210">
        <v>0</v>
      </c>
      <c r="M208" s="28" t="s">
        <v>1306</v>
      </c>
      <c r="N208" s="28" t="s">
        <v>1275</v>
      </c>
      <c r="O208" s="216">
        <v>40157</v>
      </c>
      <c r="P208" s="216">
        <v>40242</v>
      </c>
      <c r="Q208" s="28" t="s">
        <v>1414</v>
      </c>
      <c r="R208" s="2" t="s">
        <v>3423</v>
      </c>
      <c r="S208" s="158">
        <v>1</v>
      </c>
      <c r="T208" s="28" t="s">
        <v>1505</v>
      </c>
      <c r="U208" s="28"/>
      <c r="V208" s="28"/>
      <c r="Y208" s="212">
        <v>1</v>
      </c>
      <c r="Z208" s="24">
        <v>0</v>
      </c>
      <c r="AA208" s="160">
        <v>40260</v>
      </c>
      <c r="AE208" s="160"/>
      <c r="AI208" s="160"/>
      <c r="AN208" s="24">
        <v>17060</v>
      </c>
      <c r="AO208" s="24">
        <v>0</v>
      </c>
      <c r="AP208" s="212">
        <v>1</v>
      </c>
      <c r="AQ208" s="159"/>
    </row>
    <row r="209" spans="1:44" ht="21" customHeight="1">
      <c r="A209" s="18" t="s">
        <v>136</v>
      </c>
      <c r="C209" s="215" t="s">
        <v>202</v>
      </c>
      <c r="D209" s="1" t="s">
        <v>444</v>
      </c>
      <c r="E209" s="28" t="s">
        <v>445</v>
      </c>
      <c r="G209" s="28" t="s">
        <v>854</v>
      </c>
      <c r="H209" s="213">
        <v>392780</v>
      </c>
      <c r="I209" s="213">
        <f t="shared" si="3"/>
        <v>335709.40170940175</v>
      </c>
      <c r="J209" s="210">
        <v>392780</v>
      </c>
      <c r="K209" s="210">
        <v>0</v>
      </c>
      <c r="M209" s="28" t="s">
        <v>1306</v>
      </c>
      <c r="N209" s="28" t="s">
        <v>1343</v>
      </c>
      <c r="O209" s="216">
        <v>40157</v>
      </c>
      <c r="P209" s="216">
        <v>40242</v>
      </c>
      <c r="Q209" s="28" t="s">
        <v>1414</v>
      </c>
      <c r="R209" s="2" t="s">
        <v>3423</v>
      </c>
      <c r="S209" s="158">
        <v>1</v>
      </c>
      <c r="T209" s="28" t="s">
        <v>1505</v>
      </c>
      <c r="U209" s="28"/>
      <c r="V209" s="28"/>
      <c r="Y209" s="212">
        <v>1</v>
      </c>
      <c r="Z209" s="24">
        <v>0</v>
      </c>
      <c r="AA209" s="160">
        <v>40260</v>
      </c>
      <c r="AE209" s="160"/>
      <c r="AI209" s="160"/>
      <c r="AN209" s="24">
        <v>392780</v>
      </c>
      <c r="AO209" s="24">
        <v>0</v>
      </c>
      <c r="AP209" s="212">
        <v>1</v>
      </c>
      <c r="AQ209" s="159"/>
    </row>
    <row r="210" spans="1:44" ht="21" customHeight="1">
      <c r="A210" s="18" t="s">
        <v>136</v>
      </c>
      <c r="C210" s="215" t="s">
        <v>203</v>
      </c>
      <c r="D210" s="1" t="s">
        <v>446</v>
      </c>
      <c r="E210" s="28" t="s">
        <v>447</v>
      </c>
      <c r="G210" s="28" t="s">
        <v>857</v>
      </c>
      <c r="H210" s="213">
        <v>7640.88</v>
      </c>
      <c r="I210" s="213">
        <f t="shared" si="3"/>
        <v>6530.666666666667</v>
      </c>
      <c r="J210" s="3">
        <v>7640.88</v>
      </c>
      <c r="K210" s="210">
        <v>0</v>
      </c>
      <c r="M210" s="28" t="s">
        <v>1293</v>
      </c>
      <c r="N210" s="28" t="s">
        <v>1298</v>
      </c>
      <c r="O210" s="216">
        <v>40250</v>
      </c>
      <c r="P210" s="216">
        <v>40295</v>
      </c>
      <c r="Q210" s="28" t="s">
        <v>1414</v>
      </c>
      <c r="R210" s="2" t="s">
        <v>3423</v>
      </c>
      <c r="S210" s="158">
        <v>1</v>
      </c>
      <c r="T210" s="28" t="s">
        <v>1505</v>
      </c>
      <c r="U210" s="28"/>
      <c r="V210" s="28"/>
      <c r="X210" s="20" t="s">
        <v>1506</v>
      </c>
      <c r="Y210" s="212">
        <v>1</v>
      </c>
      <c r="Z210" s="24">
        <v>186480.88</v>
      </c>
      <c r="AA210" s="160">
        <v>40448</v>
      </c>
      <c r="AE210" s="160"/>
      <c r="AI210" s="160"/>
      <c r="AN210" s="24">
        <v>7640.88</v>
      </c>
      <c r="AO210" s="24">
        <v>0</v>
      </c>
      <c r="AP210" s="212">
        <v>1</v>
      </c>
      <c r="AQ210" s="159" t="s">
        <v>1583</v>
      </c>
    </row>
    <row r="211" spans="1:44" ht="21" customHeight="1">
      <c r="A211" s="18" t="s">
        <v>136</v>
      </c>
      <c r="C211" s="215" t="s">
        <v>203</v>
      </c>
      <c r="D211" s="1" t="s">
        <v>446</v>
      </c>
      <c r="E211" s="28" t="s">
        <v>447</v>
      </c>
      <c r="G211" s="28" t="s">
        <v>858</v>
      </c>
      <c r="H211" s="213">
        <v>44800</v>
      </c>
      <c r="I211" s="213">
        <f t="shared" si="3"/>
        <v>38290.598290598296</v>
      </c>
      <c r="J211" s="3">
        <v>44800</v>
      </c>
      <c r="K211" s="210">
        <v>0</v>
      </c>
      <c r="M211" s="28" t="s">
        <v>1293</v>
      </c>
      <c r="N211" s="28" t="s">
        <v>1292</v>
      </c>
      <c r="O211" s="216">
        <v>40360</v>
      </c>
      <c r="P211" s="216">
        <v>40367</v>
      </c>
      <c r="Q211" s="28" t="s">
        <v>1414</v>
      </c>
      <c r="R211" s="2" t="s">
        <v>3423</v>
      </c>
      <c r="S211" s="158">
        <v>1</v>
      </c>
      <c r="T211" s="28" t="s">
        <v>1505</v>
      </c>
      <c r="U211" s="28"/>
      <c r="V211" s="28"/>
      <c r="X211" s="20" t="s">
        <v>1506</v>
      </c>
      <c r="Y211" s="212">
        <v>1</v>
      </c>
      <c r="Z211" s="24">
        <v>0</v>
      </c>
      <c r="AA211" s="160">
        <v>40382</v>
      </c>
      <c r="AE211" s="160"/>
      <c r="AI211" s="160"/>
      <c r="AN211" s="24">
        <v>44800</v>
      </c>
      <c r="AO211" s="24">
        <v>0</v>
      </c>
      <c r="AP211" s="212">
        <v>1</v>
      </c>
      <c r="AQ211" s="159" t="s">
        <v>1584</v>
      </c>
    </row>
    <row r="212" spans="1:44" ht="21" customHeight="1">
      <c r="A212" s="18" t="s">
        <v>136</v>
      </c>
      <c r="C212" s="215" t="s">
        <v>203</v>
      </c>
      <c r="D212" s="1" t="s">
        <v>446</v>
      </c>
      <c r="E212" s="28" t="s">
        <v>447</v>
      </c>
      <c r="G212" s="28" t="s">
        <v>859</v>
      </c>
      <c r="H212" s="213">
        <v>10400</v>
      </c>
      <c r="I212" s="213">
        <f t="shared" si="3"/>
        <v>8888.8888888888887</v>
      </c>
      <c r="J212" s="3">
        <v>10400</v>
      </c>
      <c r="K212" s="210">
        <v>0</v>
      </c>
      <c r="M212" s="28" t="s">
        <v>1293</v>
      </c>
      <c r="N212" s="28" t="s">
        <v>1324</v>
      </c>
      <c r="O212" s="216">
        <v>40360</v>
      </c>
      <c r="P212" s="216">
        <v>40367</v>
      </c>
      <c r="Q212" s="28" t="s">
        <v>1414</v>
      </c>
      <c r="R212" s="2" t="s">
        <v>3423</v>
      </c>
      <c r="S212" s="158">
        <v>1</v>
      </c>
      <c r="T212" s="28" t="s">
        <v>1505</v>
      </c>
      <c r="U212" s="28"/>
      <c r="V212" s="28"/>
      <c r="X212" s="20" t="s">
        <v>1506</v>
      </c>
      <c r="Y212" s="212">
        <v>1</v>
      </c>
      <c r="Z212" s="24">
        <v>0</v>
      </c>
      <c r="AA212" s="160">
        <v>40416</v>
      </c>
      <c r="AE212" s="160"/>
      <c r="AI212" s="160"/>
      <c r="AN212" s="24">
        <v>10400</v>
      </c>
      <c r="AO212" s="24">
        <v>0</v>
      </c>
      <c r="AP212" s="212">
        <v>1</v>
      </c>
      <c r="AQ212" s="159"/>
    </row>
    <row r="213" spans="1:44" ht="21" customHeight="1">
      <c r="A213" s="18" t="s">
        <v>136</v>
      </c>
      <c r="C213" s="215" t="s">
        <v>203</v>
      </c>
      <c r="D213" s="1" t="s">
        <v>446</v>
      </c>
      <c r="E213" s="28" t="s">
        <v>447</v>
      </c>
      <c r="G213" s="28" t="s">
        <v>860</v>
      </c>
      <c r="H213" s="213">
        <v>54040</v>
      </c>
      <c r="I213" s="213">
        <f t="shared" si="3"/>
        <v>46188.034188034188</v>
      </c>
      <c r="J213" s="3">
        <v>54040</v>
      </c>
      <c r="K213" s="210">
        <v>0</v>
      </c>
      <c r="M213" s="28" t="s">
        <v>1293</v>
      </c>
      <c r="N213" s="28" t="s">
        <v>1309</v>
      </c>
      <c r="O213" s="216">
        <v>40367</v>
      </c>
      <c r="P213" s="216">
        <v>40374</v>
      </c>
      <c r="Q213" s="28" t="s">
        <v>1414</v>
      </c>
      <c r="R213" s="2" t="s">
        <v>3423</v>
      </c>
      <c r="S213" s="158" t="s">
        <v>1434</v>
      </c>
      <c r="T213" s="28" t="s">
        <v>1505</v>
      </c>
      <c r="U213" s="28"/>
      <c r="V213" s="28"/>
      <c r="X213" s="20" t="s">
        <v>1506</v>
      </c>
      <c r="Y213" s="212">
        <v>0.5</v>
      </c>
      <c r="Z213" s="24">
        <v>0</v>
      </c>
      <c r="AA213" s="160">
        <v>40693</v>
      </c>
      <c r="AC213" s="212">
        <v>0.5</v>
      </c>
      <c r="AD213" s="24">
        <v>0</v>
      </c>
      <c r="AE213" s="160">
        <v>41179</v>
      </c>
      <c r="AI213" s="160"/>
      <c r="AN213" s="24">
        <v>54040</v>
      </c>
      <c r="AO213" s="24">
        <v>0</v>
      </c>
      <c r="AP213" s="212">
        <v>1</v>
      </c>
      <c r="AQ213" s="159" t="s">
        <v>1585</v>
      </c>
    </row>
    <row r="214" spans="1:44" ht="21" customHeight="1">
      <c r="A214" s="18" t="s">
        <v>136</v>
      </c>
      <c r="C214" s="215" t="s">
        <v>203</v>
      </c>
      <c r="D214" s="1" t="s">
        <v>446</v>
      </c>
      <c r="E214" s="28" t="s">
        <v>447</v>
      </c>
      <c r="G214" s="28" t="s">
        <v>861</v>
      </c>
      <c r="H214" s="213">
        <v>69600</v>
      </c>
      <c r="I214" s="213">
        <f t="shared" si="3"/>
        <v>59487.179487179492</v>
      </c>
      <c r="J214" s="3">
        <v>69600</v>
      </c>
      <c r="K214" s="210">
        <v>0</v>
      </c>
      <c r="M214" s="28" t="s">
        <v>1293</v>
      </c>
      <c r="N214" s="28" t="s">
        <v>1303</v>
      </c>
      <c r="O214" s="216">
        <v>40361</v>
      </c>
      <c r="P214" s="216">
        <v>40387</v>
      </c>
      <c r="Q214" s="28" t="s">
        <v>1414</v>
      </c>
      <c r="R214" s="2" t="s">
        <v>3423</v>
      </c>
      <c r="S214" s="158" t="s">
        <v>1434</v>
      </c>
      <c r="T214" s="28" t="s">
        <v>1505</v>
      </c>
      <c r="U214" s="28"/>
      <c r="V214" s="28"/>
      <c r="X214" s="20" t="s">
        <v>1506</v>
      </c>
      <c r="Y214" s="212">
        <v>0.5</v>
      </c>
      <c r="Z214" s="24">
        <v>0</v>
      </c>
      <c r="AA214" s="160">
        <v>40416</v>
      </c>
      <c r="AC214" s="212">
        <v>0.5</v>
      </c>
      <c r="AD214" s="24">
        <v>0</v>
      </c>
      <c r="AE214" s="160">
        <v>41088</v>
      </c>
      <c r="AI214" s="160"/>
      <c r="AN214" s="24">
        <v>69600</v>
      </c>
      <c r="AO214" s="24">
        <v>0</v>
      </c>
      <c r="AP214" s="212">
        <v>1</v>
      </c>
      <c r="AQ214" s="159"/>
    </row>
    <row r="215" spans="1:44" ht="21" customHeight="1">
      <c r="A215" s="18" t="s">
        <v>136</v>
      </c>
      <c r="C215" s="215" t="s">
        <v>203</v>
      </c>
      <c r="D215" s="1" t="s">
        <v>446</v>
      </c>
      <c r="E215" s="28" t="s">
        <v>447</v>
      </c>
      <c r="G215" s="28" t="s">
        <v>862</v>
      </c>
      <c r="H215" s="213">
        <v>23383</v>
      </c>
      <c r="I215" s="213">
        <f t="shared" si="3"/>
        <v>19985.470085470086</v>
      </c>
      <c r="J215" s="3">
        <v>23383</v>
      </c>
      <c r="K215" s="210">
        <v>0</v>
      </c>
      <c r="M215" s="28" t="s">
        <v>1293</v>
      </c>
      <c r="N215" s="28" t="s">
        <v>1298</v>
      </c>
      <c r="O215" s="216">
        <v>40386</v>
      </c>
      <c r="P215" s="216">
        <v>40408</v>
      </c>
      <c r="Q215" s="28" t="s">
        <v>1414</v>
      </c>
      <c r="R215" s="2" t="s">
        <v>3423</v>
      </c>
      <c r="S215" s="158">
        <v>1</v>
      </c>
      <c r="T215" s="28" t="s">
        <v>1505</v>
      </c>
      <c r="U215" s="28"/>
      <c r="V215" s="28"/>
      <c r="X215" s="20" t="s">
        <v>1506</v>
      </c>
      <c r="Y215" s="212">
        <v>1</v>
      </c>
      <c r="Z215" s="24">
        <v>0</v>
      </c>
      <c r="AA215" s="160">
        <v>40416</v>
      </c>
      <c r="AE215" s="160"/>
      <c r="AI215" s="160"/>
      <c r="AN215" s="24">
        <v>23383</v>
      </c>
      <c r="AO215" s="24">
        <v>0</v>
      </c>
      <c r="AP215" s="212">
        <v>1</v>
      </c>
      <c r="AQ215" s="159" t="s">
        <v>1586</v>
      </c>
    </row>
    <row r="216" spans="1:44" ht="21" customHeight="1">
      <c r="A216" s="18" t="s">
        <v>136</v>
      </c>
      <c r="C216" s="215" t="s">
        <v>204</v>
      </c>
      <c r="D216" s="1" t="s">
        <v>448</v>
      </c>
      <c r="E216" s="28" t="s">
        <v>449</v>
      </c>
      <c r="G216" s="28" t="s">
        <v>863</v>
      </c>
      <c r="H216" s="213">
        <v>29970</v>
      </c>
      <c r="I216" s="213">
        <f t="shared" si="3"/>
        <v>25615.384615384617</v>
      </c>
      <c r="J216" s="210">
        <v>29970</v>
      </c>
      <c r="K216" s="210">
        <v>0</v>
      </c>
      <c r="M216" s="28"/>
      <c r="N216" s="28" t="s">
        <v>1322</v>
      </c>
      <c r="O216" s="216">
        <v>40248</v>
      </c>
      <c r="P216" s="216">
        <v>40254</v>
      </c>
      <c r="Q216" s="28" t="s">
        <v>1414</v>
      </c>
      <c r="R216" s="2" t="s">
        <v>3423</v>
      </c>
      <c r="S216" s="158">
        <v>1</v>
      </c>
      <c r="T216" s="28" t="s">
        <v>1505</v>
      </c>
      <c r="U216" s="28"/>
      <c r="V216" s="28"/>
      <c r="X216" s="20" t="s">
        <v>1506</v>
      </c>
      <c r="Y216" s="212">
        <v>1</v>
      </c>
      <c r="Z216" s="24">
        <v>49170</v>
      </c>
      <c r="AA216" s="160">
        <v>40357</v>
      </c>
      <c r="AE216" s="160"/>
      <c r="AI216" s="160"/>
      <c r="AN216" s="24">
        <v>29970</v>
      </c>
      <c r="AO216" s="24">
        <v>0</v>
      </c>
      <c r="AP216" s="212">
        <v>1</v>
      </c>
      <c r="AQ216" s="159"/>
    </row>
    <row r="217" spans="1:44" ht="21" customHeight="1">
      <c r="A217" s="18" t="s">
        <v>136</v>
      </c>
      <c r="C217" s="215" t="s">
        <v>204</v>
      </c>
      <c r="D217" s="1" t="s">
        <v>448</v>
      </c>
      <c r="E217" s="28" t="s">
        <v>449</v>
      </c>
      <c r="G217" s="28" t="s">
        <v>864</v>
      </c>
      <c r="H217" s="213">
        <v>19200</v>
      </c>
      <c r="I217" s="213">
        <f t="shared" si="3"/>
        <v>16410.25641025641</v>
      </c>
      <c r="J217" s="210">
        <v>19200</v>
      </c>
      <c r="K217" s="210">
        <v>0</v>
      </c>
      <c r="M217" s="28"/>
      <c r="N217" s="28" t="s">
        <v>1333</v>
      </c>
      <c r="O217" s="216">
        <v>40248</v>
      </c>
      <c r="P217" s="216">
        <v>40283</v>
      </c>
      <c r="Q217" s="28" t="s">
        <v>1414</v>
      </c>
      <c r="R217" s="2" t="s">
        <v>3423</v>
      </c>
      <c r="S217" s="158">
        <v>1</v>
      </c>
      <c r="T217" s="28" t="s">
        <v>1505</v>
      </c>
      <c r="U217" s="28"/>
      <c r="V217" s="28"/>
      <c r="X217" s="20" t="s">
        <v>1506</v>
      </c>
      <c r="Y217" s="212">
        <v>1</v>
      </c>
      <c r="Z217" s="24">
        <v>0</v>
      </c>
      <c r="AA217" s="160">
        <v>40357</v>
      </c>
      <c r="AE217" s="160"/>
      <c r="AI217" s="160"/>
      <c r="AN217" s="24">
        <v>19200</v>
      </c>
      <c r="AO217" s="24">
        <v>0</v>
      </c>
      <c r="AP217" s="212">
        <v>1</v>
      </c>
      <c r="AQ217" s="159"/>
    </row>
    <row r="218" spans="1:44" ht="21" customHeight="1">
      <c r="A218" s="18" t="s">
        <v>136</v>
      </c>
      <c r="C218" s="215" t="s">
        <v>205</v>
      </c>
      <c r="D218" s="1" t="s">
        <v>450</v>
      </c>
      <c r="E218" s="28" t="s">
        <v>451</v>
      </c>
      <c r="G218" s="28" t="s">
        <v>865</v>
      </c>
      <c r="H218" s="213">
        <v>190500</v>
      </c>
      <c r="I218" s="213">
        <f t="shared" si="3"/>
        <v>162820.51282051284</v>
      </c>
      <c r="J218" s="210">
        <v>190500</v>
      </c>
      <c r="K218" s="210">
        <v>0</v>
      </c>
      <c r="M218" s="28" t="s">
        <v>1306</v>
      </c>
      <c r="N218" s="28" t="s">
        <v>1303</v>
      </c>
      <c r="O218" s="216">
        <v>40244</v>
      </c>
      <c r="P218" s="216">
        <v>40339</v>
      </c>
      <c r="Q218" s="28" t="s">
        <v>1414</v>
      </c>
      <c r="R218" s="2" t="s">
        <v>3423</v>
      </c>
      <c r="S218" s="158" t="s">
        <v>1442</v>
      </c>
      <c r="T218" s="28" t="s">
        <v>1505</v>
      </c>
      <c r="U218" s="28"/>
      <c r="V218" s="28"/>
      <c r="X218" s="20" t="s">
        <v>1506</v>
      </c>
      <c r="Y218" s="212">
        <v>0.5</v>
      </c>
      <c r="Z218" s="24">
        <v>95250</v>
      </c>
      <c r="AA218" s="160">
        <v>40357</v>
      </c>
      <c r="AC218" s="212">
        <v>0.5</v>
      </c>
      <c r="AD218" s="24">
        <v>95250</v>
      </c>
      <c r="AE218" s="160">
        <v>40382</v>
      </c>
      <c r="AI218" s="160"/>
      <c r="AN218" s="24">
        <v>190500</v>
      </c>
      <c r="AO218" s="24">
        <v>0</v>
      </c>
      <c r="AP218" s="212">
        <v>1</v>
      </c>
      <c r="AQ218" s="159"/>
    </row>
    <row r="219" spans="1:44" ht="21" customHeight="1">
      <c r="A219" s="18" t="s">
        <v>137</v>
      </c>
      <c r="C219" s="215" t="s">
        <v>206</v>
      </c>
      <c r="D219" s="1" t="s">
        <v>452</v>
      </c>
      <c r="E219" s="28" t="s">
        <v>453</v>
      </c>
      <c r="F219" s="1" t="s">
        <v>866</v>
      </c>
      <c r="G219" s="28" t="s">
        <v>867</v>
      </c>
      <c r="H219" s="213">
        <v>13130</v>
      </c>
      <c r="I219" s="213">
        <f t="shared" si="3"/>
        <v>11222.222222222223</v>
      </c>
      <c r="J219" s="3">
        <v>13130</v>
      </c>
      <c r="K219" s="210">
        <v>0</v>
      </c>
      <c r="M219" s="28" t="s">
        <v>1300</v>
      </c>
      <c r="N219" s="28" t="s">
        <v>1275</v>
      </c>
      <c r="O219" s="216">
        <v>40875</v>
      </c>
      <c r="P219" s="216">
        <v>40883</v>
      </c>
      <c r="Q219" s="28" t="s">
        <v>1414</v>
      </c>
      <c r="R219" s="2" t="s">
        <v>3423</v>
      </c>
      <c r="S219" s="158">
        <v>1</v>
      </c>
      <c r="T219" s="28" t="s">
        <v>1505</v>
      </c>
      <c r="U219" s="28"/>
      <c r="V219" s="28"/>
      <c r="X219" s="20" t="s">
        <v>1506</v>
      </c>
      <c r="Y219" s="212">
        <v>1</v>
      </c>
      <c r="Z219" s="24">
        <v>59840</v>
      </c>
      <c r="AA219" s="160">
        <v>40896</v>
      </c>
      <c r="AE219" s="160"/>
      <c r="AI219" s="160"/>
      <c r="AN219" s="24">
        <v>13130</v>
      </c>
      <c r="AO219" s="24">
        <v>0</v>
      </c>
      <c r="AP219" s="212">
        <v>1</v>
      </c>
      <c r="AQ219" s="159"/>
    </row>
    <row r="220" spans="1:44" ht="21" customHeight="1">
      <c r="A220" s="18" t="s">
        <v>137</v>
      </c>
      <c r="C220" s="215" t="s">
        <v>206</v>
      </c>
      <c r="D220" s="1" t="s">
        <v>452</v>
      </c>
      <c r="E220" s="28" t="s">
        <v>453</v>
      </c>
      <c r="F220" s="1" t="s">
        <v>868</v>
      </c>
      <c r="G220" s="28" t="s">
        <v>869</v>
      </c>
      <c r="H220" s="213">
        <v>46710</v>
      </c>
      <c r="I220" s="213">
        <f t="shared" si="3"/>
        <v>39923.076923076922</v>
      </c>
      <c r="J220" s="3">
        <v>46710</v>
      </c>
      <c r="K220" s="210">
        <v>0</v>
      </c>
      <c r="M220" s="28" t="s">
        <v>1300</v>
      </c>
      <c r="N220" s="28" t="s">
        <v>1305</v>
      </c>
      <c r="O220" s="216">
        <v>40872</v>
      </c>
      <c r="P220" s="216">
        <v>40883</v>
      </c>
      <c r="Q220" s="28" t="s">
        <v>1414</v>
      </c>
      <c r="R220" s="2" t="s">
        <v>3423</v>
      </c>
      <c r="S220" s="158">
        <v>1</v>
      </c>
      <c r="T220" s="28" t="s">
        <v>1505</v>
      </c>
      <c r="U220" s="28"/>
      <c r="V220" s="28"/>
      <c r="X220" s="20" t="s">
        <v>1506</v>
      </c>
      <c r="Y220" s="212">
        <v>1</v>
      </c>
      <c r="Z220" s="24">
        <v>0</v>
      </c>
      <c r="AA220" s="160">
        <v>40896</v>
      </c>
      <c r="AE220" s="160"/>
      <c r="AI220" s="160"/>
      <c r="AN220" s="24">
        <v>46710</v>
      </c>
      <c r="AO220" s="24">
        <v>0</v>
      </c>
      <c r="AP220" s="212">
        <v>1</v>
      </c>
      <c r="AQ220" s="159"/>
    </row>
    <row r="221" spans="1:44" ht="21" customHeight="1">
      <c r="A221" s="18" t="s">
        <v>136</v>
      </c>
      <c r="C221" s="215" t="s">
        <v>207</v>
      </c>
      <c r="D221" s="1" t="s">
        <v>454</v>
      </c>
      <c r="E221" s="28" t="s">
        <v>455</v>
      </c>
      <c r="G221" s="28" t="s">
        <v>870</v>
      </c>
      <c r="H221" s="213">
        <v>936000</v>
      </c>
      <c r="I221" s="213">
        <f t="shared" si="3"/>
        <v>800000</v>
      </c>
      <c r="J221" s="3">
        <v>936000</v>
      </c>
      <c r="K221" s="210">
        <v>0</v>
      </c>
      <c r="M221" s="28" t="s">
        <v>1296</v>
      </c>
      <c r="N221" s="28" t="s">
        <v>1286</v>
      </c>
      <c r="O221" s="216">
        <v>40323</v>
      </c>
      <c r="P221" s="216">
        <v>40325</v>
      </c>
      <c r="Q221" s="28" t="s">
        <v>1425</v>
      </c>
      <c r="R221" s="2" t="s">
        <v>3423</v>
      </c>
      <c r="S221" s="158" t="s">
        <v>1434</v>
      </c>
      <c r="T221" s="28" t="s">
        <v>1505</v>
      </c>
      <c r="U221" s="28"/>
      <c r="V221" s="28"/>
      <c r="X221" s="20" t="s">
        <v>1506</v>
      </c>
      <c r="Y221" s="212"/>
      <c r="Z221" s="24">
        <v>704778.95</v>
      </c>
      <c r="AA221" s="160">
        <v>40511</v>
      </c>
      <c r="AD221" s="24">
        <v>86638.04</v>
      </c>
      <c r="AE221" s="160">
        <v>40526</v>
      </c>
      <c r="AG221" s="212">
        <v>0.1</v>
      </c>
      <c r="AH221" s="24">
        <v>91044.14</v>
      </c>
      <c r="AI221" s="160">
        <v>40721</v>
      </c>
      <c r="AN221" s="24">
        <v>882461.13</v>
      </c>
      <c r="AO221" s="24">
        <v>0</v>
      </c>
      <c r="AP221" s="212">
        <v>1</v>
      </c>
      <c r="AQ221" s="159" t="s">
        <v>1587</v>
      </c>
      <c r="AR221" s="20" t="s">
        <v>1775</v>
      </c>
    </row>
    <row r="222" spans="1:44" ht="21" customHeight="1">
      <c r="A222" s="18" t="s">
        <v>136</v>
      </c>
      <c r="C222" s="215" t="s">
        <v>207</v>
      </c>
      <c r="D222" s="1" t="s">
        <v>454</v>
      </c>
      <c r="E222" s="28" t="s">
        <v>455</v>
      </c>
      <c r="G222" s="28" t="s">
        <v>871</v>
      </c>
      <c r="H222" s="213">
        <v>-50983.01</v>
      </c>
      <c r="I222" s="213">
        <f t="shared" si="3"/>
        <v>-43575.222222222226</v>
      </c>
      <c r="K222" s="210"/>
      <c r="M222" s="28"/>
      <c r="N222" s="28" t="s">
        <v>1286</v>
      </c>
      <c r="O222" s="216">
        <v>40507</v>
      </c>
      <c r="P222" s="216">
        <v>40507</v>
      </c>
      <c r="Q222" s="28" t="s">
        <v>1438</v>
      </c>
      <c r="R222" s="2" t="s">
        <v>3423</v>
      </c>
      <c r="S222" s="158"/>
      <c r="T222" s="28" t="s">
        <v>1505</v>
      </c>
      <c r="U222" s="28"/>
      <c r="V222" s="28"/>
      <c r="Y222" s="212"/>
      <c r="Z222" s="24"/>
      <c r="AA222" s="160"/>
      <c r="AE222" s="160"/>
      <c r="AI222" s="160"/>
      <c r="AN222" s="24">
        <v>0</v>
      </c>
      <c r="AO222" s="24">
        <v>0</v>
      </c>
      <c r="AP222" s="212">
        <v>0</v>
      </c>
      <c r="AQ222" s="159"/>
    </row>
    <row r="223" spans="1:44" ht="21" customHeight="1">
      <c r="A223" s="18" t="s">
        <v>136</v>
      </c>
      <c r="C223" s="215" t="s">
        <v>207</v>
      </c>
      <c r="D223" s="1" t="s">
        <v>454</v>
      </c>
      <c r="E223" s="28" t="s">
        <v>455</v>
      </c>
      <c r="G223" s="28" t="s">
        <v>871</v>
      </c>
      <c r="H223" s="213">
        <v>-2555.86</v>
      </c>
      <c r="I223" s="213">
        <f t="shared" si="3"/>
        <v>-2184.4957264957266</v>
      </c>
      <c r="K223" s="210"/>
      <c r="M223" s="28"/>
      <c r="N223" s="28" t="s">
        <v>1286</v>
      </c>
      <c r="O223" s="216">
        <v>40725</v>
      </c>
      <c r="P223" s="216"/>
      <c r="Q223" s="28" t="s">
        <v>1438</v>
      </c>
      <c r="R223" s="2" t="s">
        <v>3423</v>
      </c>
      <c r="S223" s="158"/>
      <c r="T223" s="28" t="s">
        <v>1505</v>
      </c>
      <c r="U223" s="28"/>
      <c r="V223" s="28"/>
      <c r="Y223" s="212"/>
      <c r="Z223" s="24"/>
      <c r="AA223" s="160"/>
      <c r="AE223" s="160"/>
      <c r="AI223" s="160"/>
      <c r="AN223" s="24">
        <v>0</v>
      </c>
      <c r="AO223" s="24">
        <v>0</v>
      </c>
      <c r="AP223" s="212">
        <v>0</v>
      </c>
      <c r="AQ223" s="159"/>
    </row>
    <row r="224" spans="1:44" ht="21" customHeight="1">
      <c r="A224" s="18" t="s">
        <v>136</v>
      </c>
      <c r="C224" s="215" t="s">
        <v>207</v>
      </c>
      <c r="D224" s="1" t="s">
        <v>454</v>
      </c>
      <c r="E224" s="28" t="s">
        <v>456</v>
      </c>
      <c r="G224" s="28" t="s">
        <v>456</v>
      </c>
      <c r="H224" s="213"/>
      <c r="I224" s="213">
        <f t="shared" si="3"/>
        <v>0</v>
      </c>
      <c r="K224" s="210"/>
      <c r="M224" s="28"/>
      <c r="N224" s="28"/>
      <c r="O224" s="216"/>
      <c r="P224" s="216"/>
      <c r="Q224" s="28" t="s">
        <v>1438</v>
      </c>
      <c r="R224" s="2" t="s">
        <v>3423</v>
      </c>
      <c r="S224" s="158"/>
      <c r="T224" s="28" t="s">
        <v>1505</v>
      </c>
      <c r="U224" s="28"/>
      <c r="V224" s="28"/>
      <c r="Y224" s="212"/>
      <c r="Z224" s="24"/>
      <c r="AA224" s="160"/>
      <c r="AE224" s="160"/>
      <c r="AI224" s="160"/>
      <c r="AN224" s="24">
        <v>0</v>
      </c>
      <c r="AO224" s="24">
        <v>0</v>
      </c>
      <c r="AP224" s="212">
        <v>0</v>
      </c>
      <c r="AQ224" s="159" t="s">
        <v>1588</v>
      </c>
    </row>
    <row r="225" spans="1:43" ht="21" customHeight="1">
      <c r="A225" s="18" t="s">
        <v>136</v>
      </c>
      <c r="C225" s="215" t="s">
        <v>207</v>
      </c>
      <c r="D225" s="1" t="s">
        <v>454</v>
      </c>
      <c r="E225" s="28" t="s">
        <v>455</v>
      </c>
      <c r="G225" s="28" t="s">
        <v>872</v>
      </c>
      <c r="H225" s="213">
        <v>42450</v>
      </c>
      <c r="I225" s="213">
        <f t="shared" si="3"/>
        <v>36282.051282051281</v>
      </c>
      <c r="J225" s="3">
        <v>42450</v>
      </c>
      <c r="K225" s="210">
        <v>0</v>
      </c>
      <c r="M225" s="28" t="s">
        <v>1296</v>
      </c>
      <c r="N225" s="28" t="s">
        <v>1344</v>
      </c>
      <c r="O225" s="216">
        <v>40323</v>
      </c>
      <c r="P225" s="216">
        <v>40337</v>
      </c>
      <c r="Q225" s="28" t="s">
        <v>1425</v>
      </c>
      <c r="R225" s="2" t="s">
        <v>3423</v>
      </c>
      <c r="S225" s="158">
        <v>1</v>
      </c>
      <c r="T225" s="28" t="s">
        <v>1505</v>
      </c>
      <c r="U225" s="28"/>
      <c r="V225" s="28"/>
      <c r="X225" s="20" t="s">
        <v>1506</v>
      </c>
      <c r="Y225" s="212">
        <v>1</v>
      </c>
      <c r="Z225" s="24">
        <v>0</v>
      </c>
      <c r="AA225" s="160">
        <v>40382</v>
      </c>
      <c r="AE225" s="160"/>
      <c r="AI225" s="160"/>
      <c r="AN225" s="24">
        <v>42450</v>
      </c>
      <c r="AO225" s="24">
        <v>0</v>
      </c>
      <c r="AP225" s="212">
        <v>1</v>
      </c>
      <c r="AQ225" s="159" t="s">
        <v>1589</v>
      </c>
    </row>
    <row r="226" spans="1:43" ht="21" customHeight="1">
      <c r="A226" s="18" t="s">
        <v>136</v>
      </c>
      <c r="C226" s="215" t="s">
        <v>207</v>
      </c>
      <c r="D226" s="1" t="s">
        <v>454</v>
      </c>
      <c r="E226" s="28" t="s">
        <v>455</v>
      </c>
      <c r="G226" s="28" t="s">
        <v>873</v>
      </c>
      <c r="H226" s="213">
        <v>60300</v>
      </c>
      <c r="I226" s="213">
        <f t="shared" si="3"/>
        <v>51538.461538461539</v>
      </c>
      <c r="J226" s="3">
        <v>60300</v>
      </c>
      <c r="K226" s="210">
        <v>0</v>
      </c>
      <c r="M226" s="28" t="s">
        <v>1296</v>
      </c>
      <c r="N226" s="28" t="s">
        <v>1289</v>
      </c>
      <c r="O226" s="216">
        <v>40337</v>
      </c>
      <c r="P226" s="216">
        <v>40342</v>
      </c>
      <c r="Q226" s="28" t="s">
        <v>1425</v>
      </c>
      <c r="R226" s="2" t="s">
        <v>3423</v>
      </c>
      <c r="S226" s="158">
        <v>1</v>
      </c>
      <c r="T226" s="28" t="s">
        <v>1505</v>
      </c>
      <c r="U226" s="28"/>
      <c r="V226" s="28"/>
      <c r="X226" s="20" t="s">
        <v>1506</v>
      </c>
      <c r="Y226" s="212">
        <v>1</v>
      </c>
      <c r="Z226" s="24">
        <v>0</v>
      </c>
      <c r="AA226" s="160">
        <v>40382</v>
      </c>
      <c r="AE226" s="160"/>
      <c r="AI226" s="160"/>
      <c r="AN226" s="24">
        <v>60300</v>
      </c>
      <c r="AO226" s="24">
        <v>0</v>
      </c>
      <c r="AP226" s="212">
        <v>1</v>
      </c>
      <c r="AQ226" s="159" t="s">
        <v>1590</v>
      </c>
    </row>
    <row r="227" spans="1:43" ht="21" customHeight="1">
      <c r="A227" s="18" t="s">
        <v>136</v>
      </c>
      <c r="C227" s="215" t="s">
        <v>207</v>
      </c>
      <c r="D227" s="1" t="s">
        <v>454</v>
      </c>
      <c r="E227" s="28" t="s">
        <v>455</v>
      </c>
      <c r="G227" s="28" t="s">
        <v>874</v>
      </c>
      <c r="H227" s="213">
        <v>31116</v>
      </c>
      <c r="I227" s="213">
        <f t="shared" si="3"/>
        <v>26594.871794871797</v>
      </c>
      <c r="J227" s="3">
        <v>31116</v>
      </c>
      <c r="K227" s="210">
        <v>0</v>
      </c>
      <c r="M227" s="28" t="s">
        <v>1296</v>
      </c>
      <c r="N227" s="28" t="s">
        <v>1275</v>
      </c>
      <c r="O227" s="216">
        <v>40337</v>
      </c>
      <c r="P227" s="216">
        <v>40342</v>
      </c>
      <c r="Q227" s="28" t="s">
        <v>1425</v>
      </c>
      <c r="R227" s="2" t="s">
        <v>3423</v>
      </c>
      <c r="S227" s="158">
        <v>1</v>
      </c>
      <c r="T227" s="28" t="s">
        <v>1505</v>
      </c>
      <c r="U227" s="28"/>
      <c r="V227" s="28"/>
      <c r="X227" s="20" t="s">
        <v>1506</v>
      </c>
      <c r="Y227" s="212">
        <v>1</v>
      </c>
      <c r="Z227" s="24">
        <v>0</v>
      </c>
      <c r="AA227" s="160">
        <v>40382</v>
      </c>
      <c r="AE227" s="160"/>
      <c r="AI227" s="160"/>
      <c r="AN227" s="24">
        <v>31116</v>
      </c>
      <c r="AO227" s="24">
        <v>0</v>
      </c>
      <c r="AP227" s="212">
        <v>1</v>
      </c>
      <c r="AQ227" s="159" t="s">
        <v>1591</v>
      </c>
    </row>
    <row r="228" spans="1:43" ht="21" customHeight="1">
      <c r="A228" s="18" t="s">
        <v>136</v>
      </c>
      <c r="C228" s="215" t="s">
        <v>208</v>
      </c>
      <c r="D228" s="1" t="s">
        <v>457</v>
      </c>
      <c r="E228" s="28" t="s">
        <v>458</v>
      </c>
      <c r="G228" s="28" t="s">
        <v>875</v>
      </c>
      <c r="H228" s="213">
        <v>58968</v>
      </c>
      <c r="I228" s="213">
        <f t="shared" si="3"/>
        <v>50400</v>
      </c>
      <c r="J228" s="210">
        <v>58968</v>
      </c>
      <c r="K228" s="210">
        <v>0</v>
      </c>
      <c r="M228" s="28" t="s">
        <v>1306</v>
      </c>
      <c r="N228" s="28" t="s">
        <v>1292</v>
      </c>
      <c r="O228" s="216">
        <v>40325</v>
      </c>
      <c r="P228" s="216">
        <v>40337</v>
      </c>
      <c r="Q228" s="28" t="s">
        <v>1414</v>
      </c>
      <c r="R228" s="2" t="s">
        <v>3423</v>
      </c>
      <c r="S228" s="158">
        <v>1</v>
      </c>
      <c r="T228" s="28" t="s">
        <v>1505</v>
      </c>
      <c r="U228" s="28"/>
      <c r="V228" s="28"/>
      <c r="X228" s="20" t="s">
        <v>1506</v>
      </c>
      <c r="Y228" s="212">
        <v>1</v>
      </c>
      <c r="Z228" s="24">
        <v>520604</v>
      </c>
      <c r="AA228" s="160">
        <v>40357</v>
      </c>
      <c r="AE228" s="160"/>
      <c r="AI228" s="160"/>
      <c r="AN228" s="24">
        <v>58968</v>
      </c>
      <c r="AO228" s="24">
        <v>0</v>
      </c>
      <c r="AP228" s="212">
        <v>1</v>
      </c>
      <c r="AQ228" s="159" t="s">
        <v>1592</v>
      </c>
    </row>
    <row r="229" spans="1:43" ht="21" customHeight="1">
      <c r="A229" s="18" t="s">
        <v>136</v>
      </c>
      <c r="C229" s="215" t="s">
        <v>208</v>
      </c>
      <c r="D229" s="1" t="s">
        <v>457</v>
      </c>
      <c r="E229" s="28" t="s">
        <v>458</v>
      </c>
      <c r="G229" s="28" t="s">
        <v>876</v>
      </c>
      <c r="H229" s="213">
        <v>461636</v>
      </c>
      <c r="I229" s="213">
        <f t="shared" si="3"/>
        <v>394560.68376068381</v>
      </c>
      <c r="J229" s="210">
        <v>461636</v>
      </c>
      <c r="K229" s="210">
        <v>0</v>
      </c>
      <c r="M229" s="28" t="s">
        <v>1306</v>
      </c>
      <c r="N229" s="28" t="s">
        <v>1333</v>
      </c>
      <c r="O229" s="216">
        <v>40325</v>
      </c>
      <c r="P229" s="216">
        <v>40337</v>
      </c>
      <c r="Q229" s="28" t="s">
        <v>1414</v>
      </c>
      <c r="R229" s="2" t="s">
        <v>3423</v>
      </c>
      <c r="S229" s="158" t="s">
        <v>1434</v>
      </c>
      <c r="T229" s="28" t="s">
        <v>1505</v>
      </c>
      <c r="U229" s="28"/>
      <c r="V229" s="28"/>
      <c r="Y229" s="212">
        <v>0.5</v>
      </c>
      <c r="Z229" s="24">
        <v>0</v>
      </c>
      <c r="AA229" s="160">
        <v>40357</v>
      </c>
      <c r="AC229" s="212">
        <v>0.5</v>
      </c>
      <c r="AD229" s="24">
        <v>0</v>
      </c>
      <c r="AE229" s="160">
        <v>40382</v>
      </c>
      <c r="AI229" s="160"/>
      <c r="AN229" s="24">
        <v>461636</v>
      </c>
      <c r="AO229" s="24">
        <v>0</v>
      </c>
      <c r="AP229" s="212">
        <v>1</v>
      </c>
      <c r="AQ229" s="159" t="s">
        <v>1593</v>
      </c>
    </row>
    <row r="230" spans="1:43" ht="21" customHeight="1">
      <c r="A230" s="18" t="s">
        <v>128</v>
      </c>
      <c r="C230" s="215" t="s">
        <v>209</v>
      </c>
      <c r="D230" s="1" t="s">
        <v>459</v>
      </c>
      <c r="E230" s="28" t="s">
        <v>460</v>
      </c>
      <c r="G230" s="28" t="s">
        <v>877</v>
      </c>
      <c r="H230" s="213">
        <v>61085</v>
      </c>
      <c r="I230" s="213">
        <f t="shared" si="3"/>
        <v>52209.401709401711</v>
      </c>
      <c r="J230" s="3">
        <v>61085</v>
      </c>
      <c r="K230" s="210">
        <v>0</v>
      </c>
      <c r="M230" s="28" t="s">
        <v>1304</v>
      </c>
      <c r="N230" s="28" t="s">
        <v>1305</v>
      </c>
      <c r="O230" s="216">
        <v>40375</v>
      </c>
      <c r="P230" s="216">
        <v>40387</v>
      </c>
      <c r="Q230" s="28" t="s">
        <v>1414</v>
      </c>
      <c r="R230" s="2" t="s">
        <v>3423</v>
      </c>
      <c r="S230" s="158">
        <v>1</v>
      </c>
      <c r="T230" s="28" t="s">
        <v>1505</v>
      </c>
      <c r="U230" s="28"/>
      <c r="V230" s="28"/>
      <c r="X230" s="20" t="s">
        <v>1506</v>
      </c>
      <c r="Y230" s="212">
        <v>1</v>
      </c>
      <c r="Z230" s="24">
        <v>1151438</v>
      </c>
      <c r="AA230" s="160">
        <v>40477</v>
      </c>
      <c r="AE230" s="160"/>
      <c r="AI230" s="160"/>
      <c r="AN230" s="24">
        <v>61085</v>
      </c>
      <c r="AO230" s="24">
        <v>0</v>
      </c>
      <c r="AP230" s="212">
        <v>1</v>
      </c>
      <c r="AQ230" s="159" t="s">
        <v>1594</v>
      </c>
    </row>
    <row r="231" spans="1:43" ht="21" customHeight="1">
      <c r="A231" s="18" t="s">
        <v>128</v>
      </c>
      <c r="C231" s="215" t="s">
        <v>209</v>
      </c>
      <c r="D231" s="1" t="s">
        <v>459</v>
      </c>
      <c r="E231" s="28" t="s">
        <v>460</v>
      </c>
      <c r="G231" s="28" t="s">
        <v>878</v>
      </c>
      <c r="H231" s="213">
        <v>71752</v>
      </c>
      <c r="I231" s="213">
        <f t="shared" si="3"/>
        <v>61326.495726495734</v>
      </c>
      <c r="J231" s="3">
        <v>71752</v>
      </c>
      <c r="K231" s="210">
        <v>0</v>
      </c>
      <c r="M231" s="28" t="s">
        <v>1304</v>
      </c>
      <c r="N231" s="28" t="s">
        <v>1344</v>
      </c>
      <c r="O231" s="216">
        <v>40375</v>
      </c>
      <c r="P231" s="216">
        <v>40387</v>
      </c>
      <c r="Q231" s="28" t="s">
        <v>1414</v>
      </c>
      <c r="R231" s="2" t="s">
        <v>3423</v>
      </c>
      <c r="S231" s="158">
        <v>1</v>
      </c>
      <c r="T231" s="28" t="s">
        <v>1505</v>
      </c>
      <c r="U231" s="28"/>
      <c r="V231" s="28"/>
      <c r="X231" s="20" t="s">
        <v>1506</v>
      </c>
      <c r="Y231" s="212">
        <v>0.7</v>
      </c>
      <c r="Z231" s="24">
        <v>0</v>
      </c>
      <c r="AA231" s="160">
        <v>40477</v>
      </c>
      <c r="AC231" s="212">
        <v>0.3</v>
      </c>
      <c r="AD231" s="24">
        <v>0</v>
      </c>
      <c r="AE231" s="160">
        <v>40511</v>
      </c>
      <c r="AI231" s="160"/>
      <c r="AN231" s="24">
        <v>71752</v>
      </c>
      <c r="AO231" s="24">
        <v>0</v>
      </c>
      <c r="AP231" s="212">
        <v>1</v>
      </c>
      <c r="AQ231" s="159" t="s">
        <v>1595</v>
      </c>
    </row>
    <row r="232" spans="1:43" ht="21" customHeight="1">
      <c r="A232" s="18" t="s">
        <v>128</v>
      </c>
      <c r="C232" s="215" t="s">
        <v>209</v>
      </c>
      <c r="D232" s="1" t="s">
        <v>459</v>
      </c>
      <c r="E232" s="28" t="s">
        <v>460</v>
      </c>
      <c r="G232" s="28" t="s">
        <v>879</v>
      </c>
      <c r="H232" s="213">
        <v>258100</v>
      </c>
      <c r="I232" s="213">
        <f t="shared" si="3"/>
        <v>220598.29059829062</v>
      </c>
      <c r="J232" s="3">
        <v>258100</v>
      </c>
      <c r="K232" s="210">
        <v>0</v>
      </c>
      <c r="M232" s="28" t="s">
        <v>1304</v>
      </c>
      <c r="N232" s="28" t="s">
        <v>1333</v>
      </c>
      <c r="O232" s="216">
        <v>40386</v>
      </c>
      <c r="P232" s="216">
        <v>40408</v>
      </c>
      <c r="Q232" s="28" t="s">
        <v>1414</v>
      </c>
      <c r="R232" s="2" t="s">
        <v>3423</v>
      </c>
      <c r="S232" s="158" t="s">
        <v>1443</v>
      </c>
      <c r="T232" s="28" t="s">
        <v>1505</v>
      </c>
      <c r="U232" s="28"/>
      <c r="V232" s="28"/>
      <c r="X232" s="20" t="s">
        <v>1506</v>
      </c>
      <c r="Y232" s="212">
        <v>0.5</v>
      </c>
      <c r="Z232" s="24">
        <v>0</v>
      </c>
      <c r="AA232" s="160">
        <v>40416</v>
      </c>
      <c r="AC232" s="212">
        <v>0.5</v>
      </c>
      <c r="AD232" s="24">
        <v>0</v>
      </c>
      <c r="AE232" s="160">
        <v>40477</v>
      </c>
      <c r="AI232" s="160"/>
      <c r="AN232" s="24">
        <v>258100</v>
      </c>
      <c r="AO232" s="24">
        <v>0</v>
      </c>
      <c r="AP232" s="212">
        <v>1</v>
      </c>
      <c r="AQ232" s="159" t="s">
        <v>1596</v>
      </c>
    </row>
    <row r="233" spans="1:43" ht="21" customHeight="1">
      <c r="A233" s="18" t="s">
        <v>128</v>
      </c>
      <c r="C233" s="215" t="s">
        <v>209</v>
      </c>
      <c r="D233" s="1" t="s">
        <v>459</v>
      </c>
      <c r="E233" s="28" t="s">
        <v>460</v>
      </c>
      <c r="G233" s="28" t="s">
        <v>880</v>
      </c>
      <c r="H233" s="213">
        <v>70000</v>
      </c>
      <c r="I233" s="213">
        <f t="shared" si="3"/>
        <v>59829.059829059835</v>
      </c>
      <c r="J233" s="3">
        <v>70000</v>
      </c>
      <c r="K233" s="210">
        <v>0</v>
      </c>
      <c r="M233" s="28" t="s">
        <v>1304</v>
      </c>
      <c r="N233" s="28" t="s">
        <v>1345</v>
      </c>
      <c r="O233" s="216">
        <v>40402</v>
      </c>
      <c r="P233" s="216">
        <v>40421</v>
      </c>
      <c r="Q233" s="28" t="s">
        <v>1414</v>
      </c>
      <c r="R233" s="2" t="s">
        <v>3423</v>
      </c>
      <c r="S233" s="158" t="s">
        <v>1444</v>
      </c>
      <c r="T233" s="28" t="s">
        <v>1505</v>
      </c>
      <c r="U233" s="28"/>
      <c r="V233" s="28"/>
      <c r="X233" s="20" t="s">
        <v>1506</v>
      </c>
      <c r="Y233" s="212">
        <v>0.5</v>
      </c>
      <c r="Z233" s="24">
        <v>0</v>
      </c>
      <c r="AA233" s="160">
        <v>40448</v>
      </c>
      <c r="AC233" s="212">
        <v>0.5</v>
      </c>
      <c r="AD233" s="24">
        <v>0</v>
      </c>
      <c r="AE233" s="160">
        <v>40477</v>
      </c>
      <c r="AI233" s="160"/>
      <c r="AN233" s="24">
        <v>70000</v>
      </c>
      <c r="AO233" s="24">
        <v>0</v>
      </c>
      <c r="AP233" s="212">
        <v>1</v>
      </c>
      <c r="AQ233" s="159"/>
    </row>
    <row r="234" spans="1:43" ht="21" customHeight="1">
      <c r="A234" s="18" t="s">
        <v>128</v>
      </c>
      <c r="C234" s="215" t="s">
        <v>209</v>
      </c>
      <c r="D234" s="1" t="s">
        <v>459</v>
      </c>
      <c r="E234" s="28" t="s">
        <v>460</v>
      </c>
      <c r="G234" s="28" t="s">
        <v>881</v>
      </c>
      <c r="H234" s="213">
        <v>26340</v>
      </c>
      <c r="I234" s="213">
        <f t="shared" si="3"/>
        <v>22512.820512820515</v>
      </c>
      <c r="J234" s="3">
        <v>26340</v>
      </c>
      <c r="K234" s="210">
        <v>0</v>
      </c>
      <c r="M234" s="28" t="s">
        <v>1304</v>
      </c>
      <c r="N234" s="28" t="s">
        <v>1275</v>
      </c>
      <c r="O234" s="216">
        <v>40410</v>
      </c>
      <c r="P234" s="216">
        <v>40421</v>
      </c>
      <c r="Q234" s="28" t="s">
        <v>1414</v>
      </c>
      <c r="R234" s="2" t="s">
        <v>3423</v>
      </c>
      <c r="S234" s="158">
        <v>1</v>
      </c>
      <c r="T234" s="28" t="s">
        <v>1505</v>
      </c>
      <c r="U234" s="28"/>
      <c r="V234" s="28"/>
      <c r="X234" s="20" t="s">
        <v>1506</v>
      </c>
      <c r="Y234" s="212">
        <v>1</v>
      </c>
      <c r="Z234" s="24">
        <v>0</v>
      </c>
      <c r="AA234" s="160">
        <v>40448</v>
      </c>
      <c r="AE234" s="160"/>
      <c r="AI234" s="160"/>
      <c r="AN234" s="24">
        <v>26340</v>
      </c>
      <c r="AO234" s="24">
        <v>0</v>
      </c>
      <c r="AP234" s="212">
        <v>1</v>
      </c>
      <c r="AQ234" s="159" t="s">
        <v>1597</v>
      </c>
    </row>
    <row r="235" spans="1:43" ht="21" customHeight="1">
      <c r="A235" s="18" t="s">
        <v>128</v>
      </c>
      <c r="C235" s="215" t="s">
        <v>209</v>
      </c>
      <c r="D235" s="1" t="s">
        <v>459</v>
      </c>
      <c r="E235" s="28" t="s">
        <v>460</v>
      </c>
      <c r="G235" s="28" t="s">
        <v>882</v>
      </c>
      <c r="H235" s="213">
        <v>13000</v>
      </c>
      <c r="I235" s="213">
        <f t="shared" si="3"/>
        <v>11111.111111111111</v>
      </c>
      <c r="J235" s="210">
        <v>13000</v>
      </c>
      <c r="K235" s="210">
        <v>0</v>
      </c>
      <c r="M235" s="28" t="s">
        <v>1304</v>
      </c>
      <c r="N235" s="28" t="s">
        <v>1310</v>
      </c>
      <c r="O235" s="216">
        <v>40410</v>
      </c>
      <c r="P235" s="216">
        <v>40421</v>
      </c>
      <c r="Q235" s="28" t="s">
        <v>1414</v>
      </c>
      <c r="R235" s="2" t="s">
        <v>3423</v>
      </c>
      <c r="S235" s="158">
        <v>1</v>
      </c>
      <c r="T235" s="28" t="s">
        <v>1505</v>
      </c>
      <c r="U235" s="28"/>
      <c r="V235" s="28"/>
      <c r="X235" s="20" t="s">
        <v>1506</v>
      </c>
      <c r="Y235" s="212">
        <v>1</v>
      </c>
      <c r="Z235" s="24">
        <v>0</v>
      </c>
      <c r="AA235" s="160">
        <v>40477</v>
      </c>
      <c r="AE235" s="160"/>
      <c r="AI235" s="160"/>
      <c r="AN235" s="24">
        <v>13000</v>
      </c>
      <c r="AO235" s="24">
        <v>0</v>
      </c>
      <c r="AP235" s="212">
        <v>1</v>
      </c>
      <c r="AQ235" s="159"/>
    </row>
    <row r="236" spans="1:43" ht="21" customHeight="1">
      <c r="A236" s="18" t="s">
        <v>128</v>
      </c>
      <c r="C236" s="215" t="s">
        <v>209</v>
      </c>
      <c r="D236" s="1" t="s">
        <v>459</v>
      </c>
      <c r="E236" s="28" t="s">
        <v>460</v>
      </c>
      <c r="G236" s="28" t="s">
        <v>883</v>
      </c>
      <c r="H236" s="213">
        <v>647801</v>
      </c>
      <c r="I236" s="213">
        <f t="shared" si="3"/>
        <v>553676.06837606838</v>
      </c>
      <c r="J236" s="210">
        <v>647801</v>
      </c>
      <c r="K236" s="210">
        <v>0</v>
      </c>
      <c r="M236" s="28" t="s">
        <v>1304</v>
      </c>
      <c r="N236" s="28" t="s">
        <v>1303</v>
      </c>
      <c r="O236" s="216">
        <v>40410</v>
      </c>
      <c r="P236" s="216">
        <v>40421</v>
      </c>
      <c r="Q236" s="28" t="s">
        <v>1414</v>
      </c>
      <c r="R236" s="2" t="s">
        <v>3423</v>
      </c>
      <c r="S236" s="158" t="s">
        <v>1445</v>
      </c>
      <c r="T236" s="28" t="s">
        <v>1505</v>
      </c>
      <c r="U236" s="28"/>
      <c r="V236" s="28"/>
      <c r="X236" s="20" t="s">
        <v>1506</v>
      </c>
      <c r="Y236" s="212">
        <v>0.5</v>
      </c>
      <c r="Z236" s="24">
        <v>0</v>
      </c>
      <c r="AA236" s="160">
        <v>40477</v>
      </c>
      <c r="AC236" s="212">
        <v>0.18</v>
      </c>
      <c r="AD236" s="24">
        <v>116602.18</v>
      </c>
      <c r="AE236" s="160">
        <v>40659</v>
      </c>
      <c r="AG236" s="212">
        <v>0.17</v>
      </c>
      <c r="AH236" s="24">
        <v>0</v>
      </c>
      <c r="AI236" s="160">
        <v>40721</v>
      </c>
      <c r="AK236" s="30">
        <v>0.15</v>
      </c>
      <c r="AL236" s="20">
        <v>97172.15</v>
      </c>
      <c r="AM236" s="160">
        <v>40967</v>
      </c>
      <c r="AN236" s="24">
        <v>647801</v>
      </c>
      <c r="AO236" s="24">
        <v>0</v>
      </c>
      <c r="AP236" s="212">
        <v>1</v>
      </c>
      <c r="AQ236" s="159" t="s">
        <v>1598</v>
      </c>
    </row>
    <row r="237" spans="1:43" ht="21" customHeight="1">
      <c r="A237" s="18" t="s">
        <v>128</v>
      </c>
      <c r="C237" s="215" t="s">
        <v>209</v>
      </c>
      <c r="D237" s="1" t="s">
        <v>459</v>
      </c>
      <c r="E237" s="28" t="s">
        <v>460</v>
      </c>
      <c r="G237" s="28" t="s">
        <v>884</v>
      </c>
      <c r="H237" s="213">
        <v>3360</v>
      </c>
      <c r="I237" s="213">
        <f t="shared" si="3"/>
        <v>2871.7948717948721</v>
      </c>
      <c r="J237" s="3">
        <v>3360</v>
      </c>
      <c r="K237" s="210">
        <v>0</v>
      </c>
      <c r="M237" s="28" t="s">
        <v>1304</v>
      </c>
      <c r="N237" s="28" t="s">
        <v>1305</v>
      </c>
      <c r="O237" s="216">
        <v>40513</v>
      </c>
      <c r="P237" s="216">
        <v>40549</v>
      </c>
      <c r="Q237" s="28" t="s">
        <v>1414</v>
      </c>
      <c r="R237" s="2" t="s">
        <v>3423</v>
      </c>
      <c r="S237" s="158">
        <v>1</v>
      </c>
      <c r="T237" s="28" t="s">
        <v>1505</v>
      </c>
      <c r="U237" s="28"/>
      <c r="V237" s="28"/>
      <c r="X237" s="20" t="s">
        <v>1506</v>
      </c>
      <c r="Y237" s="212">
        <v>1</v>
      </c>
      <c r="Z237" s="24">
        <v>0</v>
      </c>
      <c r="AA237" s="160">
        <v>40568</v>
      </c>
      <c r="AE237" s="160"/>
      <c r="AI237" s="160"/>
      <c r="AN237" s="24">
        <v>3360</v>
      </c>
      <c r="AO237" s="24">
        <v>0</v>
      </c>
      <c r="AP237" s="212">
        <v>1</v>
      </c>
      <c r="AQ237" s="159" t="s">
        <v>1599</v>
      </c>
    </row>
    <row r="238" spans="1:43" ht="21" customHeight="1">
      <c r="A238" s="18" t="s">
        <v>128</v>
      </c>
      <c r="C238" s="215" t="s">
        <v>209</v>
      </c>
      <c r="D238" s="1" t="s">
        <v>459</v>
      </c>
      <c r="E238" s="28" t="s">
        <v>460</v>
      </c>
      <c r="G238" s="28" t="s">
        <v>885</v>
      </c>
      <c r="H238" s="213">
        <v>8650</v>
      </c>
      <c r="I238" s="213">
        <f t="shared" si="3"/>
        <v>7393.1623931623935</v>
      </c>
      <c r="J238" s="3">
        <v>8650</v>
      </c>
      <c r="K238" s="210">
        <v>0</v>
      </c>
      <c r="M238" s="28" t="s">
        <v>1304</v>
      </c>
      <c r="N238" s="28" t="s">
        <v>1345</v>
      </c>
      <c r="O238" s="216">
        <v>40681</v>
      </c>
      <c r="P238" s="216">
        <v>40704</v>
      </c>
      <c r="Q238" s="28" t="s">
        <v>1414</v>
      </c>
      <c r="R238" s="2" t="s">
        <v>3423</v>
      </c>
      <c r="S238" s="158">
        <v>1</v>
      </c>
      <c r="T238" s="28" t="s">
        <v>1505</v>
      </c>
      <c r="U238" s="28"/>
      <c r="V238" s="28"/>
      <c r="X238" s="20" t="s">
        <v>1506</v>
      </c>
      <c r="Y238" s="212">
        <v>1</v>
      </c>
      <c r="Z238" s="24">
        <v>0</v>
      </c>
      <c r="AA238" s="160">
        <v>40721</v>
      </c>
      <c r="AE238" s="160"/>
      <c r="AI238" s="160"/>
      <c r="AN238" s="24">
        <v>8650</v>
      </c>
      <c r="AO238" s="24">
        <v>0</v>
      </c>
      <c r="AP238" s="212">
        <v>1</v>
      </c>
      <c r="AQ238" s="159" t="s">
        <v>1600</v>
      </c>
    </row>
    <row r="239" spans="1:43" ht="21" customHeight="1">
      <c r="A239" s="18" t="s">
        <v>136</v>
      </c>
      <c r="C239" s="215" t="s">
        <v>210</v>
      </c>
      <c r="D239" s="1" t="s">
        <v>461</v>
      </c>
      <c r="E239" s="28" t="s">
        <v>462</v>
      </c>
      <c r="G239" s="28" t="s">
        <v>886</v>
      </c>
      <c r="H239" s="213">
        <v>382272</v>
      </c>
      <c r="I239" s="213">
        <f t="shared" si="3"/>
        <v>326728.20512820513</v>
      </c>
      <c r="J239" s="3">
        <v>326728.2</v>
      </c>
      <c r="K239" s="210">
        <v>5.1282051135785878E-3</v>
      </c>
      <c r="M239" s="28" t="s">
        <v>1306</v>
      </c>
      <c r="N239" s="28" t="s">
        <v>1333</v>
      </c>
      <c r="O239" s="216">
        <v>40352</v>
      </c>
      <c r="P239" s="216">
        <v>40358</v>
      </c>
      <c r="Q239" s="28" t="s">
        <v>1425</v>
      </c>
      <c r="R239" s="2" t="s">
        <v>3423</v>
      </c>
      <c r="S239" s="158" t="s">
        <v>1446</v>
      </c>
      <c r="T239" s="28" t="s">
        <v>67</v>
      </c>
      <c r="U239" s="28"/>
      <c r="V239" s="28"/>
      <c r="X239" s="20" t="s">
        <v>1506</v>
      </c>
      <c r="Y239" s="212">
        <v>0.9</v>
      </c>
      <c r="Z239" s="24">
        <v>400025.7</v>
      </c>
      <c r="AA239" s="160">
        <v>40382</v>
      </c>
      <c r="AC239" s="212">
        <v>0.1</v>
      </c>
      <c r="AD239" s="24">
        <v>44447.3</v>
      </c>
      <c r="AE239" s="160">
        <v>40448</v>
      </c>
      <c r="AI239" s="160"/>
      <c r="AN239" s="24">
        <v>382272</v>
      </c>
      <c r="AO239" s="24">
        <v>0</v>
      </c>
      <c r="AP239" s="212">
        <v>1</v>
      </c>
      <c r="AQ239" s="159" t="s">
        <v>1601</v>
      </c>
    </row>
    <row r="240" spans="1:43" ht="21" customHeight="1">
      <c r="A240" s="18" t="s">
        <v>136</v>
      </c>
      <c r="C240" s="215" t="s">
        <v>210</v>
      </c>
      <c r="D240" s="1" t="s">
        <v>461</v>
      </c>
      <c r="E240" s="28" t="s">
        <v>462</v>
      </c>
      <c r="G240" s="28" t="s">
        <v>887</v>
      </c>
      <c r="H240" s="213">
        <v>4600</v>
      </c>
      <c r="I240" s="213">
        <f t="shared" si="3"/>
        <v>3931.6239316239316</v>
      </c>
      <c r="J240" s="3">
        <v>3931.62</v>
      </c>
      <c r="K240" s="210">
        <v>3.9316239317486179E-3</v>
      </c>
      <c r="M240" s="28" t="s">
        <v>1306</v>
      </c>
      <c r="N240" s="28" t="s">
        <v>1275</v>
      </c>
      <c r="O240" s="216">
        <v>40352</v>
      </c>
      <c r="P240" s="216">
        <v>40358</v>
      </c>
      <c r="Q240" s="28" t="s">
        <v>1425</v>
      </c>
      <c r="R240" s="2" t="s">
        <v>3423</v>
      </c>
      <c r="S240" s="158">
        <v>1</v>
      </c>
      <c r="T240" s="28" t="s">
        <v>67</v>
      </c>
      <c r="U240" s="28"/>
      <c r="V240" s="28"/>
      <c r="X240" s="20" t="s">
        <v>1506</v>
      </c>
      <c r="Y240" s="212">
        <v>1</v>
      </c>
      <c r="Z240" s="24">
        <v>0</v>
      </c>
      <c r="AA240" s="160">
        <v>40382</v>
      </c>
      <c r="AE240" s="160"/>
      <c r="AI240" s="160"/>
      <c r="AN240" s="24">
        <v>4600</v>
      </c>
      <c r="AO240" s="24">
        <v>0</v>
      </c>
      <c r="AP240" s="212">
        <v>1</v>
      </c>
      <c r="AQ240" s="159" t="s">
        <v>1602</v>
      </c>
    </row>
    <row r="241" spans="1:43" ht="21" customHeight="1">
      <c r="A241" s="18" t="s">
        <v>136</v>
      </c>
      <c r="C241" s="215" t="s">
        <v>210</v>
      </c>
      <c r="D241" s="1" t="s">
        <v>461</v>
      </c>
      <c r="E241" s="28" t="s">
        <v>462</v>
      </c>
      <c r="G241" s="28" t="s">
        <v>888</v>
      </c>
      <c r="H241" s="213">
        <v>50000</v>
      </c>
      <c r="I241" s="213">
        <f t="shared" si="3"/>
        <v>42735.042735042734</v>
      </c>
      <c r="J241" s="3">
        <v>42735.040000000001</v>
      </c>
      <c r="K241" s="210">
        <v>2.7350427335477434E-3</v>
      </c>
      <c r="M241" s="28" t="s">
        <v>1306</v>
      </c>
      <c r="N241" s="28" t="s">
        <v>1346</v>
      </c>
      <c r="O241" s="216">
        <v>40352</v>
      </c>
      <c r="P241" s="216">
        <v>40358</v>
      </c>
      <c r="Q241" s="28" t="s">
        <v>1425</v>
      </c>
      <c r="R241" s="2" t="s">
        <v>3423</v>
      </c>
      <c r="S241" s="158">
        <v>1</v>
      </c>
      <c r="T241" s="28" t="s">
        <v>67</v>
      </c>
      <c r="U241" s="28"/>
      <c r="V241" s="28"/>
      <c r="X241" s="20" t="s">
        <v>1506</v>
      </c>
      <c r="Y241" s="212">
        <v>1</v>
      </c>
      <c r="Z241" s="24">
        <v>0</v>
      </c>
      <c r="AA241" s="160">
        <v>40382</v>
      </c>
      <c r="AE241" s="160"/>
      <c r="AI241" s="160"/>
      <c r="AN241" s="24">
        <v>50000</v>
      </c>
      <c r="AO241" s="24">
        <v>0</v>
      </c>
      <c r="AP241" s="212">
        <v>1</v>
      </c>
      <c r="AQ241" s="159" t="s">
        <v>1603</v>
      </c>
    </row>
    <row r="242" spans="1:43" ht="21" customHeight="1">
      <c r="A242" s="18" t="s">
        <v>136</v>
      </c>
      <c r="C242" s="215" t="s">
        <v>210</v>
      </c>
      <c r="D242" s="1" t="s">
        <v>461</v>
      </c>
      <c r="E242" s="28" t="s">
        <v>462</v>
      </c>
      <c r="G242" s="28" t="s">
        <v>889</v>
      </c>
      <c r="H242" s="213">
        <v>7601</v>
      </c>
      <c r="I242" s="213">
        <f t="shared" si="3"/>
        <v>6496.5811965811972</v>
      </c>
      <c r="J242" s="3">
        <v>6496.58</v>
      </c>
      <c r="K242" s="210">
        <v>1.1965811972913798E-3</v>
      </c>
      <c r="M242" s="28" t="s">
        <v>1306</v>
      </c>
      <c r="N242" s="28" t="s">
        <v>1286</v>
      </c>
      <c r="O242" s="216">
        <v>40352</v>
      </c>
      <c r="P242" s="216">
        <v>40358</v>
      </c>
      <c r="Q242" s="28" t="s">
        <v>1425</v>
      </c>
      <c r="R242" s="2" t="s">
        <v>3423</v>
      </c>
      <c r="S242" s="158">
        <v>1</v>
      </c>
      <c r="T242" s="28" t="s">
        <v>67</v>
      </c>
      <c r="U242" s="28"/>
      <c r="V242" s="28"/>
      <c r="X242" s="20" t="s">
        <v>1506</v>
      </c>
      <c r="Y242" s="212">
        <v>1</v>
      </c>
      <c r="Z242" s="24">
        <v>0</v>
      </c>
      <c r="AA242" s="160">
        <v>40511</v>
      </c>
      <c r="AE242" s="160"/>
      <c r="AI242" s="160"/>
      <c r="AN242" s="24">
        <v>7601</v>
      </c>
      <c r="AO242" s="24">
        <v>0</v>
      </c>
      <c r="AP242" s="212">
        <v>1</v>
      </c>
      <c r="AQ242" s="159" t="s">
        <v>1604</v>
      </c>
    </row>
    <row r="243" spans="1:43" ht="21" customHeight="1">
      <c r="A243" s="18" t="s">
        <v>136</v>
      </c>
      <c r="C243" s="215" t="s">
        <v>211</v>
      </c>
      <c r="D243" s="1" t="s">
        <v>463</v>
      </c>
      <c r="E243" s="28" t="s">
        <v>464</v>
      </c>
      <c r="G243" s="28" t="s">
        <v>890</v>
      </c>
      <c r="H243" s="213">
        <v>306250</v>
      </c>
      <c r="I243" s="213">
        <f t="shared" si="3"/>
        <v>261752.13675213678</v>
      </c>
      <c r="J243" s="210">
        <v>306250</v>
      </c>
      <c r="K243" s="210">
        <v>0</v>
      </c>
      <c r="M243" s="28" t="s">
        <v>1280</v>
      </c>
      <c r="N243" s="28" t="s">
        <v>1347</v>
      </c>
      <c r="O243" s="216">
        <v>40353</v>
      </c>
      <c r="P243" s="216">
        <v>40354</v>
      </c>
      <c r="Q243" s="28" t="s">
        <v>1414</v>
      </c>
      <c r="R243" s="2" t="s">
        <v>3423</v>
      </c>
      <c r="S243" s="158" t="s">
        <v>1434</v>
      </c>
      <c r="T243" s="28" t="s">
        <v>1505</v>
      </c>
      <c r="U243" s="28"/>
      <c r="V243" s="28"/>
      <c r="X243" s="20" t="s">
        <v>1506</v>
      </c>
      <c r="Y243" s="212">
        <v>0.5</v>
      </c>
      <c r="Z243" s="24">
        <v>162337</v>
      </c>
      <c r="AA243" s="160">
        <v>40382</v>
      </c>
      <c r="AB243" s="20" t="s">
        <v>1506</v>
      </c>
      <c r="AC243" s="212">
        <v>0.3</v>
      </c>
      <c r="AD243" s="24">
        <v>97402.2</v>
      </c>
      <c r="AE243" s="160">
        <v>40479</v>
      </c>
      <c r="AG243" s="212">
        <v>0.1</v>
      </c>
      <c r="AH243" s="24">
        <v>32467.4</v>
      </c>
      <c r="AI243" s="160">
        <v>40568</v>
      </c>
      <c r="AK243" s="30">
        <v>0.1</v>
      </c>
      <c r="AL243" s="20">
        <v>30625</v>
      </c>
      <c r="AM243" s="160">
        <v>40967</v>
      </c>
      <c r="AN243" s="24">
        <v>306250</v>
      </c>
      <c r="AO243" s="24">
        <v>0</v>
      </c>
      <c r="AP243" s="212">
        <v>1</v>
      </c>
      <c r="AQ243" s="159" t="s">
        <v>1605</v>
      </c>
    </row>
    <row r="244" spans="1:43" ht="21" customHeight="1">
      <c r="A244" s="18" t="s">
        <v>136</v>
      </c>
      <c r="C244" s="215" t="s">
        <v>211</v>
      </c>
      <c r="D244" s="1" t="s">
        <v>463</v>
      </c>
      <c r="E244" s="28" t="s">
        <v>464</v>
      </c>
      <c r="G244" s="28" t="s">
        <v>891</v>
      </c>
      <c r="H244" s="213">
        <v>14400</v>
      </c>
      <c r="I244" s="213">
        <f t="shared" si="3"/>
        <v>12307.692307692309</v>
      </c>
      <c r="J244" s="3">
        <v>14400</v>
      </c>
      <c r="K244" s="210">
        <v>0</v>
      </c>
      <c r="M244" s="28" t="s">
        <v>1280</v>
      </c>
      <c r="N244" s="28" t="s">
        <v>1322</v>
      </c>
      <c r="O244" s="216">
        <v>40353</v>
      </c>
      <c r="P244" s="216">
        <v>40354</v>
      </c>
      <c r="Q244" s="28" t="s">
        <v>1414</v>
      </c>
      <c r="R244" s="2" t="s">
        <v>3423</v>
      </c>
      <c r="S244" s="158">
        <v>1</v>
      </c>
      <c r="T244" s="28" t="s">
        <v>1505</v>
      </c>
      <c r="U244" s="28"/>
      <c r="V244" s="28"/>
      <c r="X244" s="20" t="s">
        <v>1506</v>
      </c>
      <c r="Y244" s="212">
        <v>1</v>
      </c>
      <c r="Z244" s="24">
        <v>0</v>
      </c>
      <c r="AA244" s="160">
        <v>40448</v>
      </c>
      <c r="AE244" s="160"/>
      <c r="AI244" s="160"/>
      <c r="AN244" s="24">
        <v>14400</v>
      </c>
      <c r="AO244" s="24">
        <v>0</v>
      </c>
      <c r="AP244" s="212">
        <v>1</v>
      </c>
      <c r="AQ244" s="159"/>
    </row>
    <row r="245" spans="1:43" ht="21" customHeight="1">
      <c r="A245" s="18" t="s">
        <v>136</v>
      </c>
      <c r="C245" s="215" t="s">
        <v>211</v>
      </c>
      <c r="D245" s="1" t="s">
        <v>463</v>
      </c>
      <c r="E245" s="28" t="s">
        <v>464</v>
      </c>
      <c r="G245" s="28" t="s">
        <v>892</v>
      </c>
      <c r="H245" s="213">
        <v>4024</v>
      </c>
      <c r="I245" s="213">
        <f t="shared" si="3"/>
        <v>3439.3162393162397</v>
      </c>
      <c r="J245" s="3">
        <v>4024</v>
      </c>
      <c r="K245" s="210">
        <v>0</v>
      </c>
      <c r="M245" s="28" t="s">
        <v>1280</v>
      </c>
      <c r="N245" s="28" t="s">
        <v>1347</v>
      </c>
      <c r="O245" s="216">
        <v>40365</v>
      </c>
      <c r="P245" s="216">
        <v>40387</v>
      </c>
      <c r="Q245" s="28" t="s">
        <v>1414</v>
      </c>
      <c r="R245" s="2" t="s">
        <v>3423</v>
      </c>
      <c r="S245" s="158">
        <v>1</v>
      </c>
      <c r="T245" s="28" t="s">
        <v>1505</v>
      </c>
      <c r="U245" s="28"/>
      <c r="V245" s="28"/>
      <c r="X245" s="20" t="s">
        <v>1506</v>
      </c>
      <c r="Y245" s="212">
        <v>1</v>
      </c>
      <c r="Z245" s="24">
        <v>0</v>
      </c>
      <c r="AA245" s="160">
        <v>40477</v>
      </c>
      <c r="AE245" s="160"/>
      <c r="AI245" s="160"/>
      <c r="AN245" s="24">
        <v>4024</v>
      </c>
      <c r="AO245" s="24">
        <v>0</v>
      </c>
      <c r="AP245" s="212">
        <v>1</v>
      </c>
      <c r="AQ245" s="159" t="s">
        <v>1606</v>
      </c>
    </row>
    <row r="246" spans="1:43" ht="21" customHeight="1">
      <c r="A246" s="18" t="s">
        <v>136</v>
      </c>
      <c r="C246" s="215" t="s">
        <v>211</v>
      </c>
      <c r="D246" s="1" t="s">
        <v>463</v>
      </c>
      <c r="E246" s="28" t="s">
        <v>464</v>
      </c>
      <c r="G246" s="28" t="s">
        <v>893</v>
      </c>
      <c r="H246" s="213">
        <v>3633</v>
      </c>
      <c r="I246" s="213">
        <f t="shared" si="3"/>
        <v>3105.1282051282055</v>
      </c>
      <c r="J246" s="3">
        <v>3633</v>
      </c>
      <c r="K246" s="210">
        <v>0</v>
      </c>
      <c r="M246" s="28" t="s">
        <v>1348</v>
      </c>
      <c r="N246" s="28" t="s">
        <v>1347</v>
      </c>
      <c r="O246" s="216">
        <v>40624</v>
      </c>
      <c r="P246" s="216">
        <v>40630</v>
      </c>
      <c r="Q246" s="28" t="s">
        <v>1414</v>
      </c>
      <c r="R246" s="2" t="s">
        <v>3423</v>
      </c>
      <c r="S246" s="158">
        <v>1</v>
      </c>
      <c r="T246" s="28" t="s">
        <v>1505</v>
      </c>
      <c r="U246" s="28"/>
      <c r="V246" s="28"/>
      <c r="X246" s="20" t="s">
        <v>1506</v>
      </c>
      <c r="Y246" s="212">
        <v>1</v>
      </c>
      <c r="Z246" s="24">
        <v>0</v>
      </c>
      <c r="AA246" s="160">
        <v>40659</v>
      </c>
      <c r="AE246" s="160"/>
      <c r="AI246" s="160"/>
      <c r="AN246" s="24">
        <v>3633</v>
      </c>
      <c r="AO246" s="24">
        <v>0</v>
      </c>
      <c r="AP246" s="212">
        <v>1</v>
      </c>
      <c r="AQ246" s="159" t="s">
        <v>1607</v>
      </c>
    </row>
    <row r="247" spans="1:43" ht="21" customHeight="1">
      <c r="A247" s="18" t="s">
        <v>136</v>
      </c>
      <c r="C247" s="215" t="s">
        <v>212</v>
      </c>
      <c r="D247" s="1" t="s">
        <v>465</v>
      </c>
      <c r="E247" s="28" t="s">
        <v>429</v>
      </c>
      <c r="G247" s="28" t="s">
        <v>894</v>
      </c>
      <c r="H247" s="213">
        <v>246429.78</v>
      </c>
      <c r="I247" s="213">
        <f t="shared" si="3"/>
        <v>210623.74358974359</v>
      </c>
      <c r="J247" s="210">
        <v>210623.6</v>
      </c>
      <c r="K247" s="210">
        <v>0.14358974358765408</v>
      </c>
      <c r="M247" s="28" t="s">
        <v>1315</v>
      </c>
      <c r="N247" s="28" t="s">
        <v>1337</v>
      </c>
      <c r="O247" s="216">
        <v>40382</v>
      </c>
      <c r="P247" s="216">
        <v>40386</v>
      </c>
      <c r="Q247" s="28" t="s">
        <v>1425</v>
      </c>
      <c r="R247" s="2" t="s">
        <v>3423</v>
      </c>
      <c r="S247" s="158">
        <v>1</v>
      </c>
      <c r="T247" s="28" t="s">
        <v>67</v>
      </c>
      <c r="U247" s="28"/>
      <c r="V247" s="28"/>
      <c r="X247" s="20" t="s">
        <v>1506</v>
      </c>
      <c r="Y247" s="212">
        <v>1</v>
      </c>
      <c r="Z247" s="24">
        <v>246429.78</v>
      </c>
      <c r="AA247" s="160">
        <v>40389</v>
      </c>
      <c r="AE247" s="160"/>
      <c r="AI247" s="160"/>
      <c r="AN247" s="24">
        <v>246429.78</v>
      </c>
      <c r="AO247" s="24">
        <v>0</v>
      </c>
      <c r="AP247" s="212">
        <v>1</v>
      </c>
      <c r="AQ247" s="159" t="s">
        <v>1608</v>
      </c>
    </row>
    <row r="248" spans="1:43" ht="21" customHeight="1">
      <c r="A248" s="18" t="s">
        <v>136</v>
      </c>
      <c r="C248" s="215" t="s">
        <v>213</v>
      </c>
      <c r="D248" s="1" t="s">
        <v>466</v>
      </c>
      <c r="E248" s="28" t="s">
        <v>467</v>
      </c>
      <c r="G248" s="28" t="s">
        <v>895</v>
      </c>
      <c r="H248" s="213">
        <v>174600</v>
      </c>
      <c r="I248" s="213">
        <f t="shared" si="3"/>
        <v>149230.76923076925</v>
      </c>
      <c r="J248" s="3">
        <v>149230.76999999999</v>
      </c>
      <c r="K248" s="210">
        <v>-7.6923074084334075E-4</v>
      </c>
      <c r="M248" s="28" t="s">
        <v>1306</v>
      </c>
      <c r="N248" s="28" t="s">
        <v>1349</v>
      </c>
      <c r="O248" s="216">
        <v>40366</v>
      </c>
      <c r="P248" s="216">
        <v>40367</v>
      </c>
      <c r="Q248" s="28" t="s">
        <v>1425</v>
      </c>
      <c r="R248" s="2" t="s">
        <v>3423</v>
      </c>
      <c r="S248" s="158">
        <v>1</v>
      </c>
      <c r="T248" s="28" t="s">
        <v>67</v>
      </c>
      <c r="U248" s="28"/>
      <c r="V248" s="28"/>
      <c r="X248" s="20" t="s">
        <v>1506</v>
      </c>
      <c r="Y248" s="212">
        <v>1</v>
      </c>
      <c r="Z248" s="24">
        <v>174600</v>
      </c>
      <c r="AA248" s="160">
        <v>40382</v>
      </c>
      <c r="AE248" s="160"/>
      <c r="AI248" s="160"/>
      <c r="AN248" s="24">
        <v>174600</v>
      </c>
      <c r="AO248" s="24">
        <v>0</v>
      </c>
      <c r="AP248" s="212">
        <v>1</v>
      </c>
      <c r="AQ248" s="159"/>
    </row>
    <row r="249" spans="1:43" ht="21" customHeight="1">
      <c r="A249" s="18" t="s">
        <v>136</v>
      </c>
      <c r="C249" s="215" t="s">
        <v>214</v>
      </c>
      <c r="D249" s="1" t="s">
        <v>468</v>
      </c>
      <c r="E249" s="28" t="s">
        <v>469</v>
      </c>
      <c r="G249" s="28" t="s">
        <v>896</v>
      </c>
      <c r="H249" s="213">
        <v>222044</v>
      </c>
      <c r="I249" s="213">
        <f t="shared" si="3"/>
        <v>189781.19658119659</v>
      </c>
      <c r="J249" s="3">
        <v>189781.19</v>
      </c>
      <c r="K249" s="210">
        <v>6.5811965905595571E-3</v>
      </c>
      <c r="M249" s="28" t="s">
        <v>1306</v>
      </c>
      <c r="N249" s="28" t="s">
        <v>1333</v>
      </c>
      <c r="O249" s="216">
        <v>40371</v>
      </c>
      <c r="P249" s="216">
        <v>40380</v>
      </c>
      <c r="Q249" s="28" t="s">
        <v>1425</v>
      </c>
      <c r="R249" s="2" t="s">
        <v>3423</v>
      </c>
      <c r="S249" s="158" t="s">
        <v>1434</v>
      </c>
      <c r="T249" s="28" t="s">
        <v>67</v>
      </c>
      <c r="U249" s="28"/>
      <c r="V249" s="28"/>
      <c r="X249" s="20" t="s">
        <v>1506</v>
      </c>
      <c r="Y249" s="212">
        <v>0.5</v>
      </c>
      <c r="Z249" s="24">
        <v>159622</v>
      </c>
      <c r="AA249" s="160">
        <v>40416</v>
      </c>
      <c r="AC249" s="212">
        <v>0.5</v>
      </c>
      <c r="AD249" s="24">
        <v>159622</v>
      </c>
      <c r="AE249" s="160">
        <v>40477</v>
      </c>
      <c r="AI249" s="160"/>
      <c r="AN249" s="24">
        <v>222044</v>
      </c>
      <c r="AO249" s="24">
        <v>0</v>
      </c>
      <c r="AP249" s="212">
        <v>1</v>
      </c>
      <c r="AQ249" s="159" t="s">
        <v>1609</v>
      </c>
    </row>
    <row r="250" spans="1:43" ht="21" customHeight="1">
      <c r="A250" s="18" t="s">
        <v>136</v>
      </c>
      <c r="C250" s="215" t="s">
        <v>214</v>
      </c>
      <c r="D250" s="1" t="s">
        <v>468</v>
      </c>
      <c r="E250" s="28" t="s">
        <v>469</v>
      </c>
      <c r="G250" s="28" t="s">
        <v>897</v>
      </c>
      <c r="H250" s="213">
        <v>97200</v>
      </c>
      <c r="I250" s="213">
        <f t="shared" si="3"/>
        <v>83076.923076923078</v>
      </c>
      <c r="J250" s="3">
        <v>83076.92</v>
      </c>
      <c r="K250" s="210">
        <v>3.0769230797886848E-3</v>
      </c>
      <c r="M250" s="28" t="s">
        <v>1306</v>
      </c>
      <c r="N250" s="28" t="s">
        <v>1291</v>
      </c>
      <c r="O250" s="216">
        <v>40371</v>
      </c>
      <c r="P250" s="216">
        <v>40373</v>
      </c>
      <c r="Q250" s="28" t="s">
        <v>1425</v>
      </c>
      <c r="R250" s="2" t="s">
        <v>3423</v>
      </c>
      <c r="S250" s="158" t="s">
        <v>1447</v>
      </c>
      <c r="T250" s="28" t="s">
        <v>67</v>
      </c>
      <c r="U250" s="28"/>
      <c r="V250" s="28"/>
      <c r="X250" s="20" t="s">
        <v>1506</v>
      </c>
      <c r="Y250" s="212">
        <v>0.4</v>
      </c>
      <c r="Z250" s="24">
        <v>0</v>
      </c>
      <c r="AA250" s="160">
        <v>40416</v>
      </c>
      <c r="AC250" s="212">
        <v>0.6</v>
      </c>
      <c r="AD250" s="24">
        <v>0</v>
      </c>
      <c r="AE250" s="160">
        <v>40448</v>
      </c>
      <c r="AI250" s="160"/>
      <c r="AN250" s="24">
        <v>97200</v>
      </c>
      <c r="AO250" s="24">
        <v>0</v>
      </c>
      <c r="AP250" s="212">
        <v>1</v>
      </c>
      <c r="AQ250" s="159" t="s">
        <v>1610</v>
      </c>
    </row>
    <row r="251" spans="1:43" ht="21" customHeight="1">
      <c r="A251" s="18" t="s">
        <v>136</v>
      </c>
      <c r="C251" s="215" t="s">
        <v>215</v>
      </c>
      <c r="D251" s="1" t="s">
        <v>470</v>
      </c>
      <c r="E251" s="28" t="s">
        <v>469</v>
      </c>
      <c r="G251" s="28" t="s">
        <v>898</v>
      </c>
      <c r="H251" s="213">
        <v>6188</v>
      </c>
      <c r="I251" s="213">
        <f t="shared" si="3"/>
        <v>5288.8888888888896</v>
      </c>
      <c r="J251" s="3">
        <v>6188</v>
      </c>
      <c r="K251" s="210">
        <v>0</v>
      </c>
      <c r="M251" s="28" t="s">
        <v>1306</v>
      </c>
      <c r="N251" s="28" t="s">
        <v>1344</v>
      </c>
      <c r="O251" s="216">
        <v>40367</v>
      </c>
      <c r="P251" s="216">
        <v>40368</v>
      </c>
      <c r="Q251" s="28" t="s">
        <v>1425</v>
      </c>
      <c r="R251" s="2" t="s">
        <v>3423</v>
      </c>
      <c r="S251" s="158">
        <v>1</v>
      </c>
      <c r="T251" s="28" t="s">
        <v>1505</v>
      </c>
      <c r="U251" s="28"/>
      <c r="V251" s="28"/>
      <c r="X251" s="20" t="s">
        <v>1506</v>
      </c>
      <c r="Y251" s="212">
        <v>1</v>
      </c>
      <c r="Z251" s="24">
        <v>193788</v>
      </c>
      <c r="AA251" s="160">
        <v>40416</v>
      </c>
      <c r="AE251" s="160"/>
      <c r="AI251" s="160"/>
      <c r="AN251" s="24">
        <v>6188</v>
      </c>
      <c r="AO251" s="24">
        <v>0</v>
      </c>
      <c r="AP251" s="212">
        <v>1</v>
      </c>
      <c r="AQ251" s="159" t="s">
        <v>1611</v>
      </c>
    </row>
    <row r="252" spans="1:43" ht="21" customHeight="1">
      <c r="A252" s="18" t="s">
        <v>136</v>
      </c>
      <c r="C252" s="215" t="s">
        <v>215</v>
      </c>
      <c r="D252" s="1" t="s">
        <v>470</v>
      </c>
      <c r="E252" s="28" t="s">
        <v>469</v>
      </c>
      <c r="G252" s="28" t="s">
        <v>899</v>
      </c>
      <c r="H252" s="213">
        <v>27800</v>
      </c>
      <c r="I252" s="213">
        <f t="shared" si="3"/>
        <v>23760.683760683762</v>
      </c>
      <c r="J252" s="3">
        <v>27800</v>
      </c>
      <c r="K252" s="210">
        <v>0</v>
      </c>
      <c r="M252" s="28" t="s">
        <v>1306</v>
      </c>
      <c r="N252" s="28" t="s">
        <v>1350</v>
      </c>
      <c r="O252" s="216">
        <v>40366</v>
      </c>
      <c r="P252" s="216">
        <v>40380</v>
      </c>
      <c r="Q252" s="28" t="s">
        <v>1425</v>
      </c>
      <c r="R252" s="2" t="s">
        <v>3423</v>
      </c>
      <c r="S252" s="158">
        <v>1</v>
      </c>
      <c r="T252" s="28" t="s">
        <v>1505</v>
      </c>
      <c r="U252" s="28"/>
      <c r="V252" s="28"/>
      <c r="X252" s="20" t="s">
        <v>1506</v>
      </c>
      <c r="Y252" s="212">
        <v>1</v>
      </c>
      <c r="Z252" s="24">
        <v>0</v>
      </c>
      <c r="AA252" s="160">
        <v>40416</v>
      </c>
      <c r="AE252" s="160"/>
      <c r="AI252" s="160"/>
      <c r="AN252" s="24">
        <v>27800</v>
      </c>
      <c r="AO252" s="24">
        <v>0</v>
      </c>
      <c r="AP252" s="212">
        <v>1</v>
      </c>
      <c r="AQ252" s="159" t="s">
        <v>1612</v>
      </c>
    </row>
    <row r="253" spans="1:43" ht="21" customHeight="1">
      <c r="A253" s="18" t="s">
        <v>136</v>
      </c>
      <c r="C253" s="215" t="s">
        <v>215</v>
      </c>
      <c r="D253" s="1" t="s">
        <v>470</v>
      </c>
      <c r="E253" s="28" t="s">
        <v>469</v>
      </c>
      <c r="G253" s="28" t="s">
        <v>900</v>
      </c>
      <c r="H253" s="213">
        <v>12500</v>
      </c>
      <c r="I253" s="213">
        <f t="shared" si="3"/>
        <v>10683.760683760684</v>
      </c>
      <c r="J253" s="3">
        <v>12500</v>
      </c>
      <c r="K253" s="210">
        <v>0</v>
      </c>
      <c r="M253" s="28" t="s">
        <v>1306</v>
      </c>
      <c r="N253" s="28" t="s">
        <v>1336</v>
      </c>
      <c r="O253" s="216">
        <v>40371</v>
      </c>
      <c r="P253" s="216">
        <v>40373</v>
      </c>
      <c r="Q253" s="28" t="s">
        <v>1425</v>
      </c>
      <c r="R253" s="2" t="s">
        <v>3423</v>
      </c>
      <c r="S253" s="158">
        <v>1</v>
      </c>
      <c r="T253" s="28" t="s">
        <v>1505</v>
      </c>
      <c r="U253" s="28"/>
      <c r="V253" s="28"/>
      <c r="X253" s="20" t="s">
        <v>1506</v>
      </c>
      <c r="Y253" s="212">
        <v>1</v>
      </c>
      <c r="Z253" s="24">
        <v>0</v>
      </c>
      <c r="AA253" s="160">
        <v>40416</v>
      </c>
      <c r="AE253" s="160"/>
      <c r="AI253" s="160"/>
      <c r="AN253" s="24">
        <v>12500</v>
      </c>
      <c r="AO253" s="24">
        <v>0</v>
      </c>
      <c r="AP253" s="212">
        <v>1</v>
      </c>
      <c r="AQ253" s="159" t="s">
        <v>1613</v>
      </c>
    </row>
    <row r="254" spans="1:43" ht="21" customHeight="1">
      <c r="A254" s="18" t="s">
        <v>136</v>
      </c>
      <c r="C254" s="215" t="s">
        <v>215</v>
      </c>
      <c r="D254" s="1" t="s">
        <v>470</v>
      </c>
      <c r="E254" s="28" t="s">
        <v>469</v>
      </c>
      <c r="G254" s="28" t="s">
        <v>901</v>
      </c>
      <c r="H254" s="213">
        <v>104800</v>
      </c>
      <c r="I254" s="213">
        <f t="shared" si="3"/>
        <v>89572.649572649578</v>
      </c>
      <c r="J254" s="210">
        <v>104800</v>
      </c>
      <c r="K254" s="210">
        <v>0</v>
      </c>
      <c r="M254" s="28" t="s">
        <v>1306</v>
      </c>
      <c r="N254" s="28" t="s">
        <v>1276</v>
      </c>
      <c r="O254" s="216">
        <v>40372</v>
      </c>
      <c r="P254" s="216">
        <v>40373</v>
      </c>
      <c r="Q254" s="28" t="s">
        <v>1425</v>
      </c>
      <c r="R254" s="2" t="s">
        <v>3423</v>
      </c>
      <c r="S254" s="158" t="s">
        <v>1442</v>
      </c>
      <c r="T254" s="28" t="s">
        <v>1505</v>
      </c>
      <c r="U254" s="28"/>
      <c r="V254" s="28"/>
      <c r="X254" s="20" t="s">
        <v>1506</v>
      </c>
      <c r="Y254" s="212">
        <v>0.5</v>
      </c>
      <c r="Z254" s="24">
        <v>0</v>
      </c>
      <c r="AA254" s="160">
        <v>40448</v>
      </c>
      <c r="AD254" s="24">
        <v>30000</v>
      </c>
      <c r="AE254" s="160">
        <v>40529</v>
      </c>
      <c r="AG254" s="212">
        <v>0.2</v>
      </c>
      <c r="AH254" s="24">
        <v>22400</v>
      </c>
      <c r="AI254" s="160">
        <v>40630</v>
      </c>
      <c r="AN254" s="24">
        <v>104800</v>
      </c>
      <c r="AO254" s="24">
        <v>0</v>
      </c>
      <c r="AP254" s="212">
        <v>1</v>
      </c>
      <c r="AQ254" s="159" t="s">
        <v>1614</v>
      </c>
    </row>
    <row r="255" spans="1:43" ht="21" customHeight="1">
      <c r="A255" s="18" t="s">
        <v>136</v>
      </c>
      <c r="C255" s="215" t="s">
        <v>215</v>
      </c>
      <c r="D255" s="1" t="s">
        <v>470</v>
      </c>
      <c r="E255" s="28" t="s">
        <v>469</v>
      </c>
      <c r="G255" s="28" t="s">
        <v>902</v>
      </c>
      <c r="H255" s="213">
        <v>42500</v>
      </c>
      <c r="I255" s="213">
        <f t="shared" si="3"/>
        <v>36324.786324786328</v>
      </c>
      <c r="J255" s="3">
        <v>42500</v>
      </c>
      <c r="K255" s="210">
        <v>0</v>
      </c>
      <c r="M255" s="28" t="s">
        <v>1306</v>
      </c>
      <c r="N255" s="28" t="s">
        <v>1351</v>
      </c>
      <c r="O255" s="216">
        <v>40371</v>
      </c>
      <c r="P255" s="216">
        <v>40380</v>
      </c>
      <c r="Q255" s="28" t="s">
        <v>1425</v>
      </c>
      <c r="R255" s="2" t="s">
        <v>3423</v>
      </c>
      <c r="S255" s="158">
        <v>1</v>
      </c>
      <c r="T255" s="28" t="s">
        <v>1505</v>
      </c>
      <c r="U255" s="28"/>
      <c r="V255" s="28"/>
      <c r="X255" s="20" t="s">
        <v>1506</v>
      </c>
      <c r="Y255" s="212">
        <v>1</v>
      </c>
      <c r="Z255" s="24">
        <v>0</v>
      </c>
      <c r="AA255" s="160">
        <v>40416</v>
      </c>
      <c r="AE255" s="160"/>
      <c r="AI255" s="160"/>
      <c r="AN255" s="24">
        <v>42500</v>
      </c>
      <c r="AO255" s="24">
        <v>0</v>
      </c>
      <c r="AP255" s="212">
        <v>1</v>
      </c>
      <c r="AQ255" s="159" t="s">
        <v>1615</v>
      </c>
    </row>
    <row r="256" spans="1:43" ht="21" customHeight="1">
      <c r="A256" s="18" t="s">
        <v>128</v>
      </c>
      <c r="C256" s="215" t="s">
        <v>216</v>
      </c>
      <c r="D256" s="1" t="s">
        <v>471</v>
      </c>
      <c r="E256" s="28" t="s">
        <v>472</v>
      </c>
      <c r="G256" s="28" t="s">
        <v>903</v>
      </c>
      <c r="H256" s="213">
        <v>6674</v>
      </c>
      <c r="I256" s="213">
        <f t="shared" si="3"/>
        <v>5704.2735042735048</v>
      </c>
      <c r="J256" s="3">
        <v>6674</v>
      </c>
      <c r="K256" s="210">
        <v>0</v>
      </c>
      <c r="M256" s="28" t="s">
        <v>1304</v>
      </c>
      <c r="N256" s="28" t="s">
        <v>1275</v>
      </c>
      <c r="O256" s="216">
        <v>40402</v>
      </c>
      <c r="P256" s="216">
        <v>40421</v>
      </c>
      <c r="Q256" s="28" t="s">
        <v>1414</v>
      </c>
      <c r="R256" s="2" t="s">
        <v>3423</v>
      </c>
      <c r="S256" s="158">
        <v>1</v>
      </c>
      <c r="T256" s="28" t="s">
        <v>1505</v>
      </c>
      <c r="U256" s="28"/>
      <c r="V256" s="28"/>
      <c r="X256" s="20" t="s">
        <v>1506</v>
      </c>
      <c r="Y256" s="212">
        <v>1</v>
      </c>
      <c r="Z256" s="24">
        <v>6674</v>
      </c>
      <c r="AA256" s="160">
        <v>40568</v>
      </c>
      <c r="AE256" s="160"/>
      <c r="AI256" s="160"/>
      <c r="AN256" s="24">
        <v>6674</v>
      </c>
      <c r="AO256" s="24">
        <v>0</v>
      </c>
      <c r="AP256" s="212">
        <v>1</v>
      </c>
      <c r="AQ256" s="159" t="s">
        <v>1616</v>
      </c>
    </row>
    <row r="257" spans="1:43" ht="21" customHeight="1">
      <c r="A257" s="18" t="s">
        <v>128</v>
      </c>
      <c r="C257" s="215" t="s">
        <v>216</v>
      </c>
      <c r="D257" s="1" t="s">
        <v>471</v>
      </c>
      <c r="E257" s="28" t="s">
        <v>472</v>
      </c>
      <c r="G257" s="28" t="s">
        <v>904</v>
      </c>
      <c r="H257" s="213">
        <v>20333.599999999999</v>
      </c>
      <c r="I257" s="213">
        <f t="shared" si="3"/>
        <v>17379.145299145301</v>
      </c>
      <c r="J257" s="3">
        <v>20333.599999999999</v>
      </c>
      <c r="K257" s="210">
        <v>0</v>
      </c>
      <c r="M257" s="28" t="s">
        <v>1304</v>
      </c>
      <c r="N257" s="28" t="s">
        <v>1321</v>
      </c>
      <c r="O257" s="216">
        <v>40410</v>
      </c>
      <c r="P257" s="216">
        <v>40441</v>
      </c>
      <c r="Q257" s="28" t="s">
        <v>1414</v>
      </c>
      <c r="R257" s="2" t="s">
        <v>3423</v>
      </c>
      <c r="S257" s="158">
        <v>1</v>
      </c>
      <c r="T257" s="28" t="s">
        <v>1505</v>
      </c>
      <c r="U257" s="28"/>
      <c r="V257" s="28"/>
      <c r="X257" s="20" t="s">
        <v>1506</v>
      </c>
      <c r="Y257" s="212">
        <v>1</v>
      </c>
      <c r="Z257" s="24">
        <v>0</v>
      </c>
      <c r="AA257" s="160">
        <v>40568</v>
      </c>
      <c r="AE257" s="160"/>
      <c r="AI257" s="160"/>
      <c r="AN257" s="24">
        <v>20333.599999999999</v>
      </c>
      <c r="AO257" s="24">
        <v>0</v>
      </c>
      <c r="AP257" s="212">
        <v>1</v>
      </c>
      <c r="AQ257" s="159" t="s">
        <v>1617</v>
      </c>
    </row>
    <row r="258" spans="1:43" ht="21" customHeight="1">
      <c r="A258" s="18" t="s">
        <v>128</v>
      </c>
      <c r="C258" s="215" t="s">
        <v>217</v>
      </c>
      <c r="D258" s="1" t="s">
        <v>473</v>
      </c>
      <c r="E258" s="28" t="s">
        <v>474</v>
      </c>
      <c r="G258" s="28" t="s">
        <v>905</v>
      </c>
      <c r="H258" s="213">
        <v>864180.4</v>
      </c>
      <c r="I258" s="213">
        <f t="shared" si="3"/>
        <v>738615.72649572662</v>
      </c>
      <c r="J258" s="3">
        <v>864180.4</v>
      </c>
      <c r="K258" s="210">
        <v>0</v>
      </c>
      <c r="M258" s="28" t="s">
        <v>1280</v>
      </c>
      <c r="N258" s="28" t="s">
        <v>1303</v>
      </c>
      <c r="O258" s="216">
        <v>40415</v>
      </c>
      <c r="P258" s="216">
        <v>40420</v>
      </c>
      <c r="Q258" s="28" t="s">
        <v>1425</v>
      </c>
      <c r="R258" s="2" t="s">
        <v>3423</v>
      </c>
      <c r="S258" s="158" t="s">
        <v>1448</v>
      </c>
      <c r="T258" s="28" t="s">
        <v>1505</v>
      </c>
      <c r="U258" s="28"/>
      <c r="V258" s="28"/>
      <c r="X258" s="20" t="s">
        <v>1506</v>
      </c>
      <c r="Y258" s="212">
        <v>0.3</v>
      </c>
      <c r="Z258" s="24">
        <v>259254.12</v>
      </c>
      <c r="AA258" s="160">
        <v>40448</v>
      </c>
      <c r="AC258" s="212">
        <v>0.4</v>
      </c>
      <c r="AD258" s="24">
        <v>345672.16000000003</v>
      </c>
      <c r="AE258" s="160">
        <v>40630</v>
      </c>
      <c r="AG258" s="212">
        <v>0.2</v>
      </c>
      <c r="AH258" s="24">
        <v>172836.08000000002</v>
      </c>
      <c r="AI258" s="160">
        <v>40876</v>
      </c>
      <c r="AJ258" s="20" t="s">
        <v>5015</v>
      </c>
      <c r="AK258" s="30">
        <v>0.1</v>
      </c>
      <c r="AL258" s="20">
        <v>86418.04</v>
      </c>
      <c r="AM258" s="160">
        <v>41519</v>
      </c>
      <c r="AN258" s="24">
        <v>864180.40000000014</v>
      </c>
      <c r="AO258" s="24">
        <v>0</v>
      </c>
      <c r="AP258" s="212">
        <v>1.0000000000000002</v>
      </c>
      <c r="AQ258" s="159" t="s">
        <v>1776</v>
      </c>
    </row>
    <row r="259" spans="1:43" ht="21" customHeight="1">
      <c r="A259" s="18" t="s">
        <v>128</v>
      </c>
      <c r="C259" s="215" t="s">
        <v>218</v>
      </c>
      <c r="D259" s="1" t="s">
        <v>475</v>
      </c>
      <c r="E259" s="28" t="s">
        <v>476</v>
      </c>
      <c r="G259" s="28" t="s">
        <v>906</v>
      </c>
      <c r="H259" s="213">
        <v>151000</v>
      </c>
      <c r="I259" s="213">
        <f t="shared" si="3"/>
        <v>129059.82905982906</v>
      </c>
      <c r="J259" s="3">
        <v>151000</v>
      </c>
      <c r="K259" s="210">
        <v>0</v>
      </c>
      <c r="M259" s="28" t="s">
        <v>1304</v>
      </c>
      <c r="N259" s="28" t="s">
        <v>1352</v>
      </c>
      <c r="O259" s="216">
        <v>40381</v>
      </c>
      <c r="P259" s="216">
        <v>40430</v>
      </c>
      <c r="Q259" s="28" t="s">
        <v>1449</v>
      </c>
      <c r="R259" s="2" t="s">
        <v>3423</v>
      </c>
      <c r="S259" s="158">
        <v>1</v>
      </c>
      <c r="T259" s="28" t="s">
        <v>1505</v>
      </c>
      <c r="U259" s="28"/>
      <c r="V259" s="28"/>
      <c r="X259" s="20" t="s">
        <v>1506</v>
      </c>
      <c r="Y259" s="212">
        <v>1</v>
      </c>
      <c r="Z259" s="24">
        <v>236330</v>
      </c>
      <c r="AA259" s="160">
        <v>40479</v>
      </c>
      <c r="AE259" s="160"/>
      <c r="AI259" s="160"/>
      <c r="AN259" s="24">
        <v>151000</v>
      </c>
      <c r="AO259" s="24">
        <v>0</v>
      </c>
      <c r="AP259" s="212">
        <v>1</v>
      </c>
      <c r="AQ259" s="159" t="s">
        <v>1618</v>
      </c>
    </row>
    <row r="260" spans="1:43" ht="21" customHeight="1">
      <c r="A260" s="18" t="s">
        <v>128</v>
      </c>
      <c r="C260" s="215" t="s">
        <v>218</v>
      </c>
      <c r="D260" s="1" t="s">
        <v>475</v>
      </c>
      <c r="E260" s="28" t="s">
        <v>476</v>
      </c>
      <c r="G260" s="28" t="s">
        <v>906</v>
      </c>
      <c r="H260" s="213">
        <v>30000</v>
      </c>
      <c r="I260" s="213">
        <f t="shared" ref="I260:I305" si="4">H260/(1+0.17)</f>
        <v>25641.025641025644</v>
      </c>
      <c r="J260" s="3">
        <v>30000</v>
      </c>
      <c r="K260" s="210">
        <v>0</v>
      </c>
      <c r="M260" s="28" t="s">
        <v>1304</v>
      </c>
      <c r="N260" s="28" t="s">
        <v>1353</v>
      </c>
      <c r="O260" s="216">
        <v>40381</v>
      </c>
      <c r="P260" s="216">
        <v>40430</v>
      </c>
      <c r="Q260" s="28" t="s">
        <v>1449</v>
      </c>
      <c r="R260" s="2" t="s">
        <v>3423</v>
      </c>
      <c r="S260" s="158">
        <v>1</v>
      </c>
      <c r="T260" s="28" t="s">
        <v>1505</v>
      </c>
      <c r="U260" s="28"/>
      <c r="V260" s="28"/>
      <c r="X260" s="20" t="s">
        <v>1506</v>
      </c>
      <c r="Y260" s="212">
        <v>1</v>
      </c>
      <c r="Z260" s="24">
        <v>0</v>
      </c>
      <c r="AA260" s="160">
        <v>40479</v>
      </c>
      <c r="AE260" s="160"/>
      <c r="AI260" s="160"/>
      <c r="AN260" s="24">
        <v>30000</v>
      </c>
      <c r="AO260" s="24">
        <v>0</v>
      </c>
      <c r="AP260" s="212">
        <v>1</v>
      </c>
      <c r="AQ260" s="159" t="s">
        <v>1619</v>
      </c>
    </row>
    <row r="261" spans="1:43" ht="21" customHeight="1">
      <c r="A261" s="18" t="s">
        <v>128</v>
      </c>
      <c r="C261" s="215" t="s">
        <v>218</v>
      </c>
      <c r="D261" s="1" t="s">
        <v>475</v>
      </c>
      <c r="E261" s="28" t="s">
        <v>476</v>
      </c>
      <c r="G261" s="28" t="s">
        <v>906</v>
      </c>
      <c r="H261" s="213">
        <v>10370</v>
      </c>
      <c r="I261" s="213">
        <f t="shared" si="4"/>
        <v>8863.2478632478633</v>
      </c>
      <c r="J261" s="3">
        <v>10370</v>
      </c>
      <c r="K261" s="210">
        <v>0</v>
      </c>
      <c r="M261" s="28" t="s">
        <v>1304</v>
      </c>
      <c r="N261" s="28" t="s">
        <v>1286</v>
      </c>
      <c r="O261" s="216">
        <v>40387</v>
      </c>
      <c r="P261" s="216">
        <v>40430</v>
      </c>
      <c r="Q261" s="28" t="s">
        <v>1449</v>
      </c>
      <c r="R261" s="2" t="s">
        <v>3423</v>
      </c>
      <c r="S261" s="158">
        <v>1</v>
      </c>
      <c r="T261" s="28" t="s">
        <v>1505</v>
      </c>
      <c r="U261" s="28"/>
      <c r="V261" s="28"/>
      <c r="X261" s="20" t="s">
        <v>1506</v>
      </c>
      <c r="Y261" s="212">
        <v>1</v>
      </c>
      <c r="Z261" s="24">
        <v>0</v>
      </c>
      <c r="AA261" s="160">
        <v>40511</v>
      </c>
      <c r="AE261" s="160"/>
      <c r="AI261" s="160"/>
      <c r="AN261" s="24">
        <v>10370</v>
      </c>
      <c r="AO261" s="24">
        <v>0</v>
      </c>
      <c r="AP261" s="212">
        <v>1</v>
      </c>
      <c r="AQ261" s="159" t="s">
        <v>1620</v>
      </c>
    </row>
    <row r="262" spans="1:43" ht="21" customHeight="1">
      <c r="A262" s="18" t="s">
        <v>128</v>
      </c>
      <c r="C262" s="215" t="s">
        <v>218</v>
      </c>
      <c r="D262" s="1" t="s">
        <v>475</v>
      </c>
      <c r="E262" s="28" t="s">
        <v>476</v>
      </c>
      <c r="G262" s="28" t="s">
        <v>906</v>
      </c>
      <c r="H262" s="213">
        <v>44960</v>
      </c>
      <c r="I262" s="213">
        <f t="shared" si="4"/>
        <v>38427.35042735043</v>
      </c>
      <c r="J262" s="3">
        <v>44960</v>
      </c>
      <c r="K262" s="210">
        <v>0</v>
      </c>
      <c r="M262" s="28" t="s">
        <v>1304</v>
      </c>
      <c r="N262" s="28" t="s">
        <v>1303</v>
      </c>
      <c r="O262" s="216">
        <v>40387</v>
      </c>
      <c r="P262" s="216">
        <v>40430</v>
      </c>
      <c r="Q262" s="28" t="s">
        <v>1449</v>
      </c>
      <c r="R262" s="2" t="s">
        <v>3423</v>
      </c>
      <c r="S262" s="158">
        <v>1</v>
      </c>
      <c r="T262" s="28" t="s">
        <v>1505</v>
      </c>
      <c r="U262" s="28"/>
      <c r="V262" s="28"/>
      <c r="X262" s="20" t="s">
        <v>1506</v>
      </c>
      <c r="Y262" s="212">
        <v>1</v>
      </c>
      <c r="Z262" s="24">
        <v>0</v>
      </c>
      <c r="AA262" s="160">
        <v>40511</v>
      </c>
      <c r="AE262" s="160"/>
      <c r="AI262" s="160"/>
      <c r="AN262" s="24">
        <v>44960</v>
      </c>
      <c r="AO262" s="24">
        <v>0</v>
      </c>
      <c r="AP262" s="212">
        <v>1</v>
      </c>
      <c r="AQ262" s="159"/>
    </row>
    <row r="263" spans="1:43" ht="21" customHeight="1">
      <c r="A263" s="18" t="s">
        <v>128</v>
      </c>
      <c r="C263" s="215" t="s">
        <v>219</v>
      </c>
      <c r="D263" s="1" t="s">
        <v>477</v>
      </c>
      <c r="E263" s="28" t="s">
        <v>467</v>
      </c>
      <c r="G263" s="28" t="s">
        <v>907</v>
      </c>
      <c r="H263" s="213">
        <v>93450</v>
      </c>
      <c r="I263" s="213">
        <f t="shared" si="4"/>
        <v>79871.794871794875</v>
      </c>
      <c r="J263" s="3">
        <v>79871.8</v>
      </c>
      <c r="K263" s="210">
        <v>-5.128205128130503E-3</v>
      </c>
      <c r="M263" s="28" t="s">
        <v>1280</v>
      </c>
      <c r="N263" s="28" t="s">
        <v>1354</v>
      </c>
      <c r="O263" s="216">
        <v>40406</v>
      </c>
      <c r="P263" s="216">
        <v>40414</v>
      </c>
      <c r="Q263" s="28" t="s">
        <v>1425</v>
      </c>
      <c r="R263" s="2" t="s">
        <v>3423</v>
      </c>
      <c r="S263" s="158">
        <v>1</v>
      </c>
      <c r="T263" s="28" t="s">
        <v>67</v>
      </c>
      <c r="U263" s="28"/>
      <c r="V263" s="28"/>
      <c r="X263" s="20" t="s">
        <v>1506</v>
      </c>
      <c r="Y263" s="212">
        <v>1</v>
      </c>
      <c r="Z263" s="24">
        <v>101450</v>
      </c>
      <c r="AA263" s="160">
        <v>40511</v>
      </c>
      <c r="AE263" s="160"/>
      <c r="AI263" s="160"/>
      <c r="AN263" s="24">
        <v>93450</v>
      </c>
      <c r="AO263" s="24">
        <v>0</v>
      </c>
      <c r="AP263" s="212">
        <v>1</v>
      </c>
      <c r="AQ263" s="159" t="s">
        <v>1621</v>
      </c>
    </row>
    <row r="264" spans="1:43" ht="21" customHeight="1">
      <c r="A264" s="18" t="s">
        <v>128</v>
      </c>
      <c r="C264" s="215" t="s">
        <v>219</v>
      </c>
      <c r="D264" s="1" t="s">
        <v>477</v>
      </c>
      <c r="E264" s="28" t="s">
        <v>467</v>
      </c>
      <c r="G264" s="28" t="s">
        <v>908</v>
      </c>
      <c r="H264" s="213">
        <v>8000</v>
      </c>
      <c r="I264" s="213">
        <f t="shared" si="4"/>
        <v>6837.6068376068379</v>
      </c>
      <c r="J264" s="3">
        <v>8000</v>
      </c>
      <c r="K264" s="210">
        <v>0</v>
      </c>
      <c r="M264" s="28" t="s">
        <v>1280</v>
      </c>
      <c r="N264" s="28" t="s">
        <v>1354</v>
      </c>
      <c r="O264" s="216">
        <v>40646</v>
      </c>
      <c r="P264" s="216">
        <v>40672</v>
      </c>
      <c r="Q264" s="28" t="s">
        <v>1425</v>
      </c>
      <c r="R264" s="2" t="s">
        <v>3423</v>
      </c>
      <c r="S264" s="158">
        <v>1</v>
      </c>
      <c r="T264" s="28" t="s">
        <v>1505</v>
      </c>
      <c r="U264" s="28"/>
      <c r="V264" s="28"/>
      <c r="X264" s="20" t="s">
        <v>1506</v>
      </c>
      <c r="Y264" s="212">
        <v>1</v>
      </c>
      <c r="Z264" s="24">
        <v>0</v>
      </c>
      <c r="AA264" s="160">
        <v>40693</v>
      </c>
      <c r="AE264" s="160"/>
      <c r="AI264" s="160"/>
      <c r="AN264" s="24">
        <v>8000</v>
      </c>
      <c r="AO264" s="24">
        <v>0</v>
      </c>
      <c r="AP264" s="212">
        <v>1</v>
      </c>
      <c r="AQ264" s="159" t="s">
        <v>1622</v>
      </c>
    </row>
    <row r="265" spans="1:43" ht="21" customHeight="1">
      <c r="A265" s="18" t="s">
        <v>128</v>
      </c>
      <c r="C265" s="215" t="s">
        <v>220</v>
      </c>
      <c r="D265" s="1" t="s">
        <v>478</v>
      </c>
      <c r="E265" s="28" t="s">
        <v>479</v>
      </c>
      <c r="G265" s="28" t="s">
        <v>909</v>
      </c>
      <c r="H265" s="213">
        <v>58300</v>
      </c>
      <c r="I265" s="213">
        <f t="shared" si="4"/>
        <v>49829.059829059835</v>
      </c>
      <c r="J265" s="3">
        <v>49829.06</v>
      </c>
      <c r="K265" s="210">
        <v>-1.709401622065343E-4</v>
      </c>
      <c r="M265" s="28" t="s">
        <v>1355</v>
      </c>
      <c r="N265" s="28" t="s">
        <v>1354</v>
      </c>
      <c r="O265" s="216">
        <v>40406</v>
      </c>
      <c r="P265" s="216">
        <v>40414</v>
      </c>
      <c r="Q265" s="28" t="s">
        <v>1425</v>
      </c>
      <c r="R265" s="2" t="s">
        <v>3423</v>
      </c>
      <c r="S265" s="158">
        <v>1</v>
      </c>
      <c r="T265" s="28" t="s">
        <v>67</v>
      </c>
      <c r="U265" s="28"/>
      <c r="V265" s="28"/>
      <c r="X265" s="20" t="s">
        <v>1506</v>
      </c>
      <c r="Y265" s="212">
        <v>1</v>
      </c>
      <c r="Z265" s="24">
        <v>309580</v>
      </c>
      <c r="AA265" s="160">
        <v>40448</v>
      </c>
      <c r="AE265" s="160"/>
      <c r="AI265" s="160"/>
      <c r="AN265" s="24">
        <v>58300</v>
      </c>
      <c r="AO265" s="24">
        <v>0</v>
      </c>
      <c r="AP265" s="212">
        <v>1</v>
      </c>
      <c r="AQ265" s="159" t="s">
        <v>1623</v>
      </c>
    </row>
    <row r="266" spans="1:43" ht="21" customHeight="1">
      <c r="A266" s="18" t="s">
        <v>128</v>
      </c>
      <c r="C266" s="215" t="s">
        <v>220</v>
      </c>
      <c r="D266" s="1" t="s">
        <v>478</v>
      </c>
      <c r="E266" s="28" t="s">
        <v>479</v>
      </c>
      <c r="G266" s="28" t="s">
        <v>910</v>
      </c>
      <c r="H266" s="213">
        <v>153800</v>
      </c>
      <c r="I266" s="213">
        <f t="shared" si="4"/>
        <v>131452.99145299147</v>
      </c>
      <c r="J266" s="3">
        <v>131452.99</v>
      </c>
      <c r="K266" s="210">
        <v>1.4529914769809693E-3</v>
      </c>
      <c r="M266" s="28" t="s">
        <v>1355</v>
      </c>
      <c r="N266" s="28" t="s">
        <v>1356</v>
      </c>
      <c r="O266" s="216">
        <v>40414</v>
      </c>
      <c r="P266" s="216">
        <v>40417</v>
      </c>
      <c r="Q266" s="28" t="s">
        <v>1425</v>
      </c>
      <c r="R266" s="2" t="s">
        <v>3423</v>
      </c>
      <c r="S266" s="158">
        <v>1</v>
      </c>
      <c r="T266" s="28" t="s">
        <v>67</v>
      </c>
      <c r="U266" s="28"/>
      <c r="V266" s="28"/>
      <c r="X266" s="20" t="s">
        <v>1506</v>
      </c>
      <c r="Y266" s="212">
        <v>1</v>
      </c>
      <c r="Z266" s="24">
        <v>0</v>
      </c>
      <c r="AA266" s="160">
        <v>40448</v>
      </c>
      <c r="AE266" s="160"/>
      <c r="AI266" s="160"/>
      <c r="AN266" s="24">
        <v>153800</v>
      </c>
      <c r="AO266" s="24">
        <v>0</v>
      </c>
      <c r="AP266" s="212">
        <v>1</v>
      </c>
      <c r="AQ266" s="159" t="s">
        <v>1624</v>
      </c>
    </row>
    <row r="267" spans="1:43" ht="21" customHeight="1">
      <c r="A267" s="18" t="s">
        <v>128</v>
      </c>
      <c r="C267" s="215" t="s">
        <v>220</v>
      </c>
      <c r="D267" s="1" t="s">
        <v>478</v>
      </c>
      <c r="E267" s="28" t="s">
        <v>479</v>
      </c>
      <c r="G267" s="28" t="s">
        <v>911</v>
      </c>
      <c r="H267" s="213">
        <v>38180</v>
      </c>
      <c r="I267" s="213">
        <f t="shared" si="4"/>
        <v>32632.478632478633</v>
      </c>
      <c r="J267" s="3">
        <v>32632.48</v>
      </c>
      <c r="K267" s="210">
        <v>-1.3675213667738717E-3</v>
      </c>
      <c r="M267" s="28" t="s">
        <v>1355</v>
      </c>
      <c r="N267" s="28" t="s">
        <v>1336</v>
      </c>
      <c r="O267" s="216">
        <v>40414</v>
      </c>
      <c r="P267" s="216">
        <v>40417</v>
      </c>
      <c r="Q267" s="28" t="s">
        <v>1425</v>
      </c>
      <c r="R267" s="2" t="s">
        <v>3423</v>
      </c>
      <c r="S267" s="158">
        <v>1</v>
      </c>
      <c r="T267" s="28" t="s">
        <v>67</v>
      </c>
      <c r="U267" s="28"/>
      <c r="V267" s="28"/>
      <c r="X267" s="20" t="s">
        <v>1506</v>
      </c>
      <c r="Y267" s="212">
        <v>1</v>
      </c>
      <c r="Z267" s="24">
        <v>0</v>
      </c>
      <c r="AA267" s="160">
        <v>40448</v>
      </c>
      <c r="AE267" s="160"/>
      <c r="AI267" s="160"/>
      <c r="AN267" s="24">
        <v>38180</v>
      </c>
      <c r="AO267" s="24">
        <v>0</v>
      </c>
      <c r="AP267" s="212">
        <v>1</v>
      </c>
      <c r="AQ267" s="159" t="s">
        <v>1625</v>
      </c>
    </row>
    <row r="268" spans="1:43" ht="21" customHeight="1">
      <c r="A268" s="18" t="s">
        <v>128</v>
      </c>
      <c r="C268" s="215" t="s">
        <v>220</v>
      </c>
      <c r="D268" s="1" t="s">
        <v>478</v>
      </c>
      <c r="E268" s="28" t="s">
        <v>479</v>
      </c>
      <c r="G268" s="28" t="s">
        <v>912</v>
      </c>
      <c r="H268" s="213">
        <v>58300</v>
      </c>
      <c r="I268" s="213">
        <f t="shared" si="4"/>
        <v>49829.059829059835</v>
      </c>
      <c r="J268" s="3">
        <v>49829.06</v>
      </c>
      <c r="K268" s="210">
        <v>-1.709401622065343E-4</v>
      </c>
      <c r="M268" s="28" t="s">
        <v>1355</v>
      </c>
      <c r="N268" s="28" t="s">
        <v>1356</v>
      </c>
      <c r="O268" s="216">
        <v>40414</v>
      </c>
      <c r="P268" s="216">
        <v>40417</v>
      </c>
      <c r="Q268" s="28" t="s">
        <v>1425</v>
      </c>
      <c r="R268" s="2" t="s">
        <v>3423</v>
      </c>
      <c r="S268" s="158">
        <v>1</v>
      </c>
      <c r="T268" s="28" t="s">
        <v>67</v>
      </c>
      <c r="U268" s="28"/>
      <c r="V268" s="28"/>
      <c r="X268" s="20" t="s">
        <v>1506</v>
      </c>
      <c r="Y268" s="212">
        <v>1</v>
      </c>
      <c r="Z268" s="24">
        <v>0</v>
      </c>
      <c r="AA268" s="160">
        <v>40448</v>
      </c>
      <c r="AE268" s="160"/>
      <c r="AI268" s="160"/>
      <c r="AN268" s="24">
        <v>58300</v>
      </c>
      <c r="AO268" s="24">
        <v>0</v>
      </c>
      <c r="AP268" s="212">
        <v>1</v>
      </c>
      <c r="AQ268" s="159" t="s">
        <v>1626</v>
      </c>
    </row>
    <row r="269" spans="1:43" ht="21" customHeight="1">
      <c r="A269" s="18" t="s">
        <v>128</v>
      </c>
      <c r="C269" s="215" t="s">
        <v>220</v>
      </c>
      <c r="D269" s="1" t="s">
        <v>478</v>
      </c>
      <c r="E269" s="28" t="s">
        <v>479</v>
      </c>
      <c r="G269" s="28" t="s">
        <v>910</v>
      </c>
      <c r="H269" s="213">
        <v>1000</v>
      </c>
      <c r="I269" s="213">
        <f t="shared" si="4"/>
        <v>854.70085470085473</v>
      </c>
      <c r="J269" s="3">
        <v>854.7</v>
      </c>
      <c r="K269" s="210">
        <v>8.5470085468841717E-4</v>
      </c>
      <c r="M269" s="28" t="s">
        <v>1355</v>
      </c>
      <c r="N269" s="28" t="s">
        <v>1356</v>
      </c>
      <c r="O269" s="216">
        <v>40471</v>
      </c>
      <c r="P269" s="216">
        <v>40479</v>
      </c>
      <c r="Q269" s="28" t="s">
        <v>1425</v>
      </c>
      <c r="R269" s="2" t="s">
        <v>3423</v>
      </c>
      <c r="S269" s="158">
        <v>1</v>
      </c>
      <c r="T269" s="28" t="s">
        <v>67</v>
      </c>
      <c r="U269" s="28"/>
      <c r="V269" s="28"/>
      <c r="X269" s="20" t="s">
        <v>1506</v>
      </c>
      <c r="Y269" s="212">
        <v>1</v>
      </c>
      <c r="Z269" s="24">
        <v>0</v>
      </c>
      <c r="AA269" s="160">
        <v>40511</v>
      </c>
      <c r="AE269" s="160"/>
      <c r="AI269" s="160"/>
      <c r="AN269" s="24">
        <v>1000</v>
      </c>
      <c r="AO269" s="24">
        <v>0</v>
      </c>
      <c r="AP269" s="212">
        <v>1</v>
      </c>
      <c r="AQ269" s="159" t="s">
        <v>1627</v>
      </c>
    </row>
    <row r="270" spans="1:43" ht="21" customHeight="1">
      <c r="A270" s="18" t="s">
        <v>128</v>
      </c>
      <c r="C270" s="215" t="s">
        <v>221</v>
      </c>
      <c r="D270" s="1" t="s">
        <v>480</v>
      </c>
      <c r="E270" s="28" t="s">
        <v>481</v>
      </c>
      <c r="G270" s="28" t="s">
        <v>913</v>
      </c>
      <c r="H270" s="213">
        <v>1800510</v>
      </c>
      <c r="I270" s="213">
        <f t="shared" si="4"/>
        <v>1538897.435897436</v>
      </c>
      <c r="J270" s="3">
        <v>1538897.59</v>
      </c>
      <c r="K270" s="210">
        <v>-0.15410256409086287</v>
      </c>
      <c r="M270" s="28" t="s">
        <v>1296</v>
      </c>
      <c r="N270" s="28" t="s">
        <v>1347</v>
      </c>
      <c r="O270" s="216">
        <v>40415</v>
      </c>
      <c r="P270" s="216">
        <v>40430</v>
      </c>
      <c r="Q270" s="28" t="s">
        <v>1449</v>
      </c>
      <c r="R270" s="2" t="s">
        <v>3423</v>
      </c>
      <c r="S270" s="158" t="s">
        <v>1448</v>
      </c>
      <c r="T270" s="28" t="s">
        <v>67</v>
      </c>
      <c r="U270" s="28"/>
      <c r="V270" s="28"/>
      <c r="X270" s="20" t="s">
        <v>1506</v>
      </c>
      <c r="Y270" s="212">
        <v>0.3</v>
      </c>
      <c r="Z270" s="24">
        <v>540153</v>
      </c>
      <c r="AA270" s="160">
        <v>40479</v>
      </c>
      <c r="AC270" s="212">
        <v>0.3</v>
      </c>
      <c r="AD270" s="24">
        <v>540153</v>
      </c>
      <c r="AE270" s="160">
        <v>40529</v>
      </c>
      <c r="AG270" s="212">
        <v>0.3</v>
      </c>
      <c r="AH270" s="24">
        <v>540153</v>
      </c>
      <c r="AI270" s="160">
        <v>41057</v>
      </c>
      <c r="AJ270" s="20" t="s">
        <v>5016</v>
      </c>
      <c r="AK270" s="30">
        <v>0.1</v>
      </c>
      <c r="AL270" s="20">
        <v>180051</v>
      </c>
      <c r="AM270" s="160">
        <v>41453</v>
      </c>
      <c r="AN270" s="24">
        <v>1800510</v>
      </c>
      <c r="AO270" s="24">
        <v>0</v>
      </c>
      <c r="AP270" s="212">
        <v>1</v>
      </c>
      <c r="AQ270" s="159" t="s">
        <v>1777</v>
      </c>
    </row>
    <row r="271" spans="1:43" ht="21" customHeight="1">
      <c r="A271" s="18" t="s">
        <v>135</v>
      </c>
      <c r="C271" s="215" t="s">
        <v>222</v>
      </c>
      <c r="D271" s="1" t="s">
        <v>482</v>
      </c>
      <c r="E271" s="28" t="s">
        <v>483</v>
      </c>
      <c r="G271" s="28" t="s">
        <v>914</v>
      </c>
      <c r="H271" s="213">
        <v>7268</v>
      </c>
      <c r="I271" s="213">
        <f t="shared" si="4"/>
        <v>6211.9658119658125</v>
      </c>
      <c r="J271" s="3">
        <v>7268</v>
      </c>
      <c r="K271" s="210">
        <v>0</v>
      </c>
      <c r="M271" s="28" t="s">
        <v>1306</v>
      </c>
      <c r="N271" s="28" t="s">
        <v>1357</v>
      </c>
      <c r="O271" s="216">
        <v>40466</v>
      </c>
      <c r="P271" s="216">
        <v>40550</v>
      </c>
      <c r="Q271" s="28" t="s">
        <v>1449</v>
      </c>
      <c r="R271" s="2" t="s">
        <v>3423</v>
      </c>
      <c r="S271" s="158">
        <v>1</v>
      </c>
      <c r="T271" s="28" t="s">
        <v>1505</v>
      </c>
      <c r="U271" s="28"/>
      <c r="V271" s="28"/>
      <c r="X271" s="20" t="s">
        <v>1506</v>
      </c>
      <c r="Y271" s="212">
        <v>1</v>
      </c>
      <c r="Z271" s="24">
        <v>8918</v>
      </c>
      <c r="AA271" s="160">
        <v>40630</v>
      </c>
      <c r="AE271" s="160"/>
      <c r="AI271" s="160"/>
      <c r="AN271" s="24">
        <v>7268</v>
      </c>
      <c r="AO271" s="24">
        <v>0</v>
      </c>
      <c r="AP271" s="212">
        <v>1</v>
      </c>
      <c r="AQ271" s="159" t="s">
        <v>1628</v>
      </c>
    </row>
    <row r="272" spans="1:43" ht="21" customHeight="1">
      <c r="A272" s="18" t="s">
        <v>135</v>
      </c>
      <c r="C272" s="215" t="s">
        <v>222</v>
      </c>
      <c r="D272" s="1" t="s">
        <v>482</v>
      </c>
      <c r="E272" s="28" t="s">
        <v>483</v>
      </c>
      <c r="G272" s="28" t="s">
        <v>914</v>
      </c>
      <c r="H272" s="213">
        <v>1650</v>
      </c>
      <c r="I272" s="213">
        <f t="shared" si="4"/>
        <v>1410.2564102564104</v>
      </c>
      <c r="J272" s="3">
        <v>1650</v>
      </c>
      <c r="K272" s="210">
        <v>0</v>
      </c>
      <c r="M272" s="28" t="s">
        <v>1306</v>
      </c>
      <c r="N272" s="28" t="s">
        <v>1275</v>
      </c>
      <c r="O272" s="216">
        <v>40465</v>
      </c>
      <c r="P272" s="216">
        <v>40550</v>
      </c>
      <c r="Q272" s="28" t="s">
        <v>1449</v>
      </c>
      <c r="R272" s="2" t="s">
        <v>3423</v>
      </c>
      <c r="S272" s="158">
        <v>1</v>
      </c>
      <c r="T272" s="28" t="s">
        <v>1505</v>
      </c>
      <c r="U272" s="28"/>
      <c r="V272" s="28"/>
      <c r="X272" s="20" t="s">
        <v>1506</v>
      </c>
      <c r="Y272" s="212">
        <v>1</v>
      </c>
      <c r="Z272" s="24">
        <v>0</v>
      </c>
      <c r="AA272" s="160">
        <v>40568</v>
      </c>
      <c r="AE272" s="160"/>
      <c r="AI272" s="160"/>
      <c r="AN272" s="24">
        <v>1650</v>
      </c>
      <c r="AO272" s="24">
        <v>0</v>
      </c>
      <c r="AP272" s="212">
        <v>1</v>
      </c>
      <c r="AQ272" s="159"/>
    </row>
    <row r="273" spans="1:44" ht="21" customHeight="1">
      <c r="A273" s="18" t="s">
        <v>138</v>
      </c>
      <c r="C273" s="215" t="s">
        <v>223</v>
      </c>
      <c r="D273" s="1" t="s">
        <v>484</v>
      </c>
      <c r="E273" s="28" t="s">
        <v>485</v>
      </c>
      <c r="G273" s="28" t="s">
        <v>915</v>
      </c>
      <c r="H273" s="213">
        <v>90720</v>
      </c>
      <c r="I273" s="213">
        <f t="shared" si="4"/>
        <v>77538.461538461546</v>
      </c>
      <c r="J273" s="3">
        <v>90720</v>
      </c>
      <c r="K273" s="210">
        <v>0</v>
      </c>
      <c r="M273" s="28" t="s">
        <v>1306</v>
      </c>
      <c r="N273" s="28" t="s">
        <v>1341</v>
      </c>
      <c r="O273" s="216">
        <v>40631</v>
      </c>
      <c r="P273" s="216">
        <v>40641</v>
      </c>
      <c r="Q273" s="28" t="s">
        <v>1425</v>
      </c>
      <c r="R273" s="2" t="s">
        <v>3423</v>
      </c>
      <c r="S273" s="158" t="s">
        <v>1440</v>
      </c>
      <c r="T273" s="28" t="s">
        <v>1505</v>
      </c>
      <c r="U273" s="28"/>
      <c r="V273" s="28"/>
      <c r="X273" s="20" t="s">
        <v>1506</v>
      </c>
      <c r="Y273" s="212">
        <v>0.5</v>
      </c>
      <c r="Z273" s="24">
        <v>60110</v>
      </c>
      <c r="AA273" s="160">
        <v>40659</v>
      </c>
      <c r="AC273" s="212">
        <v>0.5</v>
      </c>
      <c r="AD273" s="24">
        <v>60110</v>
      </c>
      <c r="AE273" s="160">
        <v>41242</v>
      </c>
      <c r="AI273" s="160"/>
      <c r="AN273" s="24">
        <v>90720</v>
      </c>
      <c r="AO273" s="24">
        <v>0</v>
      </c>
      <c r="AP273" s="212">
        <v>1</v>
      </c>
      <c r="AQ273" s="159"/>
    </row>
    <row r="274" spans="1:44" ht="21" customHeight="1">
      <c r="A274" s="18" t="s">
        <v>138</v>
      </c>
      <c r="C274" s="215" t="s">
        <v>223</v>
      </c>
      <c r="D274" s="1" t="s">
        <v>484</v>
      </c>
      <c r="E274" s="28" t="s">
        <v>485</v>
      </c>
      <c r="G274" s="28" t="s">
        <v>916</v>
      </c>
      <c r="H274" s="213">
        <v>29500</v>
      </c>
      <c r="I274" s="213">
        <f t="shared" si="4"/>
        <v>25213.675213675215</v>
      </c>
      <c r="J274" s="3">
        <v>29500</v>
      </c>
      <c r="K274" s="210">
        <v>0</v>
      </c>
      <c r="M274" s="28" t="s">
        <v>1306</v>
      </c>
      <c r="N274" s="28" t="s">
        <v>1287</v>
      </c>
      <c r="O274" s="216">
        <v>40631</v>
      </c>
      <c r="P274" s="216">
        <v>40641</v>
      </c>
      <c r="Q274" s="28" t="s">
        <v>1425</v>
      </c>
      <c r="R274" s="2" t="s">
        <v>3423</v>
      </c>
      <c r="S274" s="158">
        <v>1</v>
      </c>
      <c r="T274" s="28" t="s">
        <v>1505</v>
      </c>
      <c r="U274" s="28"/>
      <c r="V274" s="28"/>
      <c r="X274" s="20" t="s">
        <v>1506</v>
      </c>
      <c r="Y274" s="212">
        <v>1</v>
      </c>
      <c r="Z274" s="24">
        <v>0</v>
      </c>
      <c r="AA274" s="160">
        <v>40997</v>
      </c>
      <c r="AE274" s="160"/>
      <c r="AI274" s="160"/>
      <c r="AN274" s="24">
        <v>29500</v>
      </c>
      <c r="AO274" s="24">
        <v>0</v>
      </c>
      <c r="AP274" s="212">
        <v>1</v>
      </c>
      <c r="AQ274" s="159"/>
    </row>
    <row r="275" spans="1:44" ht="21" customHeight="1">
      <c r="A275" s="18" t="s">
        <v>128</v>
      </c>
      <c r="C275" s="215" t="s">
        <v>224</v>
      </c>
      <c r="D275" s="1" t="s">
        <v>486</v>
      </c>
      <c r="E275" s="28" t="s">
        <v>487</v>
      </c>
      <c r="G275" s="28" t="s">
        <v>917</v>
      </c>
      <c r="H275" s="213">
        <v>99000</v>
      </c>
      <c r="I275" s="213">
        <f t="shared" si="4"/>
        <v>84615.384615384624</v>
      </c>
      <c r="J275" s="3">
        <v>84615.43</v>
      </c>
      <c r="K275" s="210">
        <v>-4.5384615368675441E-2</v>
      </c>
      <c r="M275" s="28" t="s">
        <v>1306</v>
      </c>
      <c r="N275" s="28" t="s">
        <v>1347</v>
      </c>
      <c r="O275" s="216">
        <v>40438</v>
      </c>
      <c r="P275" s="216">
        <v>40463</v>
      </c>
      <c r="Q275" s="28" t="s">
        <v>1414</v>
      </c>
      <c r="R275" s="2" t="s">
        <v>3423</v>
      </c>
      <c r="S275" s="158" t="s">
        <v>1444</v>
      </c>
      <c r="T275" s="28" t="s">
        <v>67</v>
      </c>
      <c r="U275" s="28"/>
      <c r="V275" s="28"/>
      <c r="X275" s="20" t="s">
        <v>1506</v>
      </c>
      <c r="Y275" s="212">
        <v>0.5</v>
      </c>
      <c r="Z275" s="24">
        <v>52130</v>
      </c>
      <c r="AA275" s="160">
        <v>40753</v>
      </c>
      <c r="AC275" s="212">
        <v>0.5</v>
      </c>
      <c r="AD275" s="24">
        <v>52130</v>
      </c>
      <c r="AE275" s="160">
        <v>40784</v>
      </c>
      <c r="AI275" s="160"/>
      <c r="AN275" s="24">
        <v>99000</v>
      </c>
      <c r="AO275" s="24">
        <v>0</v>
      </c>
      <c r="AP275" s="212">
        <v>1</v>
      </c>
      <c r="AQ275" s="159" t="s">
        <v>1629</v>
      </c>
    </row>
    <row r="276" spans="1:44" ht="21" customHeight="1">
      <c r="A276" s="18" t="s">
        <v>128</v>
      </c>
      <c r="C276" s="215" t="s">
        <v>224</v>
      </c>
      <c r="D276" s="1" t="s">
        <v>486</v>
      </c>
      <c r="E276" s="28" t="s">
        <v>487</v>
      </c>
      <c r="G276" s="28" t="s">
        <v>918</v>
      </c>
      <c r="H276" s="213">
        <v>5260</v>
      </c>
      <c r="I276" s="213">
        <f t="shared" si="4"/>
        <v>4495.7264957264961</v>
      </c>
      <c r="J276" s="3">
        <v>4495.7299999999996</v>
      </c>
      <c r="K276" s="210">
        <v>-3.5042735034949146E-3</v>
      </c>
      <c r="M276" s="28" t="s">
        <v>1306</v>
      </c>
      <c r="N276" s="28" t="s">
        <v>1286</v>
      </c>
      <c r="O276" s="216">
        <v>40438</v>
      </c>
      <c r="P276" s="216">
        <v>40463</v>
      </c>
      <c r="Q276" s="28" t="s">
        <v>1414</v>
      </c>
      <c r="R276" s="2" t="s">
        <v>3423</v>
      </c>
      <c r="S276" s="158" t="s">
        <v>1450</v>
      </c>
      <c r="T276" s="28" t="s">
        <v>67</v>
      </c>
      <c r="U276" s="28"/>
      <c r="V276" s="28"/>
      <c r="X276" s="20" t="s">
        <v>1506</v>
      </c>
      <c r="Y276" s="212">
        <v>1</v>
      </c>
      <c r="Z276" s="24">
        <v>0</v>
      </c>
      <c r="AA276" s="160">
        <v>40511</v>
      </c>
      <c r="AE276" s="160"/>
      <c r="AI276" s="160"/>
      <c r="AN276" s="24">
        <v>5260</v>
      </c>
      <c r="AO276" s="24">
        <v>0</v>
      </c>
      <c r="AP276" s="212">
        <v>1</v>
      </c>
      <c r="AQ276" s="159" t="s">
        <v>1630</v>
      </c>
    </row>
    <row r="277" spans="1:44" ht="21" customHeight="1">
      <c r="A277" s="18" t="s">
        <v>135</v>
      </c>
      <c r="C277" s="215" t="s">
        <v>225</v>
      </c>
      <c r="D277" s="1" t="s">
        <v>488</v>
      </c>
      <c r="E277" s="28" t="s">
        <v>489</v>
      </c>
      <c r="G277" s="28" t="s">
        <v>919</v>
      </c>
      <c r="H277" s="213">
        <v>7268</v>
      </c>
      <c r="I277" s="213">
        <f t="shared" si="4"/>
        <v>6211.9658119658125</v>
      </c>
      <c r="J277" s="3">
        <v>7268</v>
      </c>
      <c r="K277" s="210">
        <v>0</v>
      </c>
      <c r="M277" s="28" t="s">
        <v>1306</v>
      </c>
      <c r="N277" s="28" t="s">
        <v>1357</v>
      </c>
      <c r="O277" s="216">
        <v>40466</v>
      </c>
      <c r="P277" s="216">
        <v>40550</v>
      </c>
      <c r="Q277" s="28" t="s">
        <v>1449</v>
      </c>
      <c r="R277" s="2" t="s">
        <v>3423</v>
      </c>
      <c r="S277" s="158">
        <v>1</v>
      </c>
      <c r="T277" s="28" t="s">
        <v>1505</v>
      </c>
      <c r="U277" s="28"/>
      <c r="V277" s="28"/>
      <c r="X277" s="20" t="s">
        <v>1506</v>
      </c>
      <c r="Y277" s="212">
        <v>1</v>
      </c>
      <c r="Z277" s="24">
        <v>8918</v>
      </c>
      <c r="AA277" s="160">
        <v>40659</v>
      </c>
      <c r="AE277" s="160"/>
      <c r="AI277" s="160"/>
      <c r="AN277" s="24">
        <v>7268</v>
      </c>
      <c r="AO277" s="24">
        <v>0</v>
      </c>
      <c r="AP277" s="212">
        <v>1</v>
      </c>
      <c r="AQ277" s="159" t="s">
        <v>1631</v>
      </c>
    </row>
    <row r="278" spans="1:44" ht="21" customHeight="1">
      <c r="A278" s="18" t="s">
        <v>135</v>
      </c>
      <c r="C278" s="215" t="s">
        <v>225</v>
      </c>
      <c r="D278" s="1" t="s">
        <v>488</v>
      </c>
      <c r="E278" s="28" t="s">
        <v>489</v>
      </c>
      <c r="G278" s="28" t="s">
        <v>920</v>
      </c>
      <c r="H278" s="213">
        <v>1650</v>
      </c>
      <c r="I278" s="213">
        <f t="shared" si="4"/>
        <v>1410.2564102564104</v>
      </c>
      <c r="J278" s="3">
        <v>1650</v>
      </c>
      <c r="K278" s="210">
        <v>0</v>
      </c>
      <c r="M278" s="28" t="s">
        <v>1306</v>
      </c>
      <c r="N278" s="28" t="s">
        <v>1275</v>
      </c>
      <c r="O278" s="216">
        <v>40466</v>
      </c>
      <c r="P278" s="216">
        <v>40550</v>
      </c>
      <c r="Q278" s="28" t="s">
        <v>1449</v>
      </c>
      <c r="R278" s="2" t="s">
        <v>3423</v>
      </c>
      <c r="S278" s="158">
        <v>1</v>
      </c>
      <c r="T278" s="28" t="s">
        <v>1505</v>
      </c>
      <c r="U278" s="28"/>
      <c r="V278" s="28"/>
      <c r="X278" s="20" t="s">
        <v>1506</v>
      </c>
      <c r="Y278" s="212">
        <v>1</v>
      </c>
      <c r="Z278" s="24">
        <v>0</v>
      </c>
      <c r="AA278" s="160">
        <v>40844</v>
      </c>
      <c r="AE278" s="160"/>
      <c r="AI278" s="160"/>
      <c r="AN278" s="24">
        <v>1650</v>
      </c>
      <c r="AO278" s="24">
        <v>0</v>
      </c>
      <c r="AP278" s="212">
        <v>1</v>
      </c>
      <c r="AQ278" s="159"/>
    </row>
    <row r="279" spans="1:44" ht="21" customHeight="1">
      <c r="A279" s="18" t="s">
        <v>135</v>
      </c>
      <c r="C279" s="215" t="s">
        <v>226</v>
      </c>
      <c r="D279" s="1" t="s">
        <v>490</v>
      </c>
      <c r="E279" s="28" t="s">
        <v>491</v>
      </c>
      <c r="G279" s="28" t="s">
        <v>921</v>
      </c>
      <c r="H279" s="213">
        <v>15000</v>
      </c>
      <c r="I279" s="213">
        <f t="shared" si="4"/>
        <v>12820.512820512822</v>
      </c>
      <c r="J279" s="210">
        <v>15000</v>
      </c>
      <c r="K279" s="210">
        <v>0</v>
      </c>
      <c r="M279" s="28" t="s">
        <v>1296</v>
      </c>
      <c r="N279" s="28" t="s">
        <v>1350</v>
      </c>
      <c r="O279" s="216">
        <v>40434</v>
      </c>
      <c r="P279" s="216">
        <v>40441</v>
      </c>
      <c r="Q279" s="28" t="s">
        <v>1425</v>
      </c>
      <c r="R279" s="2" t="s">
        <v>3423</v>
      </c>
      <c r="S279" s="158">
        <v>1</v>
      </c>
      <c r="T279" s="28" t="s">
        <v>1505</v>
      </c>
      <c r="U279" s="28"/>
      <c r="V279" s="28"/>
      <c r="X279" s="20" t="s">
        <v>1506</v>
      </c>
      <c r="Y279" s="212">
        <v>1</v>
      </c>
      <c r="Z279" s="24">
        <v>276245.90000000002</v>
      </c>
      <c r="AA279" s="160">
        <v>40448</v>
      </c>
      <c r="AE279" s="160"/>
      <c r="AI279" s="160"/>
      <c r="AN279" s="24">
        <v>15000</v>
      </c>
      <c r="AO279" s="24">
        <v>0</v>
      </c>
      <c r="AP279" s="212">
        <v>1</v>
      </c>
      <c r="AQ279" s="159"/>
    </row>
    <row r="280" spans="1:44" ht="21" customHeight="1">
      <c r="A280" s="18" t="s">
        <v>135</v>
      </c>
      <c r="C280" s="215" t="s">
        <v>226</v>
      </c>
      <c r="D280" s="1" t="s">
        <v>490</v>
      </c>
      <c r="E280" s="28" t="s">
        <v>491</v>
      </c>
      <c r="G280" s="28" t="s">
        <v>922</v>
      </c>
      <c r="H280" s="213">
        <v>48000</v>
      </c>
      <c r="I280" s="213">
        <f t="shared" si="4"/>
        <v>41025.641025641031</v>
      </c>
      <c r="J280" s="210">
        <v>48000</v>
      </c>
      <c r="K280" s="210">
        <v>0</v>
      </c>
      <c r="M280" s="28" t="s">
        <v>1296</v>
      </c>
      <c r="N280" s="28" t="s">
        <v>1354</v>
      </c>
      <c r="O280" s="216">
        <v>40434</v>
      </c>
      <c r="P280" s="216">
        <v>40441</v>
      </c>
      <c r="Q280" s="28" t="s">
        <v>1425</v>
      </c>
      <c r="R280" s="2" t="s">
        <v>3423</v>
      </c>
      <c r="S280" s="158">
        <v>1</v>
      </c>
      <c r="T280" s="28" t="s">
        <v>1505</v>
      </c>
      <c r="U280" s="28"/>
      <c r="V280" s="28"/>
      <c r="X280" s="20" t="s">
        <v>1506</v>
      </c>
      <c r="Y280" s="212">
        <v>1</v>
      </c>
      <c r="Z280" s="24">
        <v>0</v>
      </c>
      <c r="AA280" s="160">
        <v>40448</v>
      </c>
      <c r="AE280" s="160"/>
      <c r="AI280" s="160"/>
      <c r="AN280" s="24">
        <v>48000</v>
      </c>
      <c r="AO280" s="24">
        <v>0</v>
      </c>
      <c r="AP280" s="212">
        <v>1</v>
      </c>
      <c r="AQ280" s="159"/>
    </row>
    <row r="281" spans="1:44" ht="21" customHeight="1">
      <c r="A281" s="18" t="s">
        <v>135</v>
      </c>
      <c r="C281" s="215" t="s">
        <v>226</v>
      </c>
      <c r="D281" s="1" t="s">
        <v>490</v>
      </c>
      <c r="E281" s="28" t="s">
        <v>491</v>
      </c>
      <c r="G281" s="28" t="s">
        <v>923</v>
      </c>
      <c r="H281" s="213">
        <v>213245.9</v>
      </c>
      <c r="I281" s="213">
        <f t="shared" si="4"/>
        <v>182261.452991453</v>
      </c>
      <c r="J281" s="3">
        <v>213245.9</v>
      </c>
      <c r="K281" s="210">
        <v>0</v>
      </c>
      <c r="M281" s="28" t="s">
        <v>1296</v>
      </c>
      <c r="N281" s="28" t="s">
        <v>1321</v>
      </c>
      <c r="O281" s="216">
        <v>40502</v>
      </c>
      <c r="P281" s="216">
        <v>40504</v>
      </c>
      <c r="Q281" s="28" t="s">
        <v>1425</v>
      </c>
      <c r="R281" s="2" t="s">
        <v>3423</v>
      </c>
      <c r="S281" s="158">
        <v>1</v>
      </c>
      <c r="T281" s="28" t="s">
        <v>1505</v>
      </c>
      <c r="U281" s="28"/>
      <c r="V281" s="28"/>
      <c r="X281" s="20" t="s">
        <v>1506</v>
      </c>
      <c r="Y281" s="212">
        <v>1</v>
      </c>
      <c r="Z281" s="24">
        <v>0</v>
      </c>
      <c r="AA281" s="160">
        <v>40511</v>
      </c>
      <c r="AE281" s="160"/>
      <c r="AI281" s="160"/>
      <c r="AN281" s="24">
        <v>213245.9</v>
      </c>
      <c r="AO281" s="24">
        <v>0</v>
      </c>
      <c r="AP281" s="212">
        <v>1</v>
      </c>
      <c r="AQ281" s="159"/>
    </row>
    <row r="282" spans="1:44" ht="21" customHeight="1">
      <c r="A282" s="18" t="s">
        <v>135</v>
      </c>
      <c r="C282" s="215" t="s">
        <v>227</v>
      </c>
      <c r="D282" s="1" t="s">
        <v>492</v>
      </c>
      <c r="E282" s="28" t="s">
        <v>493</v>
      </c>
      <c r="G282" s="28" t="s">
        <v>924</v>
      </c>
      <c r="H282" s="213">
        <v>212518</v>
      </c>
      <c r="I282" s="213">
        <f t="shared" si="4"/>
        <v>181639.31623931625</v>
      </c>
      <c r="J282" s="3">
        <v>212518</v>
      </c>
      <c r="K282" s="210">
        <v>0</v>
      </c>
      <c r="M282" s="28" t="s">
        <v>1306</v>
      </c>
      <c r="N282" s="28" t="s">
        <v>1358</v>
      </c>
      <c r="O282" s="216">
        <v>40448</v>
      </c>
      <c r="P282" s="216">
        <v>40463</v>
      </c>
      <c r="Q282" s="28" t="s">
        <v>1414</v>
      </c>
      <c r="R282" s="2" t="s">
        <v>3423</v>
      </c>
      <c r="S282" s="158" t="s">
        <v>1451</v>
      </c>
      <c r="T282" s="28" t="s">
        <v>1505</v>
      </c>
      <c r="U282" s="28"/>
      <c r="V282" s="28"/>
      <c r="X282" s="20" t="s">
        <v>1506</v>
      </c>
      <c r="Y282" s="212">
        <v>0.3</v>
      </c>
      <c r="Z282" s="24">
        <v>75545.399999999994</v>
      </c>
      <c r="AA282" s="160">
        <v>40511</v>
      </c>
      <c r="AC282" s="212">
        <v>0.3</v>
      </c>
      <c r="AD282" s="24">
        <v>75545.399999999994</v>
      </c>
      <c r="AE282" s="160">
        <v>40599</v>
      </c>
      <c r="AG282" s="212">
        <v>0.3</v>
      </c>
      <c r="AH282" s="24">
        <v>75545.399999999994</v>
      </c>
      <c r="AI282" s="160">
        <v>40753</v>
      </c>
      <c r="AK282" s="30">
        <v>0.1</v>
      </c>
      <c r="AL282" s="20">
        <v>25181.800000000003</v>
      </c>
      <c r="AM282" s="160">
        <v>40896</v>
      </c>
      <c r="AN282" s="24">
        <v>212518</v>
      </c>
      <c r="AO282" s="24">
        <v>0</v>
      </c>
      <c r="AP282" s="212">
        <v>1</v>
      </c>
      <c r="AQ282" s="159" t="s">
        <v>1632</v>
      </c>
    </row>
    <row r="283" spans="1:44" ht="21" customHeight="1">
      <c r="A283" s="18" t="s">
        <v>135</v>
      </c>
      <c r="C283" s="215" t="s">
        <v>227</v>
      </c>
      <c r="D283" s="1" t="s">
        <v>492</v>
      </c>
      <c r="E283" s="28" t="s">
        <v>493</v>
      </c>
      <c r="G283" s="28" t="s">
        <v>925</v>
      </c>
      <c r="H283" s="213">
        <v>39300</v>
      </c>
      <c r="I283" s="213">
        <f t="shared" si="4"/>
        <v>33589.743589743593</v>
      </c>
      <c r="J283" s="210"/>
      <c r="K283" s="210">
        <v>39300</v>
      </c>
      <c r="M283" s="28" t="s">
        <v>1306</v>
      </c>
      <c r="N283" s="28" t="s">
        <v>1359</v>
      </c>
      <c r="O283" s="216">
        <v>40448</v>
      </c>
      <c r="P283" s="216">
        <v>40463</v>
      </c>
      <c r="Q283" s="28" t="s">
        <v>1414</v>
      </c>
      <c r="R283" s="2" t="s">
        <v>3423</v>
      </c>
      <c r="S283" s="158">
        <v>1</v>
      </c>
      <c r="T283" s="28" t="s">
        <v>1505</v>
      </c>
      <c r="U283" s="28"/>
      <c r="V283" s="28"/>
      <c r="Y283" s="212"/>
      <c r="Z283" s="24"/>
      <c r="AA283" s="160"/>
      <c r="AE283" s="160"/>
      <c r="AI283" s="160"/>
      <c r="AN283" s="24">
        <v>0</v>
      </c>
      <c r="AO283" s="24">
        <v>39300</v>
      </c>
      <c r="AP283" s="212">
        <v>0</v>
      </c>
      <c r="AQ283" s="159"/>
    </row>
    <row r="284" spans="1:44" ht="21" customHeight="1">
      <c r="A284" s="18" t="s">
        <v>135</v>
      </c>
      <c r="C284" s="215" t="s">
        <v>228</v>
      </c>
      <c r="D284" s="1" t="s">
        <v>494</v>
      </c>
      <c r="E284" s="28" t="s">
        <v>495</v>
      </c>
      <c r="G284" s="28" t="s">
        <v>926</v>
      </c>
      <c r="H284" s="213">
        <v>33150</v>
      </c>
      <c r="I284" s="213">
        <f t="shared" si="4"/>
        <v>28333.333333333336</v>
      </c>
      <c r="J284" s="3">
        <v>28333.33</v>
      </c>
      <c r="K284" s="210">
        <v>3.3333333340124227E-3</v>
      </c>
      <c r="M284" s="28" t="s">
        <v>1306</v>
      </c>
      <c r="N284" s="28" t="s">
        <v>1360</v>
      </c>
      <c r="O284" s="216">
        <v>40451</v>
      </c>
      <c r="P284" s="216">
        <v>40550</v>
      </c>
      <c r="Q284" s="28" t="s">
        <v>1449</v>
      </c>
      <c r="R284" s="2" t="s">
        <v>3423</v>
      </c>
      <c r="S284" s="158" t="s">
        <v>1452</v>
      </c>
      <c r="T284" s="28" t="s">
        <v>67</v>
      </c>
      <c r="U284" s="28"/>
      <c r="V284" s="28"/>
      <c r="X284" s="20" t="s">
        <v>1506</v>
      </c>
      <c r="Y284" s="212">
        <v>0.9</v>
      </c>
      <c r="Z284" s="24">
        <v>29835</v>
      </c>
      <c r="AA284" s="160">
        <v>40693</v>
      </c>
      <c r="AC284" s="212">
        <v>0.1</v>
      </c>
      <c r="AD284" s="24">
        <v>3315</v>
      </c>
      <c r="AE284" s="160">
        <v>40875</v>
      </c>
      <c r="AI284" s="160"/>
      <c r="AN284" s="24">
        <v>33150</v>
      </c>
      <c r="AO284" s="24">
        <v>0</v>
      </c>
      <c r="AP284" s="212">
        <v>1</v>
      </c>
      <c r="AQ284" s="159" t="s">
        <v>1633</v>
      </c>
    </row>
    <row r="285" spans="1:44" ht="21" customHeight="1">
      <c r="A285" s="18" t="s">
        <v>135</v>
      </c>
      <c r="C285" s="215" t="s">
        <v>229</v>
      </c>
      <c r="D285" s="1" t="s">
        <v>496</v>
      </c>
      <c r="E285" s="28" t="s">
        <v>497</v>
      </c>
      <c r="G285" s="28" t="s">
        <v>497</v>
      </c>
      <c r="H285" s="213">
        <v>2432000</v>
      </c>
      <c r="I285" s="213">
        <f t="shared" si="4"/>
        <v>2078632.4786324787</v>
      </c>
      <c r="J285" s="3">
        <v>2078632.48</v>
      </c>
      <c r="K285" s="210">
        <v>-1.3675212394446135E-3</v>
      </c>
      <c r="M285" s="28" t="s">
        <v>1280</v>
      </c>
      <c r="N285" s="28" t="s">
        <v>1361</v>
      </c>
      <c r="O285" s="216">
        <v>40480</v>
      </c>
      <c r="P285" s="216">
        <v>40504</v>
      </c>
      <c r="Q285" s="28" t="s">
        <v>1425</v>
      </c>
      <c r="R285" s="2" t="s">
        <v>3423</v>
      </c>
      <c r="S285" s="158" t="s">
        <v>1453</v>
      </c>
      <c r="T285" s="28" t="s">
        <v>67</v>
      </c>
      <c r="U285" s="28"/>
      <c r="V285" s="28"/>
      <c r="X285" s="20" t="s">
        <v>1506</v>
      </c>
      <c r="Y285" s="212">
        <v>0.75</v>
      </c>
      <c r="Z285" s="24">
        <v>1820000</v>
      </c>
      <c r="AA285" s="160">
        <v>40659</v>
      </c>
      <c r="AC285" s="212">
        <v>0.25</v>
      </c>
      <c r="AD285" s="24">
        <v>612000</v>
      </c>
      <c r="AE285" s="160">
        <v>40721</v>
      </c>
      <c r="AI285" s="160"/>
      <c r="AN285" s="24">
        <v>2432000</v>
      </c>
      <c r="AO285" s="24">
        <v>0</v>
      </c>
      <c r="AP285" s="212">
        <v>1</v>
      </c>
      <c r="AQ285" s="159" t="s">
        <v>1634</v>
      </c>
    </row>
    <row r="286" spans="1:44" ht="21" customHeight="1">
      <c r="A286" s="18" t="s">
        <v>135</v>
      </c>
      <c r="C286" s="215" t="s">
        <v>230</v>
      </c>
      <c r="D286" s="1" t="s">
        <v>498</v>
      </c>
      <c r="E286" s="28" t="s">
        <v>499</v>
      </c>
      <c r="G286" s="28" t="s">
        <v>927</v>
      </c>
      <c r="H286" s="213">
        <v>1286426</v>
      </c>
      <c r="I286" s="213">
        <f t="shared" si="4"/>
        <v>1099509.4017094017</v>
      </c>
      <c r="J286" s="3">
        <v>1099509.3999999999</v>
      </c>
      <c r="K286" s="210">
        <v>1.7094018403440714E-3</v>
      </c>
      <c r="M286" s="28" t="s">
        <v>1362</v>
      </c>
      <c r="N286" s="28" t="s">
        <v>1286</v>
      </c>
      <c r="O286" s="216">
        <v>40504</v>
      </c>
      <c r="P286" s="216">
        <v>40506</v>
      </c>
      <c r="Q286" s="28" t="s">
        <v>1425</v>
      </c>
      <c r="R286" s="2" t="s">
        <v>3423</v>
      </c>
      <c r="S286" s="158" t="s">
        <v>1454</v>
      </c>
      <c r="T286" s="28" t="s">
        <v>67</v>
      </c>
      <c r="U286" s="28"/>
      <c r="V286" s="28"/>
      <c r="X286" s="20" t="s">
        <v>1506</v>
      </c>
      <c r="Y286" s="212">
        <v>0.9</v>
      </c>
      <c r="Z286" s="24">
        <v>1157783.4000000001</v>
      </c>
      <c r="AA286" s="160">
        <v>40526</v>
      </c>
      <c r="AC286" s="212">
        <v>0.1</v>
      </c>
      <c r="AD286" s="24">
        <v>128642.6</v>
      </c>
      <c r="AE286" s="160">
        <v>40721</v>
      </c>
      <c r="AI286" s="160"/>
      <c r="AN286" s="24">
        <v>1286426.0000000002</v>
      </c>
      <c r="AO286" s="24">
        <v>0</v>
      </c>
      <c r="AP286" s="212">
        <v>1.0000000000000002</v>
      </c>
      <c r="AQ286" s="159" t="s">
        <v>1635</v>
      </c>
      <c r="AR286" s="20">
        <v>1157783.3999999999</v>
      </c>
    </row>
    <row r="287" spans="1:44" ht="21" customHeight="1">
      <c r="A287" s="18" t="s">
        <v>135</v>
      </c>
      <c r="C287" s="215" t="s">
        <v>232</v>
      </c>
      <c r="D287" s="1" t="s">
        <v>502</v>
      </c>
      <c r="E287" s="28" t="s">
        <v>503</v>
      </c>
      <c r="G287" s="28" t="s">
        <v>929</v>
      </c>
      <c r="H287" s="213">
        <v>323900</v>
      </c>
      <c r="I287" s="213">
        <f t="shared" si="4"/>
        <v>276837.60683760687</v>
      </c>
      <c r="J287" s="3">
        <v>323900</v>
      </c>
      <c r="K287" s="210">
        <v>0</v>
      </c>
      <c r="M287" s="28" t="s">
        <v>1363</v>
      </c>
      <c r="N287" s="28" t="s">
        <v>1341</v>
      </c>
      <c r="O287" s="216">
        <v>40512</v>
      </c>
      <c r="P287" s="216">
        <v>40514</v>
      </c>
      <c r="Q287" s="28" t="s">
        <v>1414</v>
      </c>
      <c r="R287" s="2" t="s">
        <v>3423</v>
      </c>
      <c r="S287" s="158" t="s">
        <v>1455</v>
      </c>
      <c r="T287" s="28" t="s">
        <v>1505</v>
      </c>
      <c r="U287" s="28"/>
      <c r="V287" s="28"/>
      <c r="X287" s="20" t="s">
        <v>1506</v>
      </c>
      <c r="Y287" s="212">
        <v>0.3</v>
      </c>
      <c r="Z287" s="24">
        <v>157800</v>
      </c>
      <c r="AA287" s="160">
        <v>40599</v>
      </c>
      <c r="AC287" s="212">
        <v>0.3</v>
      </c>
      <c r="AD287" s="24">
        <v>157800</v>
      </c>
      <c r="AE287" s="160">
        <v>40693</v>
      </c>
      <c r="AG287" s="212">
        <v>0.4</v>
      </c>
      <c r="AH287" s="24">
        <v>210400</v>
      </c>
      <c r="AI287" s="160">
        <v>40875</v>
      </c>
      <c r="AK287" s="30"/>
      <c r="AN287" s="24">
        <v>323900</v>
      </c>
      <c r="AO287" s="24">
        <v>0</v>
      </c>
      <c r="AP287" s="212">
        <v>1</v>
      </c>
      <c r="AQ287" s="159" t="s">
        <v>1637</v>
      </c>
    </row>
    <row r="288" spans="1:44" ht="21" customHeight="1">
      <c r="A288" s="18" t="s">
        <v>135</v>
      </c>
      <c r="C288" s="215" t="s">
        <v>232</v>
      </c>
      <c r="D288" s="1" t="s">
        <v>502</v>
      </c>
      <c r="E288" s="28" t="s">
        <v>503</v>
      </c>
      <c r="G288" s="28" t="s">
        <v>930</v>
      </c>
      <c r="H288" s="213">
        <v>93150</v>
      </c>
      <c r="I288" s="213">
        <f t="shared" si="4"/>
        <v>79615.384615384624</v>
      </c>
      <c r="J288" s="3">
        <v>93150</v>
      </c>
      <c r="K288" s="210">
        <v>0</v>
      </c>
      <c r="M288" s="28" t="s">
        <v>1363</v>
      </c>
      <c r="N288" s="28" t="s">
        <v>1297</v>
      </c>
      <c r="O288" s="216">
        <v>40512</v>
      </c>
      <c r="P288" s="216">
        <v>40515</v>
      </c>
      <c r="Q288" s="28" t="s">
        <v>1414</v>
      </c>
      <c r="R288" s="2" t="s">
        <v>3423</v>
      </c>
      <c r="S288" s="158">
        <v>1</v>
      </c>
      <c r="T288" s="28" t="s">
        <v>1505</v>
      </c>
      <c r="U288" s="28"/>
      <c r="V288" s="28"/>
      <c r="X288" s="20" t="s">
        <v>1506</v>
      </c>
      <c r="Y288" s="212">
        <v>0.5</v>
      </c>
      <c r="Z288" s="24">
        <v>0</v>
      </c>
      <c r="AA288" s="160">
        <v>40599</v>
      </c>
      <c r="AC288" s="212">
        <v>0.2</v>
      </c>
      <c r="AD288" s="24">
        <v>0</v>
      </c>
      <c r="AE288" s="160">
        <v>40844</v>
      </c>
      <c r="AG288" s="212">
        <v>0.2</v>
      </c>
      <c r="AH288" s="24">
        <v>0</v>
      </c>
      <c r="AI288" s="160">
        <v>40927</v>
      </c>
      <c r="AK288" s="30">
        <v>0.1</v>
      </c>
      <c r="AL288" s="20">
        <v>0</v>
      </c>
      <c r="AM288" s="160">
        <v>41270</v>
      </c>
      <c r="AN288" s="24">
        <v>93150</v>
      </c>
      <c r="AO288" s="24">
        <v>0</v>
      </c>
      <c r="AP288" s="212">
        <v>1</v>
      </c>
      <c r="AQ288" s="159" t="s">
        <v>1638</v>
      </c>
    </row>
    <row r="289" spans="1:43" ht="21" customHeight="1">
      <c r="A289" s="18" t="s">
        <v>135</v>
      </c>
      <c r="C289" s="215" t="s">
        <v>232</v>
      </c>
      <c r="D289" s="1" t="s">
        <v>502</v>
      </c>
      <c r="E289" s="28" t="s">
        <v>503</v>
      </c>
      <c r="G289" s="28" t="s">
        <v>931</v>
      </c>
      <c r="H289" s="213">
        <v>108950</v>
      </c>
      <c r="I289" s="213">
        <f t="shared" si="4"/>
        <v>93119.658119658125</v>
      </c>
      <c r="J289" s="3">
        <v>108950</v>
      </c>
      <c r="K289" s="210">
        <v>0</v>
      </c>
      <c r="M289" s="28" t="s">
        <v>1293</v>
      </c>
      <c r="N289" s="28" t="s">
        <v>1291</v>
      </c>
      <c r="O289" s="216">
        <v>40507</v>
      </c>
      <c r="P289" s="216">
        <v>40525</v>
      </c>
      <c r="Q289" s="28" t="s">
        <v>1414</v>
      </c>
      <c r="R289" s="2" t="s">
        <v>3423</v>
      </c>
      <c r="S289" s="158" t="s">
        <v>1444</v>
      </c>
      <c r="T289" s="28" t="s">
        <v>1505</v>
      </c>
      <c r="U289" s="28"/>
      <c r="V289" s="28"/>
      <c r="X289" s="20" t="s">
        <v>1506</v>
      </c>
      <c r="Y289" s="212">
        <v>0.5</v>
      </c>
      <c r="Z289" s="24">
        <v>0</v>
      </c>
      <c r="AA289" s="160">
        <v>40630</v>
      </c>
      <c r="AC289" s="212">
        <v>0.4</v>
      </c>
      <c r="AD289" s="24">
        <v>0</v>
      </c>
      <c r="AE289" s="160">
        <v>40875</v>
      </c>
      <c r="AI289" s="160"/>
      <c r="AK289" s="30">
        <v>0.1</v>
      </c>
      <c r="AL289" s="20">
        <v>0</v>
      </c>
      <c r="AM289" s="160">
        <v>41270</v>
      </c>
      <c r="AN289" s="24">
        <v>108950</v>
      </c>
      <c r="AO289" s="24">
        <v>0</v>
      </c>
      <c r="AP289" s="212">
        <v>1</v>
      </c>
      <c r="AQ289" s="159"/>
    </row>
    <row r="290" spans="1:43" ht="21" customHeight="1">
      <c r="A290" s="18" t="s">
        <v>135</v>
      </c>
      <c r="C290" s="215" t="s">
        <v>231</v>
      </c>
      <c r="D290" s="1" t="s">
        <v>500</v>
      </c>
      <c r="E290" s="28" t="s">
        <v>501</v>
      </c>
      <c r="G290" s="28" t="s">
        <v>928</v>
      </c>
      <c r="H290" s="213">
        <v>33343</v>
      </c>
      <c r="I290" s="213">
        <f t="shared" si="4"/>
        <v>28498.290598290601</v>
      </c>
      <c r="J290" s="3">
        <v>28498.29</v>
      </c>
      <c r="K290" s="210">
        <v>5.982906004646793E-4</v>
      </c>
      <c r="M290" s="28" t="s">
        <v>1355</v>
      </c>
      <c r="N290" s="28" t="s">
        <v>1286</v>
      </c>
      <c r="O290" s="216">
        <v>40510</v>
      </c>
      <c r="P290" s="216">
        <v>40532</v>
      </c>
      <c r="Q290" s="28" t="s">
        <v>1425</v>
      </c>
      <c r="R290" s="2" t="s">
        <v>3423</v>
      </c>
      <c r="S290" s="158" t="s">
        <v>1450</v>
      </c>
      <c r="T290" s="28" t="s">
        <v>67</v>
      </c>
      <c r="U290" s="28"/>
      <c r="V290" s="28"/>
      <c r="X290" s="20" t="s">
        <v>1506</v>
      </c>
      <c r="Y290" s="212">
        <v>1</v>
      </c>
      <c r="Z290" s="24">
        <v>33343</v>
      </c>
      <c r="AA290" s="160">
        <v>40721</v>
      </c>
      <c r="AE290" s="160"/>
      <c r="AI290" s="160"/>
      <c r="AN290" s="24">
        <v>33343</v>
      </c>
      <c r="AO290" s="24">
        <v>0</v>
      </c>
      <c r="AP290" s="212">
        <v>1</v>
      </c>
      <c r="AQ290" s="159" t="s">
        <v>1636</v>
      </c>
    </row>
    <row r="291" spans="1:43" ht="21" customHeight="1">
      <c r="A291" s="18" t="s">
        <v>135</v>
      </c>
      <c r="C291" s="215" t="s">
        <v>233</v>
      </c>
      <c r="D291" s="1" t="s">
        <v>504</v>
      </c>
      <c r="E291" s="28" t="s">
        <v>505</v>
      </c>
      <c r="G291" s="28" t="s">
        <v>932</v>
      </c>
      <c r="H291" s="213">
        <v>12400</v>
      </c>
      <c r="I291" s="213">
        <f t="shared" si="4"/>
        <v>10598.2905982906</v>
      </c>
      <c r="J291" s="210">
        <v>12400</v>
      </c>
      <c r="K291" s="210">
        <v>0</v>
      </c>
      <c r="M291" s="28" t="s">
        <v>1304</v>
      </c>
      <c r="N291" s="28" t="s">
        <v>1354</v>
      </c>
      <c r="O291" s="216">
        <v>40540</v>
      </c>
      <c r="P291" s="216">
        <v>40540</v>
      </c>
      <c r="Q291" s="28" t="s">
        <v>1414</v>
      </c>
      <c r="R291" s="2" t="s">
        <v>3423</v>
      </c>
      <c r="S291" s="158">
        <v>1</v>
      </c>
      <c r="T291" s="28" t="s">
        <v>1505</v>
      </c>
      <c r="U291" s="28"/>
      <c r="V291" s="28"/>
      <c r="X291" s="30" t="s">
        <v>1506</v>
      </c>
      <c r="Y291" s="212">
        <v>1</v>
      </c>
      <c r="Z291" s="24">
        <v>683380</v>
      </c>
      <c r="AA291" s="160">
        <v>40693</v>
      </c>
      <c r="AE291" s="160"/>
      <c r="AI291" s="160"/>
      <c r="AN291" s="24">
        <v>12400</v>
      </c>
      <c r="AO291" s="24">
        <v>0</v>
      </c>
      <c r="AP291" s="212">
        <v>1</v>
      </c>
      <c r="AQ291" s="159" t="s">
        <v>1639</v>
      </c>
    </row>
    <row r="292" spans="1:43" ht="21" customHeight="1">
      <c r="A292" s="18" t="s">
        <v>135</v>
      </c>
      <c r="C292" s="215" t="s">
        <v>233</v>
      </c>
      <c r="D292" s="1" t="s">
        <v>504</v>
      </c>
      <c r="E292" s="28" t="s">
        <v>505</v>
      </c>
      <c r="G292" s="28" t="s">
        <v>933</v>
      </c>
      <c r="H292" s="213">
        <v>141869</v>
      </c>
      <c r="I292" s="213">
        <f t="shared" si="4"/>
        <v>121255.55555555556</v>
      </c>
      <c r="J292" s="210">
        <v>141869</v>
      </c>
      <c r="K292" s="210">
        <v>0</v>
      </c>
      <c r="M292" s="28" t="s">
        <v>1304</v>
      </c>
      <c r="N292" s="28" t="s">
        <v>1364</v>
      </c>
      <c r="O292" s="216">
        <v>40553</v>
      </c>
      <c r="P292" s="216">
        <v>40561</v>
      </c>
      <c r="Q292" s="28" t="s">
        <v>1414</v>
      </c>
      <c r="R292" s="2" t="s">
        <v>3423</v>
      </c>
      <c r="S292" s="158" t="s">
        <v>1444</v>
      </c>
      <c r="T292" s="28" t="s">
        <v>1505</v>
      </c>
      <c r="U292" s="28"/>
      <c r="V292" s="28"/>
      <c r="X292" s="20" t="s">
        <v>1506</v>
      </c>
      <c r="Y292" s="212">
        <v>0.5</v>
      </c>
      <c r="Z292" s="24">
        <v>0</v>
      </c>
      <c r="AA292" s="160">
        <v>40659</v>
      </c>
      <c r="AC292" s="212">
        <v>0.4</v>
      </c>
      <c r="AD292" s="24">
        <v>0</v>
      </c>
      <c r="AE292" s="160">
        <v>40721</v>
      </c>
      <c r="AG292" s="212">
        <v>0.1</v>
      </c>
      <c r="AH292" s="24">
        <v>0</v>
      </c>
      <c r="AI292" s="160">
        <v>40753</v>
      </c>
      <c r="AN292" s="24">
        <v>141869</v>
      </c>
      <c r="AO292" s="24">
        <v>0</v>
      </c>
      <c r="AP292" s="212">
        <v>1</v>
      </c>
      <c r="AQ292" s="159" t="s">
        <v>1640</v>
      </c>
    </row>
    <row r="293" spans="1:43" ht="21" customHeight="1">
      <c r="A293" s="18" t="s">
        <v>135</v>
      </c>
      <c r="C293" s="215" t="s">
        <v>233</v>
      </c>
      <c r="D293" s="1" t="s">
        <v>504</v>
      </c>
      <c r="E293" s="28" t="s">
        <v>505</v>
      </c>
      <c r="G293" s="28" t="s">
        <v>934</v>
      </c>
      <c r="H293" s="213">
        <v>68900</v>
      </c>
      <c r="I293" s="213">
        <f t="shared" si="4"/>
        <v>58888.888888888891</v>
      </c>
      <c r="J293" s="210">
        <v>68900</v>
      </c>
      <c r="K293" s="210">
        <v>0</v>
      </c>
      <c r="M293" s="28" t="s">
        <v>1304</v>
      </c>
      <c r="N293" s="28" t="s">
        <v>1343</v>
      </c>
      <c r="O293" s="216">
        <v>40553</v>
      </c>
      <c r="P293" s="216">
        <v>40561</v>
      </c>
      <c r="Q293" s="28" t="s">
        <v>1414</v>
      </c>
      <c r="R293" s="2" t="s">
        <v>3423</v>
      </c>
      <c r="S293" s="158" t="s">
        <v>1444</v>
      </c>
      <c r="T293" s="28" t="s">
        <v>1505</v>
      </c>
      <c r="U293" s="28"/>
      <c r="V293" s="28"/>
      <c r="X293" s="20" t="s">
        <v>1506</v>
      </c>
      <c r="Y293" s="212">
        <v>0.5</v>
      </c>
      <c r="Z293" s="24">
        <v>0</v>
      </c>
      <c r="AA293" s="160">
        <v>40659</v>
      </c>
      <c r="AC293" s="212">
        <v>0.5</v>
      </c>
      <c r="AD293" s="24">
        <v>0</v>
      </c>
      <c r="AE293" s="160">
        <v>40753</v>
      </c>
      <c r="AI293" s="160"/>
      <c r="AN293" s="24">
        <v>68900</v>
      </c>
      <c r="AO293" s="24">
        <v>0</v>
      </c>
      <c r="AP293" s="212">
        <v>1</v>
      </c>
      <c r="AQ293" s="159" t="s">
        <v>1641</v>
      </c>
    </row>
    <row r="294" spans="1:43" ht="21" customHeight="1">
      <c r="A294" s="18" t="s">
        <v>135</v>
      </c>
      <c r="C294" s="215" t="s">
        <v>233</v>
      </c>
      <c r="D294" s="1" t="s">
        <v>504</v>
      </c>
      <c r="E294" s="28" t="s">
        <v>505</v>
      </c>
      <c r="G294" s="28" t="s">
        <v>935</v>
      </c>
      <c r="H294" s="213">
        <v>9900</v>
      </c>
      <c r="I294" s="213">
        <f t="shared" si="4"/>
        <v>8461.5384615384628</v>
      </c>
      <c r="J294" s="210">
        <v>9900</v>
      </c>
      <c r="K294" s="210">
        <v>0</v>
      </c>
      <c r="M294" s="28" t="s">
        <v>1304</v>
      </c>
      <c r="N294" s="28" t="s">
        <v>1343</v>
      </c>
      <c r="O294" s="216">
        <v>40584</v>
      </c>
      <c r="P294" s="216">
        <v>40610</v>
      </c>
      <c r="Q294" s="28" t="s">
        <v>1414</v>
      </c>
      <c r="R294" s="2" t="s">
        <v>3423</v>
      </c>
      <c r="S294" s="158">
        <v>1</v>
      </c>
      <c r="T294" s="28" t="s">
        <v>1505</v>
      </c>
      <c r="U294" s="28"/>
      <c r="V294" s="28"/>
      <c r="X294" s="20" t="s">
        <v>1506</v>
      </c>
      <c r="Y294" s="212">
        <v>1</v>
      </c>
      <c r="Z294" s="24">
        <v>0</v>
      </c>
      <c r="AA294" s="160">
        <v>40659</v>
      </c>
      <c r="AE294" s="160"/>
      <c r="AI294" s="160"/>
      <c r="AN294" s="24">
        <v>9900</v>
      </c>
      <c r="AO294" s="24">
        <v>0</v>
      </c>
      <c r="AP294" s="212">
        <v>1</v>
      </c>
      <c r="AQ294" s="159" t="s">
        <v>1642</v>
      </c>
    </row>
    <row r="295" spans="1:43" ht="21" customHeight="1">
      <c r="A295" s="18" t="s">
        <v>135</v>
      </c>
      <c r="C295" s="215" t="s">
        <v>233</v>
      </c>
      <c r="D295" s="1" t="s">
        <v>504</v>
      </c>
      <c r="E295" s="28" t="s">
        <v>505</v>
      </c>
      <c r="G295" s="28" t="s">
        <v>936</v>
      </c>
      <c r="H295" s="213">
        <v>145739</v>
      </c>
      <c r="I295" s="213">
        <f t="shared" si="4"/>
        <v>124563.24786324787</v>
      </c>
      <c r="J295" s="210">
        <v>145739</v>
      </c>
      <c r="K295" s="210">
        <v>0</v>
      </c>
      <c r="M295" s="28" t="s">
        <v>1304</v>
      </c>
      <c r="N295" s="28" t="s">
        <v>1305</v>
      </c>
      <c r="O295" s="216">
        <v>40607</v>
      </c>
      <c r="P295" s="216">
        <v>40616</v>
      </c>
      <c r="Q295" s="28" t="s">
        <v>1414</v>
      </c>
      <c r="R295" s="2" t="s">
        <v>3423</v>
      </c>
      <c r="S295" s="158" t="s">
        <v>1444</v>
      </c>
      <c r="T295" s="28" t="s">
        <v>1505</v>
      </c>
      <c r="U295" s="28"/>
      <c r="V295" s="28"/>
      <c r="X295" s="20" t="s">
        <v>1506</v>
      </c>
      <c r="Y295" s="212">
        <v>0.5</v>
      </c>
      <c r="Z295" s="24">
        <v>0</v>
      </c>
      <c r="AA295" s="160">
        <v>40659</v>
      </c>
      <c r="AC295" s="212">
        <v>0.5</v>
      </c>
      <c r="AD295" s="24">
        <v>0</v>
      </c>
      <c r="AE295" s="160">
        <v>40753</v>
      </c>
      <c r="AI295" s="160"/>
      <c r="AN295" s="24">
        <v>145739</v>
      </c>
      <c r="AO295" s="24">
        <v>0</v>
      </c>
      <c r="AP295" s="212">
        <v>1</v>
      </c>
      <c r="AQ295" s="159" t="s">
        <v>1643</v>
      </c>
    </row>
    <row r="296" spans="1:43" ht="21" customHeight="1">
      <c r="A296" s="18" t="s">
        <v>135</v>
      </c>
      <c r="C296" s="215" t="s">
        <v>233</v>
      </c>
      <c r="D296" s="1" t="s">
        <v>504</v>
      </c>
      <c r="E296" s="28" t="s">
        <v>505</v>
      </c>
      <c r="G296" s="28" t="s">
        <v>937</v>
      </c>
      <c r="H296" s="213">
        <v>19000</v>
      </c>
      <c r="I296" s="213">
        <f t="shared" si="4"/>
        <v>16239.31623931624</v>
      </c>
      <c r="J296" s="3">
        <v>19000</v>
      </c>
      <c r="K296" s="210">
        <v>0</v>
      </c>
      <c r="M296" s="28" t="s">
        <v>1304</v>
      </c>
      <c r="N296" s="28" t="s">
        <v>1303</v>
      </c>
      <c r="O296" s="216">
        <v>40614</v>
      </c>
      <c r="P296" s="216">
        <v>40618</v>
      </c>
      <c r="Q296" s="28" t="s">
        <v>1414</v>
      </c>
      <c r="R296" s="2" t="s">
        <v>3423</v>
      </c>
      <c r="S296" s="158">
        <v>1</v>
      </c>
      <c r="T296" s="28" t="s">
        <v>1505</v>
      </c>
      <c r="U296" s="28"/>
      <c r="V296" s="28"/>
      <c r="X296" s="20" t="s">
        <v>1506</v>
      </c>
      <c r="Y296" s="212">
        <v>1</v>
      </c>
      <c r="Z296" s="24">
        <v>0</v>
      </c>
      <c r="AA296" s="160">
        <v>40753</v>
      </c>
      <c r="AE296" s="160"/>
      <c r="AI296" s="160"/>
      <c r="AN296" s="24">
        <v>19000</v>
      </c>
      <c r="AO296" s="24">
        <v>0</v>
      </c>
      <c r="AP296" s="212">
        <v>1</v>
      </c>
      <c r="AQ296" s="159" t="s">
        <v>1644</v>
      </c>
    </row>
    <row r="297" spans="1:43" ht="21" customHeight="1">
      <c r="A297" s="18" t="s">
        <v>135</v>
      </c>
      <c r="C297" s="215" t="s">
        <v>233</v>
      </c>
      <c r="D297" s="1" t="s">
        <v>504</v>
      </c>
      <c r="E297" s="28" t="s">
        <v>505</v>
      </c>
      <c r="G297" s="28" t="s">
        <v>938</v>
      </c>
      <c r="H297" s="213">
        <v>108700</v>
      </c>
      <c r="I297" s="213">
        <f t="shared" si="4"/>
        <v>92905.982905982906</v>
      </c>
      <c r="J297" s="210">
        <v>108700</v>
      </c>
      <c r="K297" s="210">
        <v>0</v>
      </c>
      <c r="M297" s="28" t="s">
        <v>1304</v>
      </c>
      <c r="N297" s="28" t="s">
        <v>1345</v>
      </c>
      <c r="O297" s="216">
        <v>40614</v>
      </c>
      <c r="P297" s="216">
        <v>40620</v>
      </c>
      <c r="Q297" s="28" t="s">
        <v>1414</v>
      </c>
      <c r="R297" s="2" t="s">
        <v>3423</v>
      </c>
      <c r="S297" s="158" t="s">
        <v>1444</v>
      </c>
      <c r="T297" s="28" t="s">
        <v>1505</v>
      </c>
      <c r="U297" s="28"/>
      <c r="V297" s="28"/>
      <c r="X297" s="20" t="s">
        <v>1506</v>
      </c>
      <c r="Y297" s="212">
        <v>0.5</v>
      </c>
      <c r="Z297" s="24">
        <v>0</v>
      </c>
      <c r="AA297" s="160">
        <v>40659</v>
      </c>
      <c r="AC297" s="212">
        <v>0.5</v>
      </c>
      <c r="AD297" s="24">
        <v>0</v>
      </c>
      <c r="AE297" s="160">
        <v>40753</v>
      </c>
      <c r="AI297" s="160"/>
      <c r="AN297" s="24">
        <v>108700</v>
      </c>
      <c r="AO297" s="24">
        <v>0</v>
      </c>
      <c r="AP297" s="212">
        <v>1</v>
      </c>
      <c r="AQ297" s="159" t="s">
        <v>1645</v>
      </c>
    </row>
    <row r="298" spans="1:43" ht="21" customHeight="1">
      <c r="A298" s="18" t="s">
        <v>135</v>
      </c>
      <c r="C298" s="215" t="s">
        <v>233</v>
      </c>
      <c r="D298" s="1" t="s">
        <v>504</v>
      </c>
      <c r="E298" s="28" t="s">
        <v>505</v>
      </c>
      <c r="G298" s="28" t="s">
        <v>939</v>
      </c>
      <c r="H298" s="213">
        <v>8272</v>
      </c>
      <c r="I298" s="213">
        <f t="shared" si="4"/>
        <v>7070.0854700854707</v>
      </c>
      <c r="J298" s="3">
        <v>8272</v>
      </c>
      <c r="K298" s="210">
        <v>0</v>
      </c>
      <c r="M298" s="28" t="s">
        <v>1304</v>
      </c>
      <c r="N298" s="28" t="s">
        <v>1286</v>
      </c>
      <c r="O298" s="216">
        <v>40626</v>
      </c>
      <c r="P298" s="216">
        <v>40626</v>
      </c>
      <c r="Q298" s="28" t="s">
        <v>1414</v>
      </c>
      <c r="R298" s="2" t="s">
        <v>3423</v>
      </c>
      <c r="S298" s="158">
        <v>1</v>
      </c>
      <c r="T298" s="28" t="s">
        <v>1505</v>
      </c>
      <c r="U298" s="28"/>
      <c r="V298" s="28"/>
      <c r="X298" s="20" t="s">
        <v>1506</v>
      </c>
      <c r="Y298" s="212">
        <v>1</v>
      </c>
      <c r="Z298" s="24">
        <v>0</v>
      </c>
      <c r="AA298" s="160">
        <v>40896</v>
      </c>
      <c r="AE298" s="160"/>
      <c r="AI298" s="160"/>
      <c r="AN298" s="24">
        <v>8272</v>
      </c>
      <c r="AO298" s="24">
        <v>0</v>
      </c>
      <c r="AP298" s="212">
        <v>1</v>
      </c>
      <c r="AQ298" s="159"/>
    </row>
    <row r="299" spans="1:43" ht="21" customHeight="1">
      <c r="A299" s="18" t="s">
        <v>135</v>
      </c>
      <c r="C299" s="215" t="s">
        <v>233</v>
      </c>
      <c r="D299" s="1" t="s">
        <v>504</v>
      </c>
      <c r="E299" s="28" t="s">
        <v>505</v>
      </c>
      <c r="G299" s="28" t="s">
        <v>940</v>
      </c>
      <c r="H299" s="213">
        <v>97000</v>
      </c>
      <c r="I299" s="213">
        <f t="shared" si="4"/>
        <v>82905.982905982906</v>
      </c>
      <c r="J299" s="3">
        <v>97000</v>
      </c>
      <c r="K299" s="210">
        <v>0</v>
      </c>
      <c r="M299" s="28" t="s">
        <v>1304</v>
      </c>
      <c r="N299" s="28" t="s">
        <v>1303</v>
      </c>
      <c r="O299" s="216">
        <v>40677</v>
      </c>
      <c r="P299" s="216">
        <v>40681</v>
      </c>
      <c r="Q299" s="28" t="s">
        <v>1414</v>
      </c>
      <c r="R299" s="2" t="s">
        <v>3423</v>
      </c>
      <c r="S299" s="158" t="s">
        <v>1444</v>
      </c>
      <c r="T299" s="28" t="s">
        <v>1505</v>
      </c>
      <c r="U299" s="28"/>
      <c r="V299" s="28"/>
      <c r="X299" s="20" t="s">
        <v>1506</v>
      </c>
      <c r="Y299" s="212">
        <v>1</v>
      </c>
      <c r="Z299" s="24">
        <v>0</v>
      </c>
      <c r="AA299" s="160">
        <v>40812</v>
      </c>
      <c r="AE299" s="160"/>
      <c r="AI299" s="160"/>
      <c r="AN299" s="24">
        <v>97000</v>
      </c>
      <c r="AO299" s="24">
        <v>0</v>
      </c>
      <c r="AP299" s="212">
        <v>1</v>
      </c>
      <c r="AQ299" s="159" t="s">
        <v>1646</v>
      </c>
    </row>
    <row r="300" spans="1:43" ht="21" customHeight="1">
      <c r="A300" s="18" t="s">
        <v>135</v>
      </c>
      <c r="C300" s="215" t="s">
        <v>233</v>
      </c>
      <c r="D300" s="1" t="s">
        <v>504</v>
      </c>
      <c r="E300" s="28" t="s">
        <v>505</v>
      </c>
      <c r="G300" s="28" t="s">
        <v>938</v>
      </c>
      <c r="H300" s="213">
        <v>10000</v>
      </c>
      <c r="I300" s="213">
        <f t="shared" si="4"/>
        <v>8547.0085470085469</v>
      </c>
      <c r="J300" s="210">
        <v>10000</v>
      </c>
      <c r="K300" s="210">
        <v>0</v>
      </c>
      <c r="M300" s="28" t="s">
        <v>1304</v>
      </c>
      <c r="N300" s="28" t="s">
        <v>1345</v>
      </c>
      <c r="O300" s="216">
        <v>40646</v>
      </c>
      <c r="P300" s="216">
        <v>40681</v>
      </c>
      <c r="Q300" s="28" t="s">
        <v>1414</v>
      </c>
      <c r="R300" s="2" t="s">
        <v>3423</v>
      </c>
      <c r="S300" s="158">
        <v>1</v>
      </c>
      <c r="T300" s="28" t="s">
        <v>1505</v>
      </c>
      <c r="U300" s="28"/>
      <c r="V300" s="28"/>
      <c r="X300" s="20" t="s">
        <v>1506</v>
      </c>
      <c r="Y300" s="212">
        <v>1</v>
      </c>
      <c r="Z300" s="24">
        <v>0</v>
      </c>
      <c r="AA300" s="160">
        <v>40721</v>
      </c>
      <c r="AE300" s="160"/>
      <c r="AI300" s="160"/>
      <c r="AN300" s="24">
        <v>10000</v>
      </c>
      <c r="AO300" s="24">
        <v>0</v>
      </c>
      <c r="AP300" s="212">
        <v>1</v>
      </c>
      <c r="AQ300" s="159"/>
    </row>
    <row r="301" spans="1:43" ht="21" customHeight="1">
      <c r="A301" s="18" t="s">
        <v>135</v>
      </c>
      <c r="C301" s="215" t="s">
        <v>233</v>
      </c>
      <c r="D301" s="1" t="s">
        <v>504</v>
      </c>
      <c r="E301" s="28" t="s">
        <v>505</v>
      </c>
      <c r="G301" s="28" t="s">
        <v>941</v>
      </c>
      <c r="H301" s="213">
        <v>12300</v>
      </c>
      <c r="I301" s="213">
        <f t="shared" si="4"/>
        <v>10512.820512820514</v>
      </c>
      <c r="J301" s="3">
        <v>12300</v>
      </c>
      <c r="K301" s="210">
        <v>0</v>
      </c>
      <c r="M301" s="28" t="s">
        <v>1304</v>
      </c>
      <c r="N301" s="28" t="s">
        <v>1343</v>
      </c>
      <c r="O301" s="216">
        <v>40661</v>
      </c>
      <c r="P301" s="216">
        <v>40681</v>
      </c>
      <c r="Q301" s="28" t="s">
        <v>1414</v>
      </c>
      <c r="R301" s="2" t="s">
        <v>3423</v>
      </c>
      <c r="S301" s="158">
        <v>1</v>
      </c>
      <c r="T301" s="28" t="s">
        <v>1505</v>
      </c>
      <c r="U301" s="28"/>
      <c r="V301" s="28"/>
      <c r="X301" s="20" t="s">
        <v>1506</v>
      </c>
      <c r="Y301" s="212">
        <v>1</v>
      </c>
      <c r="Z301" s="24">
        <v>0</v>
      </c>
      <c r="AA301" s="160">
        <v>40721</v>
      </c>
      <c r="AE301" s="160"/>
      <c r="AI301" s="160"/>
      <c r="AN301" s="24">
        <v>12300</v>
      </c>
      <c r="AO301" s="24">
        <v>0</v>
      </c>
      <c r="AP301" s="212">
        <v>1</v>
      </c>
      <c r="AQ301" s="159" t="s">
        <v>1647</v>
      </c>
    </row>
    <row r="302" spans="1:43" ht="21" customHeight="1">
      <c r="A302" s="18" t="s">
        <v>135</v>
      </c>
      <c r="C302" s="215" t="s">
        <v>233</v>
      </c>
      <c r="D302" s="1" t="s">
        <v>504</v>
      </c>
      <c r="E302" s="28" t="s">
        <v>505</v>
      </c>
      <c r="F302" s="1" t="s">
        <v>942</v>
      </c>
      <c r="G302" s="28" t="s">
        <v>943</v>
      </c>
      <c r="H302" s="213">
        <v>49300</v>
      </c>
      <c r="I302" s="213">
        <f t="shared" si="4"/>
        <v>42136.75213675214</v>
      </c>
      <c r="J302" s="3">
        <v>49300</v>
      </c>
      <c r="K302" s="210">
        <v>0</v>
      </c>
      <c r="M302" s="28" t="s">
        <v>1304</v>
      </c>
      <c r="N302" s="28" t="s">
        <v>1303</v>
      </c>
      <c r="O302" s="216">
        <v>40784</v>
      </c>
      <c r="P302" s="216">
        <v>40794</v>
      </c>
      <c r="Q302" s="28" t="s">
        <v>1414</v>
      </c>
      <c r="R302" s="2" t="s">
        <v>3423</v>
      </c>
      <c r="S302" s="158">
        <v>1</v>
      </c>
      <c r="T302" s="28" t="s">
        <v>1505</v>
      </c>
      <c r="U302" s="28"/>
      <c r="V302" s="28"/>
      <c r="X302" s="20" t="s">
        <v>1506</v>
      </c>
      <c r="Y302" s="212">
        <v>1</v>
      </c>
      <c r="Z302" s="24">
        <v>0</v>
      </c>
      <c r="AA302" s="160">
        <v>40812</v>
      </c>
      <c r="AE302" s="160"/>
      <c r="AI302" s="160"/>
      <c r="AN302" s="24">
        <v>49300</v>
      </c>
      <c r="AO302" s="24">
        <v>0</v>
      </c>
      <c r="AP302" s="212">
        <v>1</v>
      </c>
      <c r="AQ302" s="159" t="s">
        <v>1648</v>
      </c>
    </row>
    <row r="303" spans="1:43" ht="21" customHeight="1">
      <c r="A303" s="18" t="s">
        <v>135</v>
      </c>
      <c r="C303" s="215" t="s">
        <v>234</v>
      </c>
      <c r="D303" s="1" t="s">
        <v>506</v>
      </c>
      <c r="E303" s="28" t="s">
        <v>507</v>
      </c>
      <c r="G303" s="28" t="s">
        <v>944</v>
      </c>
      <c r="H303" s="213">
        <v>77587</v>
      </c>
      <c r="I303" s="213">
        <f t="shared" si="4"/>
        <v>66313.675213675218</v>
      </c>
      <c r="J303" s="3">
        <v>77587</v>
      </c>
      <c r="K303" s="210">
        <v>0</v>
      </c>
      <c r="M303" s="28" t="s">
        <v>1280</v>
      </c>
      <c r="N303" s="28" t="s">
        <v>1365</v>
      </c>
      <c r="O303" s="216">
        <v>40543</v>
      </c>
      <c r="P303" s="216">
        <v>40556</v>
      </c>
      <c r="Q303" s="28" t="s">
        <v>1425</v>
      </c>
      <c r="R303" s="2" t="s">
        <v>3423</v>
      </c>
      <c r="S303" s="158" t="s">
        <v>1456</v>
      </c>
      <c r="T303" s="28" t="s">
        <v>1505</v>
      </c>
      <c r="U303" s="28"/>
      <c r="V303" s="28"/>
      <c r="X303" s="20" t="s">
        <v>1506</v>
      </c>
      <c r="Y303" s="212">
        <v>0.6</v>
      </c>
      <c r="Z303" s="24">
        <v>201232.19999999998</v>
      </c>
      <c r="AA303" s="160">
        <v>40568</v>
      </c>
      <c r="AC303" s="212">
        <v>0.35</v>
      </c>
      <c r="AD303" s="24">
        <v>117385.45</v>
      </c>
      <c r="AE303" s="160">
        <v>40721</v>
      </c>
      <c r="AF303" s="20" t="s">
        <v>1534</v>
      </c>
      <c r="AG303" s="212">
        <v>5</v>
      </c>
      <c r="AH303" s="24">
        <v>16769.349999999999</v>
      </c>
      <c r="AI303" s="160">
        <v>41305</v>
      </c>
      <c r="AN303" s="24">
        <v>77587</v>
      </c>
      <c r="AO303" s="24">
        <v>0</v>
      </c>
      <c r="AP303" s="212">
        <v>1</v>
      </c>
      <c r="AQ303" s="159" t="s">
        <v>1649</v>
      </c>
    </row>
    <row r="304" spans="1:43" ht="21" customHeight="1">
      <c r="A304" s="18" t="s">
        <v>135</v>
      </c>
      <c r="C304" s="215" t="s">
        <v>234</v>
      </c>
      <c r="D304" s="1" t="s">
        <v>506</v>
      </c>
      <c r="E304" s="28" t="s">
        <v>507</v>
      </c>
      <c r="G304" s="28" t="s">
        <v>945</v>
      </c>
      <c r="H304" s="213">
        <v>45000</v>
      </c>
      <c r="I304" s="213">
        <f t="shared" si="4"/>
        <v>38461.538461538461</v>
      </c>
      <c r="J304" s="3">
        <v>45000</v>
      </c>
      <c r="K304" s="210">
        <v>0</v>
      </c>
      <c r="M304" s="28" t="s">
        <v>1280</v>
      </c>
      <c r="N304" s="28" t="s">
        <v>1347</v>
      </c>
      <c r="O304" s="216">
        <v>40543</v>
      </c>
      <c r="P304" s="216">
        <v>40553</v>
      </c>
      <c r="Q304" s="28" t="s">
        <v>1425</v>
      </c>
      <c r="R304" s="2" t="s">
        <v>3423</v>
      </c>
      <c r="S304" s="158" t="s">
        <v>1457</v>
      </c>
      <c r="T304" s="28" t="s">
        <v>1505</v>
      </c>
      <c r="U304" s="28"/>
      <c r="V304" s="28"/>
      <c r="X304" s="20" t="s">
        <v>1506</v>
      </c>
      <c r="Y304" s="212">
        <v>0.4</v>
      </c>
      <c r="Z304" s="24">
        <v>0</v>
      </c>
      <c r="AA304" s="160">
        <v>40630</v>
      </c>
      <c r="AC304" s="212">
        <v>0.5</v>
      </c>
      <c r="AD304" s="24">
        <v>0</v>
      </c>
      <c r="AE304" s="160">
        <v>40721</v>
      </c>
      <c r="AF304" s="20" t="s">
        <v>1534</v>
      </c>
      <c r="AG304" s="212">
        <v>10</v>
      </c>
      <c r="AH304" s="24">
        <v>0</v>
      </c>
      <c r="AI304" s="160">
        <v>41305</v>
      </c>
      <c r="AN304" s="24">
        <v>45000</v>
      </c>
      <c r="AO304" s="24">
        <v>0</v>
      </c>
      <c r="AP304" s="212">
        <v>1</v>
      </c>
      <c r="AQ304" s="159" t="s">
        <v>1650</v>
      </c>
    </row>
    <row r="305" spans="1:43" ht="21" customHeight="1">
      <c r="A305" s="18" t="s">
        <v>135</v>
      </c>
      <c r="C305" s="215" t="s">
        <v>234</v>
      </c>
      <c r="D305" s="1" t="s">
        <v>506</v>
      </c>
      <c r="E305" s="28" t="s">
        <v>507</v>
      </c>
      <c r="G305" s="28" t="s">
        <v>946</v>
      </c>
      <c r="H305" s="213">
        <v>212800</v>
      </c>
      <c r="I305" s="213">
        <f t="shared" si="4"/>
        <v>181880.3418803419</v>
      </c>
      <c r="J305" s="3">
        <v>212800</v>
      </c>
      <c r="K305" s="210">
        <v>0</v>
      </c>
      <c r="M305" s="28" t="s">
        <v>1280</v>
      </c>
      <c r="N305" s="28" t="s">
        <v>1366</v>
      </c>
      <c r="O305" s="216">
        <v>40543</v>
      </c>
      <c r="P305" s="216">
        <v>40550</v>
      </c>
      <c r="Q305" s="28" t="s">
        <v>1425</v>
      </c>
      <c r="R305" s="2" t="s">
        <v>3423</v>
      </c>
      <c r="S305" s="158" t="s">
        <v>1458</v>
      </c>
      <c r="T305" s="28" t="s">
        <v>1505</v>
      </c>
      <c r="U305" s="28"/>
      <c r="V305" s="28"/>
      <c r="X305" s="20" t="s">
        <v>1506</v>
      </c>
      <c r="Y305" s="212">
        <v>0.5</v>
      </c>
      <c r="Z305" s="24">
        <v>0</v>
      </c>
      <c r="AA305" s="160">
        <v>40630</v>
      </c>
      <c r="AC305" s="212">
        <v>0.4</v>
      </c>
      <c r="AD305" s="24">
        <v>0</v>
      </c>
      <c r="AE305" s="160">
        <v>40721</v>
      </c>
      <c r="AF305" s="20" t="s">
        <v>1534</v>
      </c>
      <c r="AG305" s="212">
        <v>10</v>
      </c>
      <c r="AH305" s="24">
        <v>0</v>
      </c>
      <c r="AI305" s="160">
        <v>41305</v>
      </c>
      <c r="AN305" s="24">
        <v>212800</v>
      </c>
      <c r="AO305" s="24">
        <v>0</v>
      </c>
      <c r="AP305" s="212">
        <v>1</v>
      </c>
      <c r="AQ305" s="159" t="s">
        <v>1651</v>
      </c>
    </row>
    <row r="306" spans="1:43" ht="21" customHeight="1">
      <c r="A306" s="18" t="s">
        <v>135</v>
      </c>
      <c r="C306" s="215" t="s">
        <v>235</v>
      </c>
      <c r="D306" s="1" t="s">
        <v>508</v>
      </c>
      <c r="E306" s="28" t="s">
        <v>507</v>
      </c>
      <c r="G306" s="28" t="s">
        <v>947</v>
      </c>
      <c r="H306" s="213">
        <v>42500</v>
      </c>
      <c r="I306" s="213">
        <f t="shared" ref="I306:I348" si="5">H306/(1+0.17)</f>
        <v>36324.786324786328</v>
      </c>
      <c r="J306" s="210">
        <v>42500</v>
      </c>
      <c r="K306" s="210">
        <v>0</v>
      </c>
      <c r="M306" s="28" t="s">
        <v>1280</v>
      </c>
      <c r="N306" s="28" t="s">
        <v>1367</v>
      </c>
      <c r="O306" s="216">
        <v>40550</v>
      </c>
      <c r="P306" s="216">
        <v>40553</v>
      </c>
      <c r="Q306" s="28" t="s">
        <v>1425</v>
      </c>
      <c r="R306" s="2" t="s">
        <v>3423</v>
      </c>
      <c r="S306" s="158" t="s">
        <v>1459</v>
      </c>
      <c r="T306" s="28" t="s">
        <v>1505</v>
      </c>
      <c r="U306" s="28"/>
      <c r="V306" s="28"/>
      <c r="X306" s="20" t="s">
        <v>1506</v>
      </c>
      <c r="Y306" s="212">
        <v>0.5</v>
      </c>
      <c r="Z306" s="24">
        <v>21250</v>
      </c>
      <c r="AA306" s="160">
        <v>40630</v>
      </c>
      <c r="AC306" s="212">
        <v>0.45</v>
      </c>
      <c r="AD306" s="24">
        <v>19125</v>
      </c>
      <c r="AE306" s="160">
        <v>40721</v>
      </c>
      <c r="AF306" s="20" t="s">
        <v>1534</v>
      </c>
      <c r="AG306" s="212">
        <v>5</v>
      </c>
      <c r="AH306" s="24">
        <v>2125</v>
      </c>
      <c r="AI306" s="160">
        <v>41305</v>
      </c>
      <c r="AN306" s="24">
        <v>42500</v>
      </c>
      <c r="AO306" s="24">
        <v>0</v>
      </c>
      <c r="AP306" s="212">
        <v>1</v>
      </c>
      <c r="AQ306" s="159" t="s">
        <v>1652</v>
      </c>
    </row>
    <row r="307" spans="1:43" ht="21" customHeight="1">
      <c r="A307" s="18" t="s">
        <v>138</v>
      </c>
      <c r="C307" s="215" t="s">
        <v>236</v>
      </c>
      <c r="D307" s="28" t="s">
        <v>509</v>
      </c>
      <c r="E307" s="28" t="s">
        <v>510</v>
      </c>
      <c r="G307" s="28" t="s">
        <v>948</v>
      </c>
      <c r="H307" s="213">
        <v>590262.5</v>
      </c>
      <c r="I307" s="213">
        <f t="shared" si="5"/>
        <v>504497.86324786325</v>
      </c>
      <c r="J307" s="3">
        <v>504497.86</v>
      </c>
      <c r="K307" s="210">
        <v>3.247863263823092E-3</v>
      </c>
      <c r="M307" s="28" t="s">
        <v>1306</v>
      </c>
      <c r="N307" s="28" t="s">
        <v>1368</v>
      </c>
      <c r="O307" s="216">
        <v>40626</v>
      </c>
      <c r="P307" s="216">
        <v>40626</v>
      </c>
      <c r="Q307" s="28" t="s">
        <v>1414</v>
      </c>
      <c r="R307" s="2" t="s">
        <v>3423</v>
      </c>
      <c r="S307" s="158" t="s">
        <v>1460</v>
      </c>
      <c r="T307" s="28" t="s">
        <v>67</v>
      </c>
      <c r="U307" s="28"/>
      <c r="V307" s="28"/>
      <c r="X307" s="20" t="s">
        <v>1506</v>
      </c>
      <c r="Y307" s="212">
        <v>0.3</v>
      </c>
      <c r="Z307" s="24">
        <v>0</v>
      </c>
      <c r="AA307" s="160">
        <v>40630</v>
      </c>
      <c r="AB307" s="20" t="s">
        <v>1506</v>
      </c>
      <c r="AC307" s="212">
        <v>0.7</v>
      </c>
      <c r="AD307" s="24">
        <v>0</v>
      </c>
      <c r="AE307" s="160">
        <v>40659</v>
      </c>
      <c r="AI307" s="160"/>
      <c r="AN307" s="24">
        <v>590262.5</v>
      </c>
      <c r="AO307" s="24">
        <v>0</v>
      </c>
      <c r="AP307" s="212">
        <v>1</v>
      </c>
      <c r="AQ307" s="159" t="s">
        <v>1653</v>
      </c>
    </row>
    <row r="308" spans="1:43" ht="21" customHeight="1">
      <c r="A308" s="18" t="s">
        <v>135</v>
      </c>
      <c r="C308" s="215" t="s">
        <v>237</v>
      </c>
      <c r="D308" s="1" t="s">
        <v>511</v>
      </c>
      <c r="E308" s="28" t="s">
        <v>512</v>
      </c>
      <c r="G308" s="28" t="s">
        <v>949</v>
      </c>
      <c r="H308" s="213">
        <v>2392740</v>
      </c>
      <c r="I308" s="213">
        <f t="shared" si="5"/>
        <v>2045076.9230769232</v>
      </c>
      <c r="J308" s="3">
        <v>2045076.91</v>
      </c>
      <c r="K308" s="210">
        <v>1.3076923321932554E-2</v>
      </c>
      <c r="M308" s="28" t="s">
        <v>1355</v>
      </c>
      <c r="N308" s="28" t="s">
        <v>1369</v>
      </c>
      <c r="O308" s="216">
        <v>40553</v>
      </c>
      <c r="P308" s="216">
        <v>40561</v>
      </c>
      <c r="Q308" s="28" t="s">
        <v>1414</v>
      </c>
      <c r="R308" s="2" t="s">
        <v>3423</v>
      </c>
      <c r="S308" s="158" t="s">
        <v>1445</v>
      </c>
      <c r="T308" s="28" t="s">
        <v>67</v>
      </c>
      <c r="U308" s="28"/>
      <c r="V308" s="28"/>
      <c r="Y308" s="212"/>
      <c r="Z308" s="24">
        <v>1170000</v>
      </c>
      <c r="AA308" s="160">
        <v>40659</v>
      </c>
      <c r="AD308" s="24">
        <v>560000</v>
      </c>
      <c r="AE308" s="160">
        <v>40693</v>
      </c>
      <c r="AH308" s="24">
        <v>662740</v>
      </c>
      <c r="AI308" s="160">
        <v>40753</v>
      </c>
      <c r="AN308" s="24">
        <v>2392740</v>
      </c>
      <c r="AO308" s="24">
        <v>0</v>
      </c>
      <c r="AP308" s="212">
        <v>1</v>
      </c>
      <c r="AQ308" s="159" t="s">
        <v>1654</v>
      </c>
    </row>
    <row r="309" spans="1:43" ht="21" customHeight="1">
      <c r="A309" s="18" t="s">
        <v>135</v>
      </c>
      <c r="C309" s="215" t="s">
        <v>238</v>
      </c>
      <c r="D309" s="1" t="s">
        <v>513</v>
      </c>
      <c r="E309" s="28" t="s">
        <v>514</v>
      </c>
      <c r="G309" s="28" t="s">
        <v>950</v>
      </c>
      <c r="H309" s="213">
        <v>661500</v>
      </c>
      <c r="I309" s="213">
        <f t="shared" si="5"/>
        <v>565384.61538461538</v>
      </c>
      <c r="J309" s="3">
        <v>565384.59</v>
      </c>
      <c r="K309" s="210">
        <v>2.538461540825665E-2</v>
      </c>
      <c r="M309" s="28" t="s">
        <v>1355</v>
      </c>
      <c r="N309" s="28" t="s">
        <v>1369</v>
      </c>
      <c r="O309" s="216">
        <v>40728</v>
      </c>
      <c r="P309" s="216">
        <v>40738</v>
      </c>
      <c r="Q309" s="28" t="s">
        <v>1414</v>
      </c>
      <c r="R309" s="2" t="s">
        <v>3423</v>
      </c>
      <c r="S309" s="158">
        <v>1</v>
      </c>
      <c r="T309" s="28" t="s">
        <v>67</v>
      </c>
      <c r="U309" s="28"/>
      <c r="V309" s="28"/>
      <c r="X309" s="20" t="s">
        <v>1506</v>
      </c>
      <c r="Y309" s="212">
        <v>1</v>
      </c>
      <c r="Z309" s="24">
        <v>661500</v>
      </c>
      <c r="AA309" s="160">
        <v>40753</v>
      </c>
      <c r="AE309" s="160"/>
      <c r="AI309" s="160"/>
      <c r="AN309" s="24">
        <v>661500</v>
      </c>
      <c r="AO309" s="24">
        <v>0</v>
      </c>
      <c r="AP309" s="212">
        <v>1</v>
      </c>
      <c r="AQ309" s="159" t="s">
        <v>1655</v>
      </c>
    </row>
    <row r="310" spans="1:43" ht="21" customHeight="1">
      <c r="A310" s="18" t="s">
        <v>133</v>
      </c>
      <c r="C310" s="215" t="s">
        <v>239</v>
      </c>
      <c r="D310" s="1" t="s">
        <v>515</v>
      </c>
      <c r="E310" s="28" t="s">
        <v>516</v>
      </c>
      <c r="G310" s="28" t="s">
        <v>951</v>
      </c>
      <c r="H310" s="213">
        <v>78478</v>
      </c>
      <c r="I310" s="213">
        <f t="shared" si="5"/>
        <v>67075.213675213672</v>
      </c>
      <c r="J310" s="210">
        <v>78478</v>
      </c>
      <c r="K310" s="210">
        <v>0</v>
      </c>
      <c r="M310" s="28" t="s">
        <v>1315</v>
      </c>
      <c r="N310" s="1" t="s">
        <v>1370</v>
      </c>
      <c r="O310" s="216">
        <v>40540</v>
      </c>
      <c r="P310" s="216">
        <v>40550</v>
      </c>
      <c r="Q310" s="28" t="s">
        <v>1425</v>
      </c>
      <c r="R310" s="2" t="s">
        <v>3423</v>
      </c>
      <c r="S310" s="158" t="s">
        <v>1445</v>
      </c>
      <c r="T310" s="28" t="s">
        <v>1505</v>
      </c>
      <c r="U310" s="28"/>
      <c r="V310" s="28"/>
      <c r="X310" s="20" t="s">
        <v>1506</v>
      </c>
      <c r="Y310" s="212">
        <v>0.5</v>
      </c>
      <c r="Z310" s="24">
        <v>174709</v>
      </c>
      <c r="AA310" s="160">
        <v>40721</v>
      </c>
      <c r="AC310" s="212">
        <v>0.5</v>
      </c>
      <c r="AD310" s="24">
        <v>174709</v>
      </c>
      <c r="AE310" s="160">
        <v>40754</v>
      </c>
      <c r="AI310" s="160"/>
      <c r="AN310" s="24">
        <v>78478</v>
      </c>
      <c r="AO310" s="24">
        <v>0</v>
      </c>
      <c r="AP310" s="212">
        <v>1</v>
      </c>
      <c r="AQ310" s="159" t="s">
        <v>1656</v>
      </c>
    </row>
    <row r="311" spans="1:43" ht="21" customHeight="1">
      <c r="A311" s="18" t="s">
        <v>133</v>
      </c>
      <c r="C311" s="215" t="s">
        <v>239</v>
      </c>
      <c r="D311" s="1" t="s">
        <v>515</v>
      </c>
      <c r="E311" s="28" t="s">
        <v>516</v>
      </c>
      <c r="G311" s="28" t="s">
        <v>952</v>
      </c>
      <c r="H311" s="213">
        <v>81500</v>
      </c>
      <c r="I311" s="213">
        <f t="shared" si="5"/>
        <v>69658.119658119656</v>
      </c>
      <c r="J311" s="3">
        <v>81500</v>
      </c>
      <c r="K311" s="210">
        <v>0</v>
      </c>
      <c r="M311" s="28" t="s">
        <v>1315</v>
      </c>
      <c r="N311" s="28" t="s">
        <v>1371</v>
      </c>
      <c r="O311" s="216">
        <v>40542</v>
      </c>
      <c r="P311" s="216">
        <v>40550</v>
      </c>
      <c r="Q311" s="28" t="s">
        <v>1425</v>
      </c>
      <c r="R311" s="2" t="s">
        <v>3423</v>
      </c>
      <c r="S311" s="158" t="s">
        <v>1461</v>
      </c>
      <c r="T311" s="28" t="s">
        <v>1505</v>
      </c>
      <c r="U311" s="28"/>
      <c r="V311" s="28"/>
      <c r="X311" s="20" t="s">
        <v>1506</v>
      </c>
      <c r="Y311" s="212">
        <v>0.9</v>
      </c>
      <c r="Z311" s="24">
        <v>0</v>
      </c>
      <c r="AA311" s="160">
        <v>40568</v>
      </c>
      <c r="AC311" s="212">
        <v>0.1</v>
      </c>
      <c r="AD311" s="24">
        <v>0</v>
      </c>
      <c r="AE311" s="160">
        <v>40721</v>
      </c>
      <c r="AI311" s="160"/>
      <c r="AN311" s="24">
        <v>81500</v>
      </c>
      <c r="AO311" s="24">
        <v>0</v>
      </c>
      <c r="AP311" s="212">
        <v>1</v>
      </c>
      <c r="AQ311" s="159" t="s">
        <v>1657</v>
      </c>
    </row>
    <row r="312" spans="1:43" ht="21" customHeight="1">
      <c r="A312" s="18" t="s">
        <v>133</v>
      </c>
      <c r="C312" s="215" t="s">
        <v>239</v>
      </c>
      <c r="D312" s="1" t="s">
        <v>515</v>
      </c>
      <c r="E312" s="28" t="s">
        <v>516</v>
      </c>
      <c r="G312" s="28" t="s">
        <v>953</v>
      </c>
      <c r="H312" s="213">
        <v>97000</v>
      </c>
      <c r="I312" s="213">
        <f t="shared" si="5"/>
        <v>82905.982905982906</v>
      </c>
      <c r="J312" s="3">
        <v>97000</v>
      </c>
      <c r="K312" s="210">
        <v>0</v>
      </c>
      <c r="M312" s="28" t="s">
        <v>1315</v>
      </c>
      <c r="N312" s="1" t="s">
        <v>1322</v>
      </c>
      <c r="O312" s="216">
        <v>40543</v>
      </c>
      <c r="P312" s="216">
        <v>40550</v>
      </c>
      <c r="Q312" s="28" t="s">
        <v>1425</v>
      </c>
      <c r="R312" s="2" t="s">
        <v>3423</v>
      </c>
      <c r="S312" s="158" t="s">
        <v>1462</v>
      </c>
      <c r="T312" s="28" t="s">
        <v>1505</v>
      </c>
      <c r="U312" s="28"/>
      <c r="V312" s="28"/>
      <c r="X312" s="20" t="s">
        <v>1506</v>
      </c>
      <c r="Y312" s="212">
        <v>0.5</v>
      </c>
      <c r="Z312" s="24">
        <v>0</v>
      </c>
      <c r="AA312" s="160">
        <v>40568</v>
      </c>
      <c r="AC312" s="212">
        <v>0.5</v>
      </c>
      <c r="AD312" s="24">
        <v>0</v>
      </c>
      <c r="AE312" s="160">
        <v>40721</v>
      </c>
      <c r="AI312" s="160"/>
      <c r="AN312" s="24">
        <v>97000</v>
      </c>
      <c r="AO312" s="24">
        <v>0</v>
      </c>
      <c r="AP312" s="212">
        <v>1</v>
      </c>
      <c r="AQ312" s="159" t="s">
        <v>1658</v>
      </c>
    </row>
    <row r="313" spans="1:43" ht="21" customHeight="1">
      <c r="A313" s="18" t="s">
        <v>133</v>
      </c>
      <c r="C313" s="215" t="s">
        <v>239</v>
      </c>
      <c r="D313" s="1" t="s">
        <v>515</v>
      </c>
      <c r="E313" s="28" t="s">
        <v>516</v>
      </c>
      <c r="G313" s="28" t="s">
        <v>954</v>
      </c>
      <c r="H313" s="213">
        <v>16950</v>
      </c>
      <c r="I313" s="213">
        <f t="shared" si="5"/>
        <v>14487.179487179488</v>
      </c>
      <c r="J313" s="3">
        <v>16950</v>
      </c>
      <c r="K313" s="210">
        <v>0</v>
      </c>
      <c r="M313" s="28" t="s">
        <v>1315</v>
      </c>
      <c r="N313" s="1" t="s">
        <v>1297</v>
      </c>
      <c r="O313" s="216">
        <v>40540</v>
      </c>
      <c r="P313" s="216">
        <v>40550</v>
      </c>
      <c r="Q313" s="28" t="s">
        <v>1425</v>
      </c>
      <c r="R313" s="2" t="s">
        <v>3423</v>
      </c>
      <c r="S313" s="158">
        <v>1</v>
      </c>
      <c r="T313" s="28" t="s">
        <v>1505</v>
      </c>
      <c r="U313" s="28"/>
      <c r="V313" s="28"/>
      <c r="X313" s="20" t="s">
        <v>1506</v>
      </c>
      <c r="Y313" s="212">
        <v>1</v>
      </c>
      <c r="Z313" s="24">
        <v>0</v>
      </c>
      <c r="AA313" s="160">
        <v>40568</v>
      </c>
      <c r="AE313" s="160"/>
      <c r="AI313" s="160"/>
      <c r="AN313" s="24">
        <v>16950</v>
      </c>
      <c r="AO313" s="24">
        <v>0</v>
      </c>
      <c r="AP313" s="212">
        <v>1</v>
      </c>
      <c r="AQ313" s="159" t="s">
        <v>1659</v>
      </c>
    </row>
    <row r="314" spans="1:43" ht="21" customHeight="1">
      <c r="A314" s="18" t="s">
        <v>133</v>
      </c>
      <c r="C314" s="215" t="s">
        <v>239</v>
      </c>
      <c r="D314" s="1" t="s">
        <v>515</v>
      </c>
      <c r="E314" s="28" t="s">
        <v>516</v>
      </c>
      <c r="G314" s="28" t="s">
        <v>951</v>
      </c>
      <c r="H314" s="213">
        <v>3000</v>
      </c>
      <c r="I314" s="213">
        <f t="shared" si="5"/>
        <v>2564.1025641025644</v>
      </c>
      <c r="J314" s="3">
        <v>3000</v>
      </c>
      <c r="K314" s="210">
        <v>0</v>
      </c>
      <c r="M314" s="28" t="s">
        <v>1315</v>
      </c>
      <c r="N314" s="1" t="s">
        <v>1310</v>
      </c>
      <c r="O314" s="216">
        <v>40539</v>
      </c>
      <c r="P314" s="216">
        <v>40554</v>
      </c>
      <c r="Q314" s="28" t="s">
        <v>1425</v>
      </c>
      <c r="R314" s="2" t="s">
        <v>3423</v>
      </c>
      <c r="S314" s="158">
        <v>1</v>
      </c>
      <c r="T314" s="28" t="s">
        <v>1505</v>
      </c>
      <c r="U314" s="28"/>
      <c r="V314" s="28"/>
      <c r="X314" s="20" t="s">
        <v>1506</v>
      </c>
      <c r="Y314" s="212">
        <v>1</v>
      </c>
      <c r="Z314" s="24">
        <v>0</v>
      </c>
      <c r="AA314" s="160">
        <v>40721</v>
      </c>
      <c r="AE314" s="160"/>
      <c r="AI314" s="160"/>
      <c r="AN314" s="24">
        <v>3000</v>
      </c>
      <c r="AO314" s="24">
        <v>0</v>
      </c>
      <c r="AP314" s="212">
        <v>1</v>
      </c>
      <c r="AQ314" s="159" t="s">
        <v>1660</v>
      </c>
    </row>
    <row r="315" spans="1:43" ht="21" customHeight="1">
      <c r="A315" s="18" t="s">
        <v>133</v>
      </c>
      <c r="C315" s="215" t="s">
        <v>239</v>
      </c>
      <c r="D315" s="1" t="s">
        <v>515</v>
      </c>
      <c r="E315" s="28" t="s">
        <v>516</v>
      </c>
      <c r="G315" s="28" t="s">
        <v>955</v>
      </c>
      <c r="H315" s="213">
        <v>32950</v>
      </c>
      <c r="I315" s="213">
        <f t="shared" si="5"/>
        <v>28162.393162393164</v>
      </c>
      <c r="J315" s="3">
        <v>32950</v>
      </c>
      <c r="K315" s="210">
        <v>0</v>
      </c>
      <c r="M315" s="28" t="s">
        <v>1315</v>
      </c>
      <c r="N315" s="1" t="s">
        <v>1372</v>
      </c>
      <c r="O315" s="216">
        <v>40540</v>
      </c>
      <c r="P315" s="216">
        <v>40550</v>
      </c>
      <c r="Q315" s="28" t="s">
        <v>1425</v>
      </c>
      <c r="R315" s="2" t="s">
        <v>3423</v>
      </c>
      <c r="S315" s="158">
        <v>1</v>
      </c>
      <c r="T315" s="28" t="s">
        <v>1505</v>
      </c>
      <c r="U315" s="28"/>
      <c r="V315" s="28"/>
      <c r="X315" s="20" t="s">
        <v>1506</v>
      </c>
      <c r="Y315" s="212">
        <v>1</v>
      </c>
      <c r="Z315" s="24">
        <v>0</v>
      </c>
      <c r="AA315" s="160">
        <v>40659</v>
      </c>
      <c r="AE315" s="160"/>
      <c r="AI315" s="160"/>
      <c r="AN315" s="24">
        <v>32950</v>
      </c>
      <c r="AO315" s="24">
        <v>0</v>
      </c>
      <c r="AP315" s="212">
        <v>1</v>
      </c>
      <c r="AQ315" s="159" t="s">
        <v>1661</v>
      </c>
    </row>
    <row r="316" spans="1:43" ht="21" customHeight="1">
      <c r="A316" s="18" t="s">
        <v>133</v>
      </c>
      <c r="C316" s="215" t="s">
        <v>239</v>
      </c>
      <c r="D316" s="1" t="s">
        <v>515</v>
      </c>
      <c r="E316" s="28" t="s">
        <v>516</v>
      </c>
      <c r="G316" s="28" t="s">
        <v>956</v>
      </c>
      <c r="H316" s="213">
        <v>27040</v>
      </c>
      <c r="I316" s="213">
        <f t="shared" si="5"/>
        <v>23111.111111111113</v>
      </c>
      <c r="J316" s="3">
        <v>27040</v>
      </c>
      <c r="K316" s="210">
        <v>0</v>
      </c>
      <c r="M316" s="28" t="s">
        <v>1315</v>
      </c>
      <c r="N316" s="28" t="s">
        <v>1373</v>
      </c>
      <c r="O316" s="216">
        <v>40542</v>
      </c>
      <c r="P316" s="216">
        <v>40553</v>
      </c>
      <c r="Q316" s="28" t="s">
        <v>1425</v>
      </c>
      <c r="R316" s="2" t="s">
        <v>3423</v>
      </c>
      <c r="S316" s="158">
        <v>1</v>
      </c>
      <c r="T316" s="28" t="s">
        <v>1505</v>
      </c>
      <c r="U316" s="28"/>
      <c r="V316" s="28"/>
      <c r="X316" s="20" t="s">
        <v>1506</v>
      </c>
      <c r="Y316" s="212">
        <v>1</v>
      </c>
      <c r="Z316" s="24">
        <v>0</v>
      </c>
      <c r="AA316" s="160">
        <v>40659</v>
      </c>
      <c r="AE316" s="160"/>
      <c r="AI316" s="160"/>
      <c r="AN316" s="24">
        <v>27040</v>
      </c>
      <c r="AO316" s="24">
        <v>0</v>
      </c>
      <c r="AP316" s="212">
        <v>1</v>
      </c>
      <c r="AQ316" s="159" t="s">
        <v>1662</v>
      </c>
    </row>
    <row r="317" spans="1:43" ht="21" customHeight="1">
      <c r="A317" s="18" t="s">
        <v>133</v>
      </c>
      <c r="C317" s="215" t="s">
        <v>239</v>
      </c>
      <c r="D317" s="1" t="s">
        <v>515</v>
      </c>
      <c r="E317" s="28" t="s">
        <v>516</v>
      </c>
      <c r="G317" s="28" t="s">
        <v>957</v>
      </c>
      <c r="H317" s="213">
        <v>12500</v>
      </c>
      <c r="I317" s="213">
        <f t="shared" si="5"/>
        <v>10683.760683760684</v>
      </c>
      <c r="J317" s="210">
        <v>12500</v>
      </c>
      <c r="K317" s="210">
        <v>0</v>
      </c>
      <c r="M317" s="28" t="s">
        <v>1315</v>
      </c>
      <c r="N317" s="28" t="s">
        <v>1370</v>
      </c>
      <c r="O317" s="216">
        <v>40561</v>
      </c>
      <c r="P317" s="216">
        <v>40571</v>
      </c>
      <c r="Q317" s="28" t="s">
        <v>1425</v>
      </c>
      <c r="R317" s="2" t="s">
        <v>3423</v>
      </c>
      <c r="S317" s="158" t="s">
        <v>1445</v>
      </c>
      <c r="T317" s="28" t="s">
        <v>1505</v>
      </c>
      <c r="U317" s="28"/>
      <c r="V317" s="28"/>
      <c r="X317" s="20" t="s">
        <v>1506</v>
      </c>
      <c r="Y317" s="212">
        <v>0.5</v>
      </c>
      <c r="Z317" s="24">
        <v>0</v>
      </c>
      <c r="AA317" s="160">
        <v>40721</v>
      </c>
      <c r="AC317" s="212">
        <v>0.5</v>
      </c>
      <c r="AD317" s="24">
        <v>0</v>
      </c>
      <c r="AE317" s="160">
        <v>40754</v>
      </c>
      <c r="AI317" s="160"/>
      <c r="AN317" s="24">
        <v>12500</v>
      </c>
      <c r="AO317" s="24">
        <v>0</v>
      </c>
      <c r="AP317" s="212">
        <v>1</v>
      </c>
      <c r="AQ317" s="159" t="s">
        <v>1663</v>
      </c>
    </row>
    <row r="318" spans="1:43" ht="21" customHeight="1">
      <c r="A318" s="18" t="s">
        <v>133</v>
      </c>
      <c r="C318" s="215" t="s">
        <v>240</v>
      </c>
      <c r="D318" s="1" t="s">
        <v>517</v>
      </c>
      <c r="E318" s="28" t="s">
        <v>518</v>
      </c>
      <c r="G318" s="28" t="s">
        <v>958</v>
      </c>
      <c r="H318" s="213">
        <v>20225</v>
      </c>
      <c r="I318" s="213">
        <f t="shared" si="5"/>
        <v>17286.324786324789</v>
      </c>
      <c r="J318" s="3">
        <v>20225</v>
      </c>
      <c r="K318" s="210">
        <v>0</v>
      </c>
      <c r="M318" s="28" t="s">
        <v>1296</v>
      </c>
      <c r="N318" s="28" t="s">
        <v>1357</v>
      </c>
      <c r="O318" s="216">
        <v>40547</v>
      </c>
      <c r="P318" s="216">
        <v>40612</v>
      </c>
      <c r="Q318" s="28" t="s">
        <v>1449</v>
      </c>
      <c r="R318" s="2" t="s">
        <v>3423</v>
      </c>
      <c r="S318" s="158">
        <v>1</v>
      </c>
      <c r="T318" s="28" t="s">
        <v>1505</v>
      </c>
      <c r="U318" s="28"/>
      <c r="V318" s="28"/>
      <c r="X318" s="20" t="s">
        <v>1506</v>
      </c>
      <c r="Y318" s="212">
        <v>1</v>
      </c>
      <c r="Z318" s="24">
        <v>32825</v>
      </c>
      <c r="AA318" s="160">
        <v>40630</v>
      </c>
      <c r="AE318" s="160"/>
      <c r="AI318" s="160"/>
      <c r="AN318" s="24">
        <v>20225</v>
      </c>
      <c r="AO318" s="24">
        <v>0</v>
      </c>
      <c r="AP318" s="212">
        <v>1</v>
      </c>
      <c r="AQ318" s="159" t="s">
        <v>1664</v>
      </c>
    </row>
    <row r="319" spans="1:43" ht="21" customHeight="1">
      <c r="A319" s="18" t="s">
        <v>133</v>
      </c>
      <c r="C319" s="215" t="s">
        <v>240</v>
      </c>
      <c r="D319" s="1" t="s">
        <v>517</v>
      </c>
      <c r="E319" s="28" t="s">
        <v>518</v>
      </c>
      <c r="G319" s="28" t="s">
        <v>958</v>
      </c>
      <c r="H319" s="213">
        <v>12600</v>
      </c>
      <c r="I319" s="213">
        <f t="shared" si="5"/>
        <v>10769.23076923077</v>
      </c>
      <c r="J319" s="3">
        <v>12600</v>
      </c>
      <c r="K319" s="210">
        <v>0</v>
      </c>
      <c r="M319" s="28" t="s">
        <v>1296</v>
      </c>
      <c r="N319" s="28" t="s">
        <v>1275</v>
      </c>
      <c r="O319" s="216">
        <v>40547</v>
      </c>
      <c r="P319" s="216">
        <v>40612</v>
      </c>
      <c r="Q319" s="28" t="s">
        <v>1449</v>
      </c>
      <c r="R319" s="2" t="s">
        <v>3423</v>
      </c>
      <c r="S319" s="158">
        <v>1</v>
      </c>
      <c r="T319" s="28" t="s">
        <v>1505</v>
      </c>
      <c r="U319" s="28"/>
      <c r="V319" s="28"/>
      <c r="X319" s="20" t="s">
        <v>1506</v>
      </c>
      <c r="Y319" s="212">
        <v>1</v>
      </c>
      <c r="Z319" s="24">
        <v>0</v>
      </c>
      <c r="AA319" s="160">
        <v>40630</v>
      </c>
      <c r="AE319" s="160"/>
      <c r="AI319" s="160"/>
      <c r="AN319" s="24">
        <v>12600</v>
      </c>
      <c r="AO319" s="24">
        <v>0</v>
      </c>
      <c r="AP319" s="212">
        <v>1</v>
      </c>
      <c r="AQ319" s="159" t="s">
        <v>1665</v>
      </c>
    </row>
    <row r="320" spans="1:43" ht="21" customHeight="1">
      <c r="A320" s="18" t="s">
        <v>138</v>
      </c>
      <c r="C320" s="215" t="s">
        <v>241</v>
      </c>
      <c r="D320" s="1" t="s">
        <v>519</v>
      </c>
      <c r="E320" s="28" t="s">
        <v>520</v>
      </c>
      <c r="G320" s="28" t="s">
        <v>959</v>
      </c>
      <c r="H320" s="213">
        <v>725725</v>
      </c>
      <c r="I320" s="213">
        <f t="shared" si="5"/>
        <v>620277.77777777787</v>
      </c>
      <c r="J320" s="210">
        <v>725725</v>
      </c>
      <c r="K320" s="210">
        <v>0</v>
      </c>
      <c r="M320" s="28" t="s">
        <v>1280</v>
      </c>
      <c r="N320" s="28" t="s">
        <v>1303</v>
      </c>
      <c r="O320" s="216">
        <v>40679</v>
      </c>
      <c r="P320" s="216">
        <v>40686</v>
      </c>
      <c r="Q320" s="28" t="s">
        <v>1425</v>
      </c>
      <c r="R320" s="2" t="s">
        <v>3423</v>
      </c>
      <c r="S320" s="158" t="s">
        <v>1463</v>
      </c>
      <c r="T320" s="28" t="s">
        <v>1505</v>
      </c>
      <c r="U320" s="28"/>
      <c r="V320" s="28"/>
      <c r="X320" s="20" t="s">
        <v>1506</v>
      </c>
      <c r="Y320" s="212">
        <v>0.5</v>
      </c>
      <c r="Z320" s="24">
        <v>0</v>
      </c>
      <c r="AA320" s="160">
        <v>40721</v>
      </c>
      <c r="AC320" s="212">
        <v>0.4</v>
      </c>
      <c r="AD320" s="24">
        <v>0</v>
      </c>
      <c r="AE320" s="160">
        <v>41057</v>
      </c>
      <c r="AF320" s="20" t="s">
        <v>5015</v>
      </c>
      <c r="AG320" s="212">
        <v>0.1</v>
      </c>
      <c r="AH320" s="24">
        <v>72572.5</v>
      </c>
      <c r="AI320" s="160">
        <v>41453</v>
      </c>
      <c r="AN320" s="24">
        <v>725725</v>
      </c>
      <c r="AO320" s="24">
        <v>0</v>
      </c>
      <c r="AP320" s="212">
        <v>1</v>
      </c>
      <c r="AQ320" s="159" t="s">
        <v>1778</v>
      </c>
    </row>
    <row r="321" spans="1:43" ht="21" customHeight="1">
      <c r="A321" s="18" t="s">
        <v>133</v>
      </c>
      <c r="C321" s="215" t="s">
        <v>242</v>
      </c>
      <c r="D321" s="1" t="s">
        <v>521</v>
      </c>
      <c r="E321" s="28" t="s">
        <v>522</v>
      </c>
      <c r="G321" s="28" t="s">
        <v>960</v>
      </c>
      <c r="H321" s="213">
        <v>275436.40000000002</v>
      </c>
      <c r="I321" s="213">
        <f t="shared" si="5"/>
        <v>235415.72649572653</v>
      </c>
      <c r="J321" s="3">
        <v>235415.73</v>
      </c>
      <c r="K321" s="210">
        <v>-3.5042734816670418E-3</v>
      </c>
      <c r="M321" s="28" t="s">
        <v>1306</v>
      </c>
      <c r="N321" s="28" t="s">
        <v>1374</v>
      </c>
      <c r="O321" s="216">
        <v>40630</v>
      </c>
      <c r="P321" s="216">
        <v>40631</v>
      </c>
      <c r="Q321" s="28" t="s">
        <v>1425</v>
      </c>
      <c r="R321" s="2" t="s">
        <v>3423</v>
      </c>
      <c r="S321" s="158" t="s">
        <v>1464</v>
      </c>
      <c r="T321" s="28" t="s">
        <v>67</v>
      </c>
      <c r="U321" s="28"/>
      <c r="V321" s="28"/>
      <c r="X321" s="20" t="s">
        <v>1506</v>
      </c>
      <c r="Y321" s="212">
        <v>0.15</v>
      </c>
      <c r="Z321" s="24">
        <v>0</v>
      </c>
      <c r="AA321" s="160">
        <v>41424</v>
      </c>
      <c r="AB321" s="20" t="s">
        <v>5017</v>
      </c>
      <c r="AC321" s="212">
        <v>0.82</v>
      </c>
      <c r="AD321" s="24">
        <v>225857.85</v>
      </c>
      <c r="AE321" s="160">
        <v>41772</v>
      </c>
      <c r="AI321" s="160"/>
      <c r="AN321" s="24">
        <v>267173.31</v>
      </c>
      <c r="AO321" s="24">
        <v>8263.0900000000256</v>
      </c>
      <c r="AP321" s="212">
        <v>0.97000000726120428</v>
      </c>
      <c r="AQ321" s="159" t="s">
        <v>1779</v>
      </c>
    </row>
    <row r="322" spans="1:43" ht="21" customHeight="1">
      <c r="A322" s="18" t="s">
        <v>138</v>
      </c>
      <c r="C322" s="215" t="s">
        <v>243</v>
      </c>
      <c r="D322" s="1" t="s">
        <v>523</v>
      </c>
      <c r="E322" s="28" t="s">
        <v>524</v>
      </c>
      <c r="G322" s="28" t="s">
        <v>961</v>
      </c>
      <c r="H322" s="213">
        <v>16150</v>
      </c>
      <c r="I322" s="213">
        <f t="shared" si="5"/>
        <v>13803.418803418805</v>
      </c>
      <c r="J322" s="3">
        <v>13803.42</v>
      </c>
      <c r="K322" s="210">
        <v>-1.1965811954723904E-3</v>
      </c>
      <c r="M322" s="28" t="s">
        <v>1304</v>
      </c>
      <c r="N322" s="28" t="s">
        <v>1360</v>
      </c>
      <c r="O322" s="216">
        <v>40676</v>
      </c>
      <c r="P322" s="216">
        <v>40676</v>
      </c>
      <c r="Q322" s="28" t="s">
        <v>1449</v>
      </c>
      <c r="R322" s="2" t="s">
        <v>3423</v>
      </c>
      <c r="S322" s="158" t="s">
        <v>1465</v>
      </c>
      <c r="T322" s="28" t="s">
        <v>67</v>
      </c>
      <c r="U322" s="28"/>
      <c r="V322" s="28"/>
      <c r="X322" s="20" t="s">
        <v>1506</v>
      </c>
      <c r="Y322" s="212">
        <v>0.9</v>
      </c>
      <c r="Z322" s="24">
        <v>0</v>
      </c>
      <c r="AA322" s="160">
        <v>40721</v>
      </c>
      <c r="AC322" s="212">
        <v>0.1</v>
      </c>
      <c r="AD322" s="24">
        <v>0</v>
      </c>
      <c r="AE322" s="160">
        <v>40896</v>
      </c>
      <c r="AI322" s="160"/>
      <c r="AN322" s="24">
        <v>16150</v>
      </c>
      <c r="AO322" s="24">
        <v>0</v>
      </c>
      <c r="AP322" s="212">
        <v>1</v>
      </c>
      <c r="AQ322" s="159" t="s">
        <v>1666</v>
      </c>
    </row>
    <row r="323" spans="1:43" ht="21" customHeight="1">
      <c r="A323" s="18" t="s">
        <v>133</v>
      </c>
      <c r="C323" s="215" t="s">
        <v>244</v>
      </c>
      <c r="D323" s="1" t="s">
        <v>525</v>
      </c>
      <c r="E323" s="28" t="s">
        <v>526</v>
      </c>
      <c r="G323" s="28" t="s">
        <v>962</v>
      </c>
      <c r="H323" s="213">
        <v>3534720</v>
      </c>
      <c r="I323" s="213">
        <f t="shared" si="5"/>
        <v>3021128.2051282055</v>
      </c>
      <c r="J323" s="3">
        <v>2935658.08</v>
      </c>
      <c r="K323" s="210">
        <v>3.9658119902014732E-2</v>
      </c>
      <c r="M323" s="28" t="s">
        <v>1296</v>
      </c>
      <c r="N323" s="28" t="s">
        <v>1375</v>
      </c>
      <c r="O323" s="216">
        <v>40614</v>
      </c>
      <c r="P323" s="216">
        <v>40618</v>
      </c>
      <c r="Q323" s="28" t="s">
        <v>1414</v>
      </c>
      <c r="R323" s="2" t="s">
        <v>3423</v>
      </c>
      <c r="S323" s="158" t="s">
        <v>1466</v>
      </c>
      <c r="T323" s="28" t="s">
        <v>67</v>
      </c>
      <c r="U323" s="28"/>
      <c r="V323" s="28"/>
      <c r="X323" s="20" t="s">
        <v>1506</v>
      </c>
      <c r="Y323" s="212">
        <v>0.5</v>
      </c>
      <c r="Z323" s="24">
        <v>1767060</v>
      </c>
      <c r="AA323" s="160">
        <v>40630</v>
      </c>
      <c r="AC323" s="212">
        <v>0.45</v>
      </c>
      <c r="AD323" s="24">
        <v>1495924</v>
      </c>
      <c r="AE323" s="160">
        <v>40927</v>
      </c>
      <c r="AF323" s="20" t="s">
        <v>5018</v>
      </c>
      <c r="AG323" s="212">
        <v>5</v>
      </c>
      <c r="AH323" s="24">
        <v>171736</v>
      </c>
      <c r="AI323" s="160">
        <v>41305</v>
      </c>
      <c r="AN323" s="24">
        <v>3434720</v>
      </c>
      <c r="AO323" s="24">
        <v>0</v>
      </c>
      <c r="AP323" s="212">
        <v>1</v>
      </c>
      <c r="AQ323" s="159" t="s">
        <v>1667</v>
      </c>
    </row>
    <row r="324" spans="1:43" ht="21" customHeight="1">
      <c r="A324" s="18" t="s">
        <v>133</v>
      </c>
      <c r="C324" s="215" t="s">
        <v>244</v>
      </c>
      <c r="D324" s="1" t="s">
        <v>525</v>
      </c>
      <c r="E324" s="28" t="s">
        <v>526</v>
      </c>
      <c r="F324" s="1" t="s">
        <v>963</v>
      </c>
      <c r="G324" s="28" t="s">
        <v>964</v>
      </c>
      <c r="H324" s="213">
        <v>-100000</v>
      </c>
      <c r="I324" s="213">
        <f t="shared" si="5"/>
        <v>-85470.085470085469</v>
      </c>
      <c r="K324" s="210"/>
      <c r="M324" s="28" t="s">
        <v>1296</v>
      </c>
      <c r="N324" s="28" t="s">
        <v>1375</v>
      </c>
      <c r="O324" s="216">
        <v>40904</v>
      </c>
      <c r="P324" s="216">
        <v>40913</v>
      </c>
      <c r="Q324" s="28" t="s">
        <v>1414</v>
      </c>
      <c r="R324" s="2" t="s">
        <v>3423</v>
      </c>
      <c r="S324" s="158" t="s">
        <v>1466</v>
      </c>
      <c r="T324" s="28" t="s">
        <v>67</v>
      </c>
      <c r="U324" s="28"/>
      <c r="V324" s="28"/>
      <c r="Y324" s="212"/>
      <c r="Z324" s="24"/>
      <c r="AA324" s="160"/>
      <c r="AE324" s="160"/>
      <c r="AI324" s="160"/>
      <c r="AN324" s="24">
        <v>0</v>
      </c>
      <c r="AO324" s="24">
        <v>0</v>
      </c>
      <c r="AP324" s="212">
        <v>0</v>
      </c>
      <c r="AQ324" s="159"/>
    </row>
    <row r="325" spans="1:43" ht="21" customHeight="1">
      <c r="A325" s="18" t="s">
        <v>133</v>
      </c>
      <c r="C325" s="215" t="s">
        <v>244</v>
      </c>
      <c r="D325" s="1" t="s">
        <v>525</v>
      </c>
      <c r="E325" s="28" t="s">
        <v>526</v>
      </c>
      <c r="G325" s="28" t="s">
        <v>965</v>
      </c>
      <c r="H325" s="213">
        <v>2041200</v>
      </c>
      <c r="I325" s="213">
        <f t="shared" si="5"/>
        <v>1744615.3846153847</v>
      </c>
      <c r="J325" s="3">
        <v>1744615.41</v>
      </c>
      <c r="K325" s="210">
        <v>-2.5384615175426006E-2</v>
      </c>
      <c r="M325" s="28" t="s">
        <v>1296</v>
      </c>
      <c r="N325" s="28" t="s">
        <v>1376</v>
      </c>
      <c r="O325" s="216">
        <v>40614</v>
      </c>
      <c r="P325" s="216">
        <v>40619</v>
      </c>
      <c r="Q325" s="28" t="s">
        <v>1414</v>
      </c>
      <c r="R325" s="2" t="s">
        <v>3423</v>
      </c>
      <c r="S325" s="158" t="s">
        <v>1466</v>
      </c>
      <c r="T325" s="28" t="s">
        <v>67</v>
      </c>
      <c r="U325" s="28"/>
      <c r="V325" s="28"/>
      <c r="X325" s="20" t="s">
        <v>1506</v>
      </c>
      <c r="Y325" s="212">
        <v>0.5</v>
      </c>
      <c r="Z325" s="24">
        <v>0</v>
      </c>
      <c r="AA325" s="160">
        <v>40693</v>
      </c>
      <c r="AC325" s="212">
        <v>0.45</v>
      </c>
      <c r="AD325" s="24">
        <v>0</v>
      </c>
      <c r="AE325" s="160">
        <v>40927</v>
      </c>
      <c r="AF325" s="20" t="s">
        <v>5018</v>
      </c>
      <c r="AG325" s="212">
        <v>5</v>
      </c>
      <c r="AH325" s="24">
        <v>102060</v>
      </c>
      <c r="AI325" s="160">
        <v>41305</v>
      </c>
      <c r="AN325" s="24">
        <v>2041200</v>
      </c>
      <c r="AO325" s="24">
        <v>0</v>
      </c>
      <c r="AP325" s="212">
        <v>1</v>
      </c>
      <c r="AQ325" s="159" t="s">
        <v>1668</v>
      </c>
    </row>
    <row r="326" spans="1:43" ht="21" customHeight="1">
      <c r="A326" s="18" t="s">
        <v>133</v>
      </c>
      <c r="C326" s="215" t="s">
        <v>244</v>
      </c>
      <c r="D326" s="1" t="s">
        <v>525</v>
      </c>
      <c r="E326" s="28" t="s">
        <v>526</v>
      </c>
      <c r="G326" s="28" t="s">
        <v>966</v>
      </c>
      <c r="H326" s="213">
        <v>1119300</v>
      </c>
      <c r="I326" s="213">
        <f t="shared" si="5"/>
        <v>956666.66666666674</v>
      </c>
      <c r="J326" s="3">
        <v>871196.59</v>
      </c>
      <c r="K326" s="210">
        <v>-8.8034187210723758E-3</v>
      </c>
      <c r="M326" s="28" t="s">
        <v>1296</v>
      </c>
      <c r="N326" s="28" t="s">
        <v>1377</v>
      </c>
      <c r="O326" s="216">
        <v>40614</v>
      </c>
      <c r="P326" s="216">
        <v>40620</v>
      </c>
      <c r="Q326" s="28" t="s">
        <v>1414</v>
      </c>
      <c r="R326" s="2" t="s">
        <v>3423</v>
      </c>
      <c r="S326" s="158"/>
      <c r="T326" s="28" t="s">
        <v>67</v>
      </c>
      <c r="U326" s="28"/>
      <c r="V326" s="28"/>
      <c r="X326" s="20" t="s">
        <v>1506</v>
      </c>
      <c r="Y326" s="212">
        <v>0.5</v>
      </c>
      <c r="Z326" s="24">
        <v>0</v>
      </c>
      <c r="AA326" s="160">
        <v>40630</v>
      </c>
      <c r="AC326" s="212">
        <v>0.45</v>
      </c>
      <c r="AD326" s="24">
        <v>408685</v>
      </c>
      <c r="AE326" s="160">
        <v>40927</v>
      </c>
      <c r="AF326" s="20" t="s">
        <v>5018</v>
      </c>
      <c r="AG326" s="212">
        <v>5</v>
      </c>
      <c r="AH326" s="24">
        <v>50965</v>
      </c>
      <c r="AI326" s="160">
        <v>41305</v>
      </c>
      <c r="AN326" s="24">
        <v>1019300</v>
      </c>
      <c r="AO326" s="24">
        <v>0</v>
      </c>
      <c r="AP326" s="212">
        <v>1</v>
      </c>
      <c r="AQ326" s="159" t="s">
        <v>1669</v>
      </c>
    </row>
    <row r="327" spans="1:43" ht="21" customHeight="1">
      <c r="A327" s="18" t="s">
        <v>133</v>
      </c>
      <c r="C327" s="215" t="s">
        <v>244</v>
      </c>
      <c r="D327" s="1" t="s">
        <v>525</v>
      </c>
      <c r="E327" s="28" t="s">
        <v>526</v>
      </c>
      <c r="F327" s="1" t="s">
        <v>967</v>
      </c>
      <c r="G327" s="28" t="s">
        <v>968</v>
      </c>
      <c r="H327" s="213">
        <v>-100000</v>
      </c>
      <c r="I327" s="213">
        <f t="shared" si="5"/>
        <v>-85470.085470085469</v>
      </c>
      <c r="K327" s="210"/>
      <c r="M327" s="28" t="s">
        <v>1296</v>
      </c>
      <c r="N327" s="28" t="s">
        <v>1377</v>
      </c>
      <c r="O327" s="216">
        <v>40904</v>
      </c>
      <c r="P327" s="216">
        <v>40924</v>
      </c>
      <c r="Q327" s="28" t="s">
        <v>1414</v>
      </c>
      <c r="R327" s="2" t="s">
        <v>3423</v>
      </c>
      <c r="S327" s="158"/>
      <c r="T327" s="28"/>
      <c r="U327" s="28"/>
      <c r="V327" s="28"/>
      <c r="Y327" s="212"/>
      <c r="Z327" s="24"/>
      <c r="AA327" s="160"/>
      <c r="AE327" s="160"/>
      <c r="AI327" s="160"/>
      <c r="AN327" s="24">
        <v>0</v>
      </c>
      <c r="AO327" s="24">
        <v>0</v>
      </c>
      <c r="AP327" s="212">
        <v>0</v>
      </c>
      <c r="AQ327" s="159"/>
    </row>
    <row r="328" spans="1:43" ht="21" customHeight="1">
      <c r="A328" s="18" t="s">
        <v>133</v>
      </c>
      <c r="C328" s="215" t="s">
        <v>244</v>
      </c>
      <c r="D328" s="1" t="s">
        <v>525</v>
      </c>
      <c r="E328" s="28" t="s">
        <v>526</v>
      </c>
      <c r="G328" s="28" t="s">
        <v>969</v>
      </c>
      <c r="H328" s="213">
        <v>1659980</v>
      </c>
      <c r="I328" s="213">
        <f t="shared" si="5"/>
        <v>1418786.324786325</v>
      </c>
      <c r="J328" s="3">
        <v>1418786.51</v>
      </c>
      <c r="K328" s="210">
        <v>-0.18521367502398789</v>
      </c>
      <c r="M328" s="28" t="s">
        <v>1296</v>
      </c>
      <c r="N328" s="28" t="s">
        <v>1378</v>
      </c>
      <c r="O328" s="216">
        <v>40614</v>
      </c>
      <c r="P328" s="216">
        <v>40618</v>
      </c>
      <c r="Q328" s="28" t="s">
        <v>1414</v>
      </c>
      <c r="R328" s="2" t="s">
        <v>3423</v>
      </c>
      <c r="S328" s="158" t="s">
        <v>1467</v>
      </c>
      <c r="T328" s="28" t="s">
        <v>67</v>
      </c>
      <c r="U328" s="28"/>
      <c r="V328" s="28"/>
      <c r="X328" s="20" t="s">
        <v>1506</v>
      </c>
      <c r="Y328" s="212">
        <v>0.9</v>
      </c>
      <c r="Z328" s="24">
        <v>0</v>
      </c>
      <c r="AA328" s="160">
        <v>40630</v>
      </c>
      <c r="AC328" s="212">
        <v>0.1</v>
      </c>
      <c r="AD328" s="24">
        <v>0</v>
      </c>
      <c r="AE328" s="160">
        <v>40927</v>
      </c>
      <c r="AI328" s="160"/>
      <c r="AN328" s="24">
        <v>1659980</v>
      </c>
      <c r="AO328" s="24">
        <v>0</v>
      </c>
      <c r="AP328" s="212">
        <v>1</v>
      </c>
      <c r="AQ328" s="159"/>
    </row>
    <row r="329" spans="1:43" ht="21" customHeight="1">
      <c r="A329" s="18" t="s">
        <v>133</v>
      </c>
      <c r="C329" s="215" t="s">
        <v>244</v>
      </c>
      <c r="D329" s="1" t="s">
        <v>525</v>
      </c>
      <c r="E329" s="28" t="s">
        <v>526</v>
      </c>
      <c r="G329" s="28" t="s">
        <v>970</v>
      </c>
      <c r="H329" s="213">
        <v>139868</v>
      </c>
      <c r="I329" s="213">
        <f t="shared" si="5"/>
        <v>119545.29914529916</v>
      </c>
      <c r="J329" s="3">
        <v>119545.3</v>
      </c>
      <c r="K329" s="210">
        <v>-8.5470084741245955E-4</v>
      </c>
      <c r="M329" s="28" t="s">
        <v>1296</v>
      </c>
      <c r="N329" s="28" t="s">
        <v>1275</v>
      </c>
      <c r="O329" s="216">
        <v>40614</v>
      </c>
      <c r="P329" s="216">
        <v>40620</v>
      </c>
      <c r="Q329" s="28" t="s">
        <v>1414</v>
      </c>
      <c r="R329" s="2" t="s">
        <v>3423</v>
      </c>
      <c r="S329" s="158" t="s">
        <v>1444</v>
      </c>
      <c r="T329" s="28" t="s">
        <v>67</v>
      </c>
      <c r="U329" s="28"/>
      <c r="V329" s="28"/>
      <c r="X329" s="20" t="s">
        <v>1506</v>
      </c>
      <c r="Y329" s="212">
        <v>0.5</v>
      </c>
      <c r="Z329" s="24">
        <v>0</v>
      </c>
      <c r="AA329" s="160">
        <v>40630</v>
      </c>
      <c r="AC329" s="212">
        <v>0.3</v>
      </c>
      <c r="AD329" s="24">
        <v>0</v>
      </c>
      <c r="AE329" s="160">
        <v>40721</v>
      </c>
      <c r="AG329" s="212">
        <v>0.2</v>
      </c>
      <c r="AH329" s="24">
        <v>0</v>
      </c>
      <c r="AI329" s="160">
        <v>40813</v>
      </c>
      <c r="AN329" s="24">
        <v>139868</v>
      </c>
      <c r="AO329" s="24">
        <v>0</v>
      </c>
      <c r="AP329" s="212">
        <v>1</v>
      </c>
      <c r="AQ329" s="159" t="s">
        <v>1670</v>
      </c>
    </row>
    <row r="330" spans="1:43" ht="21" customHeight="1">
      <c r="A330" s="18" t="s">
        <v>133</v>
      </c>
      <c r="C330" s="215" t="s">
        <v>244</v>
      </c>
      <c r="D330" s="1" t="s">
        <v>525</v>
      </c>
      <c r="E330" s="28" t="s">
        <v>526</v>
      </c>
      <c r="G330" s="28" t="s">
        <v>971</v>
      </c>
      <c r="H330" s="213">
        <v>770872.05</v>
      </c>
      <c r="I330" s="213">
        <f t="shared" si="5"/>
        <v>658865.00000000012</v>
      </c>
      <c r="J330" s="210">
        <v>658865.04</v>
      </c>
      <c r="K330" s="210">
        <v>-3.9999999920837581E-2</v>
      </c>
      <c r="M330" s="28" t="s">
        <v>1296</v>
      </c>
      <c r="N330" s="28" t="s">
        <v>1378</v>
      </c>
      <c r="O330" s="216">
        <v>40635</v>
      </c>
      <c r="P330" s="216">
        <v>40652</v>
      </c>
      <c r="Q330" s="28" t="s">
        <v>1414</v>
      </c>
      <c r="R330" s="2" t="s">
        <v>3423</v>
      </c>
      <c r="S330" s="158" t="s">
        <v>1467</v>
      </c>
      <c r="T330" s="28" t="s">
        <v>67</v>
      </c>
      <c r="U330" s="28"/>
      <c r="V330" s="28"/>
      <c r="X330" s="20" t="s">
        <v>1506</v>
      </c>
      <c r="Y330" s="212">
        <v>0.9</v>
      </c>
      <c r="Z330" s="24">
        <v>693784</v>
      </c>
      <c r="AA330" s="160">
        <v>40659</v>
      </c>
      <c r="AC330" s="212">
        <v>0.1</v>
      </c>
      <c r="AD330" s="24">
        <v>77088.05</v>
      </c>
      <c r="AE330" s="160">
        <v>40927</v>
      </c>
      <c r="AI330" s="159"/>
      <c r="AN330" s="24">
        <v>770872.05</v>
      </c>
      <c r="AO330" s="24">
        <v>0</v>
      </c>
      <c r="AP330" s="212">
        <v>1</v>
      </c>
      <c r="AQ330" s="159"/>
    </row>
    <row r="331" spans="1:43" ht="21" customHeight="1">
      <c r="A331" s="18" t="s">
        <v>133</v>
      </c>
      <c r="C331" s="215" t="s">
        <v>244</v>
      </c>
      <c r="D331" s="1" t="s">
        <v>525</v>
      </c>
      <c r="E331" s="28" t="s">
        <v>526</v>
      </c>
      <c r="G331" s="28" t="s">
        <v>970</v>
      </c>
      <c r="H331" s="213">
        <v>33312</v>
      </c>
      <c r="I331" s="213">
        <f t="shared" si="5"/>
        <v>28471.794871794875</v>
      </c>
      <c r="J331" s="3">
        <v>28471.79</v>
      </c>
      <c r="K331" s="210">
        <v>4.8717948739067651E-3</v>
      </c>
      <c r="M331" s="28" t="s">
        <v>1296</v>
      </c>
      <c r="N331" s="28" t="s">
        <v>1275</v>
      </c>
      <c r="O331" s="216">
        <v>40635</v>
      </c>
      <c r="P331" s="216">
        <v>40652</v>
      </c>
      <c r="Q331" s="28" t="s">
        <v>1414</v>
      </c>
      <c r="R331" s="2" t="s">
        <v>3423</v>
      </c>
      <c r="S331" s="158" t="s">
        <v>1468</v>
      </c>
      <c r="T331" s="28" t="s">
        <v>67</v>
      </c>
      <c r="U331" s="28"/>
      <c r="V331" s="28"/>
      <c r="X331" s="20" t="s">
        <v>1506</v>
      </c>
      <c r="Y331" s="212">
        <v>0.8</v>
      </c>
      <c r="Z331" s="24">
        <v>0</v>
      </c>
      <c r="AA331" s="160">
        <v>40693</v>
      </c>
      <c r="AC331" s="212">
        <v>0.2</v>
      </c>
      <c r="AD331" s="24">
        <v>0</v>
      </c>
      <c r="AE331" s="160">
        <v>40813</v>
      </c>
      <c r="AI331" s="159"/>
      <c r="AN331" s="24">
        <v>33312</v>
      </c>
      <c r="AO331" s="24">
        <v>0</v>
      </c>
      <c r="AP331" s="212">
        <v>1</v>
      </c>
      <c r="AQ331" s="159" t="s">
        <v>1671</v>
      </c>
    </row>
    <row r="332" spans="1:43" ht="21" customHeight="1">
      <c r="A332" s="18" t="s">
        <v>133</v>
      </c>
      <c r="C332" s="215" t="s">
        <v>244</v>
      </c>
      <c r="D332" s="1" t="s">
        <v>525</v>
      </c>
      <c r="E332" s="28" t="s">
        <v>526</v>
      </c>
      <c r="G332" s="28" t="s">
        <v>962</v>
      </c>
      <c r="H332" s="213">
        <v>216660</v>
      </c>
      <c r="I332" s="213">
        <f t="shared" si="5"/>
        <v>185179.48717948719</v>
      </c>
      <c r="J332" s="3">
        <v>185179.48</v>
      </c>
      <c r="K332" s="210">
        <v>7.1794871764723212E-3</v>
      </c>
      <c r="M332" s="28" t="s">
        <v>1296</v>
      </c>
      <c r="N332" s="28" t="s">
        <v>1375</v>
      </c>
      <c r="O332" s="216">
        <v>40635</v>
      </c>
      <c r="P332" s="216">
        <v>40659</v>
      </c>
      <c r="Q332" s="28" t="s">
        <v>1414</v>
      </c>
      <c r="R332" s="2" t="s">
        <v>3423</v>
      </c>
      <c r="S332" s="158" t="s">
        <v>1466</v>
      </c>
      <c r="T332" s="28" t="s">
        <v>67</v>
      </c>
      <c r="U332" s="28"/>
      <c r="V332" s="28"/>
      <c r="X332" s="20" t="s">
        <v>1506</v>
      </c>
      <c r="Y332" s="212">
        <v>0.5</v>
      </c>
      <c r="Z332" s="24">
        <v>0</v>
      </c>
      <c r="AA332" s="160">
        <v>40693</v>
      </c>
      <c r="AC332" s="212">
        <v>0.5</v>
      </c>
      <c r="AD332" s="24">
        <v>0</v>
      </c>
      <c r="AE332" s="160">
        <v>40927</v>
      </c>
      <c r="AI332" s="159"/>
      <c r="AN332" s="24">
        <v>216660</v>
      </c>
      <c r="AO332" s="24">
        <v>0</v>
      </c>
      <c r="AP332" s="212">
        <v>1</v>
      </c>
      <c r="AQ332" s="159" t="s">
        <v>1672</v>
      </c>
    </row>
    <row r="333" spans="1:43" ht="21" customHeight="1">
      <c r="A333" s="18" t="s">
        <v>133</v>
      </c>
      <c r="C333" s="215" t="s">
        <v>244</v>
      </c>
      <c r="D333" s="1" t="s">
        <v>525</v>
      </c>
      <c r="E333" s="28" t="s">
        <v>526</v>
      </c>
      <c r="G333" s="28" t="s">
        <v>966</v>
      </c>
      <c r="H333" s="213">
        <v>58800</v>
      </c>
      <c r="I333" s="213">
        <f t="shared" si="5"/>
        <v>50256.410256410258</v>
      </c>
      <c r="J333" s="3">
        <v>50256.42</v>
      </c>
      <c r="K333" s="210">
        <v>-9.7435897405375727E-3</v>
      </c>
      <c r="M333" s="28" t="s">
        <v>1296</v>
      </c>
      <c r="N333" s="28" t="s">
        <v>1377</v>
      </c>
      <c r="O333" s="216">
        <v>40668</v>
      </c>
      <c r="P333" s="216">
        <v>40675</v>
      </c>
      <c r="Q333" s="28" t="s">
        <v>1414</v>
      </c>
      <c r="R333" s="2" t="s">
        <v>3423</v>
      </c>
      <c r="S333" s="158" t="s">
        <v>1466</v>
      </c>
      <c r="T333" s="28" t="s">
        <v>67</v>
      </c>
      <c r="U333" s="28"/>
      <c r="V333" s="28"/>
      <c r="X333" s="20" t="s">
        <v>1506</v>
      </c>
      <c r="Y333" s="212">
        <v>1</v>
      </c>
      <c r="Z333" s="24">
        <v>0</v>
      </c>
      <c r="AA333" s="160">
        <v>40927</v>
      </c>
      <c r="AE333" s="160"/>
      <c r="AI333" s="159"/>
      <c r="AN333" s="24">
        <v>58800</v>
      </c>
      <c r="AO333" s="24">
        <v>0</v>
      </c>
      <c r="AP333" s="212">
        <v>1</v>
      </c>
      <c r="AQ333" s="159" t="s">
        <v>1673</v>
      </c>
    </row>
    <row r="334" spans="1:43" ht="21" customHeight="1">
      <c r="A334" s="18" t="s">
        <v>133</v>
      </c>
      <c r="C334" s="215" t="s">
        <v>244</v>
      </c>
      <c r="D334" s="1" t="s">
        <v>525</v>
      </c>
      <c r="E334" s="28" t="s">
        <v>526</v>
      </c>
      <c r="G334" s="28" t="s">
        <v>972</v>
      </c>
      <c r="H334" s="213">
        <v>415800</v>
      </c>
      <c r="I334" s="213">
        <f t="shared" si="5"/>
        <v>355384.61538461543</v>
      </c>
      <c r="J334" s="3">
        <v>355384.6</v>
      </c>
      <c r="K334" s="210">
        <v>1.5384615457151085E-2</v>
      </c>
      <c r="M334" s="28" t="s">
        <v>1296</v>
      </c>
      <c r="N334" s="28" t="s">
        <v>1343</v>
      </c>
      <c r="O334" s="216">
        <v>40661</v>
      </c>
      <c r="P334" s="216">
        <v>40672</v>
      </c>
      <c r="Q334" s="28" t="s">
        <v>1414</v>
      </c>
      <c r="R334" s="2" t="s">
        <v>3423</v>
      </c>
      <c r="S334" s="158" t="s">
        <v>1444</v>
      </c>
      <c r="T334" s="28" t="s">
        <v>67</v>
      </c>
      <c r="U334" s="28"/>
      <c r="V334" s="28"/>
      <c r="X334" s="20" t="s">
        <v>1506</v>
      </c>
      <c r="Y334" s="212">
        <v>0.5</v>
      </c>
      <c r="Z334" s="24">
        <v>0</v>
      </c>
      <c r="AA334" s="160">
        <v>40693</v>
      </c>
      <c r="AC334" s="212">
        <v>0.5</v>
      </c>
      <c r="AD334" s="24">
        <v>0</v>
      </c>
      <c r="AE334" s="160">
        <v>40874</v>
      </c>
      <c r="AI334" s="159"/>
      <c r="AN334" s="24">
        <v>415800</v>
      </c>
      <c r="AO334" s="24">
        <v>0</v>
      </c>
      <c r="AP334" s="212">
        <v>1</v>
      </c>
      <c r="AQ334" s="159" t="s">
        <v>1674</v>
      </c>
    </row>
    <row r="335" spans="1:43" ht="21" customHeight="1">
      <c r="A335" s="18" t="s">
        <v>133</v>
      </c>
      <c r="C335" s="215" t="s">
        <v>244</v>
      </c>
      <c r="D335" s="1" t="s">
        <v>525</v>
      </c>
      <c r="E335" s="28" t="s">
        <v>526</v>
      </c>
      <c r="G335" s="28" t="s">
        <v>965</v>
      </c>
      <c r="H335" s="213">
        <v>35700</v>
      </c>
      <c r="I335" s="213">
        <f t="shared" si="5"/>
        <v>30512.820512820515</v>
      </c>
      <c r="J335" s="3">
        <v>30512.82</v>
      </c>
      <c r="K335" s="210">
        <v>5.1282051572343335E-4</v>
      </c>
      <c r="M335" s="28" t="s">
        <v>1296</v>
      </c>
      <c r="N335" s="28" t="s">
        <v>1376</v>
      </c>
      <c r="O335" s="216">
        <v>40633</v>
      </c>
      <c r="P335" s="216">
        <v>40808</v>
      </c>
      <c r="Q335" s="28" t="s">
        <v>1414</v>
      </c>
      <c r="R335" s="2" t="s">
        <v>3423</v>
      </c>
      <c r="S335" s="158" t="s">
        <v>1466</v>
      </c>
      <c r="T335" s="28" t="s">
        <v>67</v>
      </c>
      <c r="U335" s="28"/>
      <c r="V335" s="28"/>
      <c r="X335" s="20" t="s">
        <v>1506</v>
      </c>
      <c r="Y335" s="212">
        <v>1</v>
      </c>
      <c r="Z335" s="24">
        <v>0</v>
      </c>
      <c r="AA335" s="160">
        <v>40927</v>
      </c>
      <c r="AE335" s="160"/>
      <c r="AI335" s="159"/>
      <c r="AN335" s="24">
        <v>35700</v>
      </c>
      <c r="AO335" s="24">
        <v>0</v>
      </c>
      <c r="AP335" s="212">
        <v>1</v>
      </c>
      <c r="AQ335" s="159"/>
    </row>
    <row r="336" spans="1:43" ht="21" customHeight="1">
      <c r="A336" s="18" t="s">
        <v>133</v>
      </c>
      <c r="C336" s="215" t="s">
        <v>244</v>
      </c>
      <c r="D336" s="1" t="s">
        <v>525</v>
      </c>
      <c r="E336" s="28" t="s">
        <v>526</v>
      </c>
      <c r="F336" s="1" t="s">
        <v>974</v>
      </c>
      <c r="G336" s="28" t="s">
        <v>975</v>
      </c>
      <c r="H336" s="213">
        <v>218861.51</v>
      </c>
      <c r="I336" s="213">
        <f t="shared" si="5"/>
        <v>187061.11965811969</v>
      </c>
      <c r="J336" s="3">
        <v>187061.18</v>
      </c>
      <c r="K336" s="210">
        <v>-6.0341880307532847E-2</v>
      </c>
      <c r="M336" s="28" t="s">
        <v>1296</v>
      </c>
      <c r="N336" s="28" t="s">
        <v>1378</v>
      </c>
      <c r="O336" s="216">
        <v>40913</v>
      </c>
      <c r="P336" s="216">
        <v>40917</v>
      </c>
      <c r="Q336" s="28" t="s">
        <v>1414</v>
      </c>
      <c r="R336" s="2" t="s">
        <v>3423</v>
      </c>
      <c r="S336" s="158">
        <v>1</v>
      </c>
      <c r="T336" s="28" t="s">
        <v>67</v>
      </c>
      <c r="U336" s="28"/>
      <c r="V336" s="28"/>
      <c r="X336" s="20" t="s">
        <v>1506</v>
      </c>
      <c r="Y336" s="212">
        <v>1</v>
      </c>
      <c r="Z336" s="24">
        <v>0</v>
      </c>
      <c r="AA336" s="160">
        <v>40927</v>
      </c>
      <c r="AE336" s="160"/>
      <c r="AI336" s="159"/>
      <c r="AN336" s="24">
        <v>218861.51</v>
      </c>
      <c r="AO336" s="24">
        <v>0</v>
      </c>
      <c r="AP336" s="212">
        <v>1</v>
      </c>
      <c r="AQ336" s="159" t="s">
        <v>1678</v>
      </c>
    </row>
    <row r="337" spans="1:43" ht="21" customHeight="1">
      <c r="A337" s="18" t="s">
        <v>133</v>
      </c>
      <c r="C337" s="215" t="s">
        <v>246</v>
      </c>
      <c r="D337" s="1" t="s">
        <v>525</v>
      </c>
      <c r="E337" s="28" t="s">
        <v>526</v>
      </c>
      <c r="G337" s="28" t="s">
        <v>973</v>
      </c>
      <c r="H337" s="213">
        <v>42780</v>
      </c>
      <c r="I337" s="213">
        <f t="shared" si="5"/>
        <v>36564.10256410257</v>
      </c>
      <c r="J337" s="3">
        <v>36564.1</v>
      </c>
      <c r="K337" s="210">
        <v>2.5641025713412091E-3</v>
      </c>
      <c r="M337" s="28" t="s">
        <v>1296</v>
      </c>
      <c r="N337" s="28" t="s">
        <v>1274</v>
      </c>
      <c r="O337" s="216">
        <v>40668</v>
      </c>
      <c r="P337" s="216">
        <v>40674</v>
      </c>
      <c r="Q337" s="28" t="s">
        <v>1414</v>
      </c>
      <c r="R337" s="2" t="s">
        <v>3423</v>
      </c>
      <c r="S337" s="158" t="s">
        <v>1444</v>
      </c>
      <c r="T337" s="28" t="s">
        <v>67</v>
      </c>
      <c r="U337" s="28"/>
      <c r="V337" s="28"/>
      <c r="X337" s="20" t="s">
        <v>1506</v>
      </c>
      <c r="Y337" s="212">
        <v>0.5</v>
      </c>
      <c r="Z337" s="24">
        <v>0</v>
      </c>
      <c r="AA337" s="160">
        <v>40693</v>
      </c>
      <c r="AC337" s="212">
        <v>0.5</v>
      </c>
      <c r="AD337" s="24">
        <v>0</v>
      </c>
      <c r="AE337" s="160">
        <v>40927</v>
      </c>
      <c r="AI337" s="159"/>
      <c r="AN337" s="24">
        <v>42780</v>
      </c>
      <c r="AO337" s="24">
        <v>0</v>
      </c>
      <c r="AP337" s="212">
        <v>1</v>
      </c>
      <c r="AQ337" s="159" t="s">
        <v>1676</v>
      </c>
    </row>
    <row r="338" spans="1:43" ht="21" customHeight="1">
      <c r="A338" s="18" t="s">
        <v>133</v>
      </c>
      <c r="C338" s="215" t="s">
        <v>246</v>
      </c>
      <c r="D338" s="1" t="s">
        <v>525</v>
      </c>
      <c r="E338" s="28" t="s">
        <v>526</v>
      </c>
      <c r="G338" s="28" t="s">
        <v>972</v>
      </c>
      <c r="H338" s="213">
        <v>37125</v>
      </c>
      <c r="I338" s="213">
        <f t="shared" si="5"/>
        <v>31730.769230769234</v>
      </c>
      <c r="J338" s="3">
        <v>31730.77</v>
      </c>
      <c r="K338" s="210">
        <v>-7.692307663091924E-4</v>
      </c>
      <c r="M338" s="28" t="s">
        <v>1296</v>
      </c>
      <c r="N338" s="28" t="s">
        <v>1343</v>
      </c>
      <c r="O338" s="216">
        <v>40677</v>
      </c>
      <c r="P338" s="216">
        <v>40681</v>
      </c>
      <c r="Q338" s="28" t="s">
        <v>1414</v>
      </c>
      <c r="R338" s="2" t="s">
        <v>3423</v>
      </c>
      <c r="S338" s="158" t="s">
        <v>1467</v>
      </c>
      <c r="T338" s="28" t="s">
        <v>67</v>
      </c>
      <c r="U338" s="28"/>
      <c r="V338" s="28"/>
      <c r="X338" s="20" t="s">
        <v>1506</v>
      </c>
      <c r="Y338" s="212">
        <v>0.9</v>
      </c>
      <c r="Z338" s="24">
        <v>0</v>
      </c>
      <c r="AA338" s="160">
        <v>40721</v>
      </c>
      <c r="AC338" s="212">
        <v>0.1</v>
      </c>
      <c r="AD338" s="24">
        <v>0</v>
      </c>
      <c r="AE338" s="160">
        <v>40874</v>
      </c>
      <c r="AI338" s="159"/>
      <c r="AN338" s="24">
        <v>37125</v>
      </c>
      <c r="AO338" s="24">
        <v>0</v>
      </c>
      <c r="AP338" s="212">
        <v>1</v>
      </c>
      <c r="AQ338" s="159" t="s">
        <v>1677</v>
      </c>
    </row>
    <row r="339" spans="1:43" ht="21" customHeight="1">
      <c r="A339" s="18" t="s">
        <v>133</v>
      </c>
      <c r="C339" s="215" t="s">
        <v>245</v>
      </c>
      <c r="D339" s="1" t="s">
        <v>525</v>
      </c>
      <c r="E339" s="28" t="s">
        <v>526</v>
      </c>
      <c r="G339" s="28" t="s">
        <v>962</v>
      </c>
      <c r="H339" s="213">
        <v>24240</v>
      </c>
      <c r="I339" s="213">
        <f t="shared" si="5"/>
        <v>20717.948717948719</v>
      </c>
      <c r="J339" s="3">
        <v>20717.939999999999</v>
      </c>
      <c r="K339" s="210">
        <v>8.7179487200046424E-3</v>
      </c>
      <c r="M339" s="28" t="s">
        <v>1296</v>
      </c>
      <c r="N339" s="28" t="s">
        <v>1375</v>
      </c>
      <c r="O339" s="216">
        <v>40667</v>
      </c>
      <c r="P339" s="216">
        <v>40672</v>
      </c>
      <c r="Q339" s="28" t="s">
        <v>1414</v>
      </c>
      <c r="R339" s="2" t="s">
        <v>3423</v>
      </c>
      <c r="S339" s="158" t="s">
        <v>1466</v>
      </c>
      <c r="T339" s="28" t="s">
        <v>67</v>
      </c>
      <c r="U339" s="28"/>
      <c r="V339" s="28"/>
      <c r="X339" s="20" t="s">
        <v>1506</v>
      </c>
      <c r="Y339" s="212">
        <v>1</v>
      </c>
      <c r="Z339" s="24">
        <v>0</v>
      </c>
      <c r="AA339" s="160">
        <v>40927</v>
      </c>
      <c r="AE339" s="160"/>
      <c r="AI339" s="159"/>
      <c r="AN339" s="24">
        <v>24240</v>
      </c>
      <c r="AO339" s="24">
        <v>0</v>
      </c>
      <c r="AP339" s="212">
        <v>1</v>
      </c>
      <c r="AQ339" s="159" t="s">
        <v>1675</v>
      </c>
    </row>
    <row r="340" spans="1:43" ht="21" customHeight="1">
      <c r="A340" s="18" t="s">
        <v>138</v>
      </c>
      <c r="C340" s="215" t="s">
        <v>247</v>
      </c>
      <c r="D340" s="28" t="s">
        <v>527</v>
      </c>
      <c r="E340" s="28" t="s">
        <v>510</v>
      </c>
      <c r="G340" s="28" t="s">
        <v>976</v>
      </c>
      <c r="H340" s="213">
        <v>1083000</v>
      </c>
      <c r="I340" s="213">
        <f t="shared" si="5"/>
        <v>925641.02564102574</v>
      </c>
      <c r="J340" s="3">
        <v>925641.02</v>
      </c>
      <c r="K340" s="210">
        <v>5.6410257238894701E-3</v>
      </c>
      <c r="M340" s="28" t="s">
        <v>1306</v>
      </c>
      <c r="N340" s="28" t="s">
        <v>1379</v>
      </c>
      <c r="O340" s="216">
        <v>40626</v>
      </c>
      <c r="P340" s="216">
        <v>40627</v>
      </c>
      <c r="Q340" s="28" t="s">
        <v>1414</v>
      </c>
      <c r="R340" s="2" t="s">
        <v>3423</v>
      </c>
      <c r="S340" s="158" t="s">
        <v>1469</v>
      </c>
      <c r="T340" s="28" t="s">
        <v>67</v>
      </c>
      <c r="U340" s="28"/>
      <c r="V340" s="28"/>
      <c r="X340" s="20" t="s">
        <v>1506</v>
      </c>
      <c r="Y340" s="212">
        <v>0.6</v>
      </c>
      <c r="Z340" s="24">
        <v>0</v>
      </c>
      <c r="AA340" s="160">
        <v>40721</v>
      </c>
      <c r="AC340" s="212">
        <v>0.4</v>
      </c>
      <c r="AD340" s="24">
        <v>0</v>
      </c>
      <c r="AE340" s="160">
        <v>40875</v>
      </c>
      <c r="AI340" s="159"/>
      <c r="AN340" s="24">
        <v>1083000</v>
      </c>
      <c r="AO340" s="24">
        <v>0</v>
      </c>
      <c r="AP340" s="212">
        <v>1</v>
      </c>
      <c r="AQ340" s="159" t="s">
        <v>1679</v>
      </c>
    </row>
    <row r="341" spans="1:43" ht="21" customHeight="1">
      <c r="A341" s="18" t="s">
        <v>138</v>
      </c>
      <c r="C341" s="215" t="s">
        <v>248</v>
      </c>
      <c r="D341" s="28" t="s">
        <v>528</v>
      </c>
      <c r="E341" s="28" t="s">
        <v>510</v>
      </c>
      <c r="G341" s="28" t="s">
        <v>977</v>
      </c>
      <c r="H341" s="213">
        <v>143695</v>
      </c>
      <c r="I341" s="213">
        <f t="shared" si="5"/>
        <v>122816.23931623933</v>
      </c>
      <c r="J341" s="3">
        <v>122816.24</v>
      </c>
      <c r="K341" s="210">
        <v>-6.8376067792996764E-4</v>
      </c>
      <c r="M341" s="28" t="s">
        <v>1306</v>
      </c>
      <c r="N341" s="28" t="s">
        <v>1345</v>
      </c>
      <c r="O341" s="216">
        <v>40646</v>
      </c>
      <c r="P341" s="216">
        <v>40681</v>
      </c>
      <c r="Q341" s="28" t="s">
        <v>1414</v>
      </c>
      <c r="R341" s="2" t="s">
        <v>3423</v>
      </c>
      <c r="S341" s="158">
        <v>1</v>
      </c>
      <c r="T341" s="28" t="s">
        <v>67</v>
      </c>
      <c r="U341" s="28"/>
      <c r="V341" s="28"/>
      <c r="X341" s="20" t="s">
        <v>1506</v>
      </c>
      <c r="Y341" s="212">
        <v>1</v>
      </c>
      <c r="Z341" s="24">
        <v>0</v>
      </c>
      <c r="AA341" s="160">
        <v>40896</v>
      </c>
      <c r="AE341" s="160"/>
      <c r="AI341" s="159"/>
      <c r="AN341" s="24">
        <v>143695</v>
      </c>
      <c r="AO341" s="24">
        <v>0</v>
      </c>
      <c r="AP341" s="212">
        <v>1</v>
      </c>
      <c r="AQ341" s="159"/>
    </row>
    <row r="342" spans="1:43" ht="21" customHeight="1">
      <c r="A342" s="18" t="s">
        <v>138</v>
      </c>
      <c r="C342" s="215" t="s">
        <v>249</v>
      </c>
      <c r="D342" s="28" t="s">
        <v>529</v>
      </c>
      <c r="E342" s="28" t="s">
        <v>510</v>
      </c>
      <c r="G342" s="28" t="s">
        <v>978</v>
      </c>
      <c r="H342" s="213">
        <v>650000</v>
      </c>
      <c r="I342" s="213">
        <f t="shared" si="5"/>
        <v>555555.55555555562</v>
      </c>
      <c r="J342" s="3">
        <v>555555.56000000006</v>
      </c>
      <c r="K342" s="210">
        <v>-4.4444444356486201E-3</v>
      </c>
      <c r="M342" s="28" t="s">
        <v>1306</v>
      </c>
      <c r="N342" s="28" t="s">
        <v>1286</v>
      </c>
      <c r="O342" s="216">
        <v>40626</v>
      </c>
      <c r="P342" s="216">
        <v>40626</v>
      </c>
      <c r="Q342" s="28" t="s">
        <v>1414</v>
      </c>
      <c r="R342" s="2" t="s">
        <v>3423</v>
      </c>
      <c r="S342" s="158" t="s">
        <v>1470</v>
      </c>
      <c r="T342" s="28" t="s">
        <v>67</v>
      </c>
      <c r="U342" s="28"/>
      <c r="V342" s="28"/>
      <c r="X342" s="20" t="s">
        <v>1506</v>
      </c>
      <c r="Y342" s="212">
        <v>0.5</v>
      </c>
      <c r="Z342" s="24">
        <v>0</v>
      </c>
      <c r="AA342" s="160">
        <v>40997</v>
      </c>
      <c r="AC342" s="212">
        <v>0.5</v>
      </c>
      <c r="AD342" s="24">
        <v>0</v>
      </c>
      <c r="AE342" s="160">
        <v>41057</v>
      </c>
      <c r="AI342" s="159"/>
      <c r="AN342" s="24">
        <v>650000</v>
      </c>
      <c r="AO342" s="24">
        <v>0</v>
      </c>
      <c r="AP342" s="212">
        <v>1</v>
      </c>
      <c r="AQ342" s="159"/>
    </row>
    <row r="343" spans="1:43" ht="21" customHeight="1">
      <c r="A343" s="18" t="s">
        <v>138</v>
      </c>
      <c r="C343" s="215" t="s">
        <v>250</v>
      </c>
      <c r="D343" s="28" t="s">
        <v>530</v>
      </c>
      <c r="E343" s="28" t="s">
        <v>510</v>
      </c>
      <c r="G343" s="28" t="s">
        <v>978</v>
      </c>
      <c r="H343" s="213">
        <v>1845200</v>
      </c>
      <c r="I343" s="213">
        <f t="shared" si="5"/>
        <v>1577094.0170940172</v>
      </c>
      <c r="J343" s="3">
        <v>890256.4</v>
      </c>
      <c r="K343" s="210">
        <v>0</v>
      </c>
      <c r="M343" s="28" t="s">
        <v>3428</v>
      </c>
      <c r="N343" s="28" t="s">
        <v>1286</v>
      </c>
      <c r="O343" s="216">
        <v>40532</v>
      </c>
      <c r="P343" s="216">
        <v>40532</v>
      </c>
      <c r="Q343" s="28" t="s">
        <v>1414</v>
      </c>
      <c r="R343" s="2" t="s">
        <v>3423</v>
      </c>
      <c r="S343" s="158" t="s">
        <v>1471</v>
      </c>
      <c r="T343" s="28" t="s">
        <v>67</v>
      </c>
      <c r="U343" s="28"/>
      <c r="V343" s="28"/>
      <c r="X343" s="20" t="s">
        <v>1506</v>
      </c>
      <c r="Y343" s="212">
        <v>0.6</v>
      </c>
      <c r="Z343" s="24">
        <v>624960</v>
      </c>
      <c r="AA343" s="160">
        <v>40784</v>
      </c>
      <c r="AC343" s="212">
        <v>0.4</v>
      </c>
      <c r="AD343" s="24">
        <v>416640</v>
      </c>
      <c r="AE343" s="160">
        <v>40896</v>
      </c>
      <c r="AI343" s="159"/>
      <c r="AN343" s="24">
        <v>1041600</v>
      </c>
      <c r="AO343" s="24">
        <v>803600</v>
      </c>
      <c r="AP343" s="212">
        <v>1</v>
      </c>
      <c r="AQ343" s="159" t="s">
        <v>1680</v>
      </c>
    </row>
    <row r="344" spans="1:43" ht="21" customHeight="1">
      <c r="A344" s="18" t="s">
        <v>138</v>
      </c>
      <c r="C344" s="215" t="s">
        <v>250</v>
      </c>
      <c r="D344" s="28" t="s">
        <v>530</v>
      </c>
      <c r="E344" s="28" t="s">
        <v>510</v>
      </c>
      <c r="G344" s="28" t="s">
        <v>979</v>
      </c>
      <c r="H344" s="213">
        <v>-803600</v>
      </c>
      <c r="I344" s="213">
        <f t="shared" si="5"/>
        <v>-686837.60683760687</v>
      </c>
      <c r="J344" s="210"/>
      <c r="K344" s="210">
        <v>0</v>
      </c>
      <c r="M344" s="28" t="s">
        <v>1306</v>
      </c>
      <c r="N344" s="28" t="s">
        <v>1286</v>
      </c>
      <c r="O344" s="216">
        <v>40612</v>
      </c>
      <c r="P344" s="216">
        <v>40625</v>
      </c>
      <c r="Q344" s="28" t="s">
        <v>1414</v>
      </c>
      <c r="R344" s="2" t="s">
        <v>3423</v>
      </c>
      <c r="S344" s="158" t="s">
        <v>1471</v>
      </c>
      <c r="T344" s="28" t="s">
        <v>67</v>
      </c>
      <c r="U344" s="28"/>
      <c r="V344" s="28"/>
      <c r="Y344" s="212"/>
      <c r="Z344" s="24"/>
      <c r="AA344" s="160"/>
      <c r="AE344" s="160"/>
      <c r="AI344" s="159"/>
      <c r="AN344" s="24">
        <v>0</v>
      </c>
      <c r="AO344" s="24">
        <v>-803600</v>
      </c>
      <c r="AP344" s="212">
        <v>0</v>
      </c>
      <c r="AQ344" s="159"/>
    </row>
    <row r="345" spans="1:43" ht="21" customHeight="1">
      <c r="A345" s="18" t="s">
        <v>138</v>
      </c>
      <c r="C345" s="215" t="s">
        <v>251</v>
      </c>
      <c r="D345" s="1" t="s">
        <v>531</v>
      </c>
      <c r="E345" s="28" t="s">
        <v>532</v>
      </c>
      <c r="G345" s="28" t="s">
        <v>980</v>
      </c>
      <c r="H345" s="213">
        <v>257300</v>
      </c>
      <c r="I345" s="213">
        <f t="shared" si="5"/>
        <v>219914.52991452994</v>
      </c>
      <c r="J345" s="3">
        <v>257300</v>
      </c>
      <c r="K345" s="210">
        <v>0</v>
      </c>
      <c r="M345" s="28" t="s">
        <v>1304</v>
      </c>
      <c r="N345" s="28" t="s">
        <v>1380</v>
      </c>
      <c r="O345" s="216">
        <v>40707</v>
      </c>
      <c r="P345" s="216">
        <v>40715</v>
      </c>
      <c r="Q345" s="28" t="s">
        <v>1414</v>
      </c>
      <c r="R345" s="2" t="s">
        <v>3423</v>
      </c>
      <c r="S345" s="158" t="s">
        <v>1472</v>
      </c>
      <c r="T345" s="28" t="s">
        <v>1505</v>
      </c>
      <c r="U345" s="28"/>
      <c r="V345" s="28"/>
      <c r="X345" s="20" t="s">
        <v>1506</v>
      </c>
      <c r="Y345" s="212">
        <v>0.2</v>
      </c>
      <c r="Z345" s="24">
        <v>0</v>
      </c>
      <c r="AA345" s="160">
        <v>40784</v>
      </c>
      <c r="AC345" s="212">
        <v>0.75</v>
      </c>
      <c r="AD345" s="24">
        <v>0</v>
      </c>
      <c r="AE345" s="160">
        <v>40813</v>
      </c>
      <c r="AG345" s="212">
        <v>0.05</v>
      </c>
      <c r="AH345" s="24">
        <v>0</v>
      </c>
      <c r="AI345" s="160">
        <v>40896</v>
      </c>
      <c r="AN345" s="24">
        <v>257300</v>
      </c>
      <c r="AO345" s="24">
        <v>0</v>
      </c>
      <c r="AP345" s="212">
        <v>1</v>
      </c>
      <c r="AQ345" s="159" t="s">
        <v>1681</v>
      </c>
    </row>
    <row r="346" spans="1:43" ht="21" customHeight="1">
      <c r="A346" s="18" t="s">
        <v>138</v>
      </c>
      <c r="C346" s="215" t="s">
        <v>252</v>
      </c>
      <c r="D346" s="28" t="s">
        <v>533</v>
      </c>
      <c r="E346" s="28" t="s">
        <v>534</v>
      </c>
      <c r="G346" s="28" t="s">
        <v>981</v>
      </c>
      <c r="H346" s="213">
        <v>3097000</v>
      </c>
      <c r="I346" s="213">
        <f t="shared" si="5"/>
        <v>2647008.547008547</v>
      </c>
      <c r="J346" s="3">
        <v>2647008.5499999998</v>
      </c>
      <c r="K346" s="210">
        <v>-2.9914528131484985E-3</v>
      </c>
      <c r="M346" s="28" t="s">
        <v>1362</v>
      </c>
      <c r="N346" s="28" t="s">
        <v>1298</v>
      </c>
      <c r="O346" s="216">
        <v>40633</v>
      </c>
      <c r="P346" s="216">
        <v>40651</v>
      </c>
      <c r="Q346" s="28" t="s">
        <v>1414</v>
      </c>
      <c r="R346" s="2" t="s">
        <v>3423</v>
      </c>
      <c r="S346" s="158">
        <v>1</v>
      </c>
      <c r="T346" s="28" t="s">
        <v>67</v>
      </c>
      <c r="U346" s="28"/>
      <c r="V346" s="28"/>
      <c r="X346" s="20" t="s">
        <v>1506</v>
      </c>
      <c r="Y346" s="212">
        <v>1</v>
      </c>
      <c r="Z346" s="24">
        <v>0</v>
      </c>
      <c r="AA346" s="160">
        <v>40693</v>
      </c>
      <c r="AE346" s="160"/>
      <c r="AI346" s="160"/>
      <c r="AN346" s="24">
        <v>3097000</v>
      </c>
      <c r="AO346" s="24">
        <v>0</v>
      </c>
      <c r="AP346" s="212">
        <v>1</v>
      </c>
      <c r="AQ346" s="159" t="s">
        <v>1682</v>
      </c>
    </row>
    <row r="347" spans="1:43" ht="21" customHeight="1">
      <c r="A347" s="18" t="s">
        <v>138</v>
      </c>
      <c r="C347" s="215" t="s">
        <v>253</v>
      </c>
      <c r="D347" s="28" t="s">
        <v>535</v>
      </c>
      <c r="E347" s="28" t="s">
        <v>510</v>
      </c>
      <c r="G347" s="28" t="s">
        <v>982</v>
      </c>
      <c r="H347" s="213">
        <v>77760</v>
      </c>
      <c r="I347" s="213">
        <f t="shared" si="5"/>
        <v>66461.538461538468</v>
      </c>
      <c r="J347" s="210"/>
      <c r="K347" s="210">
        <v>66461.538461538468</v>
      </c>
      <c r="M347" s="28" t="s">
        <v>1306</v>
      </c>
      <c r="N347" s="28" t="s">
        <v>1275</v>
      </c>
      <c r="O347" s="216">
        <v>40668</v>
      </c>
      <c r="P347" s="216">
        <v>40676</v>
      </c>
      <c r="Q347" s="28" t="s">
        <v>1414</v>
      </c>
      <c r="R347" s="2" t="s">
        <v>3423</v>
      </c>
      <c r="S347" s="158">
        <v>1</v>
      </c>
      <c r="T347" s="28" t="s">
        <v>67</v>
      </c>
      <c r="U347" s="28"/>
      <c r="V347" s="28"/>
      <c r="Y347" s="212"/>
      <c r="Z347" s="24"/>
      <c r="AA347" s="160"/>
      <c r="AE347" s="160"/>
      <c r="AI347" s="160"/>
      <c r="AN347" s="24">
        <v>0</v>
      </c>
      <c r="AO347" s="24">
        <v>77760</v>
      </c>
      <c r="AP347" s="212">
        <v>0</v>
      </c>
      <c r="AQ347" s="159"/>
    </row>
    <row r="348" spans="1:43" ht="21" customHeight="1">
      <c r="A348" s="18" t="s">
        <v>138</v>
      </c>
      <c r="C348" s="215" t="s">
        <v>253</v>
      </c>
      <c r="D348" s="28" t="s">
        <v>535</v>
      </c>
      <c r="E348" s="28" t="s">
        <v>510</v>
      </c>
      <c r="G348" s="28" t="s">
        <v>983</v>
      </c>
      <c r="H348" s="213">
        <v>3600</v>
      </c>
      <c r="I348" s="213">
        <f t="shared" si="5"/>
        <v>3076.9230769230771</v>
      </c>
      <c r="J348" s="210"/>
      <c r="K348" s="210">
        <v>3076.9230769230771</v>
      </c>
      <c r="M348" s="28" t="s">
        <v>1306</v>
      </c>
      <c r="N348" s="28" t="s">
        <v>1275</v>
      </c>
      <c r="O348" s="216">
        <v>40702</v>
      </c>
      <c r="P348" s="216">
        <v>40704</v>
      </c>
      <c r="Q348" s="28" t="s">
        <v>1414</v>
      </c>
      <c r="R348" s="2" t="s">
        <v>3423</v>
      </c>
      <c r="S348" s="158">
        <v>1</v>
      </c>
      <c r="T348" s="28" t="s">
        <v>67</v>
      </c>
      <c r="U348" s="28"/>
      <c r="V348" s="28"/>
      <c r="Y348" s="212"/>
      <c r="Z348" s="24"/>
      <c r="AA348" s="160"/>
      <c r="AE348" s="160"/>
      <c r="AI348" s="160"/>
      <c r="AN348" s="24">
        <v>0</v>
      </c>
      <c r="AO348" s="24">
        <v>3600</v>
      </c>
      <c r="AP348" s="212">
        <v>0</v>
      </c>
      <c r="AQ348" s="159"/>
    </row>
    <row r="349" spans="1:43" ht="21" customHeight="1">
      <c r="A349" s="18" t="s">
        <v>138</v>
      </c>
      <c r="C349" s="215" t="s">
        <v>254</v>
      </c>
      <c r="D349" s="1" t="s">
        <v>536</v>
      </c>
      <c r="E349" s="28" t="s">
        <v>537</v>
      </c>
      <c r="G349" s="28" t="s">
        <v>984</v>
      </c>
      <c r="H349" s="213">
        <v>154511</v>
      </c>
      <c r="I349" s="213">
        <v>154511</v>
      </c>
      <c r="J349" s="210">
        <v>154511</v>
      </c>
      <c r="K349" s="210">
        <v>0</v>
      </c>
      <c r="M349" s="28" t="s">
        <v>1280</v>
      </c>
      <c r="N349" s="28" t="s">
        <v>1298</v>
      </c>
      <c r="O349" s="216">
        <v>40670</v>
      </c>
      <c r="P349" s="216">
        <v>40696</v>
      </c>
      <c r="Q349" s="28" t="s">
        <v>1414</v>
      </c>
      <c r="R349" s="2" t="s">
        <v>3423</v>
      </c>
      <c r="S349" s="158">
        <v>1</v>
      </c>
      <c r="T349" s="28" t="s">
        <v>1505</v>
      </c>
      <c r="U349" s="28"/>
      <c r="V349" s="28"/>
      <c r="X349" s="20" t="s">
        <v>1506</v>
      </c>
      <c r="Y349" s="212">
        <v>1</v>
      </c>
      <c r="Z349" s="24">
        <v>154511</v>
      </c>
      <c r="AA349" s="160">
        <v>41424</v>
      </c>
      <c r="AE349" s="160"/>
      <c r="AI349" s="160"/>
      <c r="AN349" s="24">
        <v>154511</v>
      </c>
      <c r="AO349" s="24">
        <v>0</v>
      </c>
      <c r="AP349" s="212">
        <v>1</v>
      </c>
      <c r="AQ349" s="159" t="s">
        <v>1683</v>
      </c>
    </row>
    <row r="350" spans="1:43" ht="21" customHeight="1">
      <c r="A350" s="18" t="s">
        <v>138</v>
      </c>
      <c r="C350" s="215" t="s">
        <v>255</v>
      </c>
      <c r="D350" s="28" t="s">
        <v>538</v>
      </c>
      <c r="E350" s="28" t="s">
        <v>539</v>
      </c>
      <c r="G350" s="28" t="s">
        <v>985</v>
      </c>
      <c r="H350" s="213">
        <v>160055</v>
      </c>
      <c r="I350" s="213">
        <f>H350/(1+0.17)</f>
        <v>136799.14529914531</v>
      </c>
      <c r="J350" s="3">
        <v>160055</v>
      </c>
      <c r="K350" s="210">
        <v>0</v>
      </c>
      <c r="M350" s="28" t="s">
        <v>1293</v>
      </c>
      <c r="N350" s="28" t="s">
        <v>1381</v>
      </c>
      <c r="O350" s="216">
        <v>40673</v>
      </c>
      <c r="P350" s="216">
        <v>40681</v>
      </c>
      <c r="Q350" s="28" t="s">
        <v>1414</v>
      </c>
      <c r="R350" s="2" t="s">
        <v>3423</v>
      </c>
      <c r="S350" s="158" t="s">
        <v>1473</v>
      </c>
      <c r="T350" s="28" t="s">
        <v>1505</v>
      </c>
      <c r="U350" s="28"/>
      <c r="V350" s="28"/>
      <c r="X350" s="20" t="s">
        <v>1506</v>
      </c>
      <c r="Y350" s="212">
        <v>0.5</v>
      </c>
      <c r="Z350" s="24">
        <v>339229.5</v>
      </c>
      <c r="AA350" s="160">
        <v>40693</v>
      </c>
      <c r="AC350" s="212">
        <v>0.45</v>
      </c>
      <c r="AD350" s="24">
        <v>71848.350000000006</v>
      </c>
      <c r="AE350" s="160">
        <v>40784</v>
      </c>
      <c r="AG350" s="212">
        <v>0.05</v>
      </c>
      <c r="AH350" s="24">
        <v>8179.15</v>
      </c>
      <c r="AI350" s="160">
        <v>40997</v>
      </c>
      <c r="AN350" s="24">
        <v>160055</v>
      </c>
      <c r="AO350" s="24">
        <v>0</v>
      </c>
      <c r="AP350" s="212">
        <v>1</v>
      </c>
      <c r="AQ350" s="159"/>
    </row>
    <row r="351" spans="1:43" ht="21" customHeight="1">
      <c r="A351" s="18" t="s">
        <v>138</v>
      </c>
      <c r="C351" s="215" t="s">
        <v>255</v>
      </c>
      <c r="D351" s="28" t="s">
        <v>538</v>
      </c>
      <c r="E351" s="28" t="s">
        <v>539</v>
      </c>
      <c r="G351" s="28" t="s">
        <v>986</v>
      </c>
      <c r="H351" s="213">
        <v>325762</v>
      </c>
      <c r="I351" s="213">
        <f t="shared" ref="I351:I382" si="6">H351/(1+0.17)</f>
        <v>278429.05982905987</v>
      </c>
      <c r="J351" s="3">
        <v>325762</v>
      </c>
      <c r="K351" s="210">
        <v>0</v>
      </c>
      <c r="M351" s="28" t="s">
        <v>1293</v>
      </c>
      <c r="N351" s="28" t="s">
        <v>1303</v>
      </c>
      <c r="O351" s="216">
        <v>40677</v>
      </c>
      <c r="P351" s="216">
        <v>40681</v>
      </c>
      <c r="Q351" s="28" t="s">
        <v>1414</v>
      </c>
      <c r="R351" s="2" t="s">
        <v>3423</v>
      </c>
      <c r="S351" s="158" t="s">
        <v>1474</v>
      </c>
      <c r="T351" s="28" t="s">
        <v>1505</v>
      </c>
      <c r="U351" s="28"/>
      <c r="V351" s="28"/>
      <c r="X351" s="20" t="s">
        <v>1506</v>
      </c>
      <c r="Y351" s="212">
        <v>0.5</v>
      </c>
      <c r="Z351" s="24">
        <v>0</v>
      </c>
      <c r="AA351" s="160">
        <v>40753</v>
      </c>
      <c r="AC351" s="212">
        <v>0.4</v>
      </c>
      <c r="AD351" s="24">
        <v>0</v>
      </c>
      <c r="AE351" s="160">
        <v>41088</v>
      </c>
      <c r="AF351" s="20" t="s">
        <v>1508</v>
      </c>
      <c r="AG351" s="212">
        <v>0.1</v>
      </c>
      <c r="AH351" s="24">
        <v>32576.2</v>
      </c>
      <c r="AI351" s="160">
        <v>41485</v>
      </c>
      <c r="AN351" s="24">
        <v>325762</v>
      </c>
      <c r="AO351" s="24">
        <v>0</v>
      </c>
      <c r="AP351" s="212">
        <v>1</v>
      </c>
      <c r="AQ351" s="159" t="s">
        <v>1684</v>
      </c>
    </row>
    <row r="352" spans="1:43" ht="21" customHeight="1">
      <c r="A352" s="18" t="s">
        <v>138</v>
      </c>
      <c r="C352" s="215" t="s">
        <v>255</v>
      </c>
      <c r="D352" s="28" t="s">
        <v>538</v>
      </c>
      <c r="E352" s="28" t="s">
        <v>539</v>
      </c>
      <c r="G352" s="28" t="s">
        <v>987</v>
      </c>
      <c r="H352" s="213">
        <v>174531</v>
      </c>
      <c r="I352" s="213">
        <f t="shared" si="6"/>
        <v>149171.79487179487</v>
      </c>
      <c r="J352" s="3">
        <v>174531</v>
      </c>
      <c r="K352" s="210">
        <v>0</v>
      </c>
      <c r="M352" s="28" t="s">
        <v>1293</v>
      </c>
      <c r="N352" s="28" t="s">
        <v>1347</v>
      </c>
      <c r="O352" s="216">
        <v>40677</v>
      </c>
      <c r="P352" s="216">
        <v>40681</v>
      </c>
      <c r="Q352" s="28" t="s">
        <v>1414</v>
      </c>
      <c r="R352" s="2" t="s">
        <v>3423</v>
      </c>
      <c r="S352" s="158" t="s">
        <v>1474</v>
      </c>
      <c r="T352" s="28" t="s">
        <v>1505</v>
      </c>
      <c r="U352" s="28"/>
      <c r="V352" s="28"/>
      <c r="X352" s="20" t="s">
        <v>1506</v>
      </c>
      <c r="Y352" s="212">
        <v>0.5</v>
      </c>
      <c r="Z352" s="24">
        <v>0</v>
      </c>
      <c r="AA352" s="160">
        <v>40753</v>
      </c>
      <c r="AC352" s="212">
        <v>0.5</v>
      </c>
      <c r="AD352" s="24">
        <v>0</v>
      </c>
      <c r="AE352" s="160">
        <v>40875</v>
      </c>
      <c r="AI352" s="159"/>
      <c r="AN352" s="24">
        <v>174531</v>
      </c>
      <c r="AO352" s="24">
        <v>0</v>
      </c>
      <c r="AP352" s="212">
        <v>1</v>
      </c>
      <c r="AQ352" s="159"/>
    </row>
    <row r="353" spans="1:43" ht="21" customHeight="1">
      <c r="A353" s="18" t="s">
        <v>138</v>
      </c>
      <c r="C353" s="215" t="s">
        <v>255</v>
      </c>
      <c r="D353" s="28" t="s">
        <v>538</v>
      </c>
      <c r="E353" s="28" t="s">
        <v>539</v>
      </c>
      <c r="G353" s="28" t="s">
        <v>988</v>
      </c>
      <c r="H353" s="213">
        <v>13000</v>
      </c>
      <c r="I353" s="213">
        <f t="shared" si="6"/>
        <v>11111.111111111111</v>
      </c>
      <c r="J353" s="3">
        <v>13000</v>
      </c>
      <c r="K353" s="210">
        <v>0</v>
      </c>
      <c r="M353" s="28" t="s">
        <v>1293</v>
      </c>
      <c r="N353" s="28" t="s">
        <v>1284</v>
      </c>
      <c r="O353" s="216">
        <v>40670</v>
      </c>
      <c r="P353" s="216">
        <v>40696</v>
      </c>
      <c r="Q353" s="28" t="s">
        <v>1414</v>
      </c>
      <c r="R353" s="2" t="s">
        <v>3423</v>
      </c>
      <c r="S353" s="158">
        <v>1</v>
      </c>
      <c r="T353" s="28" t="s">
        <v>1505</v>
      </c>
      <c r="U353" s="28"/>
      <c r="V353" s="28"/>
      <c r="X353" s="20" t="s">
        <v>1506</v>
      </c>
      <c r="Y353" s="212">
        <v>1</v>
      </c>
      <c r="Z353" s="24">
        <v>0</v>
      </c>
      <c r="AA353" s="160">
        <v>40753</v>
      </c>
      <c r="AE353" s="160"/>
      <c r="AI353" s="159"/>
      <c r="AN353" s="24">
        <v>13000</v>
      </c>
      <c r="AO353" s="24">
        <v>0</v>
      </c>
      <c r="AP353" s="212">
        <v>1</v>
      </c>
      <c r="AQ353" s="159" t="s">
        <v>1685</v>
      </c>
    </row>
    <row r="354" spans="1:43" ht="21" customHeight="1">
      <c r="A354" s="18" t="s">
        <v>138</v>
      </c>
      <c r="C354" s="215" t="s">
        <v>255</v>
      </c>
      <c r="D354" s="28" t="s">
        <v>538</v>
      </c>
      <c r="E354" s="28" t="s">
        <v>539</v>
      </c>
      <c r="G354" s="28" t="s">
        <v>989</v>
      </c>
      <c r="H354" s="213">
        <v>3836</v>
      </c>
      <c r="I354" s="213">
        <f t="shared" si="6"/>
        <v>3278.632478632479</v>
      </c>
      <c r="J354" s="3">
        <v>3836</v>
      </c>
      <c r="K354" s="210">
        <v>0</v>
      </c>
      <c r="M354" s="28" t="s">
        <v>1293</v>
      </c>
      <c r="N354" s="28" t="s">
        <v>1305</v>
      </c>
      <c r="O354" s="216">
        <v>40666</v>
      </c>
      <c r="P354" s="216">
        <v>40723</v>
      </c>
      <c r="Q354" s="28" t="s">
        <v>1414</v>
      </c>
      <c r="R354" s="2" t="s">
        <v>3423</v>
      </c>
      <c r="S354" s="158">
        <v>1</v>
      </c>
      <c r="T354" s="28" t="s">
        <v>1505</v>
      </c>
      <c r="U354" s="28"/>
      <c r="V354" s="28"/>
      <c r="X354" s="20" t="s">
        <v>1506</v>
      </c>
      <c r="Y354" s="212">
        <v>1</v>
      </c>
      <c r="Z354" s="24">
        <v>0</v>
      </c>
      <c r="AA354" s="160">
        <v>40753</v>
      </c>
      <c r="AE354" s="160"/>
      <c r="AI354" s="159"/>
      <c r="AN354" s="24">
        <v>3836</v>
      </c>
      <c r="AO354" s="24">
        <v>0</v>
      </c>
      <c r="AP354" s="212">
        <v>1</v>
      </c>
      <c r="AQ354" s="159" t="s">
        <v>1686</v>
      </c>
    </row>
    <row r="355" spans="1:43" ht="21" customHeight="1">
      <c r="A355" s="18" t="s">
        <v>138</v>
      </c>
      <c r="C355" s="215" t="s">
        <v>255</v>
      </c>
      <c r="D355" s="28" t="s">
        <v>538</v>
      </c>
      <c r="E355" s="28" t="s">
        <v>539</v>
      </c>
      <c r="G355" s="28" t="s">
        <v>990</v>
      </c>
      <c r="H355" s="213">
        <v>1275</v>
      </c>
      <c r="I355" s="213">
        <f t="shared" si="6"/>
        <v>1089.7435897435898</v>
      </c>
      <c r="J355" s="3">
        <v>1275</v>
      </c>
      <c r="K355" s="210">
        <v>0</v>
      </c>
      <c r="M355" s="28" t="s">
        <v>1293</v>
      </c>
      <c r="N355" s="28" t="s">
        <v>1347</v>
      </c>
      <c r="O355" s="216">
        <v>40702</v>
      </c>
      <c r="P355" s="216">
        <v>40704</v>
      </c>
      <c r="Q355" s="28" t="s">
        <v>1414</v>
      </c>
      <c r="R355" s="2" t="s">
        <v>3423</v>
      </c>
      <c r="S355" s="158">
        <v>1</v>
      </c>
      <c r="T355" s="28" t="s">
        <v>1505</v>
      </c>
      <c r="U355" s="28"/>
      <c r="V355" s="28"/>
      <c r="X355" s="20" t="s">
        <v>1506</v>
      </c>
      <c r="Y355" s="212">
        <v>1</v>
      </c>
      <c r="Z355" s="24">
        <v>0</v>
      </c>
      <c r="AA355" s="160">
        <v>40753</v>
      </c>
      <c r="AE355" s="160"/>
      <c r="AI355" s="159"/>
      <c r="AN355" s="24">
        <v>1275</v>
      </c>
      <c r="AO355" s="24">
        <v>0</v>
      </c>
      <c r="AP355" s="212">
        <v>1</v>
      </c>
      <c r="AQ355" s="159" t="s">
        <v>1687</v>
      </c>
    </row>
    <row r="356" spans="1:43" ht="21" customHeight="1">
      <c r="A356" s="18" t="s">
        <v>138</v>
      </c>
      <c r="C356" s="215" t="s">
        <v>256</v>
      </c>
      <c r="D356" s="28" t="s">
        <v>540</v>
      </c>
      <c r="E356" s="28" t="s">
        <v>541</v>
      </c>
      <c r="G356" s="28" t="s">
        <v>991</v>
      </c>
      <c r="H356" s="213">
        <v>928473</v>
      </c>
      <c r="I356" s="213">
        <f t="shared" si="6"/>
        <v>793566.66666666674</v>
      </c>
      <c r="J356" s="3">
        <v>793566.63</v>
      </c>
      <c r="K356" s="210">
        <v>3.6666666739620268E-2</v>
      </c>
      <c r="M356" s="28" t="s">
        <v>1355</v>
      </c>
      <c r="N356" s="28" t="s">
        <v>1382</v>
      </c>
      <c r="O356" s="216">
        <v>40693</v>
      </c>
      <c r="P356" s="216">
        <v>40704</v>
      </c>
      <c r="Q356" s="28" t="s">
        <v>1425</v>
      </c>
      <c r="R356" s="2" t="s">
        <v>3423</v>
      </c>
      <c r="S356" s="158">
        <v>1</v>
      </c>
      <c r="T356" s="28" t="s">
        <v>67</v>
      </c>
      <c r="U356" s="28"/>
      <c r="V356" s="28"/>
      <c r="X356" s="20" t="s">
        <v>1506</v>
      </c>
      <c r="Y356" s="212">
        <v>1</v>
      </c>
      <c r="Z356" s="24">
        <v>928473</v>
      </c>
      <c r="AA356" s="160">
        <v>40721</v>
      </c>
      <c r="AE356" s="160"/>
      <c r="AI356" s="159"/>
      <c r="AN356" s="24">
        <v>928473</v>
      </c>
      <c r="AO356" s="24">
        <v>0</v>
      </c>
      <c r="AP356" s="212">
        <v>1</v>
      </c>
      <c r="AQ356" s="159" t="s">
        <v>1688</v>
      </c>
    </row>
    <row r="357" spans="1:43" ht="21" customHeight="1">
      <c r="A357" s="18" t="s">
        <v>138</v>
      </c>
      <c r="C357" s="215" t="s">
        <v>257</v>
      </c>
      <c r="D357" s="28" t="s">
        <v>542</v>
      </c>
      <c r="E357" s="28" t="s">
        <v>541</v>
      </c>
      <c r="G357" s="28" t="s">
        <v>991</v>
      </c>
      <c r="H357" s="213">
        <v>2136563</v>
      </c>
      <c r="I357" s="213">
        <f t="shared" si="6"/>
        <v>1826122.2222222222</v>
      </c>
      <c r="J357" s="3">
        <v>1826122.22</v>
      </c>
      <c r="K357" s="210">
        <v>2.222222276031971E-3</v>
      </c>
      <c r="M357" s="28" t="s">
        <v>1355</v>
      </c>
      <c r="N357" s="28" t="s">
        <v>1382</v>
      </c>
      <c r="O357" s="216">
        <v>40693</v>
      </c>
      <c r="P357" s="216">
        <v>40704</v>
      </c>
      <c r="Q357" s="28" t="s">
        <v>1425</v>
      </c>
      <c r="R357" s="2" t="s">
        <v>3423</v>
      </c>
      <c r="S357" s="158">
        <v>1</v>
      </c>
      <c r="T357" s="28" t="s">
        <v>67</v>
      </c>
      <c r="U357" s="28"/>
      <c r="V357" s="28"/>
      <c r="X357" s="20" t="s">
        <v>1506</v>
      </c>
      <c r="Y357" s="212">
        <v>1</v>
      </c>
      <c r="Z357" s="24">
        <v>2136563</v>
      </c>
      <c r="AA357" s="160">
        <v>40721</v>
      </c>
      <c r="AE357" s="160"/>
      <c r="AI357" s="159"/>
      <c r="AN357" s="24">
        <v>2136563</v>
      </c>
      <c r="AO357" s="24">
        <v>0</v>
      </c>
      <c r="AP357" s="212">
        <v>1</v>
      </c>
      <c r="AQ357" s="159" t="s">
        <v>1689</v>
      </c>
    </row>
    <row r="358" spans="1:43" ht="21" customHeight="1">
      <c r="A358" s="18" t="s">
        <v>137</v>
      </c>
      <c r="C358" s="215" t="s">
        <v>258</v>
      </c>
      <c r="D358" s="28" t="s">
        <v>3429</v>
      </c>
      <c r="E358" s="28" t="s">
        <v>543</v>
      </c>
      <c r="F358" s="1" t="s">
        <v>3430</v>
      </c>
      <c r="G358" s="28" t="s">
        <v>3431</v>
      </c>
      <c r="H358" s="213">
        <v>346004</v>
      </c>
      <c r="I358" s="213">
        <f t="shared" si="6"/>
        <v>295729.91452991456</v>
      </c>
      <c r="J358" s="3">
        <v>226061.57</v>
      </c>
      <c r="K358" s="210">
        <v>69668.344529914553</v>
      </c>
      <c r="M358" s="28" t="s">
        <v>1306</v>
      </c>
      <c r="N358" s="28" t="s">
        <v>1383</v>
      </c>
      <c r="O358" s="216">
        <v>40872</v>
      </c>
      <c r="P358" s="216">
        <v>40905</v>
      </c>
      <c r="Q358" s="28" t="s">
        <v>1414</v>
      </c>
      <c r="R358" s="2" t="s">
        <v>3423</v>
      </c>
      <c r="S358" s="158" t="s">
        <v>1475</v>
      </c>
      <c r="T358" s="28" t="s">
        <v>67</v>
      </c>
      <c r="U358" s="28"/>
      <c r="V358" s="28"/>
      <c r="X358" s="20" t="s">
        <v>1506</v>
      </c>
      <c r="Y358" s="212">
        <v>0.1</v>
      </c>
      <c r="Z358" s="24">
        <v>209119</v>
      </c>
      <c r="AA358" s="160">
        <v>40967</v>
      </c>
      <c r="AC358" s="212">
        <v>0.2</v>
      </c>
      <c r="AD358" s="24">
        <v>69339</v>
      </c>
      <c r="AE358" s="160">
        <v>41453</v>
      </c>
      <c r="AG358" s="212">
        <v>5.4300000000000001E-2</v>
      </c>
      <c r="AH358" s="24">
        <v>18789</v>
      </c>
      <c r="AI358" s="159" t="s">
        <v>4970</v>
      </c>
      <c r="AL358" s="20">
        <v>32013.599999999999</v>
      </c>
      <c r="AM358" s="20" t="s">
        <v>5019</v>
      </c>
      <c r="AN358" s="24">
        <v>154742</v>
      </c>
      <c r="AO358" s="24">
        <v>191262</v>
      </c>
      <c r="AP358" s="212">
        <v>0.44722604362955343</v>
      </c>
      <c r="AQ358" s="159" t="s">
        <v>1780</v>
      </c>
    </row>
    <row r="359" spans="1:43" ht="21" customHeight="1">
      <c r="A359" s="18" t="s">
        <v>137</v>
      </c>
      <c r="C359" s="215" t="s">
        <v>258</v>
      </c>
      <c r="D359" s="28" t="s">
        <v>544</v>
      </c>
      <c r="E359" s="28" t="s">
        <v>543</v>
      </c>
      <c r="F359" s="1" t="s">
        <v>992</v>
      </c>
      <c r="G359" s="28" t="s">
        <v>993</v>
      </c>
      <c r="H359" s="213">
        <v>343176</v>
      </c>
      <c r="I359" s="213">
        <f t="shared" si="6"/>
        <v>293312.82051282056</v>
      </c>
      <c r="J359" s="3">
        <v>249527.86</v>
      </c>
      <c r="K359" s="210">
        <v>43784.960512820573</v>
      </c>
      <c r="M359" s="28" t="s">
        <v>1306</v>
      </c>
      <c r="N359" s="28" t="s">
        <v>1347</v>
      </c>
      <c r="O359" s="216">
        <v>40838</v>
      </c>
      <c r="P359" s="216">
        <v>40869</v>
      </c>
      <c r="Q359" s="28" t="s">
        <v>1414</v>
      </c>
      <c r="R359" s="2" t="s">
        <v>3423</v>
      </c>
      <c r="S359" s="158" t="s">
        <v>1475</v>
      </c>
      <c r="T359" s="28" t="s">
        <v>67</v>
      </c>
      <c r="U359" s="28"/>
      <c r="V359" s="28"/>
      <c r="X359" s="20" t="s">
        <v>1506</v>
      </c>
      <c r="Y359" s="212">
        <v>0.1</v>
      </c>
      <c r="Z359" s="24">
        <v>0</v>
      </c>
      <c r="AA359" s="160">
        <v>40967</v>
      </c>
      <c r="AD359" s="24">
        <v>69735</v>
      </c>
      <c r="AE359" s="160">
        <v>41019</v>
      </c>
      <c r="AH359" s="24">
        <v>33010</v>
      </c>
      <c r="AI359" s="160">
        <v>41453</v>
      </c>
      <c r="AL359" s="20">
        <v>83892</v>
      </c>
      <c r="AM359" s="160" t="s">
        <v>5020</v>
      </c>
      <c r="AN359" s="24">
        <v>220954.6</v>
      </c>
      <c r="AO359" s="24">
        <v>122221.4</v>
      </c>
      <c r="AP359" s="212">
        <v>0.64385213418187759</v>
      </c>
      <c r="AQ359" s="159" t="s">
        <v>1781</v>
      </c>
    </row>
    <row r="360" spans="1:43" ht="21" customHeight="1">
      <c r="A360" s="18" t="s">
        <v>137</v>
      </c>
      <c r="C360" s="215" t="s">
        <v>258</v>
      </c>
      <c r="D360" s="28" t="s">
        <v>3429</v>
      </c>
      <c r="E360" s="28" t="s">
        <v>543</v>
      </c>
      <c r="F360" s="1" t="s">
        <v>994</v>
      </c>
      <c r="G360" s="28" t="s">
        <v>3432</v>
      </c>
      <c r="H360" s="213">
        <v>274136</v>
      </c>
      <c r="I360" s="213">
        <f t="shared" si="6"/>
        <v>234304.27350427353</v>
      </c>
      <c r="J360" s="3">
        <v>168824.57</v>
      </c>
      <c r="K360" s="210">
        <v>65479.703504273522</v>
      </c>
      <c r="M360" s="28" t="s">
        <v>1306</v>
      </c>
      <c r="N360" s="28" t="s">
        <v>3433</v>
      </c>
      <c r="O360" s="216">
        <v>40838</v>
      </c>
      <c r="P360" s="216">
        <v>40869</v>
      </c>
      <c r="Q360" s="28" t="s">
        <v>1414</v>
      </c>
      <c r="R360" s="2" t="s">
        <v>3423</v>
      </c>
      <c r="S360" s="158" t="s">
        <v>1475</v>
      </c>
      <c r="T360" s="28" t="s">
        <v>67</v>
      </c>
      <c r="U360" s="28"/>
      <c r="V360" s="28"/>
      <c r="X360" s="20" t="s">
        <v>1506</v>
      </c>
      <c r="Y360" s="212">
        <v>0.1</v>
      </c>
      <c r="Z360" s="24">
        <v>0</v>
      </c>
      <c r="AA360" s="160">
        <v>40967</v>
      </c>
      <c r="AD360" s="24">
        <v>38033</v>
      </c>
      <c r="AE360" s="160">
        <v>41019</v>
      </c>
      <c r="AH360" s="24">
        <v>57843</v>
      </c>
      <c r="AI360" s="160">
        <v>41453</v>
      </c>
      <c r="AL360" s="20">
        <v>19372.189999999999</v>
      </c>
      <c r="AM360" s="20">
        <v>2017.5</v>
      </c>
      <c r="AN360" s="24">
        <v>142661.79</v>
      </c>
      <c r="AO360" s="24">
        <v>131474.21</v>
      </c>
      <c r="AP360" s="212">
        <v>0.5204051638602738</v>
      </c>
      <c r="AQ360" s="159" t="s">
        <v>1782</v>
      </c>
    </row>
    <row r="361" spans="1:43" ht="21" customHeight="1">
      <c r="A361" s="18" t="s">
        <v>137</v>
      </c>
      <c r="C361" s="215" t="s">
        <v>258</v>
      </c>
      <c r="D361" s="28" t="s">
        <v>544</v>
      </c>
      <c r="E361" s="28" t="s">
        <v>543</v>
      </c>
      <c r="F361" s="1" t="s">
        <v>995</v>
      </c>
      <c r="G361" s="28" t="s">
        <v>996</v>
      </c>
      <c r="H361" s="213">
        <v>131740</v>
      </c>
      <c r="I361" s="213">
        <f t="shared" si="6"/>
        <v>112598.29059829061</v>
      </c>
      <c r="J361" s="3">
        <v>106764.09</v>
      </c>
      <c r="K361" s="210">
        <v>5834.2005982906121</v>
      </c>
      <c r="M361" s="28" t="s">
        <v>1306</v>
      </c>
      <c r="N361" s="28" t="s">
        <v>1384</v>
      </c>
      <c r="O361" s="216">
        <v>40837</v>
      </c>
      <c r="P361" s="216">
        <v>40849</v>
      </c>
      <c r="Q361" s="28" t="s">
        <v>1414</v>
      </c>
      <c r="R361" s="2" t="s">
        <v>3423</v>
      </c>
      <c r="S361" s="158" t="s">
        <v>1475</v>
      </c>
      <c r="T361" s="28" t="s">
        <v>67</v>
      </c>
      <c r="U361" s="28"/>
      <c r="V361" s="28"/>
      <c r="X361" s="20" t="s">
        <v>1506</v>
      </c>
      <c r="Y361" s="212">
        <v>0.1</v>
      </c>
      <c r="Z361" s="24">
        <v>0</v>
      </c>
      <c r="AA361" s="160">
        <v>40967</v>
      </c>
      <c r="AD361" s="24">
        <v>15000</v>
      </c>
      <c r="AE361" s="160">
        <v>41019</v>
      </c>
      <c r="AH361" s="24">
        <v>68805</v>
      </c>
      <c r="AI361" s="160">
        <v>41519</v>
      </c>
      <c r="AL361" s="20">
        <v>27935</v>
      </c>
      <c r="AM361" s="20">
        <v>2017.5</v>
      </c>
      <c r="AN361" s="24">
        <v>124914</v>
      </c>
      <c r="AO361" s="24">
        <v>6826</v>
      </c>
      <c r="AP361" s="212">
        <v>0.94818582055563994</v>
      </c>
      <c r="AQ361" s="159" t="s">
        <v>1783</v>
      </c>
    </row>
    <row r="362" spans="1:43" ht="21" customHeight="1">
      <c r="A362" s="18" t="s">
        <v>137</v>
      </c>
      <c r="C362" s="215" t="s">
        <v>258</v>
      </c>
      <c r="D362" s="28" t="s">
        <v>544</v>
      </c>
      <c r="E362" s="28" t="s">
        <v>543</v>
      </c>
      <c r="F362" s="1" t="s">
        <v>997</v>
      </c>
      <c r="G362" s="28" t="s">
        <v>998</v>
      </c>
      <c r="H362" s="213">
        <v>96921</v>
      </c>
      <c r="I362" s="213">
        <f t="shared" si="6"/>
        <v>82838.461538461546</v>
      </c>
      <c r="J362" s="3">
        <v>82837.05</v>
      </c>
      <c r="K362" s="210">
        <v>1.4115384615433868</v>
      </c>
      <c r="M362" s="28" t="s">
        <v>3428</v>
      </c>
      <c r="N362" s="28" t="s">
        <v>1385</v>
      </c>
      <c r="O362" s="216">
        <v>40837</v>
      </c>
      <c r="P362" s="216">
        <v>40869</v>
      </c>
      <c r="Q362" s="28" t="s">
        <v>1414</v>
      </c>
      <c r="R362" s="2" t="s">
        <v>3423</v>
      </c>
      <c r="S362" s="158" t="s">
        <v>1475</v>
      </c>
      <c r="T362" s="28" t="s">
        <v>67</v>
      </c>
      <c r="U362" s="28"/>
      <c r="V362" s="28"/>
      <c r="X362" s="20" t="s">
        <v>1506</v>
      </c>
      <c r="Y362" s="212">
        <v>0.1</v>
      </c>
      <c r="Z362" s="24">
        <v>0</v>
      </c>
      <c r="AA362" s="160">
        <v>40967</v>
      </c>
      <c r="AD362" s="24">
        <v>26534.25</v>
      </c>
      <c r="AE362" s="160">
        <v>41019</v>
      </c>
      <c r="AH362" s="24">
        <v>38698</v>
      </c>
      <c r="AI362" s="160">
        <v>41453</v>
      </c>
      <c r="AL362" s="20">
        <v>17150</v>
      </c>
      <c r="AM362" s="20">
        <v>2017.6</v>
      </c>
      <c r="AN362" s="24">
        <v>92074.35</v>
      </c>
      <c r="AO362" s="24">
        <v>4846.6499999999942</v>
      </c>
      <c r="AP362" s="212">
        <v>0.94999380939115363</v>
      </c>
      <c r="AQ362" s="159" t="s">
        <v>1784</v>
      </c>
    </row>
    <row r="363" spans="1:43" ht="21" customHeight="1">
      <c r="A363" s="18" t="s">
        <v>137</v>
      </c>
      <c r="C363" s="215" t="s">
        <v>258</v>
      </c>
      <c r="D363" s="28" t="s">
        <v>544</v>
      </c>
      <c r="E363" s="28" t="s">
        <v>543</v>
      </c>
      <c r="F363" s="1" t="s">
        <v>999</v>
      </c>
      <c r="G363" s="28" t="s">
        <v>3434</v>
      </c>
      <c r="H363" s="213">
        <v>899213</v>
      </c>
      <c r="I363" s="213">
        <f t="shared" si="6"/>
        <v>768558.11965811974</v>
      </c>
      <c r="J363" s="3">
        <v>542962.32999999996</v>
      </c>
      <c r="K363" s="210">
        <v>225595.78965811979</v>
      </c>
      <c r="M363" s="28" t="s">
        <v>3428</v>
      </c>
      <c r="N363" s="28" t="s">
        <v>1386</v>
      </c>
      <c r="O363" s="216">
        <v>40893</v>
      </c>
      <c r="P363" s="216">
        <v>40905</v>
      </c>
      <c r="Q363" s="28" t="s">
        <v>1414</v>
      </c>
      <c r="R363" s="2" t="s">
        <v>3423</v>
      </c>
      <c r="S363" s="158" t="s">
        <v>1475</v>
      </c>
      <c r="T363" s="28" t="s">
        <v>67</v>
      </c>
      <c r="U363" s="28"/>
      <c r="V363" s="28"/>
      <c r="X363" s="20" t="s">
        <v>1506</v>
      </c>
      <c r="Y363" s="212">
        <v>0.1</v>
      </c>
      <c r="Z363" s="24">
        <v>0</v>
      </c>
      <c r="AA363" s="160">
        <v>40967</v>
      </c>
      <c r="AD363" s="24">
        <v>131331</v>
      </c>
      <c r="AE363" s="160">
        <v>41019</v>
      </c>
      <c r="AH363" s="24">
        <v>18020.7</v>
      </c>
      <c r="AI363" s="160">
        <v>41453</v>
      </c>
      <c r="AL363" s="20">
        <v>461824.5</v>
      </c>
      <c r="AM363" s="160" t="s">
        <v>5021</v>
      </c>
      <c r="AN363" s="24">
        <v>752097.5</v>
      </c>
      <c r="AO363" s="24">
        <v>147115.5</v>
      </c>
      <c r="AP363" s="212">
        <v>0.83639527008617531</v>
      </c>
      <c r="AQ363" s="159" t="s">
        <v>1785</v>
      </c>
    </row>
    <row r="364" spans="1:43" ht="21" customHeight="1">
      <c r="A364" s="18" t="s">
        <v>138</v>
      </c>
      <c r="C364" s="215" t="s">
        <v>259</v>
      </c>
      <c r="D364" s="28" t="s">
        <v>545</v>
      </c>
      <c r="E364" s="28" t="s">
        <v>546</v>
      </c>
      <c r="G364" s="28" t="s">
        <v>1000</v>
      </c>
      <c r="H364" s="213">
        <v>6260</v>
      </c>
      <c r="I364" s="213">
        <f t="shared" si="6"/>
        <v>5350.4273504273506</v>
      </c>
      <c r="J364" s="3">
        <v>6260</v>
      </c>
      <c r="K364" s="210">
        <v>0</v>
      </c>
      <c r="M364" s="28" t="s">
        <v>1315</v>
      </c>
      <c r="N364" s="28" t="s">
        <v>1298</v>
      </c>
      <c r="O364" s="216">
        <v>40714</v>
      </c>
      <c r="P364" s="216">
        <v>40723</v>
      </c>
      <c r="Q364" s="28" t="s">
        <v>1425</v>
      </c>
      <c r="R364" s="2" t="s">
        <v>3423</v>
      </c>
      <c r="S364" s="158">
        <v>1</v>
      </c>
      <c r="T364" s="28" t="s">
        <v>1505</v>
      </c>
      <c r="U364" s="28"/>
      <c r="V364" s="28"/>
      <c r="X364" s="20" t="s">
        <v>1506</v>
      </c>
      <c r="Y364" s="212">
        <v>1</v>
      </c>
      <c r="Z364" s="24">
        <v>6260</v>
      </c>
      <c r="AA364" s="160">
        <v>40753</v>
      </c>
      <c r="AE364" s="160"/>
      <c r="AI364" s="159"/>
      <c r="AN364" s="24">
        <v>6260</v>
      </c>
      <c r="AO364" s="24">
        <v>0</v>
      </c>
      <c r="AP364" s="212">
        <v>1</v>
      </c>
      <c r="AQ364" s="159" t="s">
        <v>1690</v>
      </c>
    </row>
    <row r="365" spans="1:43" ht="21" customHeight="1">
      <c r="A365" s="18" t="s">
        <v>138</v>
      </c>
      <c r="C365" s="215" t="s">
        <v>260</v>
      </c>
      <c r="D365" s="28" t="s">
        <v>547</v>
      </c>
      <c r="E365" s="28" t="s">
        <v>534</v>
      </c>
      <c r="G365" s="28" t="s">
        <v>1001</v>
      </c>
      <c r="H365" s="213">
        <v>4320000</v>
      </c>
      <c r="I365" s="213">
        <f t="shared" si="6"/>
        <v>3692307.6923076925</v>
      </c>
      <c r="J365" s="3">
        <v>3692307.69</v>
      </c>
      <c r="K365" s="210">
        <v>2.3076925426721573E-3</v>
      </c>
      <c r="M365" s="28" t="s">
        <v>1362</v>
      </c>
      <c r="N365" s="28" t="s">
        <v>1298</v>
      </c>
      <c r="O365" s="216">
        <v>40690</v>
      </c>
      <c r="P365" s="216">
        <v>40696</v>
      </c>
      <c r="Q365" s="28" t="s">
        <v>1414</v>
      </c>
      <c r="R365" s="2" t="s">
        <v>3423</v>
      </c>
      <c r="S365" s="158">
        <v>1</v>
      </c>
      <c r="T365" s="28" t="s">
        <v>67</v>
      </c>
      <c r="U365" s="28"/>
      <c r="V365" s="28"/>
      <c r="X365" s="20" t="s">
        <v>1506</v>
      </c>
      <c r="Y365" s="212">
        <v>1</v>
      </c>
      <c r="Z365" s="24">
        <v>4320000</v>
      </c>
      <c r="AA365" s="160">
        <v>40721</v>
      </c>
      <c r="AE365" s="160"/>
      <c r="AI365" s="159"/>
      <c r="AN365" s="24">
        <v>4320000</v>
      </c>
      <c r="AO365" s="24">
        <v>0</v>
      </c>
      <c r="AP365" s="212">
        <v>1</v>
      </c>
      <c r="AQ365" s="159" t="s">
        <v>1691</v>
      </c>
    </row>
    <row r="366" spans="1:43" ht="21" customHeight="1">
      <c r="A366" s="18" t="s">
        <v>138</v>
      </c>
      <c r="C366" s="215" t="s">
        <v>260</v>
      </c>
      <c r="D366" s="28" t="s">
        <v>547</v>
      </c>
      <c r="E366" s="28" t="s">
        <v>534</v>
      </c>
      <c r="F366" s="1" t="s">
        <v>1002</v>
      </c>
      <c r="G366" s="28" t="s">
        <v>1003</v>
      </c>
      <c r="H366" s="213">
        <v>0</v>
      </c>
      <c r="I366" s="213">
        <f t="shared" si="6"/>
        <v>0</v>
      </c>
      <c r="K366" s="210"/>
      <c r="M366" s="28" t="s">
        <v>1300</v>
      </c>
      <c r="N366" s="28" t="s">
        <v>1298</v>
      </c>
      <c r="O366" s="216">
        <v>40879</v>
      </c>
      <c r="P366" s="216">
        <v>40897</v>
      </c>
      <c r="Q366" s="28" t="s">
        <v>1425</v>
      </c>
      <c r="R366" s="2" t="s">
        <v>3423</v>
      </c>
      <c r="S366" s="158">
        <v>1</v>
      </c>
      <c r="T366" s="28" t="s">
        <v>67</v>
      </c>
      <c r="U366" s="28"/>
      <c r="V366" s="28"/>
      <c r="Y366" s="212"/>
      <c r="Z366" s="24"/>
      <c r="AA366" s="160"/>
      <c r="AE366" s="160"/>
      <c r="AI366" s="159"/>
      <c r="AN366" s="24">
        <v>0</v>
      </c>
      <c r="AO366" s="24">
        <v>0</v>
      </c>
      <c r="AP366" s="212" t="e">
        <v>#DIV/0!</v>
      </c>
      <c r="AQ366" s="159"/>
    </row>
    <row r="367" spans="1:43" ht="21" customHeight="1">
      <c r="A367" s="18" t="s">
        <v>139</v>
      </c>
      <c r="C367" s="215" t="s">
        <v>261</v>
      </c>
      <c r="D367" s="28" t="s">
        <v>548</v>
      </c>
      <c r="E367" s="28" t="s">
        <v>534</v>
      </c>
      <c r="F367" s="1" t="s">
        <v>1004</v>
      </c>
      <c r="G367" s="28" t="s">
        <v>1005</v>
      </c>
      <c r="H367" s="213">
        <v>0</v>
      </c>
      <c r="I367" s="213">
        <f t="shared" si="6"/>
        <v>0</v>
      </c>
      <c r="J367" s="210"/>
      <c r="K367" s="210"/>
      <c r="M367" s="28" t="s">
        <v>1362</v>
      </c>
      <c r="N367" s="28" t="s">
        <v>1298</v>
      </c>
      <c r="O367" s="216">
        <v>40874</v>
      </c>
      <c r="P367" s="216">
        <v>41221</v>
      </c>
      <c r="Q367" s="28" t="s">
        <v>1425</v>
      </c>
      <c r="R367" s="2" t="s">
        <v>3423</v>
      </c>
      <c r="S367" s="158">
        <v>1</v>
      </c>
      <c r="T367" s="28" t="s">
        <v>67</v>
      </c>
      <c r="U367" s="28"/>
      <c r="V367" s="28"/>
      <c r="Y367" s="212"/>
      <c r="Z367" s="24"/>
      <c r="AA367" s="160"/>
      <c r="AE367" s="160"/>
      <c r="AI367" s="159"/>
      <c r="AN367" s="24"/>
      <c r="AO367" s="24"/>
      <c r="AQ367" s="159"/>
    </row>
    <row r="368" spans="1:43" ht="21" customHeight="1">
      <c r="A368" s="18" t="s">
        <v>139</v>
      </c>
      <c r="C368" s="215" t="s">
        <v>262</v>
      </c>
      <c r="D368" s="28" t="s">
        <v>549</v>
      </c>
      <c r="E368" s="28" t="s">
        <v>534</v>
      </c>
      <c r="F368" s="1" t="s">
        <v>1006</v>
      </c>
      <c r="G368" s="28" t="s">
        <v>1005</v>
      </c>
      <c r="H368" s="213">
        <v>0</v>
      </c>
      <c r="I368" s="213">
        <f t="shared" si="6"/>
        <v>0</v>
      </c>
      <c r="J368" s="210"/>
      <c r="K368" s="210"/>
      <c r="M368" s="28" t="s">
        <v>1362</v>
      </c>
      <c r="N368" s="28" t="s">
        <v>1298</v>
      </c>
      <c r="O368" s="216">
        <v>40874</v>
      </c>
      <c r="P368" s="216">
        <v>41221</v>
      </c>
      <c r="Q368" s="28" t="s">
        <v>1425</v>
      </c>
      <c r="R368" s="2" t="s">
        <v>3423</v>
      </c>
      <c r="S368" s="158">
        <v>1</v>
      </c>
      <c r="T368" s="28" t="s">
        <v>67</v>
      </c>
      <c r="U368" s="28"/>
      <c r="V368" s="28"/>
      <c r="Y368" s="212"/>
      <c r="Z368" s="24"/>
      <c r="AA368" s="160"/>
      <c r="AE368" s="160"/>
      <c r="AI368" s="159"/>
      <c r="AN368" s="24"/>
      <c r="AO368" s="24"/>
      <c r="AQ368" s="159"/>
    </row>
    <row r="369" spans="1:43" ht="21" customHeight="1">
      <c r="A369" s="18" t="s">
        <v>139</v>
      </c>
      <c r="C369" s="215" t="s">
        <v>263</v>
      </c>
      <c r="D369" s="28" t="s">
        <v>550</v>
      </c>
      <c r="E369" s="28" t="s">
        <v>534</v>
      </c>
      <c r="F369" s="1" t="s">
        <v>1007</v>
      </c>
      <c r="G369" s="28" t="s">
        <v>1005</v>
      </c>
      <c r="H369" s="213">
        <v>0</v>
      </c>
      <c r="I369" s="213">
        <f t="shared" si="6"/>
        <v>0</v>
      </c>
      <c r="J369" s="210"/>
      <c r="K369" s="210"/>
      <c r="M369" s="28" t="s">
        <v>1362</v>
      </c>
      <c r="N369" s="28" t="s">
        <v>1298</v>
      </c>
      <c r="O369" s="216">
        <v>40874</v>
      </c>
      <c r="P369" s="216">
        <v>41221</v>
      </c>
      <c r="Q369" s="28" t="s">
        <v>1425</v>
      </c>
      <c r="R369" s="2" t="s">
        <v>3423</v>
      </c>
      <c r="S369" s="158">
        <v>1</v>
      </c>
      <c r="T369" s="28" t="s">
        <v>67</v>
      </c>
      <c r="U369" s="28"/>
      <c r="V369" s="28"/>
      <c r="Y369" s="212"/>
      <c r="Z369" s="24"/>
      <c r="AA369" s="160"/>
      <c r="AE369" s="160"/>
      <c r="AI369" s="159"/>
      <c r="AN369" s="24"/>
      <c r="AO369" s="24"/>
      <c r="AQ369" s="159"/>
    </row>
    <row r="370" spans="1:43" ht="21" customHeight="1">
      <c r="A370" s="18" t="s">
        <v>138</v>
      </c>
      <c r="C370" s="215" t="s">
        <v>264</v>
      </c>
      <c r="D370" s="28" t="s">
        <v>551</v>
      </c>
      <c r="E370" s="28" t="s">
        <v>534</v>
      </c>
      <c r="G370" s="28" t="s">
        <v>1001</v>
      </c>
      <c r="H370" s="213">
        <v>3911000</v>
      </c>
      <c r="I370" s="213">
        <f t="shared" si="6"/>
        <v>3342735.042735043</v>
      </c>
      <c r="J370" s="3">
        <v>3342735.04</v>
      </c>
      <c r="K370" s="210">
        <v>2.7350429445505142E-3</v>
      </c>
      <c r="M370" s="28" t="s">
        <v>1362</v>
      </c>
      <c r="N370" s="28" t="s">
        <v>1298</v>
      </c>
      <c r="O370" s="216">
        <v>40690</v>
      </c>
      <c r="P370" s="216">
        <v>40696</v>
      </c>
      <c r="Q370" s="28" t="s">
        <v>1414</v>
      </c>
      <c r="R370" s="2" t="s">
        <v>3423</v>
      </c>
      <c r="S370" s="158">
        <v>1</v>
      </c>
      <c r="T370" s="28" t="s">
        <v>67</v>
      </c>
      <c r="U370" s="28"/>
      <c r="V370" s="28"/>
      <c r="X370" s="20" t="s">
        <v>1506</v>
      </c>
      <c r="Y370" s="212">
        <v>0.8</v>
      </c>
      <c r="Z370" s="24">
        <v>3128800</v>
      </c>
      <c r="AA370" s="160">
        <v>40875</v>
      </c>
      <c r="AC370" s="212">
        <v>0.2</v>
      </c>
      <c r="AD370" s="24">
        <v>782200</v>
      </c>
      <c r="AE370" s="160">
        <v>40896</v>
      </c>
      <c r="AI370" s="160"/>
      <c r="AN370" s="24">
        <v>3911000</v>
      </c>
      <c r="AO370" s="24">
        <v>0</v>
      </c>
      <c r="AP370" s="212">
        <v>1</v>
      </c>
      <c r="AQ370" s="159" t="s">
        <v>1692</v>
      </c>
    </row>
    <row r="371" spans="1:43" ht="21" customHeight="1">
      <c r="A371" s="18" t="s">
        <v>138</v>
      </c>
      <c r="C371" s="215" t="s">
        <v>265</v>
      </c>
      <c r="D371" s="28" t="s">
        <v>552</v>
      </c>
      <c r="E371" s="28" t="s">
        <v>553</v>
      </c>
      <c r="G371" s="28" t="s">
        <v>1008</v>
      </c>
      <c r="H371" s="213">
        <v>282258</v>
      </c>
      <c r="I371" s="213">
        <f t="shared" si="6"/>
        <v>241246.15384615387</v>
      </c>
      <c r="J371" s="210">
        <v>241246.24</v>
      </c>
      <c r="K371" s="210">
        <v>-8.6153846117667854E-2</v>
      </c>
      <c r="M371" s="28" t="s">
        <v>1355</v>
      </c>
      <c r="N371" s="28" t="s">
        <v>1387</v>
      </c>
      <c r="O371" s="216">
        <v>40701</v>
      </c>
      <c r="P371" s="216">
        <v>40709</v>
      </c>
      <c r="Q371" s="28" t="s">
        <v>1425</v>
      </c>
      <c r="R371" s="2" t="s">
        <v>3423</v>
      </c>
      <c r="S371" s="158">
        <v>1</v>
      </c>
      <c r="T371" s="28" t="s">
        <v>67</v>
      </c>
      <c r="U371" s="28"/>
      <c r="V371" s="28"/>
      <c r="X371" s="20" t="s">
        <v>1506</v>
      </c>
      <c r="Y371" s="212">
        <v>1</v>
      </c>
      <c r="Z371" s="24">
        <v>282258</v>
      </c>
      <c r="AA371" s="160">
        <v>40753</v>
      </c>
      <c r="AE371" s="160"/>
      <c r="AI371" s="160"/>
      <c r="AN371" s="24">
        <v>282258</v>
      </c>
      <c r="AO371" s="24">
        <v>0</v>
      </c>
      <c r="AP371" s="212">
        <v>1</v>
      </c>
      <c r="AQ371" s="159" t="s">
        <v>1693</v>
      </c>
    </row>
    <row r="372" spans="1:43" ht="21" customHeight="1">
      <c r="A372" s="18" t="s">
        <v>137</v>
      </c>
      <c r="C372" s="215" t="s">
        <v>266</v>
      </c>
      <c r="D372" s="28" t="s">
        <v>554</v>
      </c>
      <c r="E372" s="28" t="s">
        <v>555</v>
      </c>
      <c r="G372" s="28" t="s">
        <v>1009</v>
      </c>
      <c r="H372" s="213">
        <v>816485</v>
      </c>
      <c r="I372" s="213">
        <f t="shared" si="6"/>
        <v>697850.42735042737</v>
      </c>
      <c r="J372" s="3">
        <v>816485</v>
      </c>
      <c r="K372" s="210">
        <v>0</v>
      </c>
      <c r="M372" s="28" t="s">
        <v>3435</v>
      </c>
      <c r="N372" s="28" t="s">
        <v>1321</v>
      </c>
      <c r="O372" s="216">
        <v>40772</v>
      </c>
      <c r="P372" s="216">
        <v>40778</v>
      </c>
      <c r="Q372" s="28" t="s">
        <v>1425</v>
      </c>
      <c r="R372" s="2" t="s">
        <v>3423</v>
      </c>
      <c r="S372" s="158" t="s">
        <v>1476</v>
      </c>
      <c r="T372" s="28" t="s">
        <v>1505</v>
      </c>
      <c r="U372" s="28"/>
      <c r="V372" s="28"/>
      <c r="X372" s="20" t="s">
        <v>1506</v>
      </c>
      <c r="Y372" s="212">
        <v>0.3</v>
      </c>
      <c r="Z372" s="24">
        <v>423015.58799999999</v>
      </c>
      <c r="AA372" s="160">
        <v>40812</v>
      </c>
      <c r="AC372" s="212">
        <v>0.6</v>
      </c>
      <c r="AD372" s="24">
        <v>846031.17599999998</v>
      </c>
      <c r="AE372" s="160">
        <v>40844</v>
      </c>
      <c r="AI372" s="160"/>
      <c r="AN372" s="24">
        <v>734836.5</v>
      </c>
      <c r="AO372" s="24">
        <v>81648.5</v>
      </c>
      <c r="AP372" s="212">
        <v>0.9</v>
      </c>
      <c r="AQ372" s="159"/>
    </row>
    <row r="373" spans="1:43" ht="21" customHeight="1">
      <c r="A373" s="18" t="s">
        <v>137</v>
      </c>
      <c r="C373" s="215" t="s">
        <v>266</v>
      </c>
      <c r="D373" s="28" t="s">
        <v>554</v>
      </c>
      <c r="E373" s="28" t="s">
        <v>555</v>
      </c>
      <c r="G373" s="28" t="s">
        <v>1010</v>
      </c>
      <c r="H373" s="213">
        <v>593566.96</v>
      </c>
      <c r="I373" s="213">
        <f t="shared" si="6"/>
        <v>507322.18803418806</v>
      </c>
      <c r="J373" s="3">
        <v>593566.96</v>
      </c>
      <c r="K373" s="210">
        <v>0</v>
      </c>
      <c r="M373" s="28" t="s">
        <v>1304</v>
      </c>
      <c r="N373" s="28" t="s">
        <v>1321</v>
      </c>
      <c r="O373" s="216">
        <v>40772</v>
      </c>
      <c r="P373" s="216">
        <v>40778</v>
      </c>
      <c r="Q373" s="28" t="s">
        <v>1425</v>
      </c>
      <c r="R373" s="2" t="s">
        <v>3423</v>
      </c>
      <c r="S373" s="158" t="s">
        <v>1477</v>
      </c>
      <c r="T373" s="28" t="s">
        <v>1505</v>
      </c>
      <c r="U373" s="28"/>
      <c r="V373" s="28"/>
      <c r="X373" s="20" t="s">
        <v>1506</v>
      </c>
      <c r="Y373" s="212">
        <v>0.3</v>
      </c>
      <c r="Z373" s="24">
        <v>178070</v>
      </c>
      <c r="AA373" s="160">
        <v>40812</v>
      </c>
      <c r="AC373" s="212">
        <v>0.6</v>
      </c>
      <c r="AD373" s="24">
        <v>356140</v>
      </c>
      <c r="AE373" s="160">
        <v>40875</v>
      </c>
      <c r="AI373" s="160"/>
      <c r="AN373" s="24">
        <v>534210</v>
      </c>
      <c r="AO373" s="24">
        <v>59356.959999999963</v>
      </c>
      <c r="AP373" s="212">
        <v>0.8999995552313087</v>
      </c>
      <c r="AQ373" s="159"/>
    </row>
    <row r="374" spans="1:43" ht="21" customHeight="1">
      <c r="A374" s="18" t="s">
        <v>139</v>
      </c>
      <c r="C374" s="215" t="s">
        <v>266</v>
      </c>
      <c r="D374" s="28" t="s">
        <v>554</v>
      </c>
      <c r="E374" s="28" t="s">
        <v>555</v>
      </c>
      <c r="G374" s="28" t="s">
        <v>1011</v>
      </c>
      <c r="H374" s="213">
        <v>448758.64</v>
      </c>
      <c r="I374" s="213">
        <f t="shared" si="6"/>
        <v>383554.39316239319</v>
      </c>
      <c r="J374" s="3">
        <v>448758.64</v>
      </c>
      <c r="K374" s="210">
        <v>0</v>
      </c>
      <c r="M374" s="28" t="s">
        <v>1304</v>
      </c>
      <c r="N374" s="28" t="s">
        <v>1321</v>
      </c>
      <c r="O374" s="216">
        <v>41246</v>
      </c>
      <c r="P374" s="216">
        <v>41249</v>
      </c>
      <c r="Q374" s="28" t="s">
        <v>1425</v>
      </c>
      <c r="R374" s="2" t="s">
        <v>3423</v>
      </c>
      <c r="S374" s="158" t="s">
        <v>1434</v>
      </c>
      <c r="T374" s="28" t="s">
        <v>1505</v>
      </c>
      <c r="U374" s="28"/>
      <c r="V374" s="28"/>
      <c r="Y374" s="212"/>
      <c r="Z374" s="24"/>
      <c r="AA374" s="160"/>
      <c r="AE374" s="160"/>
      <c r="AI374" s="160"/>
      <c r="AN374" s="24">
        <v>0</v>
      </c>
      <c r="AO374" s="24">
        <v>448758.64</v>
      </c>
      <c r="AP374" s="212">
        <v>0</v>
      </c>
      <c r="AQ374" s="159"/>
    </row>
    <row r="375" spans="1:43" ht="21" customHeight="1">
      <c r="A375" s="18" t="s">
        <v>139</v>
      </c>
      <c r="C375" s="215" t="s">
        <v>266</v>
      </c>
      <c r="D375" s="28" t="s">
        <v>554</v>
      </c>
      <c r="E375" s="28" t="s">
        <v>555</v>
      </c>
      <c r="F375" s="1" t="s">
        <v>1012</v>
      </c>
      <c r="G375" s="28" t="s">
        <v>1013</v>
      </c>
      <c r="H375" s="213">
        <v>169275</v>
      </c>
      <c r="I375" s="213">
        <f t="shared" si="6"/>
        <v>144679.48717948719</v>
      </c>
      <c r="J375" s="3">
        <v>169275</v>
      </c>
      <c r="K375" s="210">
        <v>0</v>
      </c>
      <c r="M375" s="28" t="s">
        <v>1304</v>
      </c>
      <c r="N375" s="28" t="s">
        <v>1303</v>
      </c>
      <c r="O375" s="216">
        <v>41268</v>
      </c>
      <c r="P375" s="216">
        <v>41270</v>
      </c>
      <c r="Q375" s="28" t="s">
        <v>1425</v>
      </c>
      <c r="R375" s="2" t="s">
        <v>3423</v>
      </c>
      <c r="S375" s="158" t="s">
        <v>1444</v>
      </c>
      <c r="T375" s="28" t="s">
        <v>1505</v>
      </c>
      <c r="U375" s="28"/>
      <c r="V375" s="28"/>
      <c r="Y375" s="212"/>
      <c r="Z375" s="24"/>
      <c r="AA375" s="160"/>
      <c r="AE375" s="160"/>
      <c r="AI375" s="160"/>
      <c r="AN375" s="24">
        <v>0</v>
      </c>
      <c r="AO375" s="24">
        <v>169275</v>
      </c>
      <c r="AP375" s="212">
        <v>0</v>
      </c>
      <c r="AQ375" s="159" t="s">
        <v>1786</v>
      </c>
    </row>
    <row r="376" spans="1:43" ht="21" customHeight="1">
      <c r="A376" s="18" t="s">
        <v>139</v>
      </c>
      <c r="C376" s="215" t="s">
        <v>266</v>
      </c>
      <c r="D376" s="28" t="s">
        <v>554</v>
      </c>
      <c r="E376" s="28" t="s">
        <v>555</v>
      </c>
      <c r="F376" s="1" t="s">
        <v>1014</v>
      </c>
      <c r="G376" s="28" t="s">
        <v>1015</v>
      </c>
      <c r="H376" s="213">
        <v>242440</v>
      </c>
      <c r="I376" s="213">
        <f t="shared" si="6"/>
        <v>207213.67521367522</v>
      </c>
      <c r="J376" s="3">
        <v>242440</v>
      </c>
      <c r="K376" s="210">
        <v>0</v>
      </c>
      <c r="M376" s="28" t="s">
        <v>1304</v>
      </c>
      <c r="N376" s="28" t="s">
        <v>1388</v>
      </c>
      <c r="O376" s="216">
        <v>41206</v>
      </c>
      <c r="P376" s="216">
        <v>41226</v>
      </c>
      <c r="Q376" s="28" t="s">
        <v>1425</v>
      </c>
      <c r="R376" s="2" t="s">
        <v>3423</v>
      </c>
      <c r="S376" s="158" t="s">
        <v>1478</v>
      </c>
      <c r="T376" s="28" t="s">
        <v>1505</v>
      </c>
      <c r="U376" s="28"/>
      <c r="V376" s="28"/>
      <c r="X376" s="20" t="s">
        <v>1506</v>
      </c>
      <c r="Y376" s="212">
        <v>0.5</v>
      </c>
      <c r="Z376" s="24">
        <v>0</v>
      </c>
      <c r="AA376" s="160">
        <v>41242</v>
      </c>
      <c r="AC376" s="212">
        <v>0.5</v>
      </c>
      <c r="AD376" s="24">
        <v>0</v>
      </c>
      <c r="AE376" s="160">
        <v>41270</v>
      </c>
      <c r="AI376" s="160"/>
      <c r="AN376" s="24">
        <v>242440</v>
      </c>
      <c r="AO376" s="24">
        <v>0</v>
      </c>
      <c r="AP376" s="212">
        <v>1</v>
      </c>
      <c r="AQ376" s="159" t="s">
        <v>1694</v>
      </c>
    </row>
    <row r="377" spans="1:43" ht="21" customHeight="1">
      <c r="A377" s="18" t="s">
        <v>138</v>
      </c>
      <c r="C377" s="215" t="s">
        <v>267</v>
      </c>
      <c r="D377" s="28" t="s">
        <v>556</v>
      </c>
      <c r="E377" s="28" t="s">
        <v>557</v>
      </c>
      <c r="G377" s="28" t="s">
        <v>1016</v>
      </c>
      <c r="H377" s="213">
        <v>397711</v>
      </c>
      <c r="I377" s="213">
        <f t="shared" si="6"/>
        <v>339923.93162393162</v>
      </c>
      <c r="J377" s="210">
        <v>339923.96</v>
      </c>
      <c r="K377" s="210">
        <v>-2.8376068396028131E-2</v>
      </c>
      <c r="M377" s="28" t="s">
        <v>1355</v>
      </c>
      <c r="N377" s="28" t="s">
        <v>1389</v>
      </c>
      <c r="O377" s="216">
        <v>40701</v>
      </c>
      <c r="P377" s="216">
        <v>40709</v>
      </c>
      <c r="Q377" s="28" t="s">
        <v>1425</v>
      </c>
      <c r="R377" s="2" t="s">
        <v>3423</v>
      </c>
      <c r="S377" s="158">
        <v>1</v>
      </c>
      <c r="T377" s="28" t="s">
        <v>67</v>
      </c>
      <c r="U377" s="28"/>
      <c r="V377" s="28"/>
      <c r="X377" s="20" t="s">
        <v>1506</v>
      </c>
      <c r="Y377" s="212">
        <v>1</v>
      </c>
      <c r="Z377" s="24">
        <v>397711</v>
      </c>
      <c r="AA377" s="160">
        <v>40753</v>
      </c>
      <c r="AD377" s="24">
        <v>0</v>
      </c>
      <c r="AE377" s="159"/>
      <c r="AI377" s="160"/>
      <c r="AN377" s="24">
        <v>397711</v>
      </c>
      <c r="AO377" s="24">
        <v>0</v>
      </c>
      <c r="AP377" s="212">
        <v>1</v>
      </c>
      <c r="AQ377" s="159" t="s">
        <v>1695</v>
      </c>
    </row>
    <row r="378" spans="1:43" ht="21" customHeight="1">
      <c r="A378" s="18" t="s">
        <v>138</v>
      </c>
      <c r="C378" s="215" t="s">
        <v>268</v>
      </c>
      <c r="D378" s="28" t="s">
        <v>558</v>
      </c>
      <c r="E378" s="28" t="s">
        <v>559</v>
      </c>
      <c r="G378" s="28" t="s">
        <v>1017</v>
      </c>
      <c r="H378" s="213">
        <v>177577.8</v>
      </c>
      <c r="I378" s="213">
        <f t="shared" si="6"/>
        <v>151775.89743589744</v>
      </c>
      <c r="J378" s="210">
        <v>151775.9</v>
      </c>
      <c r="K378" s="210">
        <v>-2.5641025567892939E-3</v>
      </c>
      <c r="M378" s="28" t="s">
        <v>1355</v>
      </c>
      <c r="N378" s="28" t="s">
        <v>1387</v>
      </c>
      <c r="O378" s="216">
        <v>40701</v>
      </c>
      <c r="P378" s="216">
        <v>40709</v>
      </c>
      <c r="Q378" s="28" t="s">
        <v>1425</v>
      </c>
      <c r="R378" s="2" t="s">
        <v>3423</v>
      </c>
      <c r="S378" s="158">
        <v>1</v>
      </c>
      <c r="T378" s="28" t="s">
        <v>67</v>
      </c>
      <c r="U378" s="28"/>
      <c r="V378" s="28"/>
      <c r="X378" s="20" t="s">
        <v>1506</v>
      </c>
      <c r="Y378" s="212">
        <v>1</v>
      </c>
      <c r="Z378" s="24">
        <v>177577.8</v>
      </c>
      <c r="AA378" s="160">
        <v>40812</v>
      </c>
      <c r="AD378" s="24">
        <v>0</v>
      </c>
      <c r="AE378" s="159"/>
      <c r="AI378" s="160"/>
      <c r="AN378" s="24">
        <v>177577.8</v>
      </c>
      <c r="AO378" s="24">
        <v>0</v>
      </c>
      <c r="AP378" s="212">
        <v>1</v>
      </c>
      <c r="AQ378" s="159" t="s">
        <v>1696</v>
      </c>
    </row>
    <row r="379" spans="1:43" ht="21" customHeight="1">
      <c r="A379" s="18" t="s">
        <v>140</v>
      </c>
      <c r="C379" s="215" t="s">
        <v>269</v>
      </c>
      <c r="D379" s="28" t="s">
        <v>560</v>
      </c>
      <c r="E379" s="28" t="s">
        <v>561</v>
      </c>
      <c r="G379" s="28" t="s">
        <v>1018</v>
      </c>
      <c r="H379" s="213">
        <v>35850</v>
      </c>
      <c r="I379" s="213">
        <f t="shared" si="6"/>
        <v>30641.025641025644</v>
      </c>
      <c r="J379" s="3">
        <v>35850</v>
      </c>
      <c r="K379" s="210">
        <v>0</v>
      </c>
      <c r="M379" s="28" t="s">
        <v>1280</v>
      </c>
      <c r="N379" s="28" t="s">
        <v>1313</v>
      </c>
      <c r="O379" s="216">
        <v>40724</v>
      </c>
      <c r="P379" s="216">
        <v>40730</v>
      </c>
      <c r="Q379" s="28" t="s">
        <v>1449</v>
      </c>
      <c r="R379" s="2" t="s">
        <v>3423</v>
      </c>
      <c r="S379" s="158">
        <v>1</v>
      </c>
      <c r="T379" s="28" t="s">
        <v>1505</v>
      </c>
      <c r="U379" s="28"/>
      <c r="V379" s="28"/>
      <c r="X379" s="20" t="s">
        <v>1506</v>
      </c>
      <c r="Y379" s="212">
        <v>1</v>
      </c>
      <c r="Z379" s="24">
        <v>75350</v>
      </c>
      <c r="AA379" s="160">
        <v>40753</v>
      </c>
      <c r="AD379" s="24">
        <v>0</v>
      </c>
      <c r="AE379" s="159"/>
      <c r="AI379" s="160"/>
      <c r="AN379" s="24">
        <v>35850</v>
      </c>
      <c r="AO379" s="24">
        <v>0</v>
      </c>
      <c r="AP379" s="212">
        <v>1</v>
      </c>
      <c r="AQ379" s="159" t="s">
        <v>1697</v>
      </c>
    </row>
    <row r="380" spans="1:43" ht="21" customHeight="1">
      <c r="A380" s="18" t="s">
        <v>140</v>
      </c>
      <c r="C380" s="215" t="s">
        <v>269</v>
      </c>
      <c r="D380" s="28" t="s">
        <v>560</v>
      </c>
      <c r="E380" s="28" t="s">
        <v>561</v>
      </c>
      <c r="G380" s="28" t="s">
        <v>1019</v>
      </c>
      <c r="H380" s="213">
        <v>4800</v>
      </c>
      <c r="I380" s="213">
        <f t="shared" si="6"/>
        <v>4102.5641025641025</v>
      </c>
      <c r="J380" s="3">
        <v>4800</v>
      </c>
      <c r="K380" s="210">
        <v>0</v>
      </c>
      <c r="M380" s="28" t="s">
        <v>1280</v>
      </c>
      <c r="N380" s="28" t="s">
        <v>1303</v>
      </c>
      <c r="O380" s="216">
        <v>40724</v>
      </c>
      <c r="P380" s="216">
        <v>40913</v>
      </c>
      <c r="Q380" s="28" t="s">
        <v>1449</v>
      </c>
      <c r="R380" s="2" t="s">
        <v>3423</v>
      </c>
      <c r="S380" s="158" t="s">
        <v>1479</v>
      </c>
      <c r="T380" s="28" t="s">
        <v>1505</v>
      </c>
      <c r="U380" s="28"/>
      <c r="V380" s="28"/>
      <c r="X380" s="20" t="s">
        <v>1506</v>
      </c>
      <c r="Y380" s="212">
        <v>1</v>
      </c>
      <c r="Z380" s="24">
        <v>0</v>
      </c>
      <c r="AA380" s="160">
        <v>40927</v>
      </c>
      <c r="AD380" s="24">
        <v>0</v>
      </c>
      <c r="AE380" s="159"/>
      <c r="AI380" s="160"/>
      <c r="AN380" s="24">
        <v>4800</v>
      </c>
      <c r="AO380" s="24">
        <v>0</v>
      </c>
      <c r="AP380" s="212">
        <v>1</v>
      </c>
      <c r="AQ380" s="159" t="s">
        <v>1698</v>
      </c>
    </row>
    <row r="381" spans="1:43" ht="21" customHeight="1">
      <c r="A381" s="18" t="s">
        <v>140</v>
      </c>
      <c r="C381" s="215" t="s">
        <v>269</v>
      </c>
      <c r="D381" s="28" t="s">
        <v>560</v>
      </c>
      <c r="E381" s="28" t="s">
        <v>561</v>
      </c>
      <c r="G381" s="28" t="s">
        <v>1020</v>
      </c>
      <c r="H381" s="213">
        <v>34700</v>
      </c>
      <c r="I381" s="213">
        <f t="shared" si="6"/>
        <v>29658.11965811966</v>
      </c>
      <c r="J381" s="3">
        <v>34700</v>
      </c>
      <c r="K381" s="210">
        <v>0</v>
      </c>
      <c r="M381" s="28" t="s">
        <v>1280</v>
      </c>
      <c r="N381" s="28" t="s">
        <v>1370</v>
      </c>
      <c r="O381" s="216">
        <v>40723</v>
      </c>
      <c r="P381" s="216">
        <v>40777</v>
      </c>
      <c r="Q381" s="28" t="s">
        <v>1449</v>
      </c>
      <c r="R381" s="2" t="s">
        <v>3423</v>
      </c>
      <c r="S381" s="158" t="s">
        <v>1480</v>
      </c>
      <c r="T381" s="28" t="s">
        <v>1505</v>
      </c>
      <c r="U381" s="28"/>
      <c r="V381" s="28"/>
      <c r="X381" s="20" t="s">
        <v>1506</v>
      </c>
      <c r="Y381" s="212">
        <v>0.5</v>
      </c>
      <c r="Z381" s="24">
        <v>0</v>
      </c>
      <c r="AA381" s="160">
        <v>40784</v>
      </c>
      <c r="AB381" s="20" t="s">
        <v>1508</v>
      </c>
      <c r="AC381" s="212">
        <v>0.5</v>
      </c>
      <c r="AD381" s="24">
        <v>0</v>
      </c>
      <c r="AE381" s="159" t="s">
        <v>5022</v>
      </c>
      <c r="AI381" s="160"/>
      <c r="AN381" s="24">
        <v>34700</v>
      </c>
      <c r="AO381" s="24">
        <v>0</v>
      </c>
      <c r="AP381" s="212">
        <v>1</v>
      </c>
      <c r="AQ381" s="159" t="s">
        <v>1787</v>
      </c>
    </row>
    <row r="382" spans="1:43" ht="21" customHeight="1">
      <c r="A382" s="18" t="s">
        <v>140</v>
      </c>
      <c r="C382" s="215" t="s">
        <v>270</v>
      </c>
      <c r="D382" s="28" t="s">
        <v>562</v>
      </c>
      <c r="E382" s="28" t="s">
        <v>563</v>
      </c>
      <c r="G382" s="28" t="s">
        <v>1021</v>
      </c>
      <c r="H382" s="213">
        <v>7900</v>
      </c>
      <c r="I382" s="213">
        <f t="shared" si="6"/>
        <v>6752.1367521367529</v>
      </c>
      <c r="J382" s="3">
        <v>7900</v>
      </c>
      <c r="K382" s="210">
        <v>0</v>
      </c>
      <c r="M382" s="28" t="s">
        <v>1304</v>
      </c>
      <c r="N382" s="28" t="s">
        <v>1276</v>
      </c>
      <c r="O382" s="216">
        <v>40735</v>
      </c>
      <c r="P382" s="216">
        <v>40738</v>
      </c>
      <c r="Q382" s="28" t="s">
        <v>1425</v>
      </c>
      <c r="R382" s="2" t="s">
        <v>3423</v>
      </c>
      <c r="S382" s="158">
        <v>1</v>
      </c>
      <c r="T382" s="28" t="s">
        <v>1505</v>
      </c>
      <c r="U382" s="28"/>
      <c r="V382" s="28"/>
      <c r="X382" s="20" t="s">
        <v>1506</v>
      </c>
      <c r="Y382" s="212">
        <v>1</v>
      </c>
      <c r="Z382" s="24">
        <v>7900</v>
      </c>
      <c r="AA382" s="160">
        <v>40753</v>
      </c>
      <c r="AD382" s="24">
        <v>0</v>
      </c>
      <c r="AE382" s="159"/>
      <c r="AI382" s="160"/>
      <c r="AN382" s="24">
        <v>7900</v>
      </c>
      <c r="AO382" s="24">
        <v>0</v>
      </c>
      <c r="AP382" s="212">
        <v>1</v>
      </c>
      <c r="AQ382" s="159" t="s">
        <v>1699</v>
      </c>
    </row>
    <row r="383" spans="1:43" ht="21" customHeight="1">
      <c r="B383" s="25" t="s">
        <v>6823</v>
      </c>
      <c r="C383" s="6" t="s">
        <v>6822</v>
      </c>
      <c r="D383" s="20" t="s">
        <v>6425</v>
      </c>
      <c r="E383" s="1" t="s">
        <v>6824</v>
      </c>
      <c r="F383" s="1" t="s">
        <v>6430</v>
      </c>
      <c r="G383" s="1" t="s">
        <v>6825</v>
      </c>
      <c r="H383" s="18">
        <v>24944</v>
      </c>
      <c r="I383" s="18">
        <v>24944</v>
      </c>
      <c r="J383" s="24">
        <v>18708</v>
      </c>
      <c r="K383" s="3">
        <v>6236</v>
      </c>
      <c r="L383" s="1" t="s">
        <v>6829</v>
      </c>
      <c r="N383" s="1" t="s">
        <v>6826</v>
      </c>
      <c r="O383" s="211" t="s">
        <v>6827</v>
      </c>
      <c r="P383" s="211" t="s">
        <v>6759</v>
      </c>
      <c r="Q383" s="1" t="s">
        <v>1902</v>
      </c>
      <c r="R383" s="2">
        <v>0</v>
      </c>
      <c r="S383" s="2" t="s">
        <v>6828</v>
      </c>
      <c r="Y383" s="212"/>
      <c r="Z383" s="24"/>
      <c r="AA383" s="160"/>
      <c r="AE383" s="159"/>
      <c r="AI383" s="160"/>
      <c r="AN383" s="24"/>
      <c r="AO383" s="24"/>
      <c r="AQ383" s="159"/>
    </row>
    <row r="384" spans="1:43" ht="21" customHeight="1">
      <c r="A384" s="18" t="s">
        <v>137</v>
      </c>
      <c r="C384" s="215" t="s">
        <v>271</v>
      </c>
      <c r="D384" s="28" t="s">
        <v>3436</v>
      </c>
      <c r="E384" s="28" t="s">
        <v>3437</v>
      </c>
      <c r="F384" s="1" t="s">
        <v>3438</v>
      </c>
      <c r="G384" s="28" t="s">
        <v>3439</v>
      </c>
      <c r="H384" s="213">
        <v>1807876.3</v>
      </c>
      <c r="I384" s="213">
        <f>H384/(1+0.17)</f>
        <v>1545193.418803419</v>
      </c>
      <c r="J384" s="210">
        <v>1807876.3</v>
      </c>
      <c r="K384" s="210">
        <v>0</v>
      </c>
      <c r="M384" s="28" t="s">
        <v>1304</v>
      </c>
      <c r="N384" s="28" t="s">
        <v>3440</v>
      </c>
      <c r="O384" s="216">
        <v>40837</v>
      </c>
      <c r="P384" s="216">
        <v>40850</v>
      </c>
      <c r="Q384" s="28" t="s">
        <v>1449</v>
      </c>
      <c r="R384" s="2" t="s">
        <v>3423</v>
      </c>
      <c r="S384" s="158" t="s">
        <v>3441</v>
      </c>
      <c r="T384" s="28" t="s">
        <v>1505</v>
      </c>
      <c r="U384" s="28"/>
      <c r="V384" s="28"/>
      <c r="X384" s="20" t="s">
        <v>1506</v>
      </c>
      <c r="Y384" s="212">
        <v>0.25</v>
      </c>
      <c r="Z384" s="24">
        <v>451969.07500000001</v>
      </c>
      <c r="AA384" s="160">
        <v>40844</v>
      </c>
      <c r="AC384" s="212">
        <v>0.25</v>
      </c>
      <c r="AD384" s="24">
        <v>451969.07500000001</v>
      </c>
      <c r="AE384" s="160">
        <v>40896</v>
      </c>
      <c r="AG384" s="212">
        <v>0.25</v>
      </c>
      <c r="AH384" s="24">
        <v>451969.07500000001</v>
      </c>
      <c r="AI384" s="160">
        <v>41120</v>
      </c>
      <c r="AJ384" s="20" t="s">
        <v>1508</v>
      </c>
      <c r="AK384" s="30">
        <v>0.25</v>
      </c>
      <c r="AL384" s="20">
        <v>451969.07500000001</v>
      </c>
      <c r="AM384" s="160" t="s">
        <v>5023</v>
      </c>
      <c r="AN384" s="24">
        <v>1807876.3</v>
      </c>
      <c r="AO384" s="24">
        <v>0</v>
      </c>
      <c r="AP384" s="212">
        <v>1</v>
      </c>
      <c r="AQ384" s="159" t="s">
        <v>1788</v>
      </c>
    </row>
    <row r="385" spans="1:43" ht="21" customHeight="1">
      <c r="A385" s="18" t="s">
        <v>3442</v>
      </c>
      <c r="C385" s="215" t="s">
        <v>3443</v>
      </c>
      <c r="D385" s="28"/>
      <c r="E385" s="28" t="s">
        <v>3444</v>
      </c>
      <c r="F385" s="1" t="s">
        <v>3445</v>
      </c>
      <c r="G385" s="28" t="s">
        <v>3446</v>
      </c>
      <c r="H385" s="213">
        <v>241960</v>
      </c>
      <c r="I385" s="213">
        <f t="shared" ref="I385:I447" si="7">H385/(1+0.17)</f>
        <v>206803.41880341881</v>
      </c>
      <c r="J385" s="210">
        <v>241960</v>
      </c>
      <c r="K385" s="210">
        <v>0</v>
      </c>
      <c r="M385" s="28" t="s">
        <v>3447</v>
      </c>
      <c r="N385" s="28" t="s">
        <v>3448</v>
      </c>
      <c r="O385" s="216">
        <v>41394</v>
      </c>
      <c r="P385" s="216">
        <v>41485</v>
      </c>
      <c r="Q385" s="28" t="s">
        <v>3449</v>
      </c>
      <c r="R385" s="2" t="s">
        <v>3423</v>
      </c>
      <c r="S385" s="158" t="s">
        <v>3450</v>
      </c>
      <c r="T385" s="28" t="s">
        <v>3451</v>
      </c>
      <c r="U385" s="28"/>
      <c r="V385" s="28"/>
      <c r="X385" s="20" t="s">
        <v>1508</v>
      </c>
      <c r="Y385" s="212">
        <v>0.95</v>
      </c>
      <c r="Z385" s="24">
        <v>0</v>
      </c>
      <c r="AA385" s="160">
        <v>41486</v>
      </c>
      <c r="AC385" s="212">
        <v>0.05</v>
      </c>
      <c r="AD385" s="24">
        <v>0</v>
      </c>
      <c r="AE385" s="159">
        <v>2016.1</v>
      </c>
      <c r="AI385" s="160"/>
      <c r="AK385" s="30"/>
      <c r="AL385" s="20">
        <v>0</v>
      </c>
      <c r="AM385" s="160"/>
      <c r="AN385" s="24">
        <v>241960</v>
      </c>
      <c r="AO385" s="24">
        <v>0</v>
      </c>
      <c r="AP385" s="212">
        <v>1</v>
      </c>
      <c r="AQ385" s="159" t="s">
        <v>1789</v>
      </c>
    </row>
    <row r="386" spans="1:43" ht="21" customHeight="1">
      <c r="A386" s="18" t="s">
        <v>140</v>
      </c>
      <c r="C386" s="215" t="s">
        <v>272</v>
      </c>
      <c r="D386" s="28" t="s">
        <v>564</v>
      </c>
      <c r="E386" s="28" t="s">
        <v>565</v>
      </c>
      <c r="G386" s="28" t="s">
        <v>1022</v>
      </c>
      <c r="H386" s="18">
        <v>103200</v>
      </c>
      <c r="I386" s="213">
        <f t="shared" si="7"/>
        <v>88205.128205128203</v>
      </c>
      <c r="J386" s="3">
        <v>103200</v>
      </c>
      <c r="K386" s="210">
        <v>0</v>
      </c>
      <c r="M386" s="28" t="s">
        <v>1296</v>
      </c>
      <c r="N386" s="28" t="s">
        <v>1341</v>
      </c>
      <c r="O386" s="216">
        <v>40721</v>
      </c>
      <c r="P386" s="216">
        <v>40737</v>
      </c>
      <c r="Q386" s="28" t="s">
        <v>1414</v>
      </c>
      <c r="R386" s="2" t="s">
        <v>3423</v>
      </c>
      <c r="S386" s="158" t="s">
        <v>1481</v>
      </c>
      <c r="T386" s="28" t="s">
        <v>1505</v>
      </c>
      <c r="U386" s="28"/>
      <c r="V386" s="28"/>
      <c r="X386" s="20" t="s">
        <v>1506</v>
      </c>
      <c r="Y386" s="212">
        <v>0.5</v>
      </c>
      <c r="Z386" s="24">
        <v>382189</v>
      </c>
      <c r="AA386" s="160">
        <v>40753</v>
      </c>
      <c r="AC386" s="212">
        <v>0.4</v>
      </c>
      <c r="AD386" s="24">
        <v>305751.2</v>
      </c>
      <c r="AE386" s="160">
        <v>40997</v>
      </c>
      <c r="AG386" s="212">
        <v>0.1</v>
      </c>
      <c r="AH386" s="24">
        <v>76437.8</v>
      </c>
      <c r="AI386" s="160">
        <v>41242</v>
      </c>
      <c r="AL386" s="20">
        <v>0</v>
      </c>
      <c r="AN386" s="24">
        <v>103200</v>
      </c>
      <c r="AO386" s="24">
        <v>0</v>
      </c>
      <c r="AP386" s="212">
        <v>1</v>
      </c>
      <c r="AQ386" s="159" t="s">
        <v>1700</v>
      </c>
    </row>
    <row r="387" spans="1:43" ht="21" customHeight="1">
      <c r="A387" s="18" t="s">
        <v>140</v>
      </c>
      <c r="C387" s="215" t="s">
        <v>272</v>
      </c>
      <c r="D387" s="28" t="s">
        <v>564</v>
      </c>
      <c r="E387" s="28" t="s">
        <v>565</v>
      </c>
      <c r="G387" s="28" t="s">
        <v>1023</v>
      </c>
      <c r="H387" s="18">
        <v>52440</v>
      </c>
      <c r="I387" s="213">
        <f t="shared" si="7"/>
        <v>44820.51282051282</v>
      </c>
      <c r="J387" s="3">
        <v>52440</v>
      </c>
      <c r="K387" s="210">
        <v>0</v>
      </c>
      <c r="M387" s="28" t="s">
        <v>1296</v>
      </c>
      <c r="N387" s="28" t="s">
        <v>1322</v>
      </c>
      <c r="O387" s="216">
        <v>40721</v>
      </c>
      <c r="P387" s="216">
        <v>40737</v>
      </c>
      <c r="Q387" s="28" t="s">
        <v>1414</v>
      </c>
      <c r="R387" s="2" t="s">
        <v>3423</v>
      </c>
      <c r="S387" s="158" t="s">
        <v>3452</v>
      </c>
      <c r="T387" s="28" t="s">
        <v>1505</v>
      </c>
      <c r="U387" s="28"/>
      <c r="V387" s="28"/>
      <c r="X387" s="20" t="s">
        <v>1506</v>
      </c>
      <c r="Y387" s="212">
        <v>0.5</v>
      </c>
      <c r="Z387" s="24">
        <v>0</v>
      </c>
      <c r="AA387" s="160">
        <v>40753</v>
      </c>
      <c r="AC387" s="212">
        <v>0.4</v>
      </c>
      <c r="AD387" s="24">
        <v>0</v>
      </c>
      <c r="AE387" s="160">
        <v>40967</v>
      </c>
      <c r="AF387" s="20" t="s">
        <v>1508</v>
      </c>
      <c r="AG387" s="212">
        <v>0.1</v>
      </c>
      <c r="AH387" s="24">
        <v>5244</v>
      </c>
      <c r="AI387" s="160">
        <v>41612</v>
      </c>
      <c r="AL387" s="20">
        <v>0</v>
      </c>
      <c r="AN387" s="24">
        <v>52440</v>
      </c>
      <c r="AO387" s="24">
        <v>0</v>
      </c>
      <c r="AP387" s="212">
        <v>1</v>
      </c>
      <c r="AQ387" s="159" t="s">
        <v>1790</v>
      </c>
    </row>
    <row r="388" spans="1:43" ht="21" customHeight="1">
      <c r="A388" s="18" t="s">
        <v>140</v>
      </c>
      <c r="C388" s="215" t="s">
        <v>272</v>
      </c>
      <c r="D388" s="28" t="s">
        <v>564</v>
      </c>
      <c r="E388" s="28" t="s">
        <v>565</v>
      </c>
      <c r="G388" s="28" t="s">
        <v>1024</v>
      </c>
      <c r="H388" s="18">
        <v>26778</v>
      </c>
      <c r="I388" s="213">
        <f t="shared" si="7"/>
        <v>22887.179487179488</v>
      </c>
      <c r="J388" s="3">
        <v>26778</v>
      </c>
      <c r="K388" s="210">
        <v>0</v>
      </c>
      <c r="M388" s="28" t="s">
        <v>1296</v>
      </c>
      <c r="N388" s="28" t="s">
        <v>1321</v>
      </c>
      <c r="O388" s="216">
        <v>40721</v>
      </c>
      <c r="P388" s="216">
        <v>40737</v>
      </c>
      <c r="Q388" s="28" t="s">
        <v>1414</v>
      </c>
      <c r="R388" s="2" t="s">
        <v>3423</v>
      </c>
      <c r="S388" s="158" t="s">
        <v>1444</v>
      </c>
      <c r="T388" s="28" t="s">
        <v>1505</v>
      </c>
      <c r="U388" s="28"/>
      <c r="V388" s="28"/>
      <c r="X388" s="20" t="s">
        <v>1506</v>
      </c>
      <c r="Y388" s="212">
        <v>0.5</v>
      </c>
      <c r="Z388" s="24">
        <v>0</v>
      </c>
      <c r="AA388" s="160">
        <v>40753</v>
      </c>
      <c r="AC388" s="212">
        <v>0.4</v>
      </c>
      <c r="AD388" s="24">
        <v>0</v>
      </c>
      <c r="AE388" s="160">
        <v>40967</v>
      </c>
      <c r="AG388" s="212">
        <v>0.1</v>
      </c>
      <c r="AH388" s="24">
        <v>0</v>
      </c>
      <c r="AI388" s="160">
        <v>41242</v>
      </c>
      <c r="AL388" s="20">
        <v>0</v>
      </c>
      <c r="AN388" s="24">
        <v>26778</v>
      </c>
      <c r="AO388" s="24">
        <v>0</v>
      </c>
      <c r="AP388" s="212">
        <v>1</v>
      </c>
      <c r="AQ388" s="159" t="s">
        <v>1701</v>
      </c>
    </row>
    <row r="389" spans="1:43" ht="21" customHeight="1">
      <c r="A389" s="18" t="s">
        <v>140</v>
      </c>
      <c r="C389" s="215" t="s">
        <v>272</v>
      </c>
      <c r="D389" s="28" t="s">
        <v>564</v>
      </c>
      <c r="E389" s="28" t="s">
        <v>565</v>
      </c>
      <c r="G389" s="28" t="s">
        <v>1025</v>
      </c>
      <c r="H389" s="18">
        <v>26000</v>
      </c>
      <c r="I389" s="213">
        <f t="shared" si="7"/>
        <v>22222.222222222223</v>
      </c>
      <c r="J389" s="3">
        <v>26000</v>
      </c>
      <c r="K389" s="210">
        <v>0</v>
      </c>
      <c r="M389" s="28" t="s">
        <v>1296</v>
      </c>
      <c r="N389" s="28" t="s">
        <v>1324</v>
      </c>
      <c r="O389" s="216">
        <v>40721</v>
      </c>
      <c r="P389" s="216">
        <v>40737</v>
      </c>
      <c r="Q389" s="28" t="s">
        <v>1414</v>
      </c>
      <c r="R389" s="2" t="s">
        <v>3423</v>
      </c>
      <c r="S389" s="158" t="s">
        <v>1466</v>
      </c>
      <c r="T389" s="28" t="s">
        <v>1505</v>
      </c>
      <c r="U389" s="28"/>
      <c r="V389" s="28"/>
      <c r="X389" s="20" t="s">
        <v>1506</v>
      </c>
      <c r="Y389" s="212">
        <v>0.5</v>
      </c>
      <c r="Z389" s="24">
        <v>0</v>
      </c>
      <c r="AA389" s="160">
        <v>40753</v>
      </c>
      <c r="AC389" s="212">
        <v>0.4</v>
      </c>
      <c r="AD389" s="24">
        <v>0</v>
      </c>
      <c r="AE389" s="160">
        <v>40967</v>
      </c>
      <c r="AF389" s="20" t="s">
        <v>4987</v>
      </c>
      <c r="AG389" s="212">
        <v>0.1</v>
      </c>
      <c r="AH389" s="24">
        <v>0</v>
      </c>
      <c r="AI389" s="160">
        <v>41612</v>
      </c>
      <c r="AL389" s="20">
        <v>0</v>
      </c>
      <c r="AN389" s="24">
        <v>26000</v>
      </c>
      <c r="AO389" s="24">
        <v>0</v>
      </c>
      <c r="AP389" s="212">
        <v>1</v>
      </c>
      <c r="AQ389" s="159" t="s">
        <v>1791</v>
      </c>
    </row>
    <row r="390" spans="1:43" ht="21" customHeight="1">
      <c r="A390" s="18" t="s">
        <v>140</v>
      </c>
      <c r="C390" s="215" t="s">
        <v>272</v>
      </c>
      <c r="D390" s="28" t="s">
        <v>564</v>
      </c>
      <c r="E390" s="28" t="s">
        <v>565</v>
      </c>
      <c r="G390" s="28" t="s">
        <v>1026</v>
      </c>
      <c r="H390" s="18">
        <v>405000</v>
      </c>
      <c r="I390" s="213">
        <f t="shared" si="7"/>
        <v>346153.84615384619</v>
      </c>
      <c r="J390" s="3">
        <v>405000</v>
      </c>
      <c r="K390" s="210">
        <v>0</v>
      </c>
      <c r="M390" s="28" t="s">
        <v>1296</v>
      </c>
      <c r="N390" s="28" t="s">
        <v>1347</v>
      </c>
      <c r="O390" s="216">
        <v>40721</v>
      </c>
      <c r="P390" s="216">
        <v>40737</v>
      </c>
      <c r="Q390" s="28" t="s">
        <v>1414</v>
      </c>
      <c r="R390" s="2" t="s">
        <v>3423</v>
      </c>
      <c r="S390" s="158" t="s">
        <v>1468</v>
      </c>
      <c r="T390" s="28" t="s">
        <v>1505</v>
      </c>
      <c r="U390" s="28"/>
      <c r="V390" s="28"/>
      <c r="X390" s="20" t="s">
        <v>1506</v>
      </c>
      <c r="Y390" s="212">
        <v>0.8</v>
      </c>
      <c r="Z390" s="24">
        <v>0</v>
      </c>
      <c r="AA390" s="160">
        <v>40753</v>
      </c>
      <c r="AC390" s="212">
        <v>0.15</v>
      </c>
      <c r="AD390" s="24">
        <v>0</v>
      </c>
      <c r="AE390" s="160">
        <v>40813</v>
      </c>
      <c r="AG390" s="212">
        <v>0.05</v>
      </c>
      <c r="AH390" s="24">
        <v>0</v>
      </c>
      <c r="AI390" s="160">
        <v>40875</v>
      </c>
      <c r="AL390" s="20">
        <v>0</v>
      </c>
      <c r="AN390" s="24">
        <v>405000</v>
      </c>
      <c r="AO390" s="24">
        <v>0</v>
      </c>
      <c r="AP390" s="212">
        <v>1</v>
      </c>
      <c r="AQ390" s="159"/>
    </row>
    <row r="391" spans="1:43" ht="21" customHeight="1">
      <c r="A391" s="18" t="s">
        <v>140</v>
      </c>
      <c r="C391" s="215" t="s">
        <v>272</v>
      </c>
      <c r="D391" s="28" t="s">
        <v>564</v>
      </c>
      <c r="E391" s="28" t="s">
        <v>565</v>
      </c>
      <c r="G391" s="28" t="s">
        <v>1027</v>
      </c>
      <c r="H391" s="18">
        <v>80400</v>
      </c>
      <c r="I391" s="213">
        <f t="shared" si="7"/>
        <v>68717.948717948719</v>
      </c>
      <c r="J391" s="3">
        <v>80400</v>
      </c>
      <c r="K391" s="210">
        <v>0</v>
      </c>
      <c r="M391" s="28" t="s">
        <v>1296</v>
      </c>
      <c r="N391" s="28" t="s">
        <v>1390</v>
      </c>
      <c r="O391" s="216">
        <v>40721</v>
      </c>
      <c r="P391" s="216">
        <v>40756</v>
      </c>
      <c r="Q391" s="28" t="s">
        <v>1414</v>
      </c>
      <c r="R391" s="2" t="s">
        <v>3423</v>
      </c>
      <c r="S391" s="158" t="s">
        <v>1482</v>
      </c>
      <c r="T391" s="28" t="s">
        <v>1505</v>
      </c>
      <c r="U391" s="28"/>
      <c r="V391" s="28"/>
      <c r="X391" s="20" t="s">
        <v>1506</v>
      </c>
      <c r="Y391" s="212">
        <v>0.5</v>
      </c>
      <c r="Z391" s="24">
        <v>0</v>
      </c>
      <c r="AA391" s="160">
        <v>40784</v>
      </c>
      <c r="AC391" s="212">
        <v>0.4</v>
      </c>
      <c r="AD391" s="24">
        <v>0</v>
      </c>
      <c r="AE391" s="160">
        <v>40997</v>
      </c>
      <c r="AH391" s="24">
        <v>0</v>
      </c>
      <c r="AI391" s="160"/>
      <c r="AL391" s="20">
        <v>0</v>
      </c>
      <c r="AN391" s="24">
        <v>72360</v>
      </c>
      <c r="AO391" s="24">
        <v>8040</v>
      </c>
      <c r="AP391" s="212">
        <v>0.9</v>
      </c>
      <c r="AQ391" s="159" t="s">
        <v>1702</v>
      </c>
    </row>
    <row r="392" spans="1:43" ht="21" customHeight="1">
      <c r="A392" s="18" t="s">
        <v>140</v>
      </c>
      <c r="C392" s="215" t="s">
        <v>272</v>
      </c>
      <c r="D392" s="28" t="s">
        <v>564</v>
      </c>
      <c r="E392" s="28" t="s">
        <v>565</v>
      </c>
      <c r="G392" s="28" t="s">
        <v>1028</v>
      </c>
      <c r="H392" s="18">
        <v>67800</v>
      </c>
      <c r="I392" s="213">
        <f t="shared" si="7"/>
        <v>57948.717948717953</v>
      </c>
      <c r="J392" s="3">
        <v>67800</v>
      </c>
      <c r="K392" s="210">
        <v>0</v>
      </c>
      <c r="M392" s="28" t="s">
        <v>1296</v>
      </c>
      <c r="N392" s="28" t="s">
        <v>1298</v>
      </c>
      <c r="O392" s="216">
        <v>40722</v>
      </c>
      <c r="P392" s="216">
        <v>40756</v>
      </c>
      <c r="Q392" s="28" t="s">
        <v>1414</v>
      </c>
      <c r="R392" s="2" t="s">
        <v>3423</v>
      </c>
      <c r="S392" s="158" t="s">
        <v>1483</v>
      </c>
      <c r="T392" s="28" t="s">
        <v>1505</v>
      </c>
      <c r="U392" s="28"/>
      <c r="V392" s="28"/>
      <c r="X392" s="20" t="s">
        <v>1506</v>
      </c>
      <c r="Y392" s="212">
        <v>0.5</v>
      </c>
      <c r="Z392" s="24">
        <v>0</v>
      </c>
      <c r="AA392" s="160">
        <v>40784</v>
      </c>
      <c r="AC392" s="212">
        <v>0.4</v>
      </c>
      <c r="AD392" s="24">
        <v>0</v>
      </c>
      <c r="AE392" s="160">
        <v>40967</v>
      </c>
      <c r="AF392" s="20" t="s">
        <v>4987</v>
      </c>
      <c r="AG392" s="212">
        <v>0.1</v>
      </c>
      <c r="AH392" s="24">
        <v>0</v>
      </c>
      <c r="AI392" s="160">
        <v>41612</v>
      </c>
      <c r="AL392" s="20">
        <v>0</v>
      </c>
      <c r="AN392" s="24">
        <v>67800</v>
      </c>
      <c r="AO392" s="24">
        <v>0</v>
      </c>
      <c r="AP392" s="212">
        <v>1</v>
      </c>
      <c r="AQ392" s="159" t="s">
        <v>1792</v>
      </c>
    </row>
    <row r="393" spans="1:43" ht="21" customHeight="1">
      <c r="A393" s="18" t="s">
        <v>140</v>
      </c>
      <c r="C393" s="215" t="s">
        <v>272</v>
      </c>
      <c r="D393" s="28" t="s">
        <v>564</v>
      </c>
      <c r="E393" s="28" t="s">
        <v>565</v>
      </c>
      <c r="G393" s="28" t="s">
        <v>1029</v>
      </c>
      <c r="H393" s="18">
        <v>2760</v>
      </c>
      <c r="I393" s="213">
        <f t="shared" si="7"/>
        <v>2358.9743589743589</v>
      </c>
      <c r="J393" s="3">
        <v>2760</v>
      </c>
      <c r="K393" s="210">
        <v>0</v>
      </c>
      <c r="M393" s="28" t="s">
        <v>1296</v>
      </c>
      <c r="N393" s="28" t="s">
        <v>1322</v>
      </c>
      <c r="O393" s="216">
        <v>40763</v>
      </c>
      <c r="P393" s="216">
        <v>40766</v>
      </c>
      <c r="Q393" s="28" t="s">
        <v>1414</v>
      </c>
      <c r="R393" s="2" t="s">
        <v>3423</v>
      </c>
      <c r="S393" s="158">
        <v>1</v>
      </c>
      <c r="T393" s="28" t="s">
        <v>1505</v>
      </c>
      <c r="U393" s="28"/>
      <c r="V393" s="28"/>
      <c r="X393" s="20" t="s">
        <v>1506</v>
      </c>
      <c r="Y393" s="212">
        <v>1</v>
      </c>
      <c r="Z393" s="24">
        <v>0</v>
      </c>
      <c r="AA393" s="160">
        <v>40784</v>
      </c>
      <c r="AE393" s="160"/>
      <c r="AI393" s="160"/>
      <c r="AL393" s="20">
        <v>0</v>
      </c>
      <c r="AN393" s="24">
        <v>2760</v>
      </c>
      <c r="AO393" s="24">
        <v>0</v>
      </c>
      <c r="AP393" s="212">
        <v>1</v>
      </c>
      <c r="AQ393" s="159" t="s">
        <v>1703</v>
      </c>
    </row>
    <row r="394" spans="1:43" ht="21" customHeight="1">
      <c r="A394" s="220" t="s">
        <v>140</v>
      </c>
      <c r="B394" s="221"/>
      <c r="C394" s="222" t="s">
        <v>273</v>
      </c>
      <c r="D394" s="29" t="s">
        <v>566</v>
      </c>
      <c r="E394" s="29" t="s">
        <v>567</v>
      </c>
      <c r="F394" s="8"/>
      <c r="G394" s="29" t="s">
        <v>1030</v>
      </c>
      <c r="H394" s="220">
        <v>103200</v>
      </c>
      <c r="I394" s="213">
        <f t="shared" si="7"/>
        <v>88205.128205128203</v>
      </c>
      <c r="J394" s="223">
        <v>103200</v>
      </c>
      <c r="K394" s="224">
        <v>0</v>
      </c>
      <c r="M394" s="29" t="s">
        <v>1296</v>
      </c>
      <c r="N394" s="29" t="s">
        <v>1341</v>
      </c>
      <c r="O394" s="225">
        <v>40721</v>
      </c>
      <c r="P394" s="225">
        <v>40737</v>
      </c>
      <c r="Q394" s="29" t="s">
        <v>1414</v>
      </c>
      <c r="R394" s="2" t="s">
        <v>3423</v>
      </c>
      <c r="S394" s="161" t="s">
        <v>1481</v>
      </c>
      <c r="T394" s="29" t="s">
        <v>1505</v>
      </c>
      <c r="U394" s="29"/>
      <c r="V394" s="29"/>
      <c r="X394" s="20" t="s">
        <v>1506</v>
      </c>
      <c r="Y394" s="212">
        <v>0.5</v>
      </c>
      <c r="Z394" s="24">
        <v>350529.5</v>
      </c>
      <c r="AA394" s="160">
        <v>40753</v>
      </c>
      <c r="AC394" s="212">
        <v>0.4</v>
      </c>
      <c r="AD394" s="24">
        <v>280423.60000000003</v>
      </c>
      <c r="AE394" s="160">
        <v>40997</v>
      </c>
      <c r="AG394" s="212">
        <v>0.1</v>
      </c>
      <c r="AH394" s="24">
        <v>70105.900000000009</v>
      </c>
      <c r="AI394" s="160">
        <v>41242</v>
      </c>
      <c r="AL394" s="20">
        <v>0</v>
      </c>
      <c r="AN394" s="24">
        <v>103200</v>
      </c>
      <c r="AO394" s="24">
        <v>0</v>
      </c>
      <c r="AP394" s="212">
        <v>1</v>
      </c>
      <c r="AQ394" s="159" t="s">
        <v>1704</v>
      </c>
    </row>
    <row r="395" spans="1:43" ht="21" customHeight="1">
      <c r="A395" s="220" t="s">
        <v>140</v>
      </c>
      <c r="B395" s="221"/>
      <c r="C395" s="222" t="s">
        <v>273</v>
      </c>
      <c r="D395" s="29" t="s">
        <v>566</v>
      </c>
      <c r="E395" s="29" t="s">
        <v>567</v>
      </c>
      <c r="F395" s="8"/>
      <c r="G395" s="29" t="s">
        <v>1031</v>
      </c>
      <c r="H395" s="220">
        <v>55200</v>
      </c>
      <c r="I395" s="213">
        <f t="shared" si="7"/>
        <v>47179.48717948718</v>
      </c>
      <c r="J395" s="223">
        <v>55200</v>
      </c>
      <c r="K395" s="224">
        <v>0</v>
      </c>
      <c r="M395" s="29" t="s">
        <v>1296</v>
      </c>
      <c r="N395" s="29" t="s">
        <v>1322</v>
      </c>
      <c r="O395" s="225">
        <v>40721</v>
      </c>
      <c r="P395" s="225">
        <v>40737</v>
      </c>
      <c r="Q395" s="29" t="s">
        <v>1414</v>
      </c>
      <c r="R395" s="2" t="s">
        <v>3423</v>
      </c>
      <c r="S395" s="161" t="s">
        <v>1444</v>
      </c>
      <c r="T395" s="29" t="s">
        <v>1505</v>
      </c>
      <c r="U395" s="29"/>
      <c r="V395" s="29"/>
      <c r="X395" s="20" t="s">
        <v>1506</v>
      </c>
      <c r="Y395" s="212">
        <v>0.5</v>
      </c>
      <c r="Z395" s="24">
        <v>0</v>
      </c>
      <c r="AA395" s="160">
        <v>40753</v>
      </c>
      <c r="AC395" s="212">
        <v>0.4</v>
      </c>
      <c r="AD395" s="24">
        <v>0</v>
      </c>
      <c r="AE395" s="160">
        <v>40997</v>
      </c>
      <c r="AF395" s="20" t="s">
        <v>1508</v>
      </c>
      <c r="AG395" s="212">
        <v>0.1</v>
      </c>
      <c r="AH395" s="24">
        <v>0</v>
      </c>
      <c r="AI395" s="160">
        <v>41612</v>
      </c>
      <c r="AL395" s="20">
        <v>0</v>
      </c>
      <c r="AN395" s="24">
        <v>55200</v>
      </c>
      <c r="AO395" s="24">
        <v>0</v>
      </c>
      <c r="AP395" s="212">
        <v>1</v>
      </c>
      <c r="AQ395" s="159" t="s">
        <v>1793</v>
      </c>
    </row>
    <row r="396" spans="1:43" ht="21" customHeight="1">
      <c r="A396" s="220" t="s">
        <v>140</v>
      </c>
      <c r="B396" s="221"/>
      <c r="C396" s="222" t="s">
        <v>273</v>
      </c>
      <c r="D396" s="29" t="s">
        <v>566</v>
      </c>
      <c r="E396" s="29" t="s">
        <v>567</v>
      </c>
      <c r="F396" s="8"/>
      <c r="G396" s="29" t="s">
        <v>1032</v>
      </c>
      <c r="H396" s="220">
        <v>26778</v>
      </c>
      <c r="I396" s="213">
        <f t="shared" si="7"/>
        <v>22887.179487179488</v>
      </c>
      <c r="J396" s="223">
        <v>26778</v>
      </c>
      <c r="K396" s="224">
        <v>0</v>
      </c>
      <c r="M396" s="29" t="s">
        <v>1296</v>
      </c>
      <c r="N396" s="29" t="s">
        <v>1321</v>
      </c>
      <c r="O396" s="225">
        <v>40721</v>
      </c>
      <c r="P396" s="225">
        <v>40737</v>
      </c>
      <c r="Q396" s="29" t="s">
        <v>1414</v>
      </c>
      <c r="R396" s="2" t="s">
        <v>3423</v>
      </c>
      <c r="S396" s="161" t="s">
        <v>1444</v>
      </c>
      <c r="T396" s="29" t="s">
        <v>1505</v>
      </c>
      <c r="U396" s="29"/>
      <c r="V396" s="29"/>
      <c r="X396" s="20" t="s">
        <v>1506</v>
      </c>
      <c r="Y396" s="212">
        <v>0.5</v>
      </c>
      <c r="Z396" s="24">
        <v>0</v>
      </c>
      <c r="AA396" s="160">
        <v>40753</v>
      </c>
      <c r="AC396" s="212">
        <v>0.4</v>
      </c>
      <c r="AD396" s="24">
        <v>0</v>
      </c>
      <c r="AE396" s="160">
        <v>40997</v>
      </c>
      <c r="AG396" s="212">
        <v>0.1</v>
      </c>
      <c r="AH396" s="24">
        <v>0</v>
      </c>
      <c r="AI396" s="160">
        <v>41242</v>
      </c>
      <c r="AL396" s="20">
        <v>0</v>
      </c>
      <c r="AN396" s="24">
        <v>26778</v>
      </c>
      <c r="AO396" s="24">
        <v>0</v>
      </c>
      <c r="AP396" s="212">
        <v>1</v>
      </c>
      <c r="AQ396" s="159" t="s">
        <v>1705</v>
      </c>
    </row>
    <row r="397" spans="1:43" ht="21" customHeight="1">
      <c r="A397" s="220" t="s">
        <v>140</v>
      </c>
      <c r="B397" s="221"/>
      <c r="C397" s="222" t="s">
        <v>273</v>
      </c>
      <c r="D397" s="29" t="s">
        <v>566</v>
      </c>
      <c r="E397" s="29" t="s">
        <v>567</v>
      </c>
      <c r="F397" s="8"/>
      <c r="G397" s="29" t="s">
        <v>1033</v>
      </c>
      <c r="H397" s="220">
        <v>26000</v>
      </c>
      <c r="I397" s="213">
        <f t="shared" si="7"/>
        <v>22222.222222222223</v>
      </c>
      <c r="J397" s="223">
        <v>26000</v>
      </c>
      <c r="K397" s="224">
        <v>0</v>
      </c>
      <c r="M397" s="29" t="s">
        <v>1296</v>
      </c>
      <c r="N397" s="29" t="s">
        <v>1324</v>
      </c>
      <c r="O397" s="225">
        <v>40722</v>
      </c>
      <c r="P397" s="225">
        <v>40756</v>
      </c>
      <c r="Q397" s="29" t="s">
        <v>1414</v>
      </c>
      <c r="R397" s="2" t="s">
        <v>3423</v>
      </c>
      <c r="S397" s="161" t="s">
        <v>1466</v>
      </c>
      <c r="T397" s="29" t="s">
        <v>1505</v>
      </c>
      <c r="U397" s="29"/>
      <c r="V397" s="29"/>
      <c r="X397" s="20" t="s">
        <v>1506</v>
      </c>
      <c r="Y397" s="212">
        <v>0.5</v>
      </c>
      <c r="Z397" s="24">
        <v>0</v>
      </c>
      <c r="AA397" s="160">
        <v>40784</v>
      </c>
      <c r="AC397" s="212">
        <v>0.4</v>
      </c>
      <c r="AD397" s="24">
        <v>0</v>
      </c>
      <c r="AE397" s="160">
        <v>40997</v>
      </c>
      <c r="AF397" s="20" t="s">
        <v>4987</v>
      </c>
      <c r="AG397" s="212">
        <v>0.1</v>
      </c>
      <c r="AH397" s="24">
        <v>0</v>
      </c>
      <c r="AI397" s="160">
        <v>41612</v>
      </c>
      <c r="AL397" s="20">
        <v>0</v>
      </c>
      <c r="AN397" s="24">
        <v>26000</v>
      </c>
      <c r="AO397" s="24">
        <v>0</v>
      </c>
      <c r="AP397" s="212">
        <v>1</v>
      </c>
      <c r="AQ397" s="159" t="s">
        <v>1794</v>
      </c>
    </row>
    <row r="398" spans="1:43" ht="21" customHeight="1">
      <c r="A398" s="220" t="s">
        <v>140</v>
      </c>
      <c r="B398" s="221"/>
      <c r="C398" s="222" t="s">
        <v>273</v>
      </c>
      <c r="D398" s="29" t="s">
        <v>566</v>
      </c>
      <c r="E398" s="29" t="s">
        <v>567</v>
      </c>
      <c r="F398" s="8"/>
      <c r="G398" s="29" t="s">
        <v>1034</v>
      </c>
      <c r="H398" s="220">
        <v>202500</v>
      </c>
      <c r="I398" s="213">
        <f t="shared" si="7"/>
        <v>173076.92307692309</v>
      </c>
      <c r="J398" s="223">
        <v>202500</v>
      </c>
      <c r="K398" s="224">
        <v>0</v>
      </c>
      <c r="M398" s="29" t="s">
        <v>1296</v>
      </c>
      <c r="N398" s="29" t="s">
        <v>1347</v>
      </c>
      <c r="O398" s="225">
        <v>40721</v>
      </c>
      <c r="P398" s="225">
        <v>40737</v>
      </c>
      <c r="Q398" s="29" t="s">
        <v>1414</v>
      </c>
      <c r="R398" s="2" t="s">
        <v>3423</v>
      </c>
      <c r="S398" s="161" t="s">
        <v>1468</v>
      </c>
      <c r="T398" s="29" t="s">
        <v>1505</v>
      </c>
      <c r="U398" s="29"/>
      <c r="V398" s="29"/>
      <c r="X398" s="20" t="s">
        <v>1506</v>
      </c>
      <c r="Y398" s="212">
        <v>0.8</v>
      </c>
      <c r="Z398" s="24">
        <v>0</v>
      </c>
      <c r="AA398" s="160">
        <v>40753</v>
      </c>
      <c r="AC398" s="212">
        <v>0.15</v>
      </c>
      <c r="AD398" s="24">
        <v>0</v>
      </c>
      <c r="AE398" s="160">
        <v>40813</v>
      </c>
      <c r="AG398" s="212">
        <v>0.05</v>
      </c>
      <c r="AH398" s="24">
        <v>0</v>
      </c>
      <c r="AI398" s="160">
        <v>40875</v>
      </c>
      <c r="AL398" s="20">
        <v>0</v>
      </c>
      <c r="AN398" s="24">
        <v>202500</v>
      </c>
      <c r="AO398" s="24">
        <v>0</v>
      </c>
      <c r="AP398" s="212">
        <v>1</v>
      </c>
      <c r="AQ398" s="159"/>
    </row>
    <row r="399" spans="1:43" ht="21" customHeight="1">
      <c r="A399" s="220" t="s">
        <v>140</v>
      </c>
      <c r="B399" s="221"/>
      <c r="C399" s="222" t="s">
        <v>273</v>
      </c>
      <c r="D399" s="29" t="s">
        <v>566</v>
      </c>
      <c r="E399" s="29" t="s">
        <v>567</v>
      </c>
      <c r="F399" s="8"/>
      <c r="G399" s="29" t="s">
        <v>1035</v>
      </c>
      <c r="H399" s="220">
        <v>80400</v>
      </c>
      <c r="I399" s="213">
        <f t="shared" si="7"/>
        <v>68717.948717948719</v>
      </c>
      <c r="J399" s="223">
        <v>80400</v>
      </c>
      <c r="K399" s="224">
        <v>0</v>
      </c>
      <c r="M399" s="29" t="s">
        <v>3453</v>
      </c>
      <c r="N399" s="29" t="s">
        <v>1390</v>
      </c>
      <c r="O399" s="225">
        <v>40719</v>
      </c>
      <c r="P399" s="225">
        <v>40766</v>
      </c>
      <c r="Q399" s="29" t="s">
        <v>1414</v>
      </c>
      <c r="R399" s="2" t="s">
        <v>3423</v>
      </c>
      <c r="S399" s="161" t="s">
        <v>1482</v>
      </c>
      <c r="T399" s="29" t="s">
        <v>1505</v>
      </c>
      <c r="U399" s="29"/>
      <c r="V399" s="29"/>
      <c r="X399" s="20" t="s">
        <v>1506</v>
      </c>
      <c r="Y399" s="212">
        <v>0.5</v>
      </c>
      <c r="Z399" s="24">
        <v>0</v>
      </c>
      <c r="AA399" s="160">
        <v>40784</v>
      </c>
      <c r="AC399" s="212">
        <v>0.4</v>
      </c>
      <c r="AD399" s="24">
        <v>0</v>
      </c>
      <c r="AE399" s="160">
        <v>40997</v>
      </c>
      <c r="AH399" s="24">
        <v>0</v>
      </c>
      <c r="AI399" s="160"/>
      <c r="AL399" s="20">
        <v>0</v>
      </c>
      <c r="AN399" s="24">
        <v>72360</v>
      </c>
      <c r="AO399" s="24">
        <v>8040</v>
      </c>
      <c r="AP399" s="212">
        <v>0.9</v>
      </c>
      <c r="AQ399" s="159" t="s">
        <v>1706</v>
      </c>
    </row>
    <row r="400" spans="1:43" ht="21" customHeight="1">
      <c r="A400" s="220" t="s">
        <v>140</v>
      </c>
      <c r="B400" s="221"/>
      <c r="C400" s="222" t="s">
        <v>273</v>
      </c>
      <c r="D400" s="29" t="s">
        <v>566</v>
      </c>
      <c r="E400" s="29" t="s">
        <v>567</v>
      </c>
      <c r="F400" s="8"/>
      <c r="G400" s="29" t="s">
        <v>1036</v>
      </c>
      <c r="H400" s="220">
        <v>59036</v>
      </c>
      <c r="I400" s="213">
        <f t="shared" si="7"/>
        <v>50458.119658119664</v>
      </c>
      <c r="J400" s="223">
        <v>59036</v>
      </c>
      <c r="K400" s="224">
        <v>0</v>
      </c>
      <c r="M400" s="29" t="s">
        <v>1296</v>
      </c>
      <c r="N400" s="29" t="s">
        <v>1298</v>
      </c>
      <c r="O400" s="225">
        <v>40721</v>
      </c>
      <c r="P400" s="225">
        <v>40756</v>
      </c>
      <c r="Q400" s="29" t="s">
        <v>1414</v>
      </c>
      <c r="R400" s="2" t="s">
        <v>3423</v>
      </c>
      <c r="S400" s="161" t="s">
        <v>1483</v>
      </c>
      <c r="T400" s="29" t="s">
        <v>1505</v>
      </c>
      <c r="U400" s="29"/>
      <c r="V400" s="29"/>
      <c r="X400" s="20" t="s">
        <v>1506</v>
      </c>
      <c r="Y400" s="212">
        <v>0.5</v>
      </c>
      <c r="Z400" s="24">
        <v>0</v>
      </c>
      <c r="AA400" s="160">
        <v>40784</v>
      </c>
      <c r="AC400" s="212">
        <v>0.4</v>
      </c>
      <c r="AD400" s="24">
        <v>0</v>
      </c>
      <c r="AE400" s="160">
        <v>40997</v>
      </c>
      <c r="AF400" s="20" t="s">
        <v>4987</v>
      </c>
      <c r="AG400" s="212">
        <v>0.1</v>
      </c>
      <c r="AH400" s="24">
        <v>0</v>
      </c>
      <c r="AI400" s="160">
        <v>41612</v>
      </c>
      <c r="AL400" s="20">
        <v>0</v>
      </c>
      <c r="AN400" s="24">
        <v>59036</v>
      </c>
      <c r="AO400" s="24">
        <v>0</v>
      </c>
      <c r="AP400" s="212">
        <v>1</v>
      </c>
      <c r="AQ400" s="159" t="s">
        <v>1795</v>
      </c>
    </row>
    <row r="401" spans="1:43" ht="21" customHeight="1">
      <c r="A401" s="220" t="s">
        <v>140</v>
      </c>
      <c r="B401" s="221"/>
      <c r="C401" s="222" t="s">
        <v>273</v>
      </c>
      <c r="D401" s="29" t="s">
        <v>566</v>
      </c>
      <c r="E401" s="29" t="s">
        <v>567</v>
      </c>
      <c r="F401" s="8"/>
      <c r="G401" s="29" t="s">
        <v>1037</v>
      </c>
      <c r="H401" s="220">
        <v>5445</v>
      </c>
      <c r="I401" s="213">
        <f t="shared" si="7"/>
        <v>4653.8461538461543</v>
      </c>
      <c r="J401" s="223">
        <v>5445</v>
      </c>
      <c r="K401" s="224">
        <v>0</v>
      </c>
      <c r="M401" s="29" t="s">
        <v>1296</v>
      </c>
      <c r="N401" s="29" t="s">
        <v>1321</v>
      </c>
      <c r="O401" s="225">
        <v>40763</v>
      </c>
      <c r="P401" s="225">
        <v>40766</v>
      </c>
      <c r="Q401" s="29" t="s">
        <v>1414</v>
      </c>
      <c r="R401" s="2" t="s">
        <v>3423</v>
      </c>
      <c r="S401" s="161">
        <v>1</v>
      </c>
      <c r="T401" s="29" t="s">
        <v>1505</v>
      </c>
      <c r="U401" s="29"/>
      <c r="V401" s="29"/>
      <c r="X401" s="20" t="s">
        <v>1506</v>
      </c>
      <c r="Y401" s="212">
        <v>1</v>
      </c>
      <c r="Z401" s="24">
        <v>0</v>
      </c>
      <c r="AA401" s="160">
        <v>40784</v>
      </c>
      <c r="AE401" s="160"/>
      <c r="AH401" s="24">
        <v>0</v>
      </c>
      <c r="AI401" s="160"/>
      <c r="AL401" s="20">
        <v>0</v>
      </c>
      <c r="AN401" s="24">
        <v>5445</v>
      </c>
      <c r="AO401" s="24">
        <v>0</v>
      </c>
      <c r="AP401" s="212">
        <v>1</v>
      </c>
      <c r="AQ401" s="159" t="s">
        <v>1707</v>
      </c>
    </row>
    <row r="402" spans="1:43" ht="21" customHeight="1">
      <c r="A402" s="220" t="s">
        <v>140</v>
      </c>
      <c r="B402" s="221"/>
      <c r="C402" s="222" t="s">
        <v>273</v>
      </c>
      <c r="D402" s="29" t="s">
        <v>566</v>
      </c>
      <c r="E402" s="29" t="s">
        <v>567</v>
      </c>
      <c r="F402" s="8"/>
      <c r="G402" s="29" t="s">
        <v>1038</v>
      </c>
      <c r="H402" s="220">
        <v>142500</v>
      </c>
      <c r="I402" s="213">
        <f t="shared" si="7"/>
        <v>121794.8717948718</v>
      </c>
      <c r="J402" s="223">
        <v>142500</v>
      </c>
      <c r="K402" s="224">
        <v>0</v>
      </c>
      <c r="M402" s="29" t="s">
        <v>1296</v>
      </c>
      <c r="N402" s="29" t="s">
        <v>1391</v>
      </c>
      <c r="O402" s="225">
        <v>40751</v>
      </c>
      <c r="P402" s="225">
        <v>40756</v>
      </c>
      <c r="Q402" s="29" t="s">
        <v>1414</v>
      </c>
      <c r="R402" s="2" t="s">
        <v>3423</v>
      </c>
      <c r="S402" s="161" t="s">
        <v>1444</v>
      </c>
      <c r="T402" s="29" t="s">
        <v>1505</v>
      </c>
      <c r="U402" s="29"/>
      <c r="V402" s="29"/>
      <c r="X402" s="20" t="s">
        <v>1506</v>
      </c>
      <c r="Y402" s="212">
        <v>0.5</v>
      </c>
      <c r="Z402" s="24">
        <v>0</v>
      </c>
      <c r="AA402" s="160">
        <v>40784</v>
      </c>
      <c r="AC402" s="212">
        <v>0.3</v>
      </c>
      <c r="AD402" s="24">
        <v>0</v>
      </c>
      <c r="AE402" s="160">
        <v>40997</v>
      </c>
      <c r="AF402" s="20" t="s">
        <v>1508</v>
      </c>
      <c r="AG402" s="212">
        <v>0.2</v>
      </c>
      <c r="AH402" s="24">
        <v>0</v>
      </c>
      <c r="AI402" s="160">
        <v>41612</v>
      </c>
      <c r="AL402" s="20">
        <v>0</v>
      </c>
      <c r="AN402" s="24">
        <v>142500</v>
      </c>
      <c r="AO402" s="24">
        <v>0</v>
      </c>
      <c r="AP402" s="212">
        <v>1</v>
      </c>
      <c r="AQ402" s="159" t="s">
        <v>1796</v>
      </c>
    </row>
    <row r="403" spans="1:43" ht="21" customHeight="1">
      <c r="A403" s="18" t="s">
        <v>140</v>
      </c>
      <c r="C403" s="215" t="s">
        <v>274</v>
      </c>
      <c r="D403" s="28" t="s">
        <v>568</v>
      </c>
      <c r="E403" s="28" t="s">
        <v>569</v>
      </c>
      <c r="G403" s="28" t="s">
        <v>1039</v>
      </c>
      <c r="H403" s="18">
        <v>103200</v>
      </c>
      <c r="I403" s="213">
        <f t="shared" si="7"/>
        <v>88205.128205128203</v>
      </c>
      <c r="J403" s="3">
        <v>103200</v>
      </c>
      <c r="K403" s="210">
        <v>0</v>
      </c>
      <c r="M403" s="28" t="s">
        <v>1296</v>
      </c>
      <c r="N403" s="28" t="s">
        <v>1341</v>
      </c>
      <c r="O403" s="216">
        <v>40721</v>
      </c>
      <c r="P403" s="216">
        <v>40737</v>
      </c>
      <c r="Q403" s="28" t="s">
        <v>1414</v>
      </c>
      <c r="R403" s="2" t="s">
        <v>3423</v>
      </c>
      <c r="S403" s="158" t="s">
        <v>1481</v>
      </c>
      <c r="T403" s="28" t="s">
        <v>1505</v>
      </c>
      <c r="U403" s="28"/>
      <c r="V403" s="28"/>
      <c r="X403" s="20" t="s">
        <v>1506</v>
      </c>
      <c r="Y403" s="212">
        <v>0.5</v>
      </c>
      <c r="Z403" s="24">
        <v>365723</v>
      </c>
      <c r="AA403" s="160">
        <v>40753</v>
      </c>
      <c r="AC403" s="212">
        <v>0.4</v>
      </c>
      <c r="AD403" s="24">
        <v>292578.40000000002</v>
      </c>
      <c r="AE403" s="160">
        <v>40997</v>
      </c>
      <c r="AG403" s="212">
        <v>0.1</v>
      </c>
      <c r="AH403" s="24">
        <v>73144.600000000006</v>
      </c>
      <c r="AI403" s="160">
        <v>41242</v>
      </c>
      <c r="AL403" s="20">
        <v>0</v>
      </c>
      <c r="AN403" s="24">
        <v>103200</v>
      </c>
      <c r="AO403" s="24">
        <v>0</v>
      </c>
      <c r="AP403" s="212">
        <v>1</v>
      </c>
      <c r="AQ403" s="159" t="s">
        <v>1708</v>
      </c>
    </row>
    <row r="404" spans="1:43" ht="21" customHeight="1">
      <c r="A404" s="18" t="s">
        <v>140</v>
      </c>
      <c r="C404" s="215" t="s">
        <v>274</v>
      </c>
      <c r="D404" s="28" t="s">
        <v>568</v>
      </c>
      <c r="E404" s="28" t="s">
        <v>569</v>
      </c>
      <c r="G404" s="28" t="s">
        <v>1040</v>
      </c>
      <c r="H404" s="18">
        <v>55200</v>
      </c>
      <c r="I404" s="213">
        <f t="shared" si="7"/>
        <v>47179.48717948718</v>
      </c>
      <c r="J404" s="3">
        <v>55200</v>
      </c>
      <c r="K404" s="210">
        <v>0</v>
      </c>
      <c r="M404" s="28" t="s">
        <v>1296</v>
      </c>
      <c r="N404" s="28" t="s">
        <v>1322</v>
      </c>
      <c r="O404" s="216">
        <v>40721</v>
      </c>
      <c r="P404" s="216">
        <v>40737</v>
      </c>
      <c r="Q404" s="28" t="s">
        <v>1414</v>
      </c>
      <c r="R404" s="2" t="s">
        <v>3423</v>
      </c>
      <c r="S404" s="158" t="s">
        <v>1444</v>
      </c>
      <c r="T404" s="28" t="s">
        <v>1505</v>
      </c>
      <c r="U404" s="28"/>
      <c r="V404" s="28"/>
      <c r="X404" s="20" t="s">
        <v>1506</v>
      </c>
      <c r="Y404" s="212">
        <v>0.5</v>
      </c>
      <c r="Z404" s="24">
        <v>0</v>
      </c>
      <c r="AA404" s="160">
        <v>40753</v>
      </c>
      <c r="AC404" s="212">
        <v>0.4</v>
      </c>
      <c r="AD404" s="24">
        <v>0</v>
      </c>
      <c r="AE404" s="160">
        <v>40997</v>
      </c>
      <c r="AF404" s="20" t="s">
        <v>5024</v>
      </c>
      <c r="AG404" s="212">
        <v>0.1</v>
      </c>
      <c r="AH404" s="24">
        <v>0</v>
      </c>
      <c r="AI404" s="160">
        <v>41612</v>
      </c>
      <c r="AL404" s="20">
        <v>0</v>
      </c>
      <c r="AN404" s="24">
        <v>55200</v>
      </c>
      <c r="AO404" s="24">
        <v>0</v>
      </c>
      <c r="AP404" s="212">
        <v>1</v>
      </c>
      <c r="AQ404" s="159" t="s">
        <v>1797</v>
      </c>
    </row>
    <row r="405" spans="1:43" ht="21" customHeight="1">
      <c r="A405" s="18" t="s">
        <v>140</v>
      </c>
      <c r="C405" s="215" t="s">
        <v>274</v>
      </c>
      <c r="D405" s="28" t="s">
        <v>568</v>
      </c>
      <c r="E405" s="28" t="s">
        <v>569</v>
      </c>
      <c r="G405" s="28" t="s">
        <v>1041</v>
      </c>
      <c r="H405" s="18">
        <v>18420</v>
      </c>
      <c r="I405" s="213">
        <f t="shared" si="7"/>
        <v>15743.589743589744</v>
      </c>
      <c r="J405" s="3">
        <v>18420</v>
      </c>
      <c r="K405" s="210">
        <v>0</v>
      </c>
      <c r="M405" s="28" t="s">
        <v>1296</v>
      </c>
      <c r="N405" s="28" t="s">
        <v>1321</v>
      </c>
      <c r="O405" s="216">
        <v>40721</v>
      </c>
      <c r="P405" s="216">
        <v>40737</v>
      </c>
      <c r="Q405" s="28" t="s">
        <v>1414</v>
      </c>
      <c r="R405" s="2" t="s">
        <v>3423</v>
      </c>
      <c r="S405" s="158" t="s">
        <v>1444</v>
      </c>
      <c r="T405" s="28" t="s">
        <v>1505</v>
      </c>
      <c r="U405" s="28"/>
      <c r="V405" s="28"/>
      <c r="X405" s="20" t="s">
        <v>1506</v>
      </c>
      <c r="Y405" s="212">
        <v>0.5</v>
      </c>
      <c r="Z405" s="24">
        <v>0</v>
      </c>
      <c r="AA405" s="160">
        <v>40753</v>
      </c>
      <c r="AC405" s="212">
        <v>0.4</v>
      </c>
      <c r="AD405" s="24">
        <v>0</v>
      </c>
      <c r="AE405" s="160">
        <v>40997</v>
      </c>
      <c r="AG405" s="212">
        <v>0.1</v>
      </c>
      <c r="AH405" s="24">
        <v>0</v>
      </c>
      <c r="AI405" s="160">
        <v>41242</v>
      </c>
      <c r="AL405" s="20">
        <v>0</v>
      </c>
      <c r="AN405" s="24">
        <v>18420</v>
      </c>
      <c r="AO405" s="24">
        <v>0</v>
      </c>
      <c r="AP405" s="212">
        <v>1</v>
      </c>
      <c r="AQ405" s="159" t="s">
        <v>1709</v>
      </c>
    </row>
    <row r="406" spans="1:43" ht="21" customHeight="1">
      <c r="A406" s="18" t="s">
        <v>140</v>
      </c>
      <c r="C406" s="215" t="s">
        <v>274</v>
      </c>
      <c r="D406" s="28" t="s">
        <v>568</v>
      </c>
      <c r="E406" s="28" t="s">
        <v>569</v>
      </c>
      <c r="G406" s="28" t="s">
        <v>1042</v>
      </c>
      <c r="H406" s="18">
        <v>26000</v>
      </c>
      <c r="I406" s="213">
        <f t="shared" si="7"/>
        <v>22222.222222222223</v>
      </c>
      <c r="J406" s="3">
        <v>26000</v>
      </c>
      <c r="K406" s="210">
        <v>0</v>
      </c>
      <c r="M406" s="28" t="s">
        <v>1296</v>
      </c>
      <c r="N406" s="28" t="s">
        <v>1324</v>
      </c>
      <c r="O406" s="216">
        <v>40721</v>
      </c>
      <c r="P406" s="216">
        <v>40737</v>
      </c>
      <c r="Q406" s="28" t="s">
        <v>1414</v>
      </c>
      <c r="R406" s="2" t="s">
        <v>3423</v>
      </c>
      <c r="S406" s="158" t="s">
        <v>1466</v>
      </c>
      <c r="T406" s="28" t="s">
        <v>1505</v>
      </c>
      <c r="U406" s="28"/>
      <c r="V406" s="28"/>
      <c r="X406" s="20" t="s">
        <v>1506</v>
      </c>
      <c r="Y406" s="212">
        <v>0.5</v>
      </c>
      <c r="Z406" s="24">
        <v>0</v>
      </c>
      <c r="AA406" s="160">
        <v>40753</v>
      </c>
      <c r="AC406" s="212">
        <v>0.4</v>
      </c>
      <c r="AD406" s="24">
        <v>0</v>
      </c>
      <c r="AE406" s="160">
        <v>40997</v>
      </c>
      <c r="AF406" s="20" t="s">
        <v>4987</v>
      </c>
      <c r="AG406" s="212">
        <v>0.1</v>
      </c>
      <c r="AH406" s="24">
        <v>0</v>
      </c>
      <c r="AI406" s="160">
        <v>41612</v>
      </c>
      <c r="AL406" s="20">
        <v>0</v>
      </c>
      <c r="AN406" s="24">
        <v>26000</v>
      </c>
      <c r="AO406" s="24">
        <v>0</v>
      </c>
      <c r="AP406" s="212">
        <v>1</v>
      </c>
      <c r="AQ406" s="159" t="s">
        <v>1798</v>
      </c>
    </row>
    <row r="407" spans="1:43" ht="21" customHeight="1">
      <c r="A407" s="18" t="s">
        <v>140</v>
      </c>
      <c r="C407" s="215" t="s">
        <v>274</v>
      </c>
      <c r="D407" s="28" t="s">
        <v>568</v>
      </c>
      <c r="E407" s="28" t="s">
        <v>569</v>
      </c>
      <c r="G407" s="28" t="s">
        <v>1043</v>
      </c>
      <c r="H407" s="18">
        <v>405000</v>
      </c>
      <c r="I407" s="213">
        <f t="shared" si="7"/>
        <v>346153.84615384619</v>
      </c>
      <c r="J407" s="3">
        <v>405000</v>
      </c>
      <c r="K407" s="210">
        <v>0</v>
      </c>
      <c r="M407" s="28" t="s">
        <v>1296</v>
      </c>
      <c r="N407" s="28" t="s">
        <v>1347</v>
      </c>
      <c r="O407" s="216">
        <v>40721</v>
      </c>
      <c r="P407" s="216">
        <v>40737</v>
      </c>
      <c r="Q407" s="28" t="s">
        <v>1414</v>
      </c>
      <c r="R407" s="2" t="s">
        <v>3423</v>
      </c>
      <c r="S407" s="158" t="s">
        <v>1468</v>
      </c>
      <c r="T407" s="28" t="s">
        <v>1505</v>
      </c>
      <c r="U407" s="28"/>
      <c r="V407" s="28"/>
      <c r="X407" s="20" t="s">
        <v>1506</v>
      </c>
      <c r="Y407" s="212">
        <v>0.8</v>
      </c>
      <c r="Z407" s="24">
        <v>0</v>
      </c>
      <c r="AA407" s="160">
        <v>40753</v>
      </c>
      <c r="AC407" s="212">
        <v>0.15</v>
      </c>
      <c r="AD407" s="24">
        <v>0</v>
      </c>
      <c r="AE407" s="160">
        <v>40813</v>
      </c>
      <c r="AG407" s="212">
        <v>0.05</v>
      </c>
      <c r="AH407" s="24">
        <v>0</v>
      </c>
      <c r="AI407" s="160">
        <v>40875</v>
      </c>
      <c r="AL407" s="20">
        <v>0</v>
      </c>
      <c r="AN407" s="24">
        <v>405000</v>
      </c>
      <c r="AO407" s="24">
        <v>0</v>
      </c>
      <c r="AP407" s="212">
        <v>1</v>
      </c>
      <c r="AQ407" s="159"/>
    </row>
    <row r="408" spans="1:43" ht="21" customHeight="1">
      <c r="A408" s="18" t="s">
        <v>140</v>
      </c>
      <c r="C408" s="215" t="s">
        <v>274</v>
      </c>
      <c r="D408" s="28" t="s">
        <v>568</v>
      </c>
      <c r="E408" s="28" t="s">
        <v>569</v>
      </c>
      <c r="G408" s="28" t="s">
        <v>1044</v>
      </c>
      <c r="H408" s="18">
        <v>72000</v>
      </c>
      <c r="I408" s="213">
        <f t="shared" si="7"/>
        <v>61538.461538461539</v>
      </c>
      <c r="J408" s="3">
        <v>72000</v>
      </c>
      <c r="K408" s="210">
        <v>0</v>
      </c>
      <c r="M408" s="28" t="s">
        <v>1296</v>
      </c>
      <c r="N408" s="28" t="s">
        <v>1390</v>
      </c>
      <c r="O408" s="216">
        <v>40721</v>
      </c>
      <c r="P408" s="216">
        <v>40756</v>
      </c>
      <c r="Q408" s="28" t="s">
        <v>1414</v>
      </c>
      <c r="R408" s="2" t="s">
        <v>3423</v>
      </c>
      <c r="S408" s="158" t="s">
        <v>1482</v>
      </c>
      <c r="T408" s="28" t="s">
        <v>1505</v>
      </c>
      <c r="U408" s="28"/>
      <c r="V408" s="28"/>
      <c r="X408" s="20" t="s">
        <v>1506</v>
      </c>
      <c r="Y408" s="212">
        <v>0.5</v>
      </c>
      <c r="Z408" s="24">
        <v>0</v>
      </c>
      <c r="AA408" s="160">
        <v>40784</v>
      </c>
      <c r="AC408" s="212">
        <v>0.4</v>
      </c>
      <c r="AD408" s="24">
        <v>0</v>
      </c>
      <c r="AE408" s="160">
        <v>40997</v>
      </c>
      <c r="AH408" s="24">
        <v>0</v>
      </c>
      <c r="AI408" s="160"/>
      <c r="AL408" s="20">
        <v>0</v>
      </c>
      <c r="AN408" s="24">
        <v>64800</v>
      </c>
      <c r="AO408" s="24">
        <v>7200</v>
      </c>
      <c r="AP408" s="212">
        <v>0.9</v>
      </c>
      <c r="AQ408" s="159" t="s">
        <v>1710</v>
      </c>
    </row>
    <row r="409" spans="1:43" ht="21" customHeight="1">
      <c r="A409" s="18" t="s">
        <v>140</v>
      </c>
      <c r="C409" s="215" t="s">
        <v>274</v>
      </c>
      <c r="D409" s="28" t="s">
        <v>568</v>
      </c>
      <c r="E409" s="28" t="s">
        <v>569</v>
      </c>
      <c r="G409" s="28" t="s">
        <v>1045</v>
      </c>
      <c r="H409" s="213">
        <v>51626</v>
      </c>
      <c r="I409" s="213">
        <f t="shared" si="7"/>
        <v>44124.786324786328</v>
      </c>
      <c r="J409" s="3">
        <v>51626</v>
      </c>
      <c r="K409" s="210">
        <v>0</v>
      </c>
      <c r="M409" s="28" t="s">
        <v>1296</v>
      </c>
      <c r="N409" s="28" t="s">
        <v>1298</v>
      </c>
      <c r="O409" s="216">
        <v>40721</v>
      </c>
      <c r="P409" s="216">
        <v>40756</v>
      </c>
      <c r="Q409" s="28" t="s">
        <v>1414</v>
      </c>
      <c r="R409" s="2" t="s">
        <v>3423</v>
      </c>
      <c r="S409" s="158" t="s">
        <v>1484</v>
      </c>
      <c r="T409" s="28" t="s">
        <v>1505</v>
      </c>
      <c r="U409" s="28"/>
      <c r="V409" s="28"/>
      <c r="X409" s="20" t="s">
        <v>1506</v>
      </c>
      <c r="Y409" s="212">
        <v>0.5</v>
      </c>
      <c r="Z409" s="24">
        <v>0</v>
      </c>
      <c r="AA409" s="160">
        <v>40784</v>
      </c>
      <c r="AC409" s="212">
        <v>0.4</v>
      </c>
      <c r="AD409" s="24">
        <v>0</v>
      </c>
      <c r="AE409" s="160">
        <v>40997</v>
      </c>
      <c r="AF409" s="20" t="s">
        <v>4987</v>
      </c>
      <c r="AG409" s="212">
        <v>0.1</v>
      </c>
      <c r="AH409" s="24">
        <v>0</v>
      </c>
      <c r="AI409" s="160">
        <v>41247</v>
      </c>
      <c r="AL409" s="20">
        <v>0</v>
      </c>
      <c r="AN409" s="24">
        <v>51626</v>
      </c>
      <c r="AO409" s="24">
        <v>0</v>
      </c>
      <c r="AP409" s="212">
        <v>1</v>
      </c>
      <c r="AQ409" s="159" t="s">
        <v>1799</v>
      </c>
    </row>
    <row r="410" spans="1:43" ht="21" customHeight="1">
      <c r="A410" s="18" t="s">
        <v>137</v>
      </c>
      <c r="C410" s="215" t="s">
        <v>275</v>
      </c>
      <c r="D410" s="28" t="s">
        <v>570</v>
      </c>
      <c r="E410" s="28" t="s">
        <v>571</v>
      </c>
      <c r="F410" s="1" t="s">
        <v>1046</v>
      </c>
      <c r="G410" s="28" t="s">
        <v>1047</v>
      </c>
      <c r="H410" s="213">
        <v>104223.6</v>
      </c>
      <c r="I410" s="213">
        <f t="shared" si="7"/>
        <v>89080.000000000015</v>
      </c>
      <c r="J410" s="3">
        <v>89079.99</v>
      </c>
      <c r="K410" s="210">
        <v>1.0000000009313226E-2</v>
      </c>
      <c r="M410" s="28" t="s">
        <v>1355</v>
      </c>
      <c r="N410" s="28" t="s">
        <v>1392</v>
      </c>
      <c r="O410" s="216">
        <v>40836</v>
      </c>
      <c r="P410" s="216">
        <v>40843</v>
      </c>
      <c r="Q410" s="28" t="s">
        <v>1449</v>
      </c>
      <c r="R410" s="2" t="s">
        <v>3423</v>
      </c>
      <c r="S410" s="158" t="s">
        <v>1485</v>
      </c>
      <c r="T410" s="28" t="s">
        <v>67</v>
      </c>
      <c r="U410" s="28"/>
      <c r="V410" s="28"/>
      <c r="X410" s="20" t="s">
        <v>1506</v>
      </c>
      <c r="Y410" s="212">
        <v>0.95</v>
      </c>
      <c r="Z410" s="24">
        <v>0</v>
      </c>
      <c r="AA410" s="160">
        <v>41088</v>
      </c>
      <c r="AB410" s="20" t="s">
        <v>1534</v>
      </c>
      <c r="AC410" s="212">
        <v>0.05</v>
      </c>
      <c r="AD410" s="24">
        <v>0</v>
      </c>
      <c r="AE410" s="159" t="s">
        <v>5025</v>
      </c>
      <c r="AI410" s="160"/>
      <c r="AL410" s="20">
        <v>0</v>
      </c>
      <c r="AN410" s="24">
        <v>104223.6</v>
      </c>
      <c r="AO410" s="24">
        <v>0</v>
      </c>
      <c r="AP410" s="212">
        <v>1</v>
      </c>
      <c r="AQ410" s="159" t="s">
        <v>1800</v>
      </c>
    </row>
    <row r="411" spans="1:43" ht="21" customHeight="1">
      <c r="A411" s="220" t="s">
        <v>140</v>
      </c>
      <c r="B411" s="221"/>
      <c r="C411" s="222" t="s">
        <v>276</v>
      </c>
      <c r="D411" s="29" t="s">
        <v>572</v>
      </c>
      <c r="E411" s="29" t="s">
        <v>573</v>
      </c>
      <c r="F411" s="8"/>
      <c r="G411" s="29" t="s">
        <v>1048</v>
      </c>
      <c r="H411" s="220">
        <v>103200</v>
      </c>
      <c r="I411" s="213">
        <f t="shared" si="7"/>
        <v>88205.128205128203</v>
      </c>
      <c r="J411" s="223">
        <v>103200</v>
      </c>
      <c r="K411" s="224">
        <v>0</v>
      </c>
      <c r="M411" s="29" t="s">
        <v>1296</v>
      </c>
      <c r="N411" s="29" t="s">
        <v>1341</v>
      </c>
      <c r="O411" s="225">
        <v>40728</v>
      </c>
      <c r="P411" s="225">
        <v>40737</v>
      </c>
      <c r="Q411" s="29" t="s">
        <v>1414</v>
      </c>
      <c r="R411" s="2" t="s">
        <v>3423</v>
      </c>
      <c r="S411" s="161" t="s">
        <v>1481</v>
      </c>
      <c r="T411" s="29" t="s">
        <v>1505</v>
      </c>
      <c r="U411" s="29"/>
      <c r="V411" s="29"/>
      <c r="X411" s="20" t="s">
        <v>1506</v>
      </c>
      <c r="Y411" s="212">
        <v>0.5</v>
      </c>
      <c r="Z411" s="24">
        <v>369594</v>
      </c>
      <c r="AA411" s="160">
        <v>40753</v>
      </c>
      <c r="AC411" s="212">
        <v>0.4</v>
      </c>
      <c r="AD411" s="24">
        <v>295675.2</v>
      </c>
      <c r="AE411" s="160">
        <v>40997</v>
      </c>
      <c r="AG411" s="212">
        <v>0.1</v>
      </c>
      <c r="AH411" s="24">
        <v>73918.8</v>
      </c>
      <c r="AI411" s="160">
        <v>41242</v>
      </c>
      <c r="AL411" s="20">
        <v>0</v>
      </c>
      <c r="AN411" s="24">
        <v>103200</v>
      </c>
      <c r="AO411" s="24">
        <v>0</v>
      </c>
      <c r="AP411" s="212">
        <v>1</v>
      </c>
      <c r="AQ411" s="159" t="s">
        <v>1711</v>
      </c>
    </row>
    <row r="412" spans="1:43" ht="21" customHeight="1">
      <c r="A412" s="220" t="s">
        <v>140</v>
      </c>
      <c r="B412" s="221"/>
      <c r="C412" s="222" t="s">
        <v>276</v>
      </c>
      <c r="D412" s="29" t="s">
        <v>572</v>
      </c>
      <c r="E412" s="29" t="s">
        <v>573</v>
      </c>
      <c r="F412" s="8"/>
      <c r="G412" s="29" t="s">
        <v>1049</v>
      </c>
      <c r="H412" s="220">
        <v>51600</v>
      </c>
      <c r="I412" s="213">
        <f t="shared" si="7"/>
        <v>44102.564102564102</v>
      </c>
      <c r="J412" s="223">
        <v>51600</v>
      </c>
      <c r="K412" s="224">
        <v>0</v>
      </c>
      <c r="M412" s="29" t="s">
        <v>1296</v>
      </c>
      <c r="N412" s="29" t="s">
        <v>1322</v>
      </c>
      <c r="O412" s="225">
        <v>40728</v>
      </c>
      <c r="P412" s="225">
        <v>40737</v>
      </c>
      <c r="Q412" s="29" t="s">
        <v>1414</v>
      </c>
      <c r="R412" s="2" t="s">
        <v>3423</v>
      </c>
      <c r="S412" s="161" t="s">
        <v>1444</v>
      </c>
      <c r="T412" s="29" t="s">
        <v>1505</v>
      </c>
      <c r="U412" s="29"/>
      <c r="V412" s="29"/>
      <c r="X412" s="20" t="s">
        <v>1506</v>
      </c>
      <c r="Y412" s="212">
        <v>0.5</v>
      </c>
      <c r="Z412" s="24">
        <v>0</v>
      </c>
      <c r="AA412" s="160">
        <v>40753</v>
      </c>
      <c r="AC412" s="212">
        <v>0.4</v>
      </c>
      <c r="AD412" s="24">
        <v>0</v>
      </c>
      <c r="AE412" s="160">
        <v>40997</v>
      </c>
      <c r="AI412" s="160"/>
      <c r="AL412" s="20">
        <v>0</v>
      </c>
      <c r="AN412" s="24">
        <v>46440</v>
      </c>
      <c r="AO412" s="24">
        <v>5160</v>
      </c>
      <c r="AP412" s="212">
        <v>0.9</v>
      </c>
      <c r="AQ412" s="159" t="s">
        <v>1712</v>
      </c>
    </row>
    <row r="413" spans="1:43" ht="21" customHeight="1">
      <c r="A413" s="220" t="s">
        <v>140</v>
      </c>
      <c r="B413" s="221"/>
      <c r="C413" s="222" t="s">
        <v>276</v>
      </c>
      <c r="D413" s="29" t="s">
        <v>572</v>
      </c>
      <c r="E413" s="29" t="s">
        <v>573</v>
      </c>
      <c r="F413" s="8"/>
      <c r="G413" s="29" t="s">
        <v>1050</v>
      </c>
      <c r="H413" s="220">
        <v>405000</v>
      </c>
      <c r="I413" s="213">
        <f t="shared" si="7"/>
        <v>346153.84615384619</v>
      </c>
      <c r="J413" s="223">
        <v>405000</v>
      </c>
      <c r="K413" s="224">
        <v>0</v>
      </c>
      <c r="M413" s="29" t="s">
        <v>1296</v>
      </c>
      <c r="N413" s="29" t="s">
        <v>1347</v>
      </c>
      <c r="O413" s="225">
        <v>40728</v>
      </c>
      <c r="P413" s="225">
        <v>40737</v>
      </c>
      <c r="Q413" s="29" t="s">
        <v>1414</v>
      </c>
      <c r="R413" s="2" t="s">
        <v>3423</v>
      </c>
      <c r="S413" s="161" t="s">
        <v>1468</v>
      </c>
      <c r="T413" s="29" t="s">
        <v>1505</v>
      </c>
      <c r="U413" s="29"/>
      <c r="V413" s="29"/>
      <c r="X413" s="20" t="s">
        <v>1506</v>
      </c>
      <c r="Y413" s="212">
        <v>0.8</v>
      </c>
      <c r="Z413" s="24">
        <v>0</v>
      </c>
      <c r="AA413" s="160">
        <v>40753</v>
      </c>
      <c r="AC413" s="212">
        <v>0.15</v>
      </c>
      <c r="AD413" s="24">
        <v>0</v>
      </c>
      <c r="AE413" s="160">
        <v>40813</v>
      </c>
      <c r="AG413" s="212">
        <v>0.05</v>
      </c>
      <c r="AH413" s="24">
        <v>0</v>
      </c>
      <c r="AI413" s="160">
        <v>40875</v>
      </c>
      <c r="AL413" s="20">
        <v>0</v>
      </c>
      <c r="AN413" s="24">
        <v>405000</v>
      </c>
      <c r="AO413" s="24">
        <v>0</v>
      </c>
      <c r="AP413" s="212">
        <v>1</v>
      </c>
      <c r="AQ413" s="159"/>
    </row>
    <row r="414" spans="1:43" ht="21" customHeight="1">
      <c r="A414" s="220" t="s">
        <v>140</v>
      </c>
      <c r="B414" s="221"/>
      <c r="C414" s="222" t="s">
        <v>276</v>
      </c>
      <c r="D414" s="29" t="s">
        <v>572</v>
      </c>
      <c r="E414" s="29" t="s">
        <v>573</v>
      </c>
      <c r="F414" s="8"/>
      <c r="G414" s="29" t="s">
        <v>1051</v>
      </c>
      <c r="H414" s="220">
        <v>80400</v>
      </c>
      <c r="I414" s="213">
        <f t="shared" si="7"/>
        <v>68717.948717948719</v>
      </c>
      <c r="J414" s="223">
        <v>80400</v>
      </c>
      <c r="K414" s="224">
        <v>0</v>
      </c>
      <c r="M414" s="29" t="s">
        <v>3453</v>
      </c>
      <c r="N414" s="29" t="s">
        <v>1390</v>
      </c>
      <c r="O414" s="225">
        <v>40728</v>
      </c>
      <c r="P414" s="225">
        <v>40756</v>
      </c>
      <c r="Q414" s="29" t="s">
        <v>1414</v>
      </c>
      <c r="R414" s="2" t="s">
        <v>3423</v>
      </c>
      <c r="S414" s="161" t="s">
        <v>1482</v>
      </c>
      <c r="T414" s="29" t="s">
        <v>1505</v>
      </c>
      <c r="U414" s="29"/>
      <c r="V414" s="29"/>
      <c r="X414" s="20" t="s">
        <v>1506</v>
      </c>
      <c r="Y414" s="212">
        <v>0.5</v>
      </c>
      <c r="Z414" s="24">
        <v>0</v>
      </c>
      <c r="AA414" s="160">
        <v>40784</v>
      </c>
      <c r="AC414" s="212">
        <v>0.4</v>
      </c>
      <c r="AD414" s="24">
        <v>0</v>
      </c>
      <c r="AE414" s="160">
        <v>40997</v>
      </c>
      <c r="AH414" s="24">
        <v>0</v>
      </c>
      <c r="AI414" s="160"/>
      <c r="AL414" s="20">
        <v>0</v>
      </c>
      <c r="AN414" s="24">
        <v>72360</v>
      </c>
      <c r="AO414" s="24">
        <v>8040</v>
      </c>
      <c r="AP414" s="212">
        <v>0.9</v>
      </c>
      <c r="AQ414" s="159" t="s">
        <v>1713</v>
      </c>
    </row>
    <row r="415" spans="1:43" ht="21" customHeight="1">
      <c r="A415" s="220" t="s">
        <v>140</v>
      </c>
      <c r="B415" s="221"/>
      <c r="C415" s="222" t="s">
        <v>276</v>
      </c>
      <c r="D415" s="29" t="s">
        <v>572</v>
      </c>
      <c r="E415" s="29" t="s">
        <v>573</v>
      </c>
      <c r="F415" s="8"/>
      <c r="G415" s="29" t="s">
        <v>1052</v>
      </c>
      <c r="H415" s="220">
        <v>82988</v>
      </c>
      <c r="I415" s="213">
        <f t="shared" si="7"/>
        <v>70929.914529914531</v>
      </c>
      <c r="J415" s="223">
        <v>82988</v>
      </c>
      <c r="K415" s="224">
        <v>0</v>
      </c>
      <c r="M415" s="29" t="s">
        <v>1296</v>
      </c>
      <c r="N415" s="29" t="s">
        <v>1298</v>
      </c>
      <c r="O415" s="225">
        <v>40728</v>
      </c>
      <c r="P415" s="225">
        <v>40756</v>
      </c>
      <c r="Q415" s="29" t="s">
        <v>1414</v>
      </c>
      <c r="R415" s="2" t="s">
        <v>3423</v>
      </c>
      <c r="S415" s="161" t="s">
        <v>1483</v>
      </c>
      <c r="T415" s="29" t="s">
        <v>1505</v>
      </c>
      <c r="U415" s="29"/>
      <c r="V415" s="29"/>
      <c r="X415" s="20" t="s">
        <v>1506</v>
      </c>
      <c r="Y415" s="212">
        <v>0.5</v>
      </c>
      <c r="Z415" s="24">
        <v>0</v>
      </c>
      <c r="AA415" s="160">
        <v>40784</v>
      </c>
      <c r="AC415" s="212">
        <v>0.4</v>
      </c>
      <c r="AD415" s="24">
        <v>0</v>
      </c>
      <c r="AE415" s="160">
        <v>40997</v>
      </c>
      <c r="AH415" s="24">
        <v>0</v>
      </c>
      <c r="AI415" s="160"/>
      <c r="AL415" s="20">
        <v>0</v>
      </c>
      <c r="AN415" s="24">
        <v>74689.200000000012</v>
      </c>
      <c r="AO415" s="24">
        <v>8298.7999999999884</v>
      </c>
      <c r="AP415" s="212">
        <v>0.90000000000000013</v>
      </c>
      <c r="AQ415" s="159" t="s">
        <v>1714</v>
      </c>
    </row>
    <row r="416" spans="1:43" ht="21" customHeight="1">
      <c r="A416" s="220" t="s">
        <v>140</v>
      </c>
      <c r="B416" s="221"/>
      <c r="C416" s="222" t="s">
        <v>276</v>
      </c>
      <c r="D416" s="29" t="s">
        <v>572</v>
      </c>
      <c r="E416" s="29" t="s">
        <v>573</v>
      </c>
      <c r="F416" s="8" t="s">
        <v>1053</v>
      </c>
      <c r="G416" s="29" t="s">
        <v>1051</v>
      </c>
      <c r="H416" s="220">
        <v>16000</v>
      </c>
      <c r="I416" s="213">
        <f t="shared" si="7"/>
        <v>13675.213675213676</v>
      </c>
      <c r="J416" s="223">
        <v>16000</v>
      </c>
      <c r="K416" s="224">
        <v>0</v>
      </c>
      <c r="M416" s="29" t="s">
        <v>1296</v>
      </c>
      <c r="N416" s="29" t="s">
        <v>1390</v>
      </c>
      <c r="O416" s="225">
        <v>40900</v>
      </c>
      <c r="P416" s="225">
        <v>40975</v>
      </c>
      <c r="Q416" s="29" t="s">
        <v>1414</v>
      </c>
      <c r="R416" s="2" t="s">
        <v>3423</v>
      </c>
      <c r="S416" s="161">
        <v>1</v>
      </c>
      <c r="T416" s="29" t="s">
        <v>1505</v>
      </c>
      <c r="U416" s="29"/>
      <c r="V416" s="29"/>
      <c r="X416" s="20" t="s">
        <v>1506</v>
      </c>
      <c r="Y416" s="212">
        <v>1</v>
      </c>
      <c r="Z416" s="24">
        <v>0</v>
      </c>
      <c r="AA416" s="160">
        <v>40997</v>
      </c>
      <c r="AE416" s="160"/>
      <c r="AH416" s="24">
        <v>0</v>
      </c>
      <c r="AI416" s="160"/>
      <c r="AL416" s="20">
        <v>0</v>
      </c>
      <c r="AN416" s="24">
        <v>16000</v>
      </c>
      <c r="AO416" s="24">
        <v>0</v>
      </c>
      <c r="AP416" s="212">
        <v>1</v>
      </c>
      <c r="AQ416" s="159" t="s">
        <v>1715</v>
      </c>
    </row>
    <row r="417" spans="1:43" ht="21" customHeight="1">
      <c r="A417" s="18" t="s">
        <v>3454</v>
      </c>
      <c r="C417" s="215" t="s">
        <v>3455</v>
      </c>
      <c r="D417" s="28" t="s">
        <v>3456</v>
      </c>
      <c r="E417" s="28" t="s">
        <v>3457</v>
      </c>
      <c r="F417" s="1" t="s">
        <v>3458</v>
      </c>
      <c r="G417" s="28" t="s">
        <v>3459</v>
      </c>
      <c r="H417" s="18">
        <v>34500</v>
      </c>
      <c r="I417" s="213">
        <f t="shared" si="7"/>
        <v>29487.179487179488</v>
      </c>
      <c r="J417" s="3">
        <v>34500</v>
      </c>
      <c r="K417" s="210">
        <v>0</v>
      </c>
      <c r="M417" s="28" t="s">
        <v>3460</v>
      </c>
      <c r="N417" s="28" t="s">
        <v>3461</v>
      </c>
      <c r="O417" s="213" t="s">
        <v>3462</v>
      </c>
      <c r="P417" s="213" t="s">
        <v>3463</v>
      </c>
      <c r="Q417" s="28" t="s">
        <v>3464</v>
      </c>
      <c r="R417" s="2" t="s">
        <v>3423</v>
      </c>
      <c r="S417" s="158" t="s">
        <v>3465</v>
      </c>
      <c r="T417" s="28" t="s">
        <v>3466</v>
      </c>
      <c r="U417" s="28"/>
      <c r="V417" s="28"/>
      <c r="X417" s="20" t="s">
        <v>1508</v>
      </c>
      <c r="Y417" s="212">
        <v>1</v>
      </c>
      <c r="Z417" s="24">
        <v>0</v>
      </c>
      <c r="AA417" s="160" t="s">
        <v>4975</v>
      </c>
      <c r="AE417" s="160"/>
      <c r="AH417" s="24">
        <v>0</v>
      </c>
      <c r="AI417" s="160"/>
      <c r="AL417" s="20">
        <v>0</v>
      </c>
      <c r="AN417" s="24">
        <v>34500</v>
      </c>
      <c r="AO417" s="24">
        <v>0</v>
      </c>
      <c r="AP417" s="212">
        <v>1</v>
      </c>
      <c r="AQ417" s="159"/>
    </row>
    <row r="418" spans="1:43" ht="21" customHeight="1">
      <c r="A418" s="18" t="s">
        <v>137</v>
      </c>
      <c r="C418" s="215" t="s">
        <v>277</v>
      </c>
      <c r="D418" s="28" t="s">
        <v>574</v>
      </c>
      <c r="E418" s="28" t="s">
        <v>575</v>
      </c>
      <c r="F418" s="1" t="s">
        <v>1054</v>
      </c>
      <c r="G418" s="28" t="s">
        <v>1055</v>
      </c>
      <c r="H418" s="213">
        <v>253530</v>
      </c>
      <c r="I418" s="213">
        <f t="shared" si="7"/>
        <v>216692.30769230772</v>
      </c>
      <c r="J418" s="3">
        <v>216692.33</v>
      </c>
      <c r="K418" s="210">
        <v>0</v>
      </c>
      <c r="M418" s="28" t="s">
        <v>1296</v>
      </c>
      <c r="N418" s="28" t="s">
        <v>1347</v>
      </c>
      <c r="O418" s="216">
        <v>40784</v>
      </c>
      <c r="P418" s="216">
        <v>40793</v>
      </c>
      <c r="Q418" s="28" t="s">
        <v>1414</v>
      </c>
      <c r="R418" s="2" t="s">
        <v>3423</v>
      </c>
      <c r="S418" s="158" t="s">
        <v>1444</v>
      </c>
      <c r="T418" s="28" t="s">
        <v>67</v>
      </c>
      <c r="U418" s="28"/>
      <c r="V418" s="28"/>
      <c r="X418" s="20" t="s">
        <v>1506</v>
      </c>
      <c r="Y418" s="212">
        <v>0.5</v>
      </c>
      <c r="Z418" s="24">
        <v>156990</v>
      </c>
      <c r="AA418" s="160">
        <v>40844</v>
      </c>
      <c r="AC418" s="212">
        <v>0.5</v>
      </c>
      <c r="AD418" s="24">
        <v>156990</v>
      </c>
      <c r="AE418" s="160">
        <v>40967</v>
      </c>
      <c r="AH418" s="24">
        <v>0</v>
      </c>
      <c r="AI418" s="160"/>
      <c r="AL418" s="20">
        <v>0</v>
      </c>
      <c r="AN418" s="24">
        <v>253530</v>
      </c>
      <c r="AO418" s="24">
        <v>0</v>
      </c>
      <c r="AP418" s="212">
        <v>1</v>
      </c>
      <c r="AQ418" s="159" t="s">
        <v>1716</v>
      </c>
    </row>
    <row r="419" spans="1:43" ht="21" customHeight="1">
      <c r="A419" s="18" t="s">
        <v>137</v>
      </c>
      <c r="C419" s="215" t="s">
        <v>277</v>
      </c>
      <c r="D419" s="28" t="s">
        <v>574</v>
      </c>
      <c r="E419" s="28" t="s">
        <v>575</v>
      </c>
      <c r="F419" s="1" t="s">
        <v>1056</v>
      </c>
      <c r="G419" s="28" t="s">
        <v>1057</v>
      </c>
      <c r="H419" s="213">
        <v>13000</v>
      </c>
      <c r="I419" s="213">
        <f t="shared" si="7"/>
        <v>11111.111111111111</v>
      </c>
      <c r="J419" s="3">
        <v>11111.12</v>
      </c>
      <c r="K419" s="210">
        <v>0</v>
      </c>
      <c r="M419" s="28" t="s">
        <v>1296</v>
      </c>
      <c r="N419" s="28" t="s">
        <v>1324</v>
      </c>
      <c r="O419" s="216">
        <v>40784</v>
      </c>
      <c r="P419" s="216">
        <v>40793</v>
      </c>
      <c r="Q419" s="28" t="s">
        <v>1414</v>
      </c>
      <c r="R419" s="2" t="s">
        <v>3423</v>
      </c>
      <c r="S419" s="158">
        <v>1</v>
      </c>
      <c r="T419" s="28" t="s">
        <v>67</v>
      </c>
      <c r="U419" s="28"/>
      <c r="V419" s="28"/>
      <c r="X419" s="20" t="s">
        <v>1506</v>
      </c>
      <c r="Y419" s="212">
        <v>1</v>
      </c>
      <c r="Z419" s="24">
        <v>0</v>
      </c>
      <c r="AA419" s="160">
        <v>40844</v>
      </c>
      <c r="AE419" s="160"/>
      <c r="AH419" s="24">
        <v>0</v>
      </c>
      <c r="AI419" s="160"/>
      <c r="AL419" s="20">
        <v>0</v>
      </c>
      <c r="AN419" s="24">
        <v>13000</v>
      </c>
      <c r="AO419" s="24">
        <v>0</v>
      </c>
      <c r="AP419" s="212">
        <v>1</v>
      </c>
      <c r="AQ419" s="159" t="s">
        <v>1717</v>
      </c>
    </row>
    <row r="420" spans="1:43" ht="21" customHeight="1">
      <c r="A420" s="18" t="s">
        <v>137</v>
      </c>
      <c r="C420" s="215" t="s">
        <v>277</v>
      </c>
      <c r="D420" s="28" t="s">
        <v>574</v>
      </c>
      <c r="E420" s="28" t="s">
        <v>575</v>
      </c>
      <c r="F420" s="1" t="s">
        <v>1058</v>
      </c>
      <c r="G420" s="28" t="s">
        <v>1059</v>
      </c>
      <c r="H420" s="213">
        <v>36790</v>
      </c>
      <c r="I420" s="213">
        <f t="shared" si="7"/>
        <v>31444.444444444445</v>
      </c>
      <c r="J420" s="3">
        <v>31444.44</v>
      </c>
      <c r="K420" s="210">
        <v>4.4444444465625565E-3</v>
      </c>
      <c r="M420" s="28" t="s">
        <v>1296</v>
      </c>
      <c r="N420" s="28" t="s">
        <v>1286</v>
      </c>
      <c r="O420" s="216">
        <v>40781</v>
      </c>
      <c r="P420" s="216">
        <v>40816</v>
      </c>
      <c r="Q420" s="28" t="s">
        <v>1414</v>
      </c>
      <c r="R420" s="2" t="s">
        <v>3423</v>
      </c>
      <c r="S420" s="158">
        <v>1</v>
      </c>
      <c r="T420" s="28" t="s">
        <v>67</v>
      </c>
      <c r="U420" s="28"/>
      <c r="V420" s="28"/>
      <c r="X420" s="20" t="s">
        <v>1506</v>
      </c>
      <c r="Y420" s="212">
        <v>1</v>
      </c>
      <c r="Z420" s="24">
        <v>0</v>
      </c>
      <c r="AA420" s="160">
        <v>41179</v>
      </c>
      <c r="AE420" s="160"/>
      <c r="AH420" s="24">
        <v>0</v>
      </c>
      <c r="AI420" s="160"/>
      <c r="AL420" s="20">
        <v>0</v>
      </c>
      <c r="AN420" s="24">
        <v>36790</v>
      </c>
      <c r="AO420" s="24">
        <v>0</v>
      </c>
      <c r="AP420" s="212">
        <v>1</v>
      </c>
      <c r="AQ420" s="159" t="s">
        <v>1718</v>
      </c>
    </row>
    <row r="421" spans="1:43" ht="21" customHeight="1">
      <c r="A421" s="18" t="s">
        <v>137</v>
      </c>
      <c r="C421" s="215" t="s">
        <v>277</v>
      </c>
      <c r="D421" s="28" t="s">
        <v>574</v>
      </c>
      <c r="E421" s="28" t="s">
        <v>575</v>
      </c>
      <c r="F421" s="1" t="s">
        <v>1060</v>
      </c>
      <c r="G421" s="28" t="s">
        <v>1061</v>
      </c>
      <c r="H421" s="213">
        <v>10660</v>
      </c>
      <c r="I421" s="213">
        <f t="shared" si="7"/>
        <v>9111.1111111111113</v>
      </c>
      <c r="J421" s="3">
        <v>9111.11</v>
      </c>
      <c r="K421" s="210">
        <v>1.1111111107311444E-3</v>
      </c>
      <c r="M421" s="28" t="s">
        <v>1296</v>
      </c>
      <c r="N421" s="28" t="s">
        <v>1274</v>
      </c>
      <c r="O421" s="216">
        <v>40833</v>
      </c>
      <c r="P421" s="216">
        <v>40869</v>
      </c>
      <c r="Q421" s="28" t="s">
        <v>1414</v>
      </c>
      <c r="R421" s="2" t="s">
        <v>3423</v>
      </c>
      <c r="S421" s="158">
        <v>1</v>
      </c>
      <c r="T421" s="28" t="s">
        <v>67</v>
      </c>
      <c r="U421" s="28"/>
      <c r="V421" s="28"/>
      <c r="X421" s="20" t="s">
        <v>1506</v>
      </c>
      <c r="Y421" s="212">
        <v>1</v>
      </c>
      <c r="Z421" s="24">
        <v>0</v>
      </c>
      <c r="AA421" s="160">
        <v>40844</v>
      </c>
      <c r="AE421" s="160"/>
      <c r="AH421" s="24">
        <v>0</v>
      </c>
      <c r="AI421" s="160"/>
      <c r="AL421" s="20">
        <v>0</v>
      </c>
      <c r="AN421" s="24">
        <v>10660</v>
      </c>
      <c r="AO421" s="24">
        <v>0</v>
      </c>
      <c r="AP421" s="212">
        <v>1</v>
      </c>
      <c r="AQ421" s="159" t="s">
        <v>1719</v>
      </c>
    </row>
    <row r="422" spans="1:43" ht="21" customHeight="1">
      <c r="A422" s="18" t="s">
        <v>137</v>
      </c>
      <c r="C422" s="215" t="s">
        <v>278</v>
      </c>
      <c r="D422" s="28" t="s">
        <v>3467</v>
      </c>
      <c r="E422" s="28" t="s">
        <v>576</v>
      </c>
      <c r="F422" s="1" t="s">
        <v>3468</v>
      </c>
      <c r="G422" s="28" t="s">
        <v>1062</v>
      </c>
      <c r="H422" s="213">
        <v>2400000</v>
      </c>
      <c r="I422" s="213">
        <f t="shared" si="7"/>
        <v>2051282.0512820515</v>
      </c>
      <c r="J422" s="3">
        <v>2400000</v>
      </c>
      <c r="K422" s="210">
        <v>0</v>
      </c>
      <c r="M422" s="28" t="s">
        <v>1306</v>
      </c>
      <c r="N422" s="28" t="s">
        <v>1393</v>
      </c>
      <c r="O422" s="216">
        <v>40793</v>
      </c>
      <c r="P422" s="216">
        <v>40826</v>
      </c>
      <c r="Q422" s="28" t="s">
        <v>1414</v>
      </c>
      <c r="R422" s="2" t="s">
        <v>3423</v>
      </c>
      <c r="S422" s="158" t="s">
        <v>3469</v>
      </c>
      <c r="T422" s="28" t="s">
        <v>1505</v>
      </c>
      <c r="U422" s="28"/>
      <c r="V422" s="28"/>
      <c r="X422" s="20" t="s">
        <v>1506</v>
      </c>
      <c r="Y422" s="212">
        <v>0.2</v>
      </c>
      <c r="Z422" s="24">
        <v>480000</v>
      </c>
      <c r="AA422" s="160">
        <v>40875</v>
      </c>
      <c r="AC422" s="212">
        <v>0.3</v>
      </c>
      <c r="AD422" s="24">
        <v>720000</v>
      </c>
      <c r="AE422" s="160">
        <v>41019</v>
      </c>
      <c r="AF422" s="20" t="s">
        <v>1508</v>
      </c>
      <c r="AG422" s="212">
        <v>0.4</v>
      </c>
      <c r="AH422" s="24">
        <v>960000</v>
      </c>
      <c r="AI422" s="160">
        <v>41717</v>
      </c>
      <c r="AJ422" s="20" t="s">
        <v>1534</v>
      </c>
      <c r="AK422" s="30">
        <v>0.1</v>
      </c>
      <c r="AL422" s="20">
        <v>240000</v>
      </c>
      <c r="AM422" s="20" t="s">
        <v>5026</v>
      </c>
      <c r="AN422" s="24">
        <v>2400000</v>
      </c>
      <c r="AO422" s="24">
        <v>0</v>
      </c>
      <c r="AP422" s="212">
        <v>1</v>
      </c>
      <c r="AQ422" s="159" t="s">
        <v>1801</v>
      </c>
    </row>
    <row r="423" spans="1:43" ht="21" customHeight="1">
      <c r="A423" s="18" t="s">
        <v>137</v>
      </c>
      <c r="C423" s="215" t="s">
        <v>279</v>
      </c>
      <c r="D423" s="28" t="s">
        <v>577</v>
      </c>
      <c r="E423" s="28" t="s">
        <v>578</v>
      </c>
      <c r="G423" s="28" t="s">
        <v>1063</v>
      </c>
      <c r="H423" s="213">
        <v>34620</v>
      </c>
      <c r="I423" s="213">
        <f t="shared" si="7"/>
        <v>29589.74358974359</v>
      </c>
      <c r="J423" s="3">
        <v>29589.75</v>
      </c>
      <c r="K423" s="210">
        <v>0</v>
      </c>
      <c r="M423" s="28" t="s">
        <v>1355</v>
      </c>
      <c r="N423" s="28" t="s">
        <v>1370</v>
      </c>
      <c r="O423" s="216">
        <v>40739</v>
      </c>
      <c r="P423" s="216">
        <v>40778</v>
      </c>
      <c r="Q423" s="28" t="s">
        <v>1425</v>
      </c>
      <c r="R423" s="2" t="s">
        <v>3423</v>
      </c>
      <c r="S423" s="158">
        <v>1</v>
      </c>
      <c r="T423" s="28" t="s">
        <v>67</v>
      </c>
      <c r="U423" s="28"/>
      <c r="V423" s="28"/>
      <c r="X423" s="20" t="s">
        <v>1506</v>
      </c>
      <c r="Y423" s="212">
        <v>1</v>
      </c>
      <c r="Z423" s="24">
        <v>34620</v>
      </c>
      <c r="AA423" s="160">
        <v>40875</v>
      </c>
      <c r="AD423" s="24">
        <v>0</v>
      </c>
      <c r="AE423" s="160"/>
      <c r="AH423" s="24">
        <v>0</v>
      </c>
      <c r="AI423" s="160"/>
      <c r="AN423" s="24">
        <v>34620</v>
      </c>
      <c r="AO423" s="24">
        <v>0</v>
      </c>
      <c r="AP423" s="212">
        <v>1</v>
      </c>
      <c r="AQ423" s="159"/>
    </row>
    <row r="424" spans="1:43" ht="21" customHeight="1">
      <c r="A424" s="18" t="s">
        <v>137</v>
      </c>
      <c r="C424" s="215" t="s">
        <v>280</v>
      </c>
      <c r="D424" s="28" t="s">
        <v>579</v>
      </c>
      <c r="E424" s="28" t="s">
        <v>580</v>
      </c>
      <c r="F424" s="1" t="s">
        <v>1064</v>
      </c>
      <c r="G424" s="28" t="s">
        <v>1065</v>
      </c>
      <c r="H424" s="213">
        <v>35000</v>
      </c>
      <c r="I424" s="213">
        <f t="shared" si="7"/>
        <v>29914.529914529918</v>
      </c>
      <c r="J424" s="3">
        <v>35000</v>
      </c>
      <c r="K424" s="210">
        <v>0</v>
      </c>
      <c r="M424" s="28" t="s">
        <v>1306</v>
      </c>
      <c r="N424" s="28" t="s">
        <v>1394</v>
      </c>
      <c r="O424" s="216">
        <v>40833</v>
      </c>
      <c r="P424" s="216">
        <v>40869</v>
      </c>
      <c r="Q424" s="28" t="s">
        <v>1414</v>
      </c>
      <c r="R424" s="2" t="s">
        <v>3423</v>
      </c>
      <c r="S424" s="158">
        <v>1</v>
      </c>
      <c r="T424" s="28" t="s">
        <v>1505</v>
      </c>
      <c r="U424" s="28"/>
      <c r="V424" s="28"/>
      <c r="X424" s="20" t="s">
        <v>1506</v>
      </c>
      <c r="Y424" s="212">
        <v>1</v>
      </c>
      <c r="Z424" s="24">
        <v>99432</v>
      </c>
      <c r="AA424" s="160">
        <v>40875</v>
      </c>
      <c r="AD424" s="24">
        <v>0</v>
      </c>
      <c r="AE424" s="160"/>
      <c r="AH424" s="24">
        <v>0</v>
      </c>
      <c r="AI424" s="160"/>
      <c r="AN424" s="24">
        <v>35000</v>
      </c>
      <c r="AO424" s="24">
        <v>0</v>
      </c>
      <c r="AP424" s="212">
        <v>1</v>
      </c>
      <c r="AQ424" s="159" t="s">
        <v>1720</v>
      </c>
    </row>
    <row r="425" spans="1:43" ht="21" customHeight="1">
      <c r="A425" s="18" t="s">
        <v>137</v>
      </c>
      <c r="C425" s="215" t="s">
        <v>280</v>
      </c>
      <c r="D425" s="28" t="s">
        <v>579</v>
      </c>
      <c r="E425" s="28" t="s">
        <v>580</v>
      </c>
      <c r="F425" s="1" t="s">
        <v>1066</v>
      </c>
      <c r="G425" s="28" t="s">
        <v>1067</v>
      </c>
      <c r="H425" s="213">
        <v>64432</v>
      </c>
      <c r="I425" s="213">
        <f t="shared" si="7"/>
        <v>55070.085470085476</v>
      </c>
      <c r="K425" s="210">
        <v>64432</v>
      </c>
      <c r="M425" s="28" t="s">
        <v>1306</v>
      </c>
      <c r="N425" s="28" t="s">
        <v>1380</v>
      </c>
      <c r="O425" s="216">
        <v>40851</v>
      </c>
      <c r="P425" s="216">
        <v>40869</v>
      </c>
      <c r="Q425" s="28" t="s">
        <v>1414</v>
      </c>
      <c r="R425" s="2" t="s">
        <v>3423</v>
      </c>
      <c r="S425" s="158">
        <v>1</v>
      </c>
      <c r="T425" s="28" t="s">
        <v>1505</v>
      </c>
      <c r="U425" s="28"/>
      <c r="V425" s="28"/>
      <c r="Y425" s="212"/>
      <c r="Z425" s="24"/>
      <c r="AA425" s="160"/>
      <c r="AD425" s="24">
        <v>0</v>
      </c>
      <c r="AE425" s="160"/>
      <c r="AH425" s="24">
        <v>0</v>
      </c>
      <c r="AI425" s="160"/>
      <c r="AN425" s="24">
        <v>0</v>
      </c>
      <c r="AO425" s="24">
        <v>64432</v>
      </c>
      <c r="AP425" s="212">
        <v>0</v>
      </c>
      <c r="AQ425" s="159"/>
    </row>
    <row r="426" spans="1:43" ht="21" customHeight="1">
      <c r="A426" s="18" t="s">
        <v>140</v>
      </c>
      <c r="C426" s="215" t="s">
        <v>281</v>
      </c>
      <c r="D426" s="28" t="s">
        <v>581</v>
      </c>
      <c r="E426" s="28" t="s">
        <v>582</v>
      </c>
      <c r="G426" s="28" t="s">
        <v>1068</v>
      </c>
      <c r="H426" s="213">
        <v>80449</v>
      </c>
      <c r="I426" s="213">
        <f t="shared" si="7"/>
        <v>68759.829059829062</v>
      </c>
      <c r="J426" s="3">
        <v>68759.83</v>
      </c>
      <c r="K426" s="210">
        <v>-9.4017093942966312E-4</v>
      </c>
      <c r="M426" s="28" t="s">
        <v>1304</v>
      </c>
      <c r="N426" s="28" t="s">
        <v>1298</v>
      </c>
      <c r="O426" s="216">
        <v>40772</v>
      </c>
      <c r="P426" s="216">
        <v>40773</v>
      </c>
      <c r="Q426" s="28" t="s">
        <v>1414</v>
      </c>
      <c r="R426" s="2" t="s">
        <v>3423</v>
      </c>
      <c r="S426" s="158">
        <v>1</v>
      </c>
      <c r="T426" s="28" t="s">
        <v>67</v>
      </c>
      <c r="U426" s="28"/>
      <c r="V426" s="28"/>
      <c r="X426" s="20" t="s">
        <v>1506</v>
      </c>
      <c r="Y426" s="212">
        <v>1</v>
      </c>
      <c r="Z426" s="24">
        <v>326987</v>
      </c>
      <c r="AA426" s="160">
        <v>40844</v>
      </c>
      <c r="AD426" s="24">
        <v>0</v>
      </c>
      <c r="AE426" s="160"/>
      <c r="AH426" s="24">
        <v>0</v>
      </c>
      <c r="AI426" s="160"/>
      <c r="AN426" s="24">
        <v>80449</v>
      </c>
      <c r="AO426" s="24">
        <v>0</v>
      </c>
      <c r="AP426" s="212">
        <v>1</v>
      </c>
      <c r="AQ426" s="159" t="s">
        <v>1721</v>
      </c>
    </row>
    <row r="427" spans="1:43" ht="21" customHeight="1">
      <c r="A427" s="18" t="s">
        <v>140</v>
      </c>
      <c r="C427" s="215" t="s">
        <v>281</v>
      </c>
      <c r="D427" s="28" t="s">
        <v>581</v>
      </c>
      <c r="E427" s="28" t="s">
        <v>582</v>
      </c>
      <c r="F427" s="1" t="s">
        <v>1069</v>
      </c>
      <c r="G427" s="28" t="s">
        <v>1070</v>
      </c>
      <c r="H427" s="213">
        <v>191250</v>
      </c>
      <c r="I427" s="213">
        <f t="shared" si="7"/>
        <v>163461.53846153847</v>
      </c>
      <c r="J427" s="3">
        <v>163461.54</v>
      </c>
      <c r="K427" s="210">
        <v>-1.5384615398943424E-3</v>
      </c>
      <c r="M427" s="28" t="s">
        <v>1304</v>
      </c>
      <c r="N427" s="28" t="s">
        <v>1298</v>
      </c>
      <c r="O427" s="216">
        <v>40802</v>
      </c>
      <c r="P427" s="216">
        <v>40841</v>
      </c>
      <c r="Q427" s="28" t="s">
        <v>1414</v>
      </c>
      <c r="R427" s="2" t="s">
        <v>3423</v>
      </c>
      <c r="S427" s="158">
        <v>1</v>
      </c>
      <c r="T427" s="28" t="s">
        <v>67</v>
      </c>
      <c r="U427" s="28"/>
      <c r="V427" s="28"/>
      <c r="X427" s="20" t="s">
        <v>1506</v>
      </c>
      <c r="Y427" s="212">
        <v>1</v>
      </c>
      <c r="Z427" s="24">
        <v>0</v>
      </c>
      <c r="AA427" s="160">
        <v>40875</v>
      </c>
      <c r="AD427" s="24">
        <v>0</v>
      </c>
      <c r="AE427" s="160"/>
      <c r="AH427" s="24">
        <v>0</v>
      </c>
      <c r="AI427" s="160"/>
      <c r="AN427" s="24">
        <v>191250</v>
      </c>
      <c r="AO427" s="24">
        <v>0</v>
      </c>
      <c r="AP427" s="212">
        <v>1</v>
      </c>
      <c r="AQ427" s="159" t="s">
        <v>1722</v>
      </c>
    </row>
    <row r="428" spans="1:43" ht="21" customHeight="1">
      <c r="A428" s="18" t="s">
        <v>140</v>
      </c>
      <c r="C428" s="215" t="s">
        <v>281</v>
      </c>
      <c r="D428" s="28" t="s">
        <v>581</v>
      </c>
      <c r="E428" s="28" t="s">
        <v>582</v>
      </c>
      <c r="F428" s="1" t="s">
        <v>1071</v>
      </c>
      <c r="G428" s="28" t="s">
        <v>1072</v>
      </c>
      <c r="H428" s="213">
        <v>55288</v>
      </c>
      <c r="I428" s="213">
        <f t="shared" si="7"/>
        <v>47254.700854700859</v>
      </c>
      <c r="J428" s="3">
        <v>47254.7</v>
      </c>
      <c r="K428" s="210">
        <v>8.5470086196437478E-4</v>
      </c>
      <c r="M428" s="28" t="s">
        <v>1304</v>
      </c>
      <c r="N428" s="28" t="s">
        <v>1298</v>
      </c>
      <c r="O428" s="216">
        <v>40851</v>
      </c>
      <c r="P428" s="216">
        <v>40897</v>
      </c>
      <c r="Q428" s="28" t="s">
        <v>1414</v>
      </c>
      <c r="R428" s="2" t="s">
        <v>3423</v>
      </c>
      <c r="S428" s="158">
        <v>1</v>
      </c>
      <c r="T428" s="28" t="s">
        <v>67</v>
      </c>
      <c r="U428" s="28"/>
      <c r="V428" s="28"/>
      <c r="X428" s="20" t="s">
        <v>1506</v>
      </c>
      <c r="Y428" s="212">
        <v>1</v>
      </c>
      <c r="Z428" s="24">
        <v>0</v>
      </c>
      <c r="AA428" s="160">
        <v>40927</v>
      </c>
      <c r="AD428" s="24">
        <v>0</v>
      </c>
      <c r="AE428" s="160"/>
      <c r="AH428" s="24">
        <v>0</v>
      </c>
      <c r="AI428" s="160"/>
      <c r="AN428" s="24">
        <v>55288</v>
      </c>
      <c r="AO428" s="24">
        <v>0</v>
      </c>
      <c r="AP428" s="212">
        <v>1</v>
      </c>
      <c r="AQ428" s="159" t="s">
        <v>1723</v>
      </c>
    </row>
    <row r="429" spans="1:43" ht="21" customHeight="1">
      <c r="A429" s="18" t="s">
        <v>140</v>
      </c>
      <c r="C429" s="215" t="s">
        <v>282</v>
      </c>
      <c r="D429" s="28" t="s">
        <v>583</v>
      </c>
      <c r="E429" s="28" t="s">
        <v>532</v>
      </c>
      <c r="F429" s="1" t="s">
        <v>1073</v>
      </c>
      <c r="G429" s="28" t="s">
        <v>1074</v>
      </c>
      <c r="H429" s="213">
        <v>700000</v>
      </c>
      <c r="I429" s="213">
        <f t="shared" si="7"/>
        <v>598290.59829059837</v>
      </c>
      <c r="J429" s="210">
        <v>598290.6</v>
      </c>
      <c r="K429" s="210">
        <v>-1.7094016075134277E-3</v>
      </c>
      <c r="M429" s="28" t="s">
        <v>1304</v>
      </c>
      <c r="N429" s="28" t="s">
        <v>1395</v>
      </c>
      <c r="O429" s="216">
        <v>40784</v>
      </c>
      <c r="P429" s="216">
        <v>40794</v>
      </c>
      <c r="Q429" s="28" t="s">
        <v>1414</v>
      </c>
      <c r="R429" s="2" t="s">
        <v>3423</v>
      </c>
      <c r="S429" s="158">
        <v>1</v>
      </c>
      <c r="T429" s="28" t="s">
        <v>67</v>
      </c>
      <c r="U429" s="28"/>
      <c r="V429" s="28"/>
      <c r="X429" s="20" t="s">
        <v>1506</v>
      </c>
      <c r="Y429" s="212">
        <v>0.5</v>
      </c>
      <c r="Z429" s="24">
        <v>350000</v>
      </c>
      <c r="AA429" s="160">
        <v>41179</v>
      </c>
      <c r="AB429" s="20" t="s">
        <v>1508</v>
      </c>
      <c r="AC429" s="212">
        <v>0.5</v>
      </c>
      <c r="AD429" s="24">
        <v>350000</v>
      </c>
      <c r="AE429" s="160">
        <v>41716</v>
      </c>
      <c r="AH429" s="24">
        <v>0</v>
      </c>
      <c r="AI429" s="160"/>
      <c r="AN429" s="24">
        <v>700000</v>
      </c>
      <c r="AO429" s="24">
        <v>0</v>
      </c>
      <c r="AP429" s="212">
        <v>1</v>
      </c>
      <c r="AQ429" s="159" t="s">
        <v>1802</v>
      </c>
    </row>
    <row r="430" spans="1:43" ht="21" customHeight="1">
      <c r="A430" s="18" t="s">
        <v>140</v>
      </c>
      <c r="C430" s="215" t="s">
        <v>283</v>
      </c>
      <c r="D430" s="28" t="s">
        <v>584</v>
      </c>
      <c r="E430" s="28" t="s">
        <v>510</v>
      </c>
      <c r="G430" s="28" t="s">
        <v>1075</v>
      </c>
      <c r="H430" s="213">
        <v>97150</v>
      </c>
      <c r="I430" s="213">
        <f t="shared" si="7"/>
        <v>83034.188034188046</v>
      </c>
      <c r="J430" s="3">
        <v>83034.19</v>
      </c>
      <c r="K430" s="210">
        <v>-1.9658119563246146E-3</v>
      </c>
      <c r="M430" s="28" t="s">
        <v>1306</v>
      </c>
      <c r="N430" s="28" t="s">
        <v>1344</v>
      </c>
      <c r="O430" s="216">
        <v>40760</v>
      </c>
      <c r="P430" s="216">
        <v>40766</v>
      </c>
      <c r="Q430" s="28" t="s">
        <v>1414</v>
      </c>
      <c r="R430" s="2" t="s">
        <v>3423</v>
      </c>
      <c r="S430" s="158">
        <v>1</v>
      </c>
      <c r="T430" s="28" t="s">
        <v>67</v>
      </c>
      <c r="U430" s="28"/>
      <c r="V430" s="28"/>
      <c r="X430" s="20" t="s">
        <v>1506</v>
      </c>
      <c r="Y430" s="212">
        <v>0.5</v>
      </c>
      <c r="Z430" s="24">
        <v>140355</v>
      </c>
      <c r="AA430" s="160">
        <v>40927</v>
      </c>
      <c r="AC430" s="212">
        <v>0.5</v>
      </c>
      <c r="AD430" s="24">
        <v>140355</v>
      </c>
      <c r="AE430" s="160">
        <v>41120</v>
      </c>
      <c r="AH430" s="24">
        <v>0</v>
      </c>
      <c r="AI430" s="160"/>
      <c r="AN430" s="24">
        <v>97150</v>
      </c>
      <c r="AO430" s="24">
        <v>0</v>
      </c>
      <c r="AP430" s="212">
        <v>1</v>
      </c>
      <c r="AQ430" s="159" t="s">
        <v>1724</v>
      </c>
    </row>
    <row r="431" spans="1:43" ht="21" customHeight="1">
      <c r="A431" s="18" t="s">
        <v>140</v>
      </c>
      <c r="C431" s="215" t="s">
        <v>283</v>
      </c>
      <c r="D431" s="28" t="s">
        <v>584</v>
      </c>
      <c r="E431" s="28" t="s">
        <v>510</v>
      </c>
      <c r="F431" s="1" t="s">
        <v>1076</v>
      </c>
      <c r="G431" s="28" t="s">
        <v>1077</v>
      </c>
      <c r="H431" s="213">
        <v>183560</v>
      </c>
      <c r="I431" s="213">
        <f t="shared" si="7"/>
        <v>156888.88888888891</v>
      </c>
      <c r="J431" s="210">
        <v>156888.89000000001</v>
      </c>
      <c r="K431" s="210">
        <v>-1.111111108912155E-3</v>
      </c>
      <c r="M431" s="28" t="s">
        <v>1306</v>
      </c>
      <c r="N431" s="28" t="s">
        <v>1341</v>
      </c>
      <c r="O431" s="216">
        <v>40833</v>
      </c>
      <c r="P431" s="216">
        <v>40869</v>
      </c>
      <c r="Q431" s="28" t="s">
        <v>1414</v>
      </c>
      <c r="R431" s="2" t="s">
        <v>3423</v>
      </c>
      <c r="S431" s="158">
        <v>1</v>
      </c>
      <c r="T431" s="28" t="s">
        <v>67</v>
      </c>
      <c r="U431" s="28"/>
      <c r="V431" s="28"/>
      <c r="X431" s="20" t="s">
        <v>1506</v>
      </c>
      <c r="Y431" s="212">
        <v>0.5</v>
      </c>
      <c r="Z431" s="24">
        <v>0</v>
      </c>
      <c r="AA431" s="160">
        <v>41120</v>
      </c>
      <c r="AB431" s="20" t="s">
        <v>1508</v>
      </c>
      <c r="AC431" s="212">
        <v>0.5</v>
      </c>
      <c r="AD431" s="24">
        <v>0</v>
      </c>
      <c r="AE431" s="159" t="s">
        <v>4988</v>
      </c>
      <c r="AH431" s="24">
        <v>0</v>
      </c>
      <c r="AI431" s="160"/>
      <c r="AN431" s="24">
        <v>183560</v>
      </c>
      <c r="AO431" s="24">
        <v>0</v>
      </c>
      <c r="AP431" s="212">
        <v>1</v>
      </c>
      <c r="AQ431" s="159" t="s">
        <v>1803</v>
      </c>
    </row>
    <row r="432" spans="1:43" ht="21" customHeight="1">
      <c r="A432" s="18" t="s">
        <v>137</v>
      </c>
      <c r="C432" s="215" t="s">
        <v>284</v>
      </c>
      <c r="D432" s="28" t="s">
        <v>585</v>
      </c>
      <c r="E432" s="28" t="s">
        <v>586</v>
      </c>
      <c r="F432" s="1" t="s">
        <v>1078</v>
      </c>
      <c r="G432" s="28" t="s">
        <v>1079</v>
      </c>
      <c r="H432" s="213">
        <v>617130</v>
      </c>
      <c r="I432" s="213">
        <f t="shared" si="7"/>
        <v>527461.5384615385</v>
      </c>
      <c r="J432" s="3">
        <v>617130</v>
      </c>
      <c r="K432" s="210">
        <v>0</v>
      </c>
      <c r="M432" s="28" t="s">
        <v>1296</v>
      </c>
      <c r="N432" s="28" t="s">
        <v>1347</v>
      </c>
      <c r="O432" s="216">
        <v>40784</v>
      </c>
      <c r="P432" s="216">
        <v>40793</v>
      </c>
      <c r="Q432" s="28" t="s">
        <v>1414</v>
      </c>
      <c r="R432" s="2" t="s">
        <v>3423</v>
      </c>
      <c r="S432" s="28" t="s">
        <v>1444</v>
      </c>
      <c r="T432" s="28" t="s">
        <v>1505</v>
      </c>
      <c r="U432" s="28"/>
      <c r="V432" s="28"/>
      <c r="X432" s="20" t="s">
        <v>1506</v>
      </c>
      <c r="Y432" s="212">
        <v>0.5</v>
      </c>
      <c r="Z432" s="24">
        <v>308565</v>
      </c>
      <c r="AA432" s="160">
        <v>40844</v>
      </c>
      <c r="AC432" s="212">
        <v>0.4</v>
      </c>
      <c r="AD432" s="24">
        <v>246852</v>
      </c>
      <c r="AE432" s="160">
        <v>41019</v>
      </c>
      <c r="AG432" s="212">
        <v>0.1</v>
      </c>
      <c r="AH432" s="24">
        <v>61713</v>
      </c>
      <c r="AI432" s="160">
        <v>41453</v>
      </c>
      <c r="AN432" s="24">
        <v>617130</v>
      </c>
      <c r="AO432" s="24">
        <v>0</v>
      </c>
      <c r="AP432" s="212">
        <v>1</v>
      </c>
      <c r="AQ432" s="159" t="s">
        <v>1804</v>
      </c>
    </row>
    <row r="433" spans="1:45" ht="21" customHeight="1">
      <c r="A433" s="18" t="s">
        <v>137</v>
      </c>
      <c r="C433" s="215" t="s">
        <v>285</v>
      </c>
      <c r="D433" s="28" t="s">
        <v>587</v>
      </c>
      <c r="E433" s="28" t="s">
        <v>588</v>
      </c>
      <c r="F433" s="1" t="s">
        <v>1080</v>
      </c>
      <c r="G433" s="28" t="s">
        <v>1081</v>
      </c>
      <c r="H433" s="213">
        <v>1674000</v>
      </c>
      <c r="I433" s="213">
        <f t="shared" si="7"/>
        <v>1430769.2307692308</v>
      </c>
      <c r="J433" s="3">
        <v>1430769.23</v>
      </c>
      <c r="K433" s="210">
        <v>7.6923076994717121E-4</v>
      </c>
      <c r="M433" s="28" t="s">
        <v>1300</v>
      </c>
      <c r="N433" s="28" t="s">
        <v>1298</v>
      </c>
      <c r="O433" s="216">
        <v>40879</v>
      </c>
      <c r="P433" s="216">
        <v>40897</v>
      </c>
      <c r="Q433" s="28" t="s">
        <v>1425</v>
      </c>
      <c r="R433" s="2" t="s">
        <v>3423</v>
      </c>
      <c r="S433" s="158">
        <v>1</v>
      </c>
      <c r="T433" s="28" t="s">
        <v>67</v>
      </c>
      <c r="U433" s="28"/>
      <c r="V433" s="28"/>
      <c r="X433" s="20" t="s">
        <v>1506</v>
      </c>
      <c r="Y433" s="212">
        <v>1</v>
      </c>
      <c r="Z433" s="24">
        <v>1674000</v>
      </c>
      <c r="AA433" s="160">
        <v>40967</v>
      </c>
      <c r="AE433" s="160"/>
      <c r="AH433" s="24">
        <v>0</v>
      </c>
      <c r="AI433" s="160"/>
      <c r="AN433" s="24">
        <v>1674000</v>
      </c>
      <c r="AO433" s="24">
        <v>0</v>
      </c>
      <c r="AP433" s="212">
        <v>1</v>
      </c>
      <c r="AQ433" s="159" t="s">
        <v>1725</v>
      </c>
    </row>
    <row r="434" spans="1:45" ht="21" customHeight="1">
      <c r="A434" s="18" t="s">
        <v>137</v>
      </c>
      <c r="C434" s="215" t="s">
        <v>286</v>
      </c>
      <c r="D434" s="28" t="s">
        <v>589</v>
      </c>
      <c r="E434" s="28" t="s">
        <v>590</v>
      </c>
      <c r="F434" s="1" t="s">
        <v>1082</v>
      </c>
      <c r="G434" s="28" t="s">
        <v>1083</v>
      </c>
      <c r="H434" s="213">
        <v>1174300</v>
      </c>
      <c r="I434" s="213">
        <f t="shared" si="7"/>
        <v>1003675.2136752137</v>
      </c>
      <c r="J434" s="3">
        <v>1003675.21</v>
      </c>
      <c r="K434" s="210">
        <v>3.6752137821167707E-3</v>
      </c>
      <c r="M434" s="28" t="s">
        <v>1296</v>
      </c>
      <c r="N434" s="28" t="s">
        <v>1303</v>
      </c>
      <c r="O434" s="216">
        <v>40831</v>
      </c>
      <c r="P434" s="216">
        <v>40857</v>
      </c>
      <c r="Q434" s="28" t="s">
        <v>1425</v>
      </c>
      <c r="R434" s="2" t="s">
        <v>3423</v>
      </c>
      <c r="S434" s="158">
        <v>1</v>
      </c>
      <c r="T434" s="28" t="s">
        <v>67</v>
      </c>
      <c r="U434" s="28"/>
      <c r="V434" s="28"/>
      <c r="X434" s="20" t="s">
        <v>1506</v>
      </c>
      <c r="Y434" s="212">
        <v>0.77</v>
      </c>
      <c r="Z434" s="24">
        <v>900000</v>
      </c>
      <c r="AA434" s="160">
        <v>40844</v>
      </c>
      <c r="AC434" s="212">
        <v>0.23</v>
      </c>
      <c r="AD434" s="24">
        <v>274300</v>
      </c>
      <c r="AE434" s="160">
        <v>40874</v>
      </c>
      <c r="AH434" s="24">
        <v>0</v>
      </c>
      <c r="AI434" s="160"/>
      <c r="AN434" s="24">
        <v>1174300</v>
      </c>
      <c r="AO434" s="24">
        <v>0</v>
      </c>
      <c r="AP434" s="212">
        <v>1</v>
      </c>
      <c r="AQ434" s="159" t="s">
        <v>1726</v>
      </c>
    </row>
    <row r="435" spans="1:45" ht="21" customHeight="1">
      <c r="A435" s="18" t="s">
        <v>137</v>
      </c>
      <c r="C435" s="215" t="s">
        <v>287</v>
      </c>
      <c r="D435" s="28" t="s">
        <v>591</v>
      </c>
      <c r="E435" s="28" t="s">
        <v>592</v>
      </c>
      <c r="F435" s="1" t="s">
        <v>1084</v>
      </c>
      <c r="G435" s="28" t="s">
        <v>1085</v>
      </c>
      <c r="H435" s="213">
        <v>1003000</v>
      </c>
      <c r="I435" s="213">
        <f t="shared" si="7"/>
        <v>857264.95726495737</v>
      </c>
      <c r="J435" s="3">
        <v>857265</v>
      </c>
      <c r="K435" s="210">
        <v>-4.2735042632557452E-2</v>
      </c>
      <c r="M435" s="28" t="s">
        <v>1293</v>
      </c>
      <c r="N435" s="28" t="s">
        <v>1396</v>
      </c>
      <c r="O435" s="216">
        <v>40883</v>
      </c>
      <c r="P435" s="216">
        <v>40886</v>
      </c>
      <c r="Q435" s="28" t="s">
        <v>1425</v>
      </c>
      <c r="R435" s="2" t="s">
        <v>3423</v>
      </c>
      <c r="S435" s="158" t="s">
        <v>1486</v>
      </c>
      <c r="T435" s="28" t="s">
        <v>67</v>
      </c>
      <c r="U435" s="28"/>
      <c r="V435" s="28"/>
      <c r="X435" s="20" t="s">
        <v>1506</v>
      </c>
      <c r="Y435" s="212">
        <v>0.6</v>
      </c>
      <c r="Z435" s="24">
        <v>601800</v>
      </c>
      <c r="AA435" s="160">
        <v>40896</v>
      </c>
      <c r="AB435" s="20" t="s">
        <v>1508</v>
      </c>
      <c r="AC435" s="212">
        <v>0.3</v>
      </c>
      <c r="AD435" s="24">
        <v>300900</v>
      </c>
      <c r="AE435" s="160">
        <v>41026</v>
      </c>
      <c r="AF435" s="20" t="s">
        <v>1534</v>
      </c>
      <c r="AG435" s="212">
        <v>0.1</v>
      </c>
      <c r="AH435" s="24">
        <v>100300</v>
      </c>
      <c r="AI435" s="160"/>
      <c r="AN435" s="24">
        <v>1003000</v>
      </c>
      <c r="AO435" s="24">
        <v>0</v>
      </c>
      <c r="AP435" s="212">
        <v>1</v>
      </c>
      <c r="AQ435" s="159" t="s">
        <v>1727</v>
      </c>
    </row>
    <row r="436" spans="1:45" ht="21" customHeight="1">
      <c r="A436" s="18" t="s">
        <v>137</v>
      </c>
      <c r="C436" s="215" t="s">
        <v>288</v>
      </c>
      <c r="D436" s="28" t="s">
        <v>593</v>
      </c>
      <c r="E436" s="28" t="s">
        <v>594</v>
      </c>
      <c r="F436" s="1" t="s">
        <v>1086</v>
      </c>
      <c r="G436" s="28" t="s">
        <v>1087</v>
      </c>
      <c r="H436" s="213">
        <v>263110</v>
      </c>
      <c r="I436" s="213">
        <f t="shared" si="7"/>
        <v>224880.3418803419</v>
      </c>
      <c r="J436" s="210">
        <v>263110</v>
      </c>
      <c r="K436" s="210">
        <v>0</v>
      </c>
      <c r="M436" s="28" t="s">
        <v>1304</v>
      </c>
      <c r="N436" s="28" t="s">
        <v>1305</v>
      </c>
      <c r="O436" s="216">
        <v>40869</v>
      </c>
      <c r="P436" s="216">
        <v>40875</v>
      </c>
      <c r="Q436" s="28" t="s">
        <v>1425</v>
      </c>
      <c r="R436" s="2" t="s">
        <v>3423</v>
      </c>
      <c r="S436" s="158" t="s">
        <v>1487</v>
      </c>
      <c r="T436" s="28" t="s">
        <v>1505</v>
      </c>
      <c r="U436" s="28"/>
      <c r="V436" s="28"/>
      <c r="X436" s="20" t="s">
        <v>1506</v>
      </c>
      <c r="Y436" s="212">
        <v>0.5</v>
      </c>
      <c r="Z436" s="24">
        <v>131555</v>
      </c>
      <c r="AA436" s="160">
        <v>40967</v>
      </c>
      <c r="AC436" s="212">
        <v>0.5</v>
      </c>
      <c r="AD436" s="24">
        <v>131555</v>
      </c>
      <c r="AE436" s="160">
        <v>41179</v>
      </c>
      <c r="AH436" s="24">
        <v>0</v>
      </c>
      <c r="AI436" s="160"/>
      <c r="AN436" s="24">
        <v>263110</v>
      </c>
      <c r="AO436" s="24">
        <v>0</v>
      </c>
      <c r="AP436" s="212">
        <v>1</v>
      </c>
      <c r="AQ436" s="159" t="s">
        <v>1728</v>
      </c>
    </row>
    <row r="437" spans="1:45" ht="21" customHeight="1">
      <c r="A437" s="18" t="s">
        <v>134</v>
      </c>
      <c r="C437" s="215" t="s">
        <v>289</v>
      </c>
      <c r="D437" s="28" t="s">
        <v>595</v>
      </c>
      <c r="E437" s="28" t="s">
        <v>596</v>
      </c>
      <c r="F437" s="1" t="s">
        <v>1088</v>
      </c>
      <c r="G437" s="28" t="s">
        <v>1089</v>
      </c>
      <c r="H437" s="213">
        <v>459000</v>
      </c>
      <c r="I437" s="213">
        <f t="shared" si="7"/>
        <v>392307.69230769231</v>
      </c>
      <c r="J437" s="210">
        <v>459000</v>
      </c>
      <c r="K437" s="210">
        <v>0</v>
      </c>
      <c r="M437" s="28" t="s">
        <v>1306</v>
      </c>
      <c r="N437" s="28" t="s">
        <v>1397</v>
      </c>
      <c r="O437" s="216">
        <v>41008</v>
      </c>
      <c r="P437" s="216">
        <v>41043</v>
      </c>
      <c r="Q437" s="28" t="s">
        <v>1414</v>
      </c>
      <c r="R437" s="2" t="s">
        <v>3423</v>
      </c>
      <c r="S437" s="158" t="s">
        <v>1444</v>
      </c>
      <c r="T437" s="28" t="s">
        <v>1505</v>
      </c>
      <c r="U437" s="28"/>
      <c r="V437" s="28"/>
      <c r="X437" s="20" t="s">
        <v>1506</v>
      </c>
      <c r="Y437" s="212">
        <v>0.5</v>
      </c>
      <c r="Z437" s="24">
        <v>229500</v>
      </c>
      <c r="AA437" s="160">
        <v>41179</v>
      </c>
      <c r="AE437" s="160"/>
      <c r="AH437" s="24">
        <v>0</v>
      </c>
      <c r="AI437" s="160"/>
      <c r="AN437" s="24">
        <v>229500</v>
      </c>
      <c r="AO437" s="24">
        <v>229500</v>
      </c>
      <c r="AP437" s="212">
        <v>0.5</v>
      </c>
      <c r="AQ437" s="159" t="s">
        <v>1729</v>
      </c>
    </row>
    <row r="438" spans="1:45" ht="21" customHeight="1">
      <c r="A438" s="18" t="s">
        <v>134</v>
      </c>
      <c r="C438" s="215" t="s">
        <v>289</v>
      </c>
      <c r="D438" s="28" t="s">
        <v>595</v>
      </c>
      <c r="E438" s="28" t="s">
        <v>596</v>
      </c>
      <c r="F438" s="1" t="s">
        <v>1090</v>
      </c>
      <c r="G438" s="28" t="s">
        <v>1091</v>
      </c>
      <c r="H438" s="213">
        <v>1600000</v>
      </c>
      <c r="I438" s="213">
        <f t="shared" si="7"/>
        <v>1367521.3675213675</v>
      </c>
      <c r="J438" s="3">
        <v>1600000</v>
      </c>
      <c r="K438" s="210">
        <v>0</v>
      </c>
      <c r="M438" s="28" t="s">
        <v>1306</v>
      </c>
      <c r="N438" s="28" t="s">
        <v>1398</v>
      </c>
      <c r="O438" s="216">
        <v>41009</v>
      </c>
      <c r="P438" s="216">
        <v>41022</v>
      </c>
      <c r="Q438" s="28" t="s">
        <v>1414</v>
      </c>
      <c r="R438" s="2" t="s">
        <v>3423</v>
      </c>
      <c r="S438" s="158">
        <v>1</v>
      </c>
      <c r="T438" s="28" t="s">
        <v>1505</v>
      </c>
      <c r="U438" s="28"/>
      <c r="V438" s="28"/>
      <c r="X438" s="20" t="s">
        <v>1506</v>
      </c>
      <c r="Y438" s="212">
        <v>1</v>
      </c>
      <c r="Z438" s="24">
        <v>1600000</v>
      </c>
      <c r="AA438" s="160">
        <v>41026</v>
      </c>
      <c r="AE438" s="160"/>
      <c r="AH438" s="24">
        <v>0</v>
      </c>
      <c r="AI438" s="160"/>
      <c r="AN438" s="24">
        <v>1600000</v>
      </c>
      <c r="AO438" s="24">
        <v>0</v>
      </c>
      <c r="AP438" s="212">
        <v>1</v>
      </c>
      <c r="AQ438" s="159" t="s">
        <v>1730</v>
      </c>
    </row>
    <row r="439" spans="1:45" ht="21" customHeight="1">
      <c r="A439" s="18" t="s">
        <v>134</v>
      </c>
      <c r="C439" s="215" t="s">
        <v>289</v>
      </c>
      <c r="D439" s="28" t="s">
        <v>595</v>
      </c>
      <c r="E439" s="28" t="s">
        <v>596</v>
      </c>
      <c r="F439" s="1" t="s">
        <v>1092</v>
      </c>
      <c r="G439" s="28" t="s">
        <v>1093</v>
      </c>
      <c r="H439" s="213">
        <v>4998000</v>
      </c>
      <c r="I439" s="213">
        <f t="shared" si="7"/>
        <v>4271794.871794872</v>
      </c>
      <c r="J439" s="210">
        <v>4998000</v>
      </c>
      <c r="K439" s="210">
        <v>0</v>
      </c>
      <c r="M439" s="28" t="s">
        <v>1306</v>
      </c>
      <c r="N439" s="28" t="s">
        <v>1375</v>
      </c>
      <c r="O439" s="216">
        <v>41010</v>
      </c>
      <c r="P439" s="216">
        <v>41022</v>
      </c>
      <c r="Q439" s="28" t="s">
        <v>1414</v>
      </c>
      <c r="R439" s="2" t="s">
        <v>3423</v>
      </c>
      <c r="S439" s="158" t="s">
        <v>1444</v>
      </c>
      <c r="T439" s="28" t="s">
        <v>1505</v>
      </c>
      <c r="U439" s="28"/>
      <c r="V439" s="28"/>
      <c r="X439" s="20" t="s">
        <v>1506</v>
      </c>
      <c r="Y439" s="212">
        <v>0.8</v>
      </c>
      <c r="Z439" s="24">
        <v>4000000</v>
      </c>
      <c r="AA439" s="160">
        <v>41057</v>
      </c>
      <c r="AD439" s="24">
        <v>998000</v>
      </c>
      <c r="AE439" s="160">
        <v>41120</v>
      </c>
      <c r="AH439" s="24">
        <v>0</v>
      </c>
      <c r="AI439" s="160"/>
      <c r="AN439" s="24">
        <v>4998000</v>
      </c>
      <c r="AO439" s="24">
        <v>0</v>
      </c>
      <c r="AP439" s="212">
        <v>1</v>
      </c>
      <c r="AQ439" s="159" t="s">
        <v>1731</v>
      </c>
    </row>
    <row r="440" spans="1:45" ht="21" customHeight="1">
      <c r="A440" s="18" t="s">
        <v>141</v>
      </c>
      <c r="C440" s="215" t="s">
        <v>289</v>
      </c>
      <c r="D440" s="28" t="s">
        <v>595</v>
      </c>
      <c r="E440" s="28" t="s">
        <v>596</v>
      </c>
      <c r="F440" s="1" t="s">
        <v>1094</v>
      </c>
      <c r="G440" s="28" t="s">
        <v>1095</v>
      </c>
      <c r="H440" s="213">
        <v>219512</v>
      </c>
      <c r="I440" s="213">
        <f t="shared" si="7"/>
        <v>187617.09401709403</v>
      </c>
      <c r="J440" s="210">
        <v>219512</v>
      </c>
      <c r="K440" s="210">
        <v>0</v>
      </c>
      <c r="M440" s="28" t="s">
        <v>1306</v>
      </c>
      <c r="N440" s="28" t="s">
        <v>1399</v>
      </c>
      <c r="O440" s="216">
        <v>41092</v>
      </c>
      <c r="P440" s="216">
        <v>41295</v>
      </c>
      <c r="Q440" s="28" t="s">
        <v>1414</v>
      </c>
      <c r="R440" s="2" t="s">
        <v>3423</v>
      </c>
      <c r="S440" s="158" t="s">
        <v>1488</v>
      </c>
      <c r="T440" s="28" t="s">
        <v>1505</v>
      </c>
      <c r="U440" s="28"/>
      <c r="V440" s="28"/>
      <c r="X440" s="20" t="s">
        <v>4966</v>
      </c>
      <c r="Y440" s="212">
        <v>0.5</v>
      </c>
      <c r="Z440" s="24">
        <v>109756</v>
      </c>
      <c r="AA440" s="160">
        <v>41453</v>
      </c>
      <c r="AB440" s="20" t="s">
        <v>1508</v>
      </c>
      <c r="AC440" s="212">
        <v>0.5</v>
      </c>
      <c r="AD440" s="24">
        <v>109756</v>
      </c>
      <c r="AE440" s="160">
        <v>41845</v>
      </c>
      <c r="AH440" s="24">
        <v>0</v>
      </c>
      <c r="AI440" s="160"/>
      <c r="AN440" s="24">
        <v>219512</v>
      </c>
      <c r="AO440" s="24">
        <v>0</v>
      </c>
      <c r="AP440" s="212">
        <v>1</v>
      </c>
      <c r="AQ440" s="159" t="s">
        <v>1805</v>
      </c>
      <c r="AS440" s="20" t="s">
        <v>1806</v>
      </c>
    </row>
    <row r="441" spans="1:45" ht="21" customHeight="1">
      <c r="A441" s="18" t="s">
        <v>137</v>
      </c>
      <c r="C441" s="215" t="s">
        <v>290</v>
      </c>
      <c r="D441" s="28" t="s">
        <v>597</v>
      </c>
      <c r="E441" s="28" t="s">
        <v>598</v>
      </c>
      <c r="F441" s="1" t="s">
        <v>1096</v>
      </c>
      <c r="G441" s="28" t="s">
        <v>1097</v>
      </c>
      <c r="H441" s="213">
        <v>102312</v>
      </c>
      <c r="I441" s="213">
        <f t="shared" si="7"/>
        <v>87446.153846153858</v>
      </c>
      <c r="J441" s="3">
        <v>87446.15</v>
      </c>
      <c r="K441" s="210">
        <v>3.8461538642877713E-3</v>
      </c>
      <c r="M441" s="28" t="s">
        <v>1293</v>
      </c>
      <c r="N441" s="28" t="s">
        <v>1298</v>
      </c>
      <c r="O441" s="216">
        <v>40879</v>
      </c>
      <c r="P441" s="216">
        <v>40897</v>
      </c>
      <c r="Q441" s="28" t="s">
        <v>1414</v>
      </c>
      <c r="R441" s="2" t="s">
        <v>3423</v>
      </c>
      <c r="S441" s="158">
        <v>1</v>
      </c>
      <c r="T441" s="28" t="s">
        <v>67</v>
      </c>
      <c r="U441" s="28"/>
      <c r="V441" s="28"/>
      <c r="X441" s="20" t="s">
        <v>1506</v>
      </c>
      <c r="Y441" s="212">
        <v>1</v>
      </c>
      <c r="Z441" s="24">
        <v>102312</v>
      </c>
      <c r="AA441" s="160">
        <v>41242</v>
      </c>
      <c r="AE441" s="160"/>
      <c r="AH441" s="24">
        <v>0</v>
      </c>
      <c r="AI441" s="160"/>
      <c r="AN441" s="24">
        <v>102312</v>
      </c>
      <c r="AO441" s="24">
        <v>0</v>
      </c>
      <c r="AP441" s="212">
        <v>1</v>
      </c>
      <c r="AQ441" s="159"/>
    </row>
    <row r="442" spans="1:45" ht="21" customHeight="1">
      <c r="A442" s="18" t="s">
        <v>137</v>
      </c>
      <c r="C442" s="215" t="s">
        <v>291</v>
      </c>
      <c r="D442" s="28" t="s">
        <v>599</v>
      </c>
      <c r="E442" s="28" t="s">
        <v>600</v>
      </c>
      <c r="F442" s="1" t="s">
        <v>1098</v>
      </c>
      <c r="G442" s="28" t="s">
        <v>1099</v>
      </c>
      <c r="H442" s="213">
        <v>9818</v>
      </c>
      <c r="I442" s="213">
        <f t="shared" si="7"/>
        <v>8391.4529914529921</v>
      </c>
      <c r="J442" s="210">
        <v>9818</v>
      </c>
      <c r="K442" s="210">
        <v>0</v>
      </c>
      <c r="M442" s="28" t="s">
        <v>1296</v>
      </c>
      <c r="N442" s="28" t="s">
        <v>1357</v>
      </c>
      <c r="O442" s="216">
        <v>40917</v>
      </c>
      <c r="P442" s="216">
        <v>40974</v>
      </c>
      <c r="Q442" s="28" t="s">
        <v>1425</v>
      </c>
      <c r="R442" s="2" t="s">
        <v>3423</v>
      </c>
      <c r="S442" s="158">
        <v>1</v>
      </c>
      <c r="T442" s="28" t="s">
        <v>1505</v>
      </c>
      <c r="U442" s="28"/>
      <c r="V442" s="28"/>
      <c r="X442" s="20" t="s">
        <v>1506</v>
      </c>
      <c r="Y442" s="212">
        <v>1</v>
      </c>
      <c r="Z442" s="24">
        <v>9818</v>
      </c>
      <c r="AA442" s="160">
        <v>41088</v>
      </c>
      <c r="AE442" s="160"/>
      <c r="AH442" s="24">
        <v>0</v>
      </c>
      <c r="AI442" s="160"/>
      <c r="AN442" s="24">
        <v>9818</v>
      </c>
      <c r="AO442" s="24">
        <v>0</v>
      </c>
      <c r="AP442" s="212">
        <v>1</v>
      </c>
      <c r="AQ442" s="159"/>
    </row>
    <row r="443" spans="1:45" ht="21" customHeight="1">
      <c r="A443" s="18" t="s">
        <v>137</v>
      </c>
      <c r="C443" s="215" t="s">
        <v>292</v>
      </c>
      <c r="D443" s="28" t="s">
        <v>601</v>
      </c>
      <c r="E443" s="28" t="s">
        <v>602</v>
      </c>
      <c r="F443" s="1" t="s">
        <v>1100</v>
      </c>
      <c r="G443" s="28" t="s">
        <v>1101</v>
      </c>
      <c r="H443" s="213">
        <v>893460</v>
      </c>
      <c r="I443" s="213">
        <f t="shared" si="7"/>
        <v>763641.02564102574</v>
      </c>
      <c r="J443" s="3">
        <v>869280</v>
      </c>
      <c r="K443" s="210">
        <v>0</v>
      </c>
      <c r="M443" s="28" t="s">
        <v>1334</v>
      </c>
      <c r="N443" s="28" t="s">
        <v>1347</v>
      </c>
      <c r="O443" s="216">
        <v>40886</v>
      </c>
      <c r="P443" s="216">
        <v>40955</v>
      </c>
      <c r="Q443" s="28" t="s">
        <v>1449</v>
      </c>
      <c r="R443" s="2" t="s">
        <v>3423</v>
      </c>
      <c r="S443" s="158">
        <v>1</v>
      </c>
      <c r="T443" s="28" t="s">
        <v>1505</v>
      </c>
      <c r="U443" s="28"/>
      <c r="V443" s="28"/>
      <c r="X443" s="20" t="s">
        <v>1506</v>
      </c>
      <c r="Y443" s="212">
        <v>0.5</v>
      </c>
      <c r="Z443" s="24">
        <v>434640</v>
      </c>
      <c r="AA443" s="160">
        <v>40967</v>
      </c>
      <c r="AC443" s="212">
        <v>0.5</v>
      </c>
      <c r="AD443" s="24">
        <v>434640</v>
      </c>
      <c r="AE443" s="160">
        <v>40997</v>
      </c>
      <c r="AH443" s="24">
        <v>0</v>
      </c>
      <c r="AI443" s="160"/>
      <c r="AN443" s="24">
        <v>869280</v>
      </c>
      <c r="AO443" s="24">
        <v>0</v>
      </c>
      <c r="AP443" s="212">
        <v>1</v>
      </c>
      <c r="AQ443" s="159" t="s">
        <v>1732</v>
      </c>
    </row>
    <row r="444" spans="1:45" ht="21" customHeight="1">
      <c r="A444" s="18" t="s">
        <v>137</v>
      </c>
      <c r="C444" s="215" t="s">
        <v>293</v>
      </c>
      <c r="D444" s="28" t="s">
        <v>603</v>
      </c>
      <c r="E444" s="28" t="s">
        <v>598</v>
      </c>
      <c r="F444" s="1" t="s">
        <v>1102</v>
      </c>
      <c r="G444" s="28" t="s">
        <v>1103</v>
      </c>
      <c r="H444" s="213">
        <v>210000</v>
      </c>
      <c r="I444" s="213">
        <f t="shared" si="7"/>
        <v>179487.1794871795</v>
      </c>
      <c r="J444" s="210">
        <v>179487.18</v>
      </c>
      <c r="K444" s="210">
        <v>-5.128204938955605E-4</v>
      </c>
      <c r="M444" s="28" t="s">
        <v>1293</v>
      </c>
      <c r="N444" s="28" t="s">
        <v>1298</v>
      </c>
      <c r="O444" s="216">
        <v>40879</v>
      </c>
      <c r="P444" s="216">
        <v>40897</v>
      </c>
      <c r="Q444" s="28" t="s">
        <v>1425</v>
      </c>
      <c r="R444" s="2" t="s">
        <v>3423</v>
      </c>
      <c r="S444" s="158">
        <v>1</v>
      </c>
      <c r="T444" s="28" t="s">
        <v>67</v>
      </c>
      <c r="U444" s="28"/>
      <c r="V444" s="28"/>
      <c r="X444" s="20" t="s">
        <v>1506</v>
      </c>
      <c r="Y444" s="212">
        <v>1</v>
      </c>
      <c r="Z444" s="24">
        <v>210000</v>
      </c>
      <c r="AA444" s="160">
        <v>41242</v>
      </c>
      <c r="AE444" s="160"/>
      <c r="AH444" s="24">
        <v>0</v>
      </c>
      <c r="AI444" s="160"/>
      <c r="AN444" s="24">
        <v>210000</v>
      </c>
      <c r="AO444" s="24">
        <v>0</v>
      </c>
      <c r="AP444" s="212">
        <v>1</v>
      </c>
      <c r="AQ444" s="159" t="s">
        <v>1733</v>
      </c>
    </row>
    <row r="445" spans="1:45" ht="21" customHeight="1">
      <c r="A445" s="18" t="s">
        <v>137</v>
      </c>
      <c r="C445" s="215" t="s">
        <v>294</v>
      </c>
      <c r="D445" s="28" t="s">
        <v>604</v>
      </c>
      <c r="E445" s="28" t="s">
        <v>605</v>
      </c>
      <c r="F445" s="1" t="s">
        <v>1104</v>
      </c>
      <c r="G445" s="28" t="s">
        <v>1105</v>
      </c>
      <c r="H445" s="213">
        <v>5580</v>
      </c>
      <c r="I445" s="213">
        <f t="shared" si="7"/>
        <v>4769.2307692307695</v>
      </c>
      <c r="J445" s="3">
        <v>5580</v>
      </c>
      <c r="K445" s="210">
        <v>0</v>
      </c>
      <c r="M445" s="28" t="s">
        <v>1296</v>
      </c>
      <c r="N445" s="28" t="s">
        <v>1375</v>
      </c>
      <c r="O445" s="216">
        <v>40883</v>
      </c>
      <c r="P445" s="216">
        <v>40904</v>
      </c>
      <c r="Q445" s="28" t="s">
        <v>1414</v>
      </c>
      <c r="R445" s="2" t="s">
        <v>3423</v>
      </c>
      <c r="S445" s="158">
        <v>1</v>
      </c>
      <c r="T445" s="28" t="s">
        <v>1505</v>
      </c>
      <c r="U445" s="28"/>
      <c r="V445" s="28"/>
      <c r="X445" s="20" t="s">
        <v>1506</v>
      </c>
      <c r="Y445" s="212">
        <v>1</v>
      </c>
      <c r="Z445" s="24">
        <v>43730</v>
      </c>
      <c r="AA445" s="160">
        <v>40927</v>
      </c>
      <c r="AE445" s="160"/>
      <c r="AH445" s="24">
        <v>0</v>
      </c>
      <c r="AI445" s="160"/>
      <c r="AN445" s="24">
        <v>5580</v>
      </c>
      <c r="AO445" s="24">
        <v>0</v>
      </c>
      <c r="AP445" s="212">
        <v>1</v>
      </c>
      <c r="AQ445" s="159" t="s">
        <v>1734</v>
      </c>
    </row>
    <row r="446" spans="1:45" ht="21" customHeight="1">
      <c r="A446" s="18" t="s">
        <v>137</v>
      </c>
      <c r="C446" s="215" t="s">
        <v>294</v>
      </c>
      <c r="D446" s="28" t="s">
        <v>604</v>
      </c>
      <c r="E446" s="28" t="s">
        <v>605</v>
      </c>
      <c r="F446" s="1" t="s">
        <v>1106</v>
      </c>
      <c r="G446" s="28" t="s">
        <v>1107</v>
      </c>
      <c r="H446" s="213">
        <v>38150</v>
      </c>
      <c r="I446" s="213">
        <f t="shared" si="7"/>
        <v>32606.837606837609</v>
      </c>
      <c r="J446" s="3">
        <v>38150</v>
      </c>
      <c r="K446" s="210">
        <v>0</v>
      </c>
      <c r="M446" s="28" t="s">
        <v>1296</v>
      </c>
      <c r="N446" s="28" t="s">
        <v>1376</v>
      </c>
      <c r="O446" s="216">
        <v>40883</v>
      </c>
      <c r="P446" s="216">
        <v>40904</v>
      </c>
      <c r="Q446" s="28" t="s">
        <v>1414</v>
      </c>
      <c r="R446" s="2" t="s">
        <v>3423</v>
      </c>
      <c r="S446" s="158" t="s">
        <v>1444</v>
      </c>
      <c r="T446" s="28" t="s">
        <v>1505</v>
      </c>
      <c r="U446" s="28"/>
      <c r="V446" s="28"/>
      <c r="X446" s="20" t="s">
        <v>1506</v>
      </c>
      <c r="Y446" s="212">
        <v>0.5</v>
      </c>
      <c r="Z446" s="24">
        <v>0</v>
      </c>
      <c r="AA446" s="160">
        <v>40927</v>
      </c>
      <c r="AB446" s="20" t="s">
        <v>1508</v>
      </c>
      <c r="AC446" s="212">
        <v>0.5</v>
      </c>
      <c r="AD446" s="24">
        <v>0</v>
      </c>
      <c r="AE446" s="160">
        <v>41717</v>
      </c>
      <c r="AH446" s="24">
        <v>0</v>
      </c>
      <c r="AI446" s="160"/>
      <c r="AN446" s="24">
        <v>38150</v>
      </c>
      <c r="AO446" s="24">
        <v>0</v>
      </c>
      <c r="AP446" s="212">
        <v>1</v>
      </c>
      <c r="AQ446" s="159" t="s">
        <v>1807</v>
      </c>
    </row>
    <row r="447" spans="1:45" ht="21" customHeight="1">
      <c r="A447" s="18" t="s">
        <v>137</v>
      </c>
      <c r="C447" s="215" t="s">
        <v>295</v>
      </c>
      <c r="D447" s="28" t="s">
        <v>606</v>
      </c>
      <c r="E447" s="28" t="s">
        <v>607</v>
      </c>
      <c r="F447" s="1" t="s">
        <v>1108</v>
      </c>
      <c r="G447" s="28" t="s">
        <v>1109</v>
      </c>
      <c r="H447" s="213">
        <v>91420</v>
      </c>
      <c r="I447" s="213">
        <f t="shared" si="7"/>
        <v>78136.75213675214</v>
      </c>
      <c r="J447" s="210">
        <v>91420</v>
      </c>
      <c r="K447" s="210">
        <v>0</v>
      </c>
      <c r="M447" s="28" t="s">
        <v>1296</v>
      </c>
      <c r="N447" s="28" t="s">
        <v>1347</v>
      </c>
      <c r="O447" s="216">
        <v>40914</v>
      </c>
      <c r="P447" s="216">
        <v>40924</v>
      </c>
      <c r="Q447" s="28" t="s">
        <v>1425</v>
      </c>
      <c r="R447" s="2" t="s">
        <v>3423</v>
      </c>
      <c r="S447" s="158" t="s">
        <v>1444</v>
      </c>
      <c r="T447" s="28" t="s">
        <v>1505</v>
      </c>
      <c r="U447" s="28"/>
      <c r="V447" s="28"/>
      <c r="X447" s="20" t="s">
        <v>1506</v>
      </c>
      <c r="Y447" s="212">
        <v>0.5</v>
      </c>
      <c r="Z447" s="24">
        <v>49057.5</v>
      </c>
      <c r="AA447" s="160">
        <v>40967</v>
      </c>
      <c r="AC447" s="212">
        <v>0.5</v>
      </c>
      <c r="AD447" s="24">
        <v>49057.5</v>
      </c>
      <c r="AE447" s="160">
        <v>41019</v>
      </c>
      <c r="AH447" s="24">
        <v>0</v>
      </c>
      <c r="AI447" s="160"/>
      <c r="AN447" s="24">
        <v>91420</v>
      </c>
      <c r="AO447" s="24">
        <v>0</v>
      </c>
      <c r="AP447" s="212">
        <v>1</v>
      </c>
      <c r="AQ447" s="159"/>
    </row>
    <row r="448" spans="1:45" ht="21" customHeight="1">
      <c r="A448" s="18" t="s">
        <v>137</v>
      </c>
      <c r="C448" s="215" t="s">
        <v>295</v>
      </c>
      <c r="D448" s="28" t="s">
        <v>606</v>
      </c>
      <c r="E448" s="28" t="s">
        <v>607</v>
      </c>
      <c r="F448" s="1" t="s">
        <v>1110</v>
      </c>
      <c r="G448" s="28" t="s">
        <v>1111</v>
      </c>
      <c r="H448" s="213">
        <v>6695</v>
      </c>
      <c r="I448" s="213">
        <f t="shared" ref="I448:I450" si="8">H448/(1+0.17)</f>
        <v>5722.2222222222226</v>
      </c>
      <c r="J448" s="210">
        <v>6695</v>
      </c>
      <c r="K448" s="210">
        <v>0</v>
      </c>
      <c r="M448" s="28" t="s">
        <v>1296</v>
      </c>
      <c r="N448" s="28" t="s">
        <v>1286</v>
      </c>
      <c r="O448" s="216">
        <v>40914</v>
      </c>
      <c r="P448" s="216">
        <v>40960</v>
      </c>
      <c r="Q448" s="28" t="s">
        <v>1425</v>
      </c>
      <c r="R448" s="2" t="s">
        <v>3423</v>
      </c>
      <c r="S448" s="158">
        <v>1</v>
      </c>
      <c r="T448" s="28" t="s">
        <v>1505</v>
      </c>
      <c r="U448" s="28"/>
      <c r="V448" s="28"/>
      <c r="X448" s="20" t="s">
        <v>1506</v>
      </c>
      <c r="Y448" s="212">
        <v>1</v>
      </c>
      <c r="Z448" s="24">
        <v>0</v>
      </c>
      <c r="AA448" s="160">
        <v>41057</v>
      </c>
      <c r="AD448" s="24">
        <v>0</v>
      </c>
      <c r="AE448" s="160"/>
      <c r="AH448" s="24">
        <v>0</v>
      </c>
      <c r="AI448" s="160"/>
      <c r="AN448" s="24">
        <v>6695</v>
      </c>
      <c r="AO448" s="24">
        <v>0</v>
      </c>
      <c r="AP448" s="212">
        <v>1</v>
      </c>
      <c r="AQ448" s="159"/>
    </row>
    <row r="449" spans="1:44" ht="21" customHeight="1">
      <c r="A449" s="18" t="s">
        <v>134</v>
      </c>
      <c r="C449" s="215" t="s">
        <v>296</v>
      </c>
      <c r="D449" s="28" t="s">
        <v>608</v>
      </c>
      <c r="E449" s="28" t="s">
        <v>609</v>
      </c>
      <c r="F449" s="1" t="s">
        <v>1112</v>
      </c>
      <c r="G449" s="28" t="s">
        <v>1113</v>
      </c>
      <c r="H449" s="213">
        <v>2474560</v>
      </c>
      <c r="I449" s="213">
        <f t="shared" si="8"/>
        <v>2115008.547008547</v>
      </c>
      <c r="J449" s="3">
        <v>2115008.5499999998</v>
      </c>
      <c r="K449" s="210">
        <v>-2.9914528131484985E-3</v>
      </c>
      <c r="M449" s="28" t="s">
        <v>1300</v>
      </c>
      <c r="N449" s="28" t="s">
        <v>1298</v>
      </c>
      <c r="O449" s="216">
        <v>41116</v>
      </c>
      <c r="P449" s="216">
        <v>41129</v>
      </c>
      <c r="Q449" s="28" t="s">
        <v>1425</v>
      </c>
      <c r="R449" s="2" t="s">
        <v>3423</v>
      </c>
      <c r="S449" s="158">
        <v>1</v>
      </c>
      <c r="T449" s="28" t="s">
        <v>67</v>
      </c>
      <c r="U449" s="28"/>
      <c r="V449" s="28"/>
      <c r="X449" s="20" t="s">
        <v>1506</v>
      </c>
      <c r="Y449" s="212">
        <v>1</v>
      </c>
      <c r="Z449" s="24">
        <v>0</v>
      </c>
      <c r="AA449" s="160">
        <v>41149</v>
      </c>
      <c r="AD449" s="24">
        <v>0</v>
      </c>
      <c r="AE449" s="160"/>
      <c r="AH449" s="24">
        <v>0</v>
      </c>
      <c r="AI449" s="160"/>
      <c r="AN449" s="24">
        <v>2474560</v>
      </c>
      <c r="AO449" s="24">
        <v>0</v>
      </c>
      <c r="AP449" s="212">
        <v>1</v>
      </c>
      <c r="AQ449" s="159" t="s">
        <v>1735</v>
      </c>
    </row>
    <row r="450" spans="1:44" ht="21" customHeight="1">
      <c r="A450" s="18" t="s">
        <v>134</v>
      </c>
      <c r="C450" s="215" t="s">
        <v>297</v>
      </c>
      <c r="D450" s="28" t="s">
        <v>610</v>
      </c>
      <c r="E450" s="28" t="s">
        <v>609</v>
      </c>
      <c r="F450" s="1" t="s">
        <v>1114</v>
      </c>
      <c r="G450" s="28" t="s">
        <v>1115</v>
      </c>
      <c r="H450" s="213">
        <v>1763840</v>
      </c>
      <c r="I450" s="213">
        <f t="shared" si="8"/>
        <v>1507555.5555555557</v>
      </c>
      <c r="J450" s="3">
        <v>1507555.56</v>
      </c>
      <c r="K450" s="210">
        <v>-4.4444443192332983E-3</v>
      </c>
      <c r="M450" s="28" t="s">
        <v>1300</v>
      </c>
      <c r="N450" s="28" t="s">
        <v>1298</v>
      </c>
      <c r="O450" s="216">
        <v>41116</v>
      </c>
      <c r="P450" s="216">
        <v>41129</v>
      </c>
      <c r="Q450" s="28" t="s">
        <v>1425</v>
      </c>
      <c r="R450" s="2" t="s">
        <v>3423</v>
      </c>
      <c r="S450" s="158">
        <v>1</v>
      </c>
      <c r="T450" s="28" t="s">
        <v>67</v>
      </c>
      <c r="U450" s="28"/>
      <c r="V450" s="28"/>
      <c r="X450" s="20" t="s">
        <v>1506</v>
      </c>
      <c r="Y450" s="212">
        <v>1</v>
      </c>
      <c r="Z450" s="24">
        <v>0</v>
      </c>
      <c r="AA450" s="160">
        <v>41149</v>
      </c>
      <c r="AD450" s="24">
        <v>0</v>
      </c>
      <c r="AE450" s="160"/>
      <c r="AH450" s="24">
        <v>0</v>
      </c>
      <c r="AI450" s="160"/>
      <c r="AN450" s="24">
        <v>1763840</v>
      </c>
      <c r="AO450" s="24">
        <v>0</v>
      </c>
      <c r="AP450" s="212">
        <v>1</v>
      </c>
      <c r="AQ450" s="159" t="s">
        <v>1736</v>
      </c>
    </row>
    <row r="451" spans="1:44" ht="21" customHeight="1">
      <c r="A451" s="18" t="s">
        <v>137</v>
      </c>
      <c r="C451" s="215" t="s">
        <v>298</v>
      </c>
      <c r="D451" s="28" t="s">
        <v>611</v>
      </c>
      <c r="E451" s="28" t="s">
        <v>612</v>
      </c>
      <c r="F451" s="1" t="s">
        <v>1116</v>
      </c>
      <c r="G451" s="28" t="s">
        <v>1117</v>
      </c>
      <c r="H451" s="213">
        <v>73300</v>
      </c>
      <c r="I451" s="18">
        <v>73300</v>
      </c>
      <c r="J451" s="3">
        <v>73300</v>
      </c>
      <c r="K451" s="210">
        <v>0</v>
      </c>
      <c r="M451" s="28" t="s">
        <v>1296</v>
      </c>
      <c r="N451" s="28" t="s">
        <v>1347</v>
      </c>
      <c r="O451" s="216">
        <v>40912</v>
      </c>
      <c r="P451" s="216">
        <v>40917</v>
      </c>
      <c r="Q451" s="28" t="s">
        <v>1414</v>
      </c>
      <c r="R451" s="2" t="s">
        <v>3423</v>
      </c>
      <c r="S451" s="158" t="s">
        <v>1444</v>
      </c>
      <c r="T451" s="28" t="s">
        <v>1505</v>
      </c>
      <c r="U451" s="28"/>
      <c r="V451" s="28"/>
      <c r="X451" s="20" t="s">
        <v>1506</v>
      </c>
      <c r="Y451" s="212">
        <v>0.5</v>
      </c>
      <c r="Z451" s="24">
        <v>36650</v>
      </c>
      <c r="AA451" s="160">
        <v>40927</v>
      </c>
      <c r="AB451" s="20" t="s">
        <v>1508</v>
      </c>
      <c r="AC451" s="212">
        <v>0.5</v>
      </c>
      <c r="AD451" s="24">
        <v>36650</v>
      </c>
      <c r="AE451" s="160">
        <v>41519</v>
      </c>
      <c r="AH451" s="24">
        <v>0</v>
      </c>
      <c r="AI451" s="160"/>
      <c r="AN451" s="24">
        <v>73300</v>
      </c>
      <c r="AO451" s="24">
        <v>0</v>
      </c>
      <c r="AP451" s="212">
        <v>1</v>
      </c>
      <c r="AQ451" s="159" t="s">
        <v>1808</v>
      </c>
    </row>
    <row r="452" spans="1:44" ht="21" customHeight="1">
      <c r="A452" s="18" t="s">
        <v>137</v>
      </c>
      <c r="C452" s="215" t="s">
        <v>299</v>
      </c>
      <c r="D452" s="28" t="s">
        <v>613</v>
      </c>
      <c r="E452" s="28" t="s">
        <v>614</v>
      </c>
      <c r="F452" s="1" t="s">
        <v>1118</v>
      </c>
      <c r="G452" s="28" t="s">
        <v>1119</v>
      </c>
      <c r="H452" s="213">
        <v>4865</v>
      </c>
      <c r="I452" s="18">
        <v>4158.12</v>
      </c>
      <c r="J452" s="3">
        <v>4158.12</v>
      </c>
      <c r="K452" s="210">
        <v>-3.4188034169346793E-4</v>
      </c>
      <c r="M452" s="28" t="s">
        <v>1296</v>
      </c>
      <c r="N452" s="28" t="s">
        <v>1298</v>
      </c>
      <c r="O452" s="216">
        <v>40921</v>
      </c>
      <c r="P452" s="216">
        <v>40974</v>
      </c>
      <c r="Q452" s="28" t="s">
        <v>1425</v>
      </c>
      <c r="R452" s="2" t="s">
        <v>3423</v>
      </c>
      <c r="S452" s="158">
        <v>1</v>
      </c>
      <c r="T452" s="28" t="s">
        <v>67</v>
      </c>
      <c r="U452" s="28"/>
      <c r="V452" s="28"/>
      <c r="X452" s="20" t="s">
        <v>1506</v>
      </c>
      <c r="Y452" s="212">
        <v>1</v>
      </c>
      <c r="Z452" s="24">
        <v>51865</v>
      </c>
      <c r="AA452" s="160">
        <v>41242</v>
      </c>
      <c r="AD452" s="24">
        <v>0</v>
      </c>
      <c r="AE452" s="159"/>
      <c r="AH452" s="24">
        <v>0</v>
      </c>
      <c r="AI452" s="160"/>
      <c r="AN452" s="24">
        <v>4865</v>
      </c>
      <c r="AO452" s="24">
        <v>0</v>
      </c>
      <c r="AP452" s="212">
        <v>1</v>
      </c>
      <c r="AQ452" s="159" t="s">
        <v>1737</v>
      </c>
      <c r="AR452" s="20" t="s">
        <v>1738</v>
      </c>
    </row>
    <row r="453" spans="1:44" ht="21" customHeight="1">
      <c r="A453" s="18" t="s">
        <v>137</v>
      </c>
      <c r="C453" s="215" t="s">
        <v>299</v>
      </c>
      <c r="D453" s="28" t="s">
        <v>613</v>
      </c>
      <c r="E453" s="28" t="s">
        <v>614</v>
      </c>
      <c r="F453" s="1" t="s">
        <v>1120</v>
      </c>
      <c r="G453" s="28" t="s">
        <v>1121</v>
      </c>
      <c r="H453" s="213">
        <v>47000</v>
      </c>
      <c r="I453" s="213">
        <f>H453/(1+0.17)</f>
        <v>40170.940170940172</v>
      </c>
      <c r="J453" s="210">
        <v>40170.94</v>
      </c>
      <c r="K453" s="210">
        <v>1.7094016948249191E-4</v>
      </c>
      <c r="M453" s="28" t="s">
        <v>1296</v>
      </c>
      <c r="N453" s="28" t="s">
        <v>1286</v>
      </c>
      <c r="O453" s="216">
        <v>40921</v>
      </c>
      <c r="P453" s="216">
        <v>40960</v>
      </c>
      <c r="Q453" s="28" t="s">
        <v>1425</v>
      </c>
      <c r="R453" s="2" t="s">
        <v>3423</v>
      </c>
      <c r="S453" s="158">
        <v>1</v>
      </c>
      <c r="T453" s="28" t="s">
        <v>67</v>
      </c>
      <c r="U453" s="28"/>
      <c r="V453" s="28"/>
      <c r="X453" s="20" t="s">
        <v>1506</v>
      </c>
      <c r="Y453" s="212">
        <v>1</v>
      </c>
      <c r="Z453" s="24">
        <v>0</v>
      </c>
      <c r="AA453" s="160">
        <v>41179</v>
      </c>
      <c r="AD453" s="24">
        <v>0</v>
      </c>
      <c r="AE453" s="159"/>
      <c r="AH453" s="24">
        <v>0</v>
      </c>
      <c r="AI453" s="160"/>
      <c r="AN453" s="24">
        <v>47000</v>
      </c>
      <c r="AO453" s="24">
        <v>0</v>
      </c>
      <c r="AP453" s="212">
        <v>1</v>
      </c>
      <c r="AQ453" s="159" t="s">
        <v>1739</v>
      </c>
      <c r="AR453" s="20" t="s">
        <v>1740</v>
      </c>
    </row>
    <row r="454" spans="1:44" ht="21" customHeight="1">
      <c r="A454" s="18" t="s">
        <v>134</v>
      </c>
      <c r="C454" s="215" t="s">
        <v>301</v>
      </c>
      <c r="D454" s="1" t="s">
        <v>617</v>
      </c>
      <c r="E454" s="28" t="s">
        <v>616</v>
      </c>
      <c r="F454" s="1" t="s">
        <v>1124</v>
      </c>
      <c r="G454" s="28" t="s">
        <v>1125</v>
      </c>
      <c r="H454" s="213">
        <v>4550</v>
      </c>
      <c r="I454" s="213">
        <f t="shared" ref="I454:I465" si="9">H454/(1+0.17)</f>
        <v>3888.8888888888891</v>
      </c>
      <c r="J454" s="3">
        <v>4550</v>
      </c>
      <c r="K454" s="210">
        <v>0</v>
      </c>
      <c r="M454" s="28" t="s">
        <v>1293</v>
      </c>
      <c r="N454" s="28" t="s">
        <v>1324</v>
      </c>
      <c r="O454" s="216">
        <v>41180</v>
      </c>
      <c r="P454" s="216">
        <v>41180</v>
      </c>
      <c r="Q454" s="28" t="s">
        <v>1425</v>
      </c>
      <c r="R454" s="2" t="s">
        <v>3423</v>
      </c>
      <c r="S454" s="158" t="s">
        <v>1444</v>
      </c>
      <c r="T454" s="28" t="s">
        <v>1505</v>
      </c>
      <c r="U454" s="28"/>
      <c r="V454" s="28"/>
      <c r="X454" s="20" t="s">
        <v>1506</v>
      </c>
      <c r="Y454" s="212">
        <v>0.5</v>
      </c>
      <c r="Z454" s="24">
        <v>0</v>
      </c>
      <c r="AA454" s="160">
        <v>41270</v>
      </c>
      <c r="AB454" s="20" t="s">
        <v>1508</v>
      </c>
      <c r="AC454" s="212">
        <v>0.5</v>
      </c>
      <c r="AD454" s="24">
        <v>0</v>
      </c>
      <c r="AE454" s="159" t="s">
        <v>5027</v>
      </c>
      <c r="AH454" s="24">
        <v>0</v>
      </c>
      <c r="AI454" s="160"/>
      <c r="AN454" s="24">
        <v>4550</v>
      </c>
      <c r="AO454" s="24">
        <v>0</v>
      </c>
      <c r="AP454" s="212">
        <v>1</v>
      </c>
      <c r="AQ454" s="159" t="s">
        <v>1809</v>
      </c>
    </row>
    <row r="455" spans="1:44" ht="21" customHeight="1">
      <c r="A455" s="18" t="s">
        <v>134</v>
      </c>
      <c r="C455" s="215" t="s">
        <v>301</v>
      </c>
      <c r="D455" s="1" t="s">
        <v>3470</v>
      </c>
      <c r="E455" s="28" t="s">
        <v>616</v>
      </c>
      <c r="F455" s="1" t="s">
        <v>1126</v>
      </c>
      <c r="G455" s="28" t="s">
        <v>3471</v>
      </c>
      <c r="H455" s="213">
        <v>23695</v>
      </c>
      <c r="I455" s="213">
        <f t="shared" si="9"/>
        <v>20252.136752136754</v>
      </c>
      <c r="J455" s="3">
        <v>23695</v>
      </c>
      <c r="K455" s="210">
        <v>0</v>
      </c>
      <c r="M455" s="28" t="s">
        <v>1293</v>
      </c>
      <c r="N455" s="28" t="s">
        <v>3472</v>
      </c>
      <c r="O455" s="216">
        <v>41192</v>
      </c>
      <c r="P455" s="216">
        <v>41197</v>
      </c>
      <c r="Q455" s="28" t="s">
        <v>1425</v>
      </c>
      <c r="R455" s="2" t="s">
        <v>3423</v>
      </c>
      <c r="S455" s="158" t="s">
        <v>1444</v>
      </c>
      <c r="T455" s="28" t="s">
        <v>1505</v>
      </c>
      <c r="U455" s="28"/>
      <c r="V455" s="28"/>
      <c r="X455" s="20" t="s">
        <v>1506</v>
      </c>
      <c r="Y455" s="212">
        <v>0.5</v>
      </c>
      <c r="Z455" s="24">
        <v>0</v>
      </c>
      <c r="AA455" s="160">
        <v>41270</v>
      </c>
      <c r="AB455" s="20" t="s">
        <v>1508</v>
      </c>
      <c r="AC455" s="212">
        <v>0.5</v>
      </c>
      <c r="AD455" s="24">
        <v>0</v>
      </c>
      <c r="AE455" s="159">
        <v>2016.5</v>
      </c>
      <c r="AH455" s="24">
        <v>0</v>
      </c>
      <c r="AI455" s="160"/>
      <c r="AN455" s="24">
        <v>23695</v>
      </c>
      <c r="AO455" s="24">
        <v>0</v>
      </c>
      <c r="AP455" s="212">
        <v>1</v>
      </c>
      <c r="AQ455" s="159" t="s">
        <v>1741</v>
      </c>
      <c r="AR455" s="20" t="s">
        <v>1810</v>
      </c>
    </row>
    <row r="456" spans="1:44" ht="21" customHeight="1">
      <c r="A456" s="18" t="s">
        <v>134</v>
      </c>
      <c r="C456" s="215" t="s">
        <v>301</v>
      </c>
      <c r="D456" s="1" t="s">
        <v>3470</v>
      </c>
      <c r="E456" s="28" t="s">
        <v>616</v>
      </c>
      <c r="F456" s="1" t="s">
        <v>1127</v>
      </c>
      <c r="G456" s="28" t="s">
        <v>1128</v>
      </c>
      <c r="H456" s="213">
        <v>5250</v>
      </c>
      <c r="I456" s="213">
        <f t="shared" si="9"/>
        <v>4487.1794871794873</v>
      </c>
      <c r="J456" s="3">
        <v>5250</v>
      </c>
      <c r="K456" s="210">
        <v>0</v>
      </c>
      <c r="M456" s="28" t="s">
        <v>1293</v>
      </c>
      <c r="N456" s="28" t="s">
        <v>1309</v>
      </c>
      <c r="O456" s="216">
        <v>41180</v>
      </c>
      <c r="P456" s="216">
        <v>41180</v>
      </c>
      <c r="Q456" s="28" t="s">
        <v>1425</v>
      </c>
      <c r="R456" s="2" t="s">
        <v>3423</v>
      </c>
      <c r="S456" s="158" t="s">
        <v>3473</v>
      </c>
      <c r="T456" s="28" t="s">
        <v>1505</v>
      </c>
      <c r="U456" s="28"/>
      <c r="V456" s="28"/>
      <c r="X456" s="20" t="s">
        <v>1506</v>
      </c>
      <c r="Y456" s="212">
        <v>0.5</v>
      </c>
      <c r="Z456" s="24">
        <v>0</v>
      </c>
      <c r="AA456" s="160">
        <v>41270</v>
      </c>
      <c r="AB456" s="20" t="s">
        <v>1508</v>
      </c>
      <c r="AC456" s="212">
        <v>0.5</v>
      </c>
      <c r="AD456" s="24">
        <v>0</v>
      </c>
      <c r="AE456" s="159">
        <v>2016.5</v>
      </c>
      <c r="AH456" s="24">
        <v>0</v>
      </c>
      <c r="AI456" s="160"/>
      <c r="AN456" s="24">
        <v>5250</v>
      </c>
      <c r="AO456" s="24">
        <v>0</v>
      </c>
      <c r="AP456" s="212">
        <v>1</v>
      </c>
      <c r="AQ456" s="159" t="s">
        <v>1742</v>
      </c>
      <c r="AR456" s="20" t="s">
        <v>1811</v>
      </c>
    </row>
    <row r="457" spans="1:44" ht="21" customHeight="1">
      <c r="A457" s="18" t="s">
        <v>134</v>
      </c>
      <c r="C457" s="215" t="s">
        <v>301</v>
      </c>
      <c r="D457" s="1" t="s">
        <v>3470</v>
      </c>
      <c r="E457" s="28" t="s">
        <v>616</v>
      </c>
      <c r="F457" s="1" t="s">
        <v>1129</v>
      </c>
      <c r="G457" s="28" t="s">
        <v>1130</v>
      </c>
      <c r="H457" s="213">
        <v>13860</v>
      </c>
      <c r="I457" s="213">
        <f t="shared" si="9"/>
        <v>11846.153846153848</v>
      </c>
      <c r="J457" s="3">
        <v>13860</v>
      </c>
      <c r="K457" s="210">
        <v>0</v>
      </c>
      <c r="M457" s="28" t="s">
        <v>1293</v>
      </c>
      <c r="N457" s="28" t="s">
        <v>1341</v>
      </c>
      <c r="O457" s="216">
        <v>41180</v>
      </c>
      <c r="P457" s="216">
        <v>41180</v>
      </c>
      <c r="Q457" s="28" t="s">
        <v>1425</v>
      </c>
      <c r="R457" s="2" t="s">
        <v>3423</v>
      </c>
      <c r="S457" s="158" t="s">
        <v>3474</v>
      </c>
      <c r="T457" s="28" t="s">
        <v>1505</v>
      </c>
      <c r="U457" s="28"/>
      <c r="V457" s="28"/>
      <c r="X457" s="20" t="s">
        <v>1506</v>
      </c>
      <c r="Y457" s="212">
        <v>0.5</v>
      </c>
      <c r="Z457" s="24">
        <v>0</v>
      </c>
      <c r="AA457" s="160">
        <v>41270</v>
      </c>
      <c r="AB457" s="20" t="s">
        <v>1508</v>
      </c>
      <c r="AC457" s="212">
        <v>0.5</v>
      </c>
      <c r="AD457" s="24">
        <v>0</v>
      </c>
      <c r="AE457" s="159">
        <v>2016.5</v>
      </c>
      <c r="AH457" s="24">
        <v>0</v>
      </c>
      <c r="AI457" s="160"/>
      <c r="AN457" s="24">
        <v>13860</v>
      </c>
      <c r="AO457" s="24">
        <v>0</v>
      </c>
      <c r="AP457" s="212">
        <v>1</v>
      </c>
      <c r="AQ457" s="159" t="s">
        <v>1743</v>
      </c>
      <c r="AR457" s="20" t="s">
        <v>1812</v>
      </c>
    </row>
    <row r="458" spans="1:44" ht="21" customHeight="1">
      <c r="A458" s="18" t="s">
        <v>134</v>
      </c>
      <c r="C458" s="215" t="s">
        <v>301</v>
      </c>
      <c r="D458" s="1" t="s">
        <v>3470</v>
      </c>
      <c r="E458" s="28" t="s">
        <v>616</v>
      </c>
      <c r="F458" s="1" t="s">
        <v>1131</v>
      </c>
      <c r="G458" s="28" t="s">
        <v>1132</v>
      </c>
      <c r="H458" s="213">
        <v>546</v>
      </c>
      <c r="I458" s="213">
        <f t="shared" si="9"/>
        <v>466.66666666666669</v>
      </c>
      <c r="J458" s="3">
        <v>546</v>
      </c>
      <c r="K458" s="210">
        <v>0</v>
      </c>
      <c r="M458" s="28" t="s">
        <v>1293</v>
      </c>
      <c r="N458" s="28" t="s">
        <v>1400</v>
      </c>
      <c r="O458" s="216">
        <v>41176</v>
      </c>
      <c r="P458" s="216">
        <v>41211</v>
      </c>
      <c r="Q458" s="28" t="s">
        <v>1425</v>
      </c>
      <c r="R458" s="2" t="s">
        <v>3423</v>
      </c>
      <c r="S458" s="158">
        <v>1</v>
      </c>
      <c r="T458" s="28" t="s">
        <v>1505</v>
      </c>
      <c r="U458" s="28"/>
      <c r="V458" s="28"/>
      <c r="X458" s="20" t="s">
        <v>1508</v>
      </c>
      <c r="Y458" s="212">
        <v>1</v>
      </c>
      <c r="Z458" s="24">
        <v>0</v>
      </c>
      <c r="AA458" s="160">
        <v>42509</v>
      </c>
      <c r="AD458" s="24">
        <v>0</v>
      </c>
      <c r="AE458" s="159"/>
      <c r="AH458" s="24">
        <v>0</v>
      </c>
      <c r="AI458" s="160"/>
      <c r="AN458" s="24">
        <v>546</v>
      </c>
      <c r="AO458" s="24">
        <v>0</v>
      </c>
      <c r="AP458" s="212">
        <v>1</v>
      </c>
      <c r="AQ458" s="159" t="s">
        <v>1813</v>
      </c>
    </row>
    <row r="459" spans="1:44" ht="21" customHeight="1">
      <c r="A459" s="18" t="s">
        <v>134</v>
      </c>
      <c r="C459" s="215" t="s">
        <v>300</v>
      </c>
      <c r="D459" s="28" t="s">
        <v>615</v>
      </c>
      <c r="E459" s="28" t="s">
        <v>616</v>
      </c>
      <c r="F459" s="1" t="s">
        <v>1122</v>
      </c>
      <c r="G459" s="28" t="s">
        <v>1123</v>
      </c>
      <c r="H459" s="213">
        <v>0</v>
      </c>
      <c r="I459" s="213">
        <f t="shared" si="9"/>
        <v>0</v>
      </c>
      <c r="J459" s="210"/>
      <c r="K459" s="210"/>
      <c r="M459" s="28" t="s">
        <v>1293</v>
      </c>
      <c r="N459" s="28" t="s">
        <v>1400</v>
      </c>
      <c r="O459" s="216">
        <v>41199</v>
      </c>
      <c r="P459" s="216">
        <v>41211</v>
      </c>
      <c r="Q459" s="28" t="s">
        <v>1425</v>
      </c>
      <c r="R459" s="2" t="s">
        <v>3423</v>
      </c>
      <c r="S459" s="158" t="s">
        <v>1489</v>
      </c>
      <c r="T459" s="28" t="s">
        <v>1505</v>
      </c>
      <c r="U459" s="28"/>
      <c r="V459" s="28"/>
      <c r="Y459" s="212"/>
      <c r="Z459" s="24"/>
      <c r="AA459" s="160"/>
      <c r="AD459" s="24">
        <v>0</v>
      </c>
      <c r="AE459" s="159"/>
      <c r="AH459" s="24">
        <v>0</v>
      </c>
      <c r="AI459" s="160"/>
      <c r="AN459" s="24">
        <v>0</v>
      </c>
      <c r="AO459" s="24">
        <v>0</v>
      </c>
      <c r="AQ459" s="159"/>
    </row>
    <row r="460" spans="1:44" ht="21" customHeight="1">
      <c r="A460" s="18" t="s">
        <v>134</v>
      </c>
      <c r="C460" s="215" t="s">
        <v>300</v>
      </c>
      <c r="D460" s="1" t="s">
        <v>615</v>
      </c>
      <c r="E460" s="28" t="s">
        <v>616</v>
      </c>
      <c r="F460" s="1" t="s">
        <v>1133</v>
      </c>
      <c r="G460" s="28" t="s">
        <v>1134</v>
      </c>
      <c r="H460" s="213">
        <v>32173</v>
      </c>
      <c r="I460" s="213">
        <f t="shared" si="9"/>
        <v>27498.290598290601</v>
      </c>
      <c r="J460" s="3">
        <v>32173</v>
      </c>
      <c r="K460" s="210">
        <v>0</v>
      </c>
      <c r="M460" s="28" t="s">
        <v>1293</v>
      </c>
      <c r="N460" s="28" t="s">
        <v>1298</v>
      </c>
      <c r="O460" s="216">
        <v>41180</v>
      </c>
      <c r="P460" s="216">
        <v>41180</v>
      </c>
      <c r="Q460" s="28" t="s">
        <v>1425</v>
      </c>
      <c r="R460" s="2" t="s">
        <v>3423</v>
      </c>
      <c r="S460" s="158">
        <v>1</v>
      </c>
      <c r="T460" s="28" t="s">
        <v>1505</v>
      </c>
      <c r="U460" s="28"/>
      <c r="V460" s="28"/>
      <c r="X460" s="20" t="s">
        <v>1506</v>
      </c>
      <c r="Y460" s="212">
        <v>1</v>
      </c>
      <c r="Z460" s="24">
        <v>0</v>
      </c>
      <c r="AA460" s="160" t="s">
        <v>5028</v>
      </c>
      <c r="AD460" s="24">
        <v>0</v>
      </c>
      <c r="AE460" s="159"/>
      <c r="AH460" s="24">
        <v>0</v>
      </c>
      <c r="AI460" s="160"/>
      <c r="AN460" s="24">
        <v>32173</v>
      </c>
      <c r="AO460" s="24">
        <v>0</v>
      </c>
      <c r="AP460" s="212">
        <v>1</v>
      </c>
      <c r="AQ460" s="159" t="s">
        <v>1814</v>
      </c>
    </row>
    <row r="461" spans="1:44" ht="21" customHeight="1">
      <c r="A461" s="18" t="s">
        <v>134</v>
      </c>
      <c r="C461" s="215" t="s">
        <v>300</v>
      </c>
      <c r="D461" s="1" t="s">
        <v>615</v>
      </c>
      <c r="E461" s="28" t="s">
        <v>616</v>
      </c>
      <c r="F461" s="1" t="s">
        <v>1135</v>
      </c>
      <c r="G461" s="28" t="s">
        <v>1136</v>
      </c>
      <c r="H461" s="213">
        <v>45540</v>
      </c>
      <c r="I461" s="213">
        <f t="shared" si="9"/>
        <v>38923.076923076922</v>
      </c>
      <c r="J461" s="3">
        <v>45540</v>
      </c>
      <c r="K461" s="210">
        <v>0</v>
      </c>
      <c r="M461" s="28" t="s">
        <v>1293</v>
      </c>
      <c r="N461" s="28" t="s">
        <v>1341</v>
      </c>
      <c r="O461" s="216">
        <v>41180</v>
      </c>
      <c r="P461" s="216">
        <v>41180</v>
      </c>
      <c r="Q461" s="28" t="s">
        <v>1425</v>
      </c>
      <c r="R461" s="2" t="s">
        <v>3423</v>
      </c>
      <c r="S461" s="158" t="s">
        <v>1468</v>
      </c>
      <c r="T461" s="28" t="s">
        <v>1505</v>
      </c>
      <c r="U461" s="28"/>
      <c r="V461" s="28"/>
      <c r="X461" s="20" t="s">
        <v>1506</v>
      </c>
      <c r="Y461" s="212">
        <v>0.5</v>
      </c>
      <c r="Z461" s="24">
        <v>0</v>
      </c>
      <c r="AA461" s="160">
        <v>41270</v>
      </c>
      <c r="AB461" s="20" t="s">
        <v>1508</v>
      </c>
      <c r="AC461" s="212">
        <v>0.5</v>
      </c>
      <c r="AD461" s="24">
        <v>0</v>
      </c>
      <c r="AE461" s="159" t="s">
        <v>5022</v>
      </c>
      <c r="AH461" s="24">
        <v>0</v>
      </c>
      <c r="AI461" s="160"/>
      <c r="AN461" s="24">
        <v>45540</v>
      </c>
      <c r="AO461" s="24">
        <v>0</v>
      </c>
      <c r="AP461" s="212">
        <v>1</v>
      </c>
      <c r="AQ461" s="159" t="s">
        <v>1815</v>
      </c>
    </row>
    <row r="462" spans="1:44" ht="21" customHeight="1">
      <c r="A462" s="18" t="s">
        <v>134</v>
      </c>
      <c r="C462" s="215" t="s">
        <v>300</v>
      </c>
      <c r="D462" s="1" t="s">
        <v>615</v>
      </c>
      <c r="E462" s="28" t="s">
        <v>616</v>
      </c>
      <c r="F462" s="1" t="s">
        <v>1137</v>
      </c>
      <c r="G462" s="28" t="s">
        <v>1138</v>
      </c>
      <c r="H462" s="213">
        <v>77855</v>
      </c>
      <c r="I462" s="213">
        <f t="shared" si="9"/>
        <v>66542.735042735047</v>
      </c>
      <c r="J462" s="3">
        <v>77855</v>
      </c>
      <c r="K462" s="210">
        <v>0</v>
      </c>
      <c r="M462" s="28" t="s">
        <v>1293</v>
      </c>
      <c r="N462" s="28" t="s">
        <v>1297</v>
      </c>
      <c r="O462" s="216">
        <v>41192</v>
      </c>
      <c r="P462" s="216">
        <v>41197</v>
      </c>
      <c r="Q462" s="28" t="s">
        <v>1425</v>
      </c>
      <c r="R462" s="2" t="s">
        <v>3423</v>
      </c>
      <c r="S462" s="158" t="s">
        <v>1444</v>
      </c>
      <c r="T462" s="28" t="s">
        <v>1505</v>
      </c>
      <c r="U462" s="28"/>
      <c r="V462" s="28"/>
      <c r="X462" s="20" t="s">
        <v>1506</v>
      </c>
      <c r="Y462" s="212">
        <v>0.5</v>
      </c>
      <c r="Z462" s="24">
        <v>0</v>
      </c>
      <c r="AA462" s="160">
        <v>41270</v>
      </c>
      <c r="AB462" s="20" t="s">
        <v>1508</v>
      </c>
      <c r="AC462" s="212">
        <v>0.5</v>
      </c>
      <c r="AD462" s="24">
        <v>0</v>
      </c>
      <c r="AE462" s="159" t="s">
        <v>5022</v>
      </c>
      <c r="AH462" s="24">
        <v>0</v>
      </c>
      <c r="AI462" s="160"/>
      <c r="AN462" s="24">
        <v>77855</v>
      </c>
      <c r="AO462" s="24">
        <v>0</v>
      </c>
      <c r="AP462" s="212">
        <v>1</v>
      </c>
      <c r="AQ462" s="159" t="s">
        <v>1816</v>
      </c>
    </row>
    <row r="463" spans="1:44" ht="21" customHeight="1">
      <c r="A463" s="18" t="s">
        <v>134</v>
      </c>
      <c r="C463" s="215" t="s">
        <v>300</v>
      </c>
      <c r="D463" s="1" t="s">
        <v>615</v>
      </c>
      <c r="E463" s="28" t="s">
        <v>616</v>
      </c>
      <c r="F463" s="1" t="s">
        <v>1139</v>
      </c>
      <c r="G463" s="28" t="s">
        <v>1140</v>
      </c>
      <c r="H463" s="213">
        <v>55050</v>
      </c>
      <c r="I463" s="213">
        <f t="shared" si="9"/>
        <v>47051.282051282054</v>
      </c>
      <c r="J463" s="3">
        <v>55050</v>
      </c>
      <c r="K463" s="210">
        <v>0</v>
      </c>
      <c r="M463" s="28" t="s">
        <v>1293</v>
      </c>
      <c r="N463" s="28" t="s">
        <v>1309</v>
      </c>
      <c r="O463" s="216">
        <v>41180</v>
      </c>
      <c r="P463" s="216">
        <v>41180</v>
      </c>
      <c r="Q463" s="28" t="s">
        <v>1425</v>
      </c>
      <c r="R463" s="2" t="s">
        <v>3423</v>
      </c>
      <c r="S463" s="158" t="s">
        <v>1444</v>
      </c>
      <c r="T463" s="28" t="s">
        <v>1505</v>
      </c>
      <c r="U463" s="28"/>
      <c r="V463" s="28"/>
      <c r="X463" s="20" t="s">
        <v>1506</v>
      </c>
      <c r="Y463" s="212">
        <v>0.5</v>
      </c>
      <c r="Z463" s="24">
        <v>0</v>
      </c>
      <c r="AA463" s="160">
        <v>41270</v>
      </c>
      <c r="AB463" s="20" t="s">
        <v>1508</v>
      </c>
      <c r="AC463" s="212">
        <v>0.5</v>
      </c>
      <c r="AD463" s="24">
        <v>0</v>
      </c>
      <c r="AE463" s="159" t="s">
        <v>5029</v>
      </c>
      <c r="AH463" s="24">
        <v>0</v>
      </c>
      <c r="AI463" s="160"/>
      <c r="AN463" s="24">
        <v>55050</v>
      </c>
      <c r="AO463" s="24">
        <v>0</v>
      </c>
      <c r="AP463" s="212">
        <v>1</v>
      </c>
      <c r="AQ463" s="159" t="s">
        <v>1817</v>
      </c>
    </row>
    <row r="464" spans="1:44" ht="21" customHeight="1">
      <c r="A464" s="18" t="s">
        <v>134</v>
      </c>
      <c r="C464" s="215" t="s">
        <v>300</v>
      </c>
      <c r="D464" s="1" t="s">
        <v>615</v>
      </c>
      <c r="E464" s="28" t="s">
        <v>616</v>
      </c>
      <c r="F464" s="1" t="s">
        <v>1141</v>
      </c>
      <c r="G464" s="28" t="s">
        <v>1142</v>
      </c>
      <c r="H464" s="213">
        <v>1794</v>
      </c>
      <c r="I464" s="213">
        <f t="shared" si="9"/>
        <v>1533.3333333333335</v>
      </c>
      <c r="J464" s="3">
        <v>1794</v>
      </c>
      <c r="K464" s="210">
        <v>0</v>
      </c>
      <c r="M464" s="28" t="s">
        <v>1293</v>
      </c>
      <c r="N464" s="28" t="s">
        <v>1400</v>
      </c>
      <c r="O464" s="216">
        <v>41176</v>
      </c>
      <c r="P464" s="216">
        <v>41211</v>
      </c>
      <c r="Q464" s="28" t="s">
        <v>1425</v>
      </c>
      <c r="R464" s="2" t="s">
        <v>3423</v>
      </c>
      <c r="S464" s="158">
        <v>1</v>
      </c>
      <c r="T464" s="28" t="s">
        <v>1505</v>
      </c>
      <c r="U464" s="28"/>
      <c r="V464" s="28"/>
      <c r="X464" s="20" t="s">
        <v>1508</v>
      </c>
      <c r="Y464" s="212">
        <v>1</v>
      </c>
      <c r="Z464" s="24">
        <v>0</v>
      </c>
      <c r="AA464" s="24">
        <v>2016.11</v>
      </c>
      <c r="AD464" s="24">
        <v>0</v>
      </c>
      <c r="AE464" s="159"/>
      <c r="AH464" s="24">
        <v>0</v>
      </c>
      <c r="AI464" s="160"/>
      <c r="AN464" s="24">
        <v>1794</v>
      </c>
      <c r="AO464" s="24">
        <v>0</v>
      </c>
      <c r="AP464" s="212">
        <v>1</v>
      </c>
      <c r="AQ464" s="159"/>
    </row>
    <row r="465" spans="1:43" ht="21" customHeight="1">
      <c r="A465" s="18" t="s">
        <v>134</v>
      </c>
      <c r="C465" s="215" t="s">
        <v>300</v>
      </c>
      <c r="D465" s="1" t="s">
        <v>615</v>
      </c>
      <c r="E465" s="28" t="s">
        <v>616</v>
      </c>
      <c r="F465" s="1" t="s">
        <v>1143</v>
      </c>
      <c r="G465" s="28" t="s">
        <v>1144</v>
      </c>
      <c r="H465" s="213">
        <v>14950</v>
      </c>
      <c r="I465" s="213">
        <f t="shared" si="9"/>
        <v>12777.777777777779</v>
      </c>
      <c r="J465" s="3">
        <v>14950</v>
      </c>
      <c r="K465" s="210">
        <v>0</v>
      </c>
      <c r="M465" s="28" t="s">
        <v>1293</v>
      </c>
      <c r="N465" s="28" t="s">
        <v>1324</v>
      </c>
      <c r="O465" s="216">
        <v>41180</v>
      </c>
      <c r="P465" s="216">
        <v>41180</v>
      </c>
      <c r="Q465" s="28" t="s">
        <v>1425</v>
      </c>
      <c r="R465" s="2" t="s">
        <v>3423</v>
      </c>
      <c r="S465" s="158" t="s">
        <v>1444</v>
      </c>
      <c r="T465" s="28" t="s">
        <v>1505</v>
      </c>
      <c r="U465" s="28"/>
      <c r="V465" s="28"/>
      <c r="X465" s="20" t="s">
        <v>1506</v>
      </c>
      <c r="Y465" s="212">
        <v>0.5</v>
      </c>
      <c r="Z465" s="24">
        <v>0</v>
      </c>
      <c r="AA465" s="160">
        <v>41270</v>
      </c>
      <c r="AB465" s="20" t="s">
        <v>1508</v>
      </c>
      <c r="AC465" s="212">
        <v>0.5</v>
      </c>
      <c r="AD465" s="24">
        <v>0</v>
      </c>
      <c r="AE465" s="159" t="s">
        <v>5022</v>
      </c>
      <c r="AH465" s="24">
        <v>0</v>
      </c>
      <c r="AI465" s="160"/>
      <c r="AN465" s="24">
        <v>14950</v>
      </c>
      <c r="AO465" s="24">
        <v>0</v>
      </c>
      <c r="AP465" s="212">
        <v>1</v>
      </c>
      <c r="AQ465" s="159" t="s">
        <v>1818</v>
      </c>
    </row>
    <row r="466" spans="1:43" ht="21" customHeight="1">
      <c r="A466" s="18" t="s">
        <v>140</v>
      </c>
      <c r="C466" s="215" t="s">
        <v>302</v>
      </c>
      <c r="D466" s="28" t="s">
        <v>618</v>
      </c>
      <c r="E466" s="28" t="s">
        <v>510</v>
      </c>
      <c r="G466" s="28" t="s">
        <v>1145</v>
      </c>
      <c r="H466" s="213">
        <v>286000</v>
      </c>
      <c r="I466" s="213">
        <v>286000</v>
      </c>
      <c r="J466" s="3">
        <v>286000</v>
      </c>
      <c r="K466" s="210">
        <v>0</v>
      </c>
      <c r="M466" s="28" t="s">
        <v>1306</v>
      </c>
      <c r="N466" s="28" t="s">
        <v>1401</v>
      </c>
      <c r="O466" s="216">
        <v>40732</v>
      </c>
      <c r="P466" s="216">
        <v>40739</v>
      </c>
      <c r="Q466" s="28" t="s">
        <v>1414</v>
      </c>
      <c r="R466" s="2" t="s">
        <v>3423</v>
      </c>
      <c r="S466" s="158">
        <v>1</v>
      </c>
      <c r="T466" s="28" t="s">
        <v>1505</v>
      </c>
      <c r="U466" s="28"/>
      <c r="V466" s="28"/>
      <c r="X466" s="20" t="s">
        <v>1506</v>
      </c>
      <c r="Y466" s="212">
        <v>0.5</v>
      </c>
      <c r="Z466" s="24">
        <v>143000</v>
      </c>
      <c r="AA466" s="160">
        <v>41026</v>
      </c>
      <c r="AC466" s="212">
        <v>0.35</v>
      </c>
      <c r="AD466" s="24">
        <v>100100</v>
      </c>
      <c r="AE466" s="160">
        <v>41270</v>
      </c>
      <c r="AG466" s="212">
        <v>0.15</v>
      </c>
      <c r="AH466" s="24">
        <v>42900</v>
      </c>
      <c r="AI466" s="160">
        <v>41635</v>
      </c>
      <c r="AN466" s="24">
        <v>286000</v>
      </c>
      <c r="AO466" s="24">
        <v>0</v>
      </c>
      <c r="AP466" s="212">
        <v>1</v>
      </c>
      <c r="AQ466" s="159" t="s">
        <v>1819</v>
      </c>
    </row>
    <row r="467" spans="1:43" ht="21" customHeight="1">
      <c r="A467" s="18" t="s">
        <v>139</v>
      </c>
      <c r="C467" s="215" t="s">
        <v>314</v>
      </c>
      <c r="D467" s="28" t="s">
        <v>640</v>
      </c>
      <c r="E467" s="28" t="s">
        <v>641</v>
      </c>
      <c r="F467" s="1" t="s">
        <v>1186</v>
      </c>
      <c r="G467" s="28" t="s">
        <v>1187</v>
      </c>
      <c r="H467" s="213">
        <v>340147.64</v>
      </c>
      <c r="I467" s="213">
        <f>H467/(1+0.17)</f>
        <v>290724.47863247868</v>
      </c>
      <c r="J467" s="3">
        <v>340147.64</v>
      </c>
      <c r="K467" s="210">
        <v>0</v>
      </c>
      <c r="M467" s="28" t="s">
        <v>1296</v>
      </c>
      <c r="N467" s="28" t="s">
        <v>1321</v>
      </c>
      <c r="O467" s="216">
        <v>41180</v>
      </c>
      <c r="P467" s="216">
        <v>41198</v>
      </c>
      <c r="Q467" s="28" t="s">
        <v>1414</v>
      </c>
      <c r="R467" s="2" t="s">
        <v>3423</v>
      </c>
      <c r="S467" s="158" t="s">
        <v>1434</v>
      </c>
      <c r="T467" s="28" t="s">
        <v>1505</v>
      </c>
      <c r="U467" s="28"/>
      <c r="V467" s="28"/>
      <c r="X467" s="20" t="s">
        <v>1506</v>
      </c>
      <c r="Y467" s="212">
        <v>0.5</v>
      </c>
      <c r="Z467" s="24">
        <v>0</v>
      </c>
      <c r="AA467" s="160">
        <v>41211</v>
      </c>
      <c r="AC467" s="212">
        <v>0.5</v>
      </c>
      <c r="AD467" s="24">
        <v>0</v>
      </c>
      <c r="AE467" s="160">
        <v>41242</v>
      </c>
      <c r="AH467" s="24">
        <v>0</v>
      </c>
      <c r="AI467" s="160"/>
      <c r="AN467" s="24">
        <v>340147.64</v>
      </c>
      <c r="AO467" s="24">
        <v>0</v>
      </c>
      <c r="AP467" s="212">
        <v>1</v>
      </c>
      <c r="AQ467" s="159" t="s">
        <v>1761</v>
      </c>
    </row>
    <row r="468" spans="1:43" ht="21" customHeight="1">
      <c r="A468" s="18" t="s">
        <v>139</v>
      </c>
      <c r="C468" s="215" t="s">
        <v>314</v>
      </c>
      <c r="D468" s="28" t="s">
        <v>640</v>
      </c>
      <c r="E468" s="28" t="s">
        <v>641</v>
      </c>
      <c r="F468" s="1" t="s">
        <v>1188</v>
      </c>
      <c r="G468" s="28" t="s">
        <v>1189</v>
      </c>
      <c r="H468" s="213">
        <v>122500</v>
      </c>
      <c r="I468" s="213">
        <f t="shared" ref="I468:I531" si="10">H468/(1+0.17)</f>
        <v>104700.8547008547</v>
      </c>
      <c r="J468" s="3">
        <v>122500</v>
      </c>
      <c r="K468" s="210">
        <v>0</v>
      </c>
      <c r="M468" s="28" t="s">
        <v>1296</v>
      </c>
      <c r="N468" s="28" t="s">
        <v>1287</v>
      </c>
      <c r="O468" s="216">
        <v>41182</v>
      </c>
      <c r="P468" s="216">
        <v>41206</v>
      </c>
      <c r="Q468" s="28" t="s">
        <v>1414</v>
      </c>
      <c r="R468" s="2" t="s">
        <v>3423</v>
      </c>
      <c r="S468" s="158" t="s">
        <v>1434</v>
      </c>
      <c r="T468" s="28" t="s">
        <v>1505</v>
      </c>
      <c r="U468" s="28"/>
      <c r="V468" s="28"/>
      <c r="X468" s="20" t="s">
        <v>1506</v>
      </c>
      <c r="Y468" s="212">
        <v>0.5</v>
      </c>
      <c r="Z468" s="24">
        <v>0</v>
      </c>
      <c r="AA468" s="160">
        <v>41211</v>
      </c>
      <c r="AC468" s="212">
        <v>0.4</v>
      </c>
      <c r="AD468" s="24">
        <v>0</v>
      </c>
      <c r="AE468" s="160">
        <v>41270</v>
      </c>
      <c r="AF468" s="20" t="s">
        <v>1508</v>
      </c>
      <c r="AG468" s="212">
        <v>0.1</v>
      </c>
      <c r="AH468" s="24">
        <v>0</v>
      </c>
      <c r="AI468" s="160">
        <v>41485</v>
      </c>
      <c r="AN468" s="24">
        <v>122500</v>
      </c>
      <c r="AO468" s="24">
        <v>0</v>
      </c>
      <c r="AP468" s="212">
        <v>1</v>
      </c>
      <c r="AQ468" s="159" t="s">
        <v>1762</v>
      </c>
    </row>
    <row r="469" spans="1:43" ht="21" customHeight="1">
      <c r="A469" s="18" t="s">
        <v>3483</v>
      </c>
      <c r="C469" s="215" t="s">
        <v>314</v>
      </c>
      <c r="D469" s="28" t="s">
        <v>640</v>
      </c>
      <c r="E469" s="28" t="s">
        <v>641</v>
      </c>
      <c r="F469" s="1" t="s">
        <v>3484</v>
      </c>
      <c r="G469" s="28" t="s">
        <v>3485</v>
      </c>
      <c r="H469" s="213">
        <v>55890</v>
      </c>
      <c r="I469" s="213">
        <f t="shared" si="10"/>
        <v>47769.230769230773</v>
      </c>
      <c r="J469" s="3">
        <v>55890</v>
      </c>
      <c r="K469" s="210">
        <v>0</v>
      </c>
      <c r="M469" s="28" t="s">
        <v>3486</v>
      </c>
      <c r="N469" s="28" t="s">
        <v>3487</v>
      </c>
      <c r="O469" s="216">
        <v>41311</v>
      </c>
      <c r="P469" s="216">
        <v>41346</v>
      </c>
      <c r="Q469" s="28" t="s">
        <v>1414</v>
      </c>
      <c r="R469" s="2" t="s">
        <v>3423</v>
      </c>
      <c r="S469" s="158" t="s">
        <v>3488</v>
      </c>
      <c r="T469" s="28" t="s">
        <v>1505</v>
      </c>
      <c r="U469" s="28"/>
      <c r="V469" s="28"/>
      <c r="X469" s="20" t="s">
        <v>1506</v>
      </c>
      <c r="Y469" s="212">
        <v>0.5</v>
      </c>
      <c r="Z469" s="24">
        <v>0</v>
      </c>
      <c r="AA469" s="160">
        <v>41362</v>
      </c>
      <c r="AB469" s="20" t="s">
        <v>4992</v>
      </c>
      <c r="AC469" s="212">
        <v>0.5</v>
      </c>
      <c r="AD469" s="24">
        <v>0</v>
      </c>
      <c r="AE469" s="160">
        <v>41485</v>
      </c>
      <c r="AH469" s="24">
        <v>0</v>
      </c>
      <c r="AI469" s="159"/>
      <c r="AN469" s="24">
        <v>55890</v>
      </c>
      <c r="AO469" s="24">
        <v>0</v>
      </c>
      <c r="AP469" s="212">
        <v>1</v>
      </c>
      <c r="AQ469" s="159"/>
    </row>
    <row r="470" spans="1:43" ht="21" customHeight="1">
      <c r="A470" s="18" t="s">
        <v>134</v>
      </c>
      <c r="C470" s="215" t="s">
        <v>303</v>
      </c>
      <c r="D470" s="28" t="s">
        <v>619</v>
      </c>
      <c r="E470" s="28" t="s">
        <v>620</v>
      </c>
      <c r="F470" s="1" t="s">
        <v>1146</v>
      </c>
      <c r="G470" s="28" t="s">
        <v>1147</v>
      </c>
      <c r="H470" s="213">
        <v>19900</v>
      </c>
      <c r="I470" s="213">
        <f t="shared" si="10"/>
        <v>17008.547008547008</v>
      </c>
      <c r="J470" s="3">
        <v>19900</v>
      </c>
      <c r="K470" s="210">
        <v>0</v>
      </c>
      <c r="M470" s="28" t="s">
        <v>1296</v>
      </c>
      <c r="N470" s="28" t="s">
        <v>1377</v>
      </c>
      <c r="O470" s="216">
        <v>40972</v>
      </c>
      <c r="P470" s="216">
        <v>41015</v>
      </c>
      <c r="Q470" s="28" t="s">
        <v>1414</v>
      </c>
      <c r="R470" s="2" t="s">
        <v>3423</v>
      </c>
      <c r="S470" s="158">
        <v>1</v>
      </c>
      <c r="T470" s="28" t="s">
        <v>1505</v>
      </c>
      <c r="U470" s="28"/>
      <c r="V470" s="28"/>
      <c r="X470" s="20" t="s">
        <v>1506</v>
      </c>
      <c r="Y470" s="212">
        <v>1</v>
      </c>
      <c r="Z470" s="24">
        <v>47430</v>
      </c>
      <c r="AA470" s="160">
        <v>41088</v>
      </c>
      <c r="AE470" s="160"/>
      <c r="AH470" s="24">
        <v>0</v>
      </c>
      <c r="AI470" s="160"/>
      <c r="AN470" s="24">
        <v>19900</v>
      </c>
      <c r="AO470" s="24">
        <v>0</v>
      </c>
      <c r="AP470" s="212">
        <v>1</v>
      </c>
      <c r="AQ470" s="159" t="s">
        <v>1744</v>
      </c>
    </row>
    <row r="471" spans="1:43" ht="21" customHeight="1">
      <c r="A471" s="18" t="s">
        <v>134</v>
      </c>
      <c r="C471" s="215" t="s">
        <v>303</v>
      </c>
      <c r="D471" s="28" t="s">
        <v>619</v>
      </c>
      <c r="E471" s="28" t="s">
        <v>620</v>
      </c>
      <c r="F471" s="1" t="s">
        <v>1148</v>
      </c>
      <c r="G471" s="28" t="s">
        <v>1149</v>
      </c>
      <c r="H471" s="213">
        <v>12090</v>
      </c>
      <c r="I471" s="213">
        <f t="shared" si="10"/>
        <v>10333.333333333334</v>
      </c>
      <c r="J471" s="3">
        <v>12090</v>
      </c>
      <c r="K471" s="210">
        <v>0</v>
      </c>
      <c r="M471" s="28" t="s">
        <v>1296</v>
      </c>
      <c r="N471" s="28" t="s">
        <v>1375</v>
      </c>
      <c r="O471" s="216">
        <v>40972</v>
      </c>
      <c r="P471" s="216">
        <v>40989</v>
      </c>
      <c r="Q471" s="28" t="s">
        <v>1414</v>
      </c>
      <c r="R471" s="2" t="s">
        <v>3423</v>
      </c>
      <c r="S471" s="158">
        <v>1</v>
      </c>
      <c r="T471" s="28" t="s">
        <v>1505</v>
      </c>
      <c r="U471" s="28"/>
      <c r="V471" s="28"/>
      <c r="X471" s="20" t="s">
        <v>1506</v>
      </c>
      <c r="Y471" s="212">
        <v>1</v>
      </c>
      <c r="Z471" s="24">
        <v>0</v>
      </c>
      <c r="AA471" s="160">
        <v>41088</v>
      </c>
      <c r="AE471" s="160"/>
      <c r="AH471" s="24">
        <v>0</v>
      </c>
      <c r="AI471" s="160"/>
      <c r="AN471" s="24">
        <v>12090</v>
      </c>
      <c r="AO471" s="24">
        <v>0</v>
      </c>
      <c r="AP471" s="212">
        <v>1</v>
      </c>
      <c r="AQ471" s="159" t="s">
        <v>1745</v>
      </c>
    </row>
    <row r="472" spans="1:43" ht="21" customHeight="1">
      <c r="A472" s="18" t="s">
        <v>134</v>
      </c>
      <c r="C472" s="215" t="s">
        <v>303</v>
      </c>
      <c r="D472" s="28" t="s">
        <v>619</v>
      </c>
      <c r="E472" s="28" t="s">
        <v>620</v>
      </c>
      <c r="F472" s="1" t="s">
        <v>1150</v>
      </c>
      <c r="G472" s="28" t="s">
        <v>1151</v>
      </c>
      <c r="H472" s="213">
        <v>14190</v>
      </c>
      <c r="I472" s="213">
        <f t="shared" si="10"/>
        <v>12128.205128205129</v>
      </c>
      <c r="J472" s="3">
        <v>14190</v>
      </c>
      <c r="K472" s="210">
        <v>0</v>
      </c>
      <c r="M472" s="28" t="s">
        <v>1296</v>
      </c>
      <c r="N472" s="28" t="s">
        <v>1344</v>
      </c>
      <c r="O472" s="216">
        <v>40974</v>
      </c>
      <c r="P472" s="216">
        <v>40990</v>
      </c>
      <c r="Q472" s="28" t="s">
        <v>1414</v>
      </c>
      <c r="R472" s="2" t="s">
        <v>3423</v>
      </c>
      <c r="S472" s="158">
        <v>1</v>
      </c>
      <c r="T472" s="28" t="s">
        <v>1505</v>
      </c>
      <c r="U472" s="28"/>
      <c r="V472" s="28"/>
      <c r="X472" s="20" t="s">
        <v>1506</v>
      </c>
      <c r="Y472" s="212">
        <v>1</v>
      </c>
      <c r="Z472" s="24">
        <v>0</v>
      </c>
      <c r="AA472" s="160">
        <v>40997</v>
      </c>
      <c r="AE472" s="160"/>
      <c r="AH472" s="24">
        <v>0</v>
      </c>
      <c r="AI472" s="160"/>
      <c r="AN472" s="24">
        <v>14190</v>
      </c>
      <c r="AO472" s="24">
        <v>0</v>
      </c>
      <c r="AP472" s="212">
        <v>1</v>
      </c>
      <c r="AQ472" s="159" t="s">
        <v>1746</v>
      </c>
    </row>
    <row r="473" spans="1:43" ht="21" customHeight="1">
      <c r="A473" s="18" t="s">
        <v>134</v>
      </c>
      <c r="C473" s="215" t="s">
        <v>303</v>
      </c>
      <c r="D473" s="28" t="s">
        <v>619</v>
      </c>
      <c r="E473" s="28" t="s">
        <v>620</v>
      </c>
      <c r="F473" s="1" t="s">
        <v>1152</v>
      </c>
      <c r="G473" s="28" t="s">
        <v>1153</v>
      </c>
      <c r="H473" s="213">
        <v>1250</v>
      </c>
      <c r="I473" s="213">
        <f t="shared" si="10"/>
        <v>1068.3760683760684</v>
      </c>
      <c r="J473" s="3">
        <v>1250</v>
      </c>
      <c r="K473" s="210">
        <v>0</v>
      </c>
      <c r="M473" s="28" t="s">
        <v>1296</v>
      </c>
      <c r="N473" s="28" t="s">
        <v>1347</v>
      </c>
      <c r="O473" s="216">
        <v>40972</v>
      </c>
      <c r="P473" s="216">
        <v>40975</v>
      </c>
      <c r="Q473" s="28" t="s">
        <v>1414</v>
      </c>
      <c r="R473" s="2" t="s">
        <v>3423</v>
      </c>
      <c r="S473" s="158">
        <v>1</v>
      </c>
      <c r="T473" s="28" t="s">
        <v>1505</v>
      </c>
      <c r="U473" s="28"/>
      <c r="V473" s="28"/>
      <c r="X473" s="20" t="s">
        <v>1506</v>
      </c>
      <c r="Y473" s="212">
        <v>1</v>
      </c>
      <c r="Z473" s="24">
        <v>0</v>
      </c>
      <c r="AA473" s="160">
        <v>40997</v>
      </c>
      <c r="AE473" s="160"/>
      <c r="AH473" s="24">
        <v>0</v>
      </c>
      <c r="AI473" s="160"/>
      <c r="AN473" s="24">
        <v>1250</v>
      </c>
      <c r="AO473" s="24">
        <v>0</v>
      </c>
      <c r="AP473" s="212">
        <v>1</v>
      </c>
      <c r="AQ473" s="159" t="s">
        <v>1747</v>
      </c>
    </row>
    <row r="474" spans="1:43" ht="21" customHeight="1">
      <c r="A474" s="18" t="s">
        <v>3442</v>
      </c>
      <c r="C474" s="215" t="s">
        <v>3495</v>
      </c>
      <c r="D474" s="28" t="s">
        <v>3496</v>
      </c>
      <c r="E474" s="28" t="s">
        <v>3497</v>
      </c>
      <c r="F474" s="1" t="s">
        <v>3498</v>
      </c>
      <c r="G474" s="28" t="s">
        <v>3499</v>
      </c>
      <c r="H474" s="213">
        <v>125800</v>
      </c>
      <c r="I474" s="213">
        <f t="shared" si="10"/>
        <v>107521.36752136753</v>
      </c>
      <c r="J474" s="3">
        <v>107521.37</v>
      </c>
      <c r="K474" s="210">
        <v>-2.4786324647720903E-3</v>
      </c>
      <c r="M474" s="28" t="s">
        <v>3500</v>
      </c>
      <c r="N474" s="28" t="s">
        <v>3501</v>
      </c>
      <c r="O474" s="216">
        <v>41421</v>
      </c>
      <c r="P474" s="216">
        <v>41424</v>
      </c>
      <c r="Q474" s="28" t="s">
        <v>1425</v>
      </c>
      <c r="R474" s="2" t="s">
        <v>3423</v>
      </c>
      <c r="S474" s="158" t="s">
        <v>3502</v>
      </c>
      <c r="T474" s="28" t="s">
        <v>3503</v>
      </c>
      <c r="U474" s="28"/>
      <c r="V474" s="28"/>
      <c r="X474" s="20" t="s">
        <v>1508</v>
      </c>
      <c r="Y474" s="212">
        <v>0.8</v>
      </c>
      <c r="Z474" s="24">
        <v>0</v>
      </c>
      <c r="AA474" s="160">
        <v>41670</v>
      </c>
      <c r="AB474" s="20" t="s">
        <v>1508</v>
      </c>
      <c r="AC474" s="212">
        <v>0.15</v>
      </c>
      <c r="AD474" s="24">
        <v>0</v>
      </c>
      <c r="AE474" s="159" t="s">
        <v>5025</v>
      </c>
      <c r="AH474" s="24">
        <v>0</v>
      </c>
      <c r="AI474" s="159"/>
      <c r="AJ474" s="20" t="s">
        <v>1534</v>
      </c>
      <c r="AK474" s="30">
        <v>0.05</v>
      </c>
      <c r="AL474" s="20">
        <v>6290</v>
      </c>
      <c r="AN474" s="24">
        <v>125800</v>
      </c>
      <c r="AO474" s="24">
        <v>0</v>
      </c>
      <c r="AP474" s="212">
        <v>1</v>
      </c>
      <c r="AQ474" s="159" t="s">
        <v>1826</v>
      </c>
    </row>
    <row r="475" spans="1:43" ht="21" customHeight="1">
      <c r="A475" s="18" t="s">
        <v>134</v>
      </c>
      <c r="C475" s="215" t="s">
        <v>304</v>
      </c>
      <c r="D475" s="28" t="s">
        <v>621</v>
      </c>
      <c r="E475" s="28" t="s">
        <v>622</v>
      </c>
      <c r="F475" s="1" t="s">
        <v>1154</v>
      </c>
      <c r="G475" s="28" t="s">
        <v>1147</v>
      </c>
      <c r="H475" s="213">
        <v>15000</v>
      </c>
      <c r="I475" s="213">
        <f t="shared" si="10"/>
        <v>12820.512820512822</v>
      </c>
      <c r="J475" s="3">
        <v>15000</v>
      </c>
      <c r="K475" s="210">
        <v>0</v>
      </c>
      <c r="M475" s="28" t="s">
        <v>1296</v>
      </c>
      <c r="N475" s="28" t="s">
        <v>1377</v>
      </c>
      <c r="O475" s="216">
        <v>40972</v>
      </c>
      <c r="P475" s="216">
        <v>41015</v>
      </c>
      <c r="Q475" s="28" t="s">
        <v>1414</v>
      </c>
      <c r="R475" s="2" t="s">
        <v>3423</v>
      </c>
      <c r="S475" s="158">
        <v>1</v>
      </c>
      <c r="T475" s="28" t="s">
        <v>1505</v>
      </c>
      <c r="U475" s="28"/>
      <c r="V475" s="28"/>
      <c r="X475" s="20" t="s">
        <v>1506</v>
      </c>
      <c r="Y475" s="212">
        <v>1</v>
      </c>
      <c r="Z475" s="24">
        <v>26600</v>
      </c>
      <c r="AA475" s="160">
        <v>41088</v>
      </c>
      <c r="AE475" s="160"/>
      <c r="AH475" s="24">
        <v>0</v>
      </c>
      <c r="AI475" s="160"/>
      <c r="AN475" s="24">
        <v>15000</v>
      </c>
      <c r="AO475" s="24">
        <v>0</v>
      </c>
      <c r="AP475" s="212">
        <v>1</v>
      </c>
      <c r="AQ475" s="159" t="s">
        <v>1748</v>
      </c>
    </row>
    <row r="476" spans="1:43" ht="21" customHeight="1">
      <c r="A476" s="18" t="s">
        <v>134</v>
      </c>
      <c r="C476" s="215" t="s">
        <v>304</v>
      </c>
      <c r="D476" s="28" t="s">
        <v>621</v>
      </c>
      <c r="E476" s="28" t="s">
        <v>622</v>
      </c>
      <c r="F476" s="1" t="s">
        <v>1154</v>
      </c>
      <c r="G476" s="28" t="s">
        <v>1155</v>
      </c>
      <c r="H476" s="213">
        <v>4650</v>
      </c>
      <c r="I476" s="213">
        <f t="shared" si="10"/>
        <v>3974.3589743589746</v>
      </c>
      <c r="J476" s="3">
        <v>4650</v>
      </c>
      <c r="K476" s="210">
        <v>0</v>
      </c>
      <c r="M476" s="28" t="s">
        <v>1296</v>
      </c>
      <c r="N476" s="28" t="s">
        <v>1375</v>
      </c>
      <c r="O476" s="216">
        <v>40972</v>
      </c>
      <c r="P476" s="216">
        <v>40989</v>
      </c>
      <c r="Q476" s="28" t="s">
        <v>1414</v>
      </c>
      <c r="R476" s="2" t="s">
        <v>3423</v>
      </c>
      <c r="S476" s="158">
        <v>1</v>
      </c>
      <c r="T476" s="28" t="s">
        <v>1505</v>
      </c>
      <c r="U476" s="28"/>
      <c r="V476" s="28"/>
      <c r="X476" s="20" t="s">
        <v>1506</v>
      </c>
      <c r="Y476" s="212">
        <v>1</v>
      </c>
      <c r="Z476" s="24">
        <v>0</v>
      </c>
      <c r="AA476" s="160">
        <v>41088</v>
      </c>
      <c r="AE476" s="160"/>
      <c r="AH476" s="24">
        <v>0</v>
      </c>
      <c r="AI476" s="160"/>
      <c r="AN476" s="24">
        <v>4650</v>
      </c>
      <c r="AO476" s="24">
        <v>0</v>
      </c>
      <c r="AP476" s="212">
        <v>1</v>
      </c>
      <c r="AQ476" s="159" t="s">
        <v>1749</v>
      </c>
    </row>
    <row r="477" spans="1:43" ht="21" customHeight="1">
      <c r="A477" s="18" t="s">
        <v>134</v>
      </c>
      <c r="C477" s="215" t="s">
        <v>304</v>
      </c>
      <c r="D477" s="28" t="s">
        <v>621</v>
      </c>
      <c r="E477" s="28" t="s">
        <v>622</v>
      </c>
      <c r="F477" s="1" t="s">
        <v>1156</v>
      </c>
      <c r="G477" s="28" t="s">
        <v>1157</v>
      </c>
      <c r="H477" s="213">
        <v>5700</v>
      </c>
      <c r="I477" s="213">
        <f t="shared" si="10"/>
        <v>4871.7948717948721</v>
      </c>
      <c r="J477" s="3">
        <v>5700</v>
      </c>
      <c r="K477" s="210">
        <v>0</v>
      </c>
      <c r="M477" s="28" t="s">
        <v>1296</v>
      </c>
      <c r="N477" s="28" t="s">
        <v>1344</v>
      </c>
      <c r="O477" s="216">
        <v>40974</v>
      </c>
      <c r="P477" s="216">
        <v>40990</v>
      </c>
      <c r="Q477" s="28" t="s">
        <v>1414</v>
      </c>
      <c r="R477" s="2" t="s">
        <v>3423</v>
      </c>
      <c r="S477" s="158">
        <v>1</v>
      </c>
      <c r="T477" s="28" t="s">
        <v>1505</v>
      </c>
      <c r="U477" s="28"/>
      <c r="V477" s="28"/>
      <c r="X477" s="20" t="s">
        <v>1506</v>
      </c>
      <c r="Y477" s="212">
        <v>1</v>
      </c>
      <c r="Z477" s="24">
        <v>0</v>
      </c>
      <c r="AA477" s="160">
        <v>40997</v>
      </c>
      <c r="AE477" s="160"/>
      <c r="AH477" s="24">
        <v>0</v>
      </c>
      <c r="AI477" s="160"/>
      <c r="AN477" s="24">
        <v>5700</v>
      </c>
      <c r="AO477" s="24">
        <v>0</v>
      </c>
      <c r="AP477" s="212">
        <v>1</v>
      </c>
      <c r="AQ477" s="159" t="s">
        <v>1750</v>
      </c>
    </row>
    <row r="478" spans="1:43" ht="21" customHeight="1">
      <c r="A478" s="18" t="s">
        <v>134</v>
      </c>
      <c r="C478" s="215" t="s">
        <v>304</v>
      </c>
      <c r="D478" s="28" t="s">
        <v>621</v>
      </c>
      <c r="E478" s="28" t="s">
        <v>622</v>
      </c>
      <c r="F478" s="1" t="s">
        <v>1158</v>
      </c>
      <c r="G478" s="28" t="s">
        <v>1159</v>
      </c>
      <c r="H478" s="213">
        <v>1250</v>
      </c>
      <c r="I478" s="213">
        <f t="shared" si="10"/>
        <v>1068.3760683760684</v>
      </c>
      <c r="J478" s="3">
        <v>1250</v>
      </c>
      <c r="K478" s="210">
        <v>0</v>
      </c>
      <c r="M478" s="28" t="s">
        <v>1296</v>
      </c>
      <c r="N478" s="28" t="s">
        <v>1347</v>
      </c>
      <c r="O478" s="216">
        <v>40972</v>
      </c>
      <c r="P478" s="216">
        <v>40975</v>
      </c>
      <c r="Q478" s="28" t="s">
        <v>1414</v>
      </c>
      <c r="R478" s="2" t="s">
        <v>3423</v>
      </c>
      <c r="S478" s="158">
        <v>1</v>
      </c>
      <c r="T478" s="28" t="s">
        <v>1505</v>
      </c>
      <c r="U478" s="28"/>
      <c r="V478" s="28"/>
      <c r="X478" s="20" t="s">
        <v>1506</v>
      </c>
      <c r="Y478" s="212">
        <v>1</v>
      </c>
      <c r="Z478" s="24">
        <v>0</v>
      </c>
      <c r="AA478" s="160">
        <v>40997</v>
      </c>
      <c r="AE478" s="160"/>
      <c r="AH478" s="24">
        <v>0</v>
      </c>
      <c r="AI478" s="160"/>
      <c r="AN478" s="24">
        <v>1250</v>
      </c>
      <c r="AO478" s="24">
        <v>0</v>
      </c>
      <c r="AP478" s="212">
        <v>1</v>
      </c>
      <c r="AQ478" s="159" t="s">
        <v>1751</v>
      </c>
    </row>
    <row r="479" spans="1:43" ht="21" customHeight="1">
      <c r="A479" s="18" t="s">
        <v>134</v>
      </c>
      <c r="C479" s="215" t="s">
        <v>305</v>
      </c>
      <c r="D479" s="28" t="s">
        <v>3475</v>
      </c>
      <c r="E479" s="28" t="s">
        <v>3476</v>
      </c>
      <c r="F479" s="1" t="s">
        <v>1160</v>
      </c>
      <c r="G479" s="28" t="s">
        <v>1161</v>
      </c>
      <c r="H479" s="213">
        <v>16740</v>
      </c>
      <c r="I479" s="213">
        <f t="shared" si="10"/>
        <v>14307.692307692309</v>
      </c>
      <c r="J479" s="3">
        <v>16740</v>
      </c>
      <c r="K479" s="210">
        <v>0</v>
      </c>
      <c r="M479" s="28" t="s">
        <v>1296</v>
      </c>
      <c r="N479" s="28" t="s">
        <v>3477</v>
      </c>
      <c r="O479" s="216">
        <v>40996</v>
      </c>
      <c r="P479" s="216">
        <v>41018</v>
      </c>
      <c r="Q479" s="28" t="s">
        <v>1414</v>
      </c>
      <c r="R479" s="2" t="s">
        <v>3423</v>
      </c>
      <c r="S479" s="158">
        <v>1</v>
      </c>
      <c r="T479" s="28" t="s">
        <v>1505</v>
      </c>
      <c r="U479" s="28"/>
      <c r="V479" s="28"/>
      <c r="X479" s="20" t="s">
        <v>1506</v>
      </c>
      <c r="Y479" s="212">
        <v>0.9</v>
      </c>
      <c r="Z479" s="24">
        <v>0</v>
      </c>
      <c r="AA479" s="160">
        <v>41088</v>
      </c>
      <c r="AB479" s="20" t="s">
        <v>1508</v>
      </c>
      <c r="AC479" s="212">
        <v>0.1</v>
      </c>
      <c r="AD479" s="24">
        <v>0</v>
      </c>
      <c r="AE479" s="160">
        <v>41333</v>
      </c>
      <c r="AH479" s="24">
        <v>0</v>
      </c>
      <c r="AI479" s="160"/>
      <c r="AN479" s="24">
        <v>16740</v>
      </c>
      <c r="AO479" s="24">
        <v>0</v>
      </c>
      <c r="AP479" s="212">
        <v>1</v>
      </c>
      <c r="AQ479" s="159" t="s">
        <v>1752</v>
      </c>
    </row>
    <row r="480" spans="1:43" ht="21" customHeight="1">
      <c r="A480" s="18" t="s">
        <v>134</v>
      </c>
      <c r="C480" s="215" t="s">
        <v>305</v>
      </c>
      <c r="D480" s="28" t="s">
        <v>623</v>
      </c>
      <c r="E480" s="28" t="s">
        <v>624</v>
      </c>
      <c r="F480" s="1" t="s">
        <v>1162</v>
      </c>
      <c r="G480" s="28" t="s">
        <v>1163</v>
      </c>
      <c r="H480" s="213">
        <v>31450</v>
      </c>
      <c r="I480" s="213">
        <f t="shared" si="10"/>
        <v>26880.341880341883</v>
      </c>
      <c r="J480" s="210">
        <v>31450</v>
      </c>
      <c r="K480" s="210">
        <v>0</v>
      </c>
      <c r="M480" s="28" t="s">
        <v>1296</v>
      </c>
      <c r="N480" s="28" t="s">
        <v>1376</v>
      </c>
      <c r="O480" s="216">
        <v>40996</v>
      </c>
      <c r="P480" s="216">
        <v>41080</v>
      </c>
      <c r="Q480" s="28" t="s">
        <v>1414</v>
      </c>
      <c r="R480" s="2" t="s">
        <v>3423</v>
      </c>
      <c r="S480" s="158">
        <v>1</v>
      </c>
      <c r="T480" s="28" t="s">
        <v>1505</v>
      </c>
      <c r="U480" s="28"/>
      <c r="V480" s="28"/>
      <c r="X480" s="20" t="s">
        <v>1506</v>
      </c>
      <c r="Y480" s="212">
        <v>0.9</v>
      </c>
      <c r="Z480" s="24">
        <v>0</v>
      </c>
      <c r="AA480" s="160">
        <v>41088</v>
      </c>
      <c r="AB480" s="20" t="s">
        <v>1508</v>
      </c>
      <c r="AC480" s="212">
        <v>0.1</v>
      </c>
      <c r="AD480" s="24">
        <v>0</v>
      </c>
      <c r="AE480" s="160">
        <v>41485</v>
      </c>
      <c r="AH480" s="24">
        <v>0</v>
      </c>
      <c r="AI480" s="160"/>
      <c r="AN480" s="24">
        <v>31450</v>
      </c>
      <c r="AO480" s="24">
        <v>0</v>
      </c>
      <c r="AP480" s="212">
        <v>1</v>
      </c>
      <c r="AQ480" s="159" t="s">
        <v>1753</v>
      </c>
    </row>
    <row r="481" spans="1:43" ht="21" customHeight="1">
      <c r="A481" s="18" t="s">
        <v>134</v>
      </c>
      <c r="C481" s="215" t="s">
        <v>305</v>
      </c>
      <c r="D481" s="28" t="s">
        <v>623</v>
      </c>
      <c r="E481" s="28" t="s">
        <v>624</v>
      </c>
      <c r="F481" s="1" t="s">
        <v>1164</v>
      </c>
      <c r="G481" s="28" t="s">
        <v>1165</v>
      </c>
      <c r="H481" s="213">
        <v>2300</v>
      </c>
      <c r="I481" s="213">
        <f t="shared" si="10"/>
        <v>1965.8119658119658</v>
      </c>
      <c r="J481" s="3">
        <v>2300</v>
      </c>
      <c r="K481" s="210">
        <v>0</v>
      </c>
      <c r="M481" s="28" t="s">
        <v>1296</v>
      </c>
      <c r="N481" s="28" t="s">
        <v>1347</v>
      </c>
      <c r="O481" s="216">
        <v>40996</v>
      </c>
      <c r="P481" s="216">
        <v>41011</v>
      </c>
      <c r="Q481" s="28" t="s">
        <v>1414</v>
      </c>
      <c r="R481" s="2" t="s">
        <v>3423</v>
      </c>
      <c r="S481" s="158">
        <v>1</v>
      </c>
      <c r="T481" s="28" t="s">
        <v>1505</v>
      </c>
      <c r="U481" s="28"/>
      <c r="V481" s="28"/>
      <c r="X481" s="20" t="s">
        <v>1506</v>
      </c>
      <c r="Y481" s="212">
        <v>1</v>
      </c>
      <c r="Z481" s="24">
        <v>0</v>
      </c>
      <c r="AA481" s="160">
        <v>41026</v>
      </c>
      <c r="AD481" s="24">
        <v>0</v>
      </c>
      <c r="AE481" s="160"/>
      <c r="AH481" s="24">
        <v>0</v>
      </c>
      <c r="AI481" s="160"/>
      <c r="AN481" s="24">
        <v>2300</v>
      </c>
      <c r="AO481" s="24">
        <v>0</v>
      </c>
      <c r="AP481" s="212">
        <v>1</v>
      </c>
      <c r="AQ481" s="159" t="s">
        <v>1754</v>
      </c>
    </row>
    <row r="482" spans="1:43" ht="21" customHeight="1">
      <c r="A482" s="18" t="s">
        <v>139</v>
      </c>
      <c r="C482" s="215" t="s">
        <v>317</v>
      </c>
      <c r="D482" s="1" t="s">
        <v>3504</v>
      </c>
      <c r="E482" s="28" t="s">
        <v>646</v>
      </c>
      <c r="F482" s="1" t="s">
        <v>1203</v>
      </c>
      <c r="G482" s="28" t="s">
        <v>1204</v>
      </c>
      <c r="H482" s="213">
        <v>111742</v>
      </c>
      <c r="I482" s="213">
        <f t="shared" si="10"/>
        <v>95505.982905982906</v>
      </c>
      <c r="J482" s="3">
        <v>111742</v>
      </c>
      <c r="K482" s="210">
        <v>0</v>
      </c>
      <c r="M482" s="28" t="s">
        <v>1406</v>
      </c>
      <c r="N482" s="28" t="s">
        <v>1309</v>
      </c>
      <c r="O482" s="216">
        <v>41230</v>
      </c>
      <c r="P482" s="216">
        <v>41242</v>
      </c>
      <c r="Q482" s="28" t="s">
        <v>1414</v>
      </c>
      <c r="R482" s="2" t="s">
        <v>3423</v>
      </c>
      <c r="S482" s="158" t="s">
        <v>3505</v>
      </c>
      <c r="T482" s="28" t="s">
        <v>1505</v>
      </c>
      <c r="U482" s="28"/>
      <c r="V482" s="28"/>
      <c r="X482" s="20" t="s">
        <v>1506</v>
      </c>
      <c r="Y482" s="212">
        <v>0.5</v>
      </c>
      <c r="Z482" s="24">
        <v>0</v>
      </c>
      <c r="AA482" s="160">
        <v>41270</v>
      </c>
      <c r="AB482" s="20" t="s">
        <v>1508</v>
      </c>
      <c r="AC482" s="212">
        <v>0.4</v>
      </c>
      <c r="AD482" s="24">
        <v>0</v>
      </c>
      <c r="AE482" s="159" t="s">
        <v>5022</v>
      </c>
      <c r="AF482" s="20" t="s">
        <v>1534</v>
      </c>
      <c r="AG482" s="212">
        <v>0.1</v>
      </c>
      <c r="AH482" s="24">
        <v>0</v>
      </c>
      <c r="AI482" s="159">
        <v>2016.5</v>
      </c>
      <c r="AN482" s="24">
        <v>111742</v>
      </c>
      <c r="AO482" s="24">
        <v>0</v>
      </c>
      <c r="AP482" s="212">
        <v>1</v>
      </c>
      <c r="AQ482" s="159" t="s">
        <v>1829</v>
      </c>
    </row>
    <row r="483" spans="1:43" ht="21" customHeight="1">
      <c r="A483" s="18" t="s">
        <v>139</v>
      </c>
      <c r="C483" s="215" t="s">
        <v>317</v>
      </c>
      <c r="D483" s="1" t="s">
        <v>647</v>
      </c>
      <c r="E483" s="28" t="s">
        <v>646</v>
      </c>
      <c r="F483" s="1" t="s">
        <v>1205</v>
      </c>
      <c r="G483" s="28" t="s">
        <v>1206</v>
      </c>
      <c r="H483" s="213">
        <v>130940</v>
      </c>
      <c r="I483" s="213">
        <f t="shared" si="10"/>
        <v>111914.52991452992</v>
      </c>
      <c r="J483" s="3">
        <v>130940</v>
      </c>
      <c r="K483" s="210">
        <v>0</v>
      </c>
      <c r="M483" s="28" t="s">
        <v>1406</v>
      </c>
      <c r="N483" s="28" t="s">
        <v>1275</v>
      </c>
      <c r="O483" s="216">
        <v>41230</v>
      </c>
      <c r="P483" s="216">
        <v>41235</v>
      </c>
      <c r="Q483" s="28" t="s">
        <v>1414</v>
      </c>
      <c r="R483" s="2" t="s">
        <v>3423</v>
      </c>
      <c r="S483" s="158" t="s">
        <v>1496</v>
      </c>
      <c r="T483" s="28" t="s">
        <v>1505</v>
      </c>
      <c r="U483" s="28"/>
      <c r="V483" s="28"/>
      <c r="X483" s="20" t="s">
        <v>1506</v>
      </c>
      <c r="Y483" s="212">
        <v>0.8</v>
      </c>
      <c r="Z483" s="24">
        <v>0</v>
      </c>
      <c r="AA483" s="160">
        <v>41242</v>
      </c>
      <c r="AB483" s="20" t="s">
        <v>4992</v>
      </c>
      <c r="AC483" s="212">
        <v>0.2</v>
      </c>
      <c r="AD483" s="24">
        <v>0</v>
      </c>
      <c r="AE483" s="160">
        <v>41612</v>
      </c>
      <c r="AH483" s="24">
        <v>0</v>
      </c>
      <c r="AI483" s="159"/>
      <c r="AN483" s="24">
        <v>130940</v>
      </c>
      <c r="AO483" s="24">
        <v>0</v>
      </c>
      <c r="AP483" s="212">
        <v>1</v>
      </c>
      <c r="AQ483" s="159" t="s">
        <v>1830</v>
      </c>
    </row>
    <row r="484" spans="1:43" ht="21" customHeight="1">
      <c r="A484" s="18" t="s">
        <v>139</v>
      </c>
      <c r="C484" s="215" t="s">
        <v>317</v>
      </c>
      <c r="D484" s="1" t="s">
        <v>647</v>
      </c>
      <c r="E484" s="28" t="s">
        <v>646</v>
      </c>
      <c r="F484" s="1" t="s">
        <v>1207</v>
      </c>
      <c r="G484" s="28" t="s">
        <v>1208</v>
      </c>
      <c r="H484" s="213">
        <v>536280</v>
      </c>
      <c r="I484" s="213">
        <f t="shared" si="10"/>
        <v>458358.97435897437</v>
      </c>
      <c r="J484" s="3">
        <v>536280</v>
      </c>
      <c r="K484" s="210">
        <v>0</v>
      </c>
      <c r="M484" s="28" t="s">
        <v>1406</v>
      </c>
      <c r="N484" s="28" t="s">
        <v>1407</v>
      </c>
      <c r="O484" s="216">
        <v>41233</v>
      </c>
      <c r="P484" s="216">
        <v>41254</v>
      </c>
      <c r="Q484" s="28" t="s">
        <v>1414</v>
      </c>
      <c r="R484" s="2" t="s">
        <v>3423</v>
      </c>
      <c r="S484" s="158" t="s">
        <v>1444</v>
      </c>
      <c r="T484" s="28" t="s">
        <v>1505</v>
      </c>
      <c r="U484" s="28"/>
      <c r="V484" s="28"/>
      <c r="X484" s="20" t="s">
        <v>1506</v>
      </c>
      <c r="Y484" s="212">
        <v>0.5</v>
      </c>
      <c r="Z484" s="24">
        <v>0</v>
      </c>
      <c r="AA484" s="160">
        <v>41270</v>
      </c>
      <c r="AB484" s="20" t="s">
        <v>1508</v>
      </c>
      <c r="AC484" s="212">
        <v>0.5</v>
      </c>
      <c r="AD484" s="24">
        <v>0</v>
      </c>
      <c r="AE484" s="160">
        <v>41305</v>
      </c>
      <c r="AH484" s="24">
        <v>0</v>
      </c>
      <c r="AI484" s="159"/>
      <c r="AN484" s="24">
        <v>536280</v>
      </c>
      <c r="AO484" s="24">
        <v>0</v>
      </c>
      <c r="AP484" s="212">
        <v>1</v>
      </c>
      <c r="AQ484" s="159" t="s">
        <v>1766</v>
      </c>
    </row>
    <row r="485" spans="1:43" ht="21" customHeight="1">
      <c r="A485" s="18" t="s">
        <v>139</v>
      </c>
      <c r="C485" s="215" t="s">
        <v>317</v>
      </c>
      <c r="D485" s="1" t="s">
        <v>647</v>
      </c>
      <c r="E485" s="28" t="s">
        <v>646</v>
      </c>
      <c r="F485" s="1" t="s">
        <v>1209</v>
      </c>
      <c r="G485" s="28" t="s">
        <v>1210</v>
      </c>
      <c r="H485" s="213">
        <v>1517898</v>
      </c>
      <c r="I485" s="213">
        <f t="shared" si="10"/>
        <v>1297348.717948718</v>
      </c>
      <c r="J485" s="3">
        <v>1517898</v>
      </c>
      <c r="K485" s="210">
        <v>0</v>
      </c>
      <c r="M485" s="28" t="s">
        <v>1406</v>
      </c>
      <c r="N485" s="28" t="s">
        <v>1408</v>
      </c>
      <c r="O485" s="216">
        <v>41255</v>
      </c>
      <c r="P485" s="216">
        <v>41263</v>
      </c>
      <c r="Q485" s="28" t="s">
        <v>1414</v>
      </c>
      <c r="R485" s="2" t="s">
        <v>3423</v>
      </c>
      <c r="S485" s="158" t="s">
        <v>1497</v>
      </c>
      <c r="T485" s="28" t="s">
        <v>1505</v>
      </c>
      <c r="U485" s="28"/>
      <c r="V485" s="28"/>
      <c r="X485" s="20" t="s">
        <v>4966</v>
      </c>
      <c r="Y485" s="212">
        <v>0.5</v>
      </c>
      <c r="Z485" s="24">
        <v>0</v>
      </c>
      <c r="AA485" s="160">
        <v>41305</v>
      </c>
      <c r="AB485" s="20" t="s">
        <v>4992</v>
      </c>
      <c r="AC485" s="212">
        <v>0.5</v>
      </c>
      <c r="AD485" s="24">
        <v>0</v>
      </c>
      <c r="AE485" s="160">
        <v>41612</v>
      </c>
      <c r="AH485" s="24">
        <v>0</v>
      </c>
      <c r="AI485" s="159"/>
      <c r="AN485" s="24">
        <v>1517898</v>
      </c>
      <c r="AO485" s="24">
        <v>0</v>
      </c>
      <c r="AP485" s="212">
        <v>1</v>
      </c>
      <c r="AQ485" s="159" t="s">
        <v>1831</v>
      </c>
    </row>
    <row r="486" spans="1:43" ht="21" customHeight="1">
      <c r="A486" s="18" t="s">
        <v>139</v>
      </c>
      <c r="C486" s="215" t="s">
        <v>317</v>
      </c>
      <c r="D486" s="1" t="s">
        <v>647</v>
      </c>
      <c r="E486" s="28" t="s">
        <v>646</v>
      </c>
      <c r="F486" s="1" t="s">
        <v>1211</v>
      </c>
      <c r="G486" s="28" t="s">
        <v>1212</v>
      </c>
      <c r="H486" s="213">
        <v>305000</v>
      </c>
      <c r="I486" s="213">
        <f t="shared" si="10"/>
        <v>260683.76068376069</v>
      </c>
      <c r="J486" s="3">
        <v>305000</v>
      </c>
      <c r="K486" s="210">
        <v>0</v>
      </c>
      <c r="M486" s="28" t="s">
        <v>3506</v>
      </c>
      <c r="N486" s="28" t="s">
        <v>1409</v>
      </c>
      <c r="O486" s="216">
        <v>41213</v>
      </c>
      <c r="P486" s="216">
        <v>41270</v>
      </c>
      <c r="Q486" s="28" t="s">
        <v>1414</v>
      </c>
      <c r="R486" s="2" t="s">
        <v>3423</v>
      </c>
      <c r="S486" s="158" t="s">
        <v>1498</v>
      </c>
      <c r="T486" s="28" t="s">
        <v>1505</v>
      </c>
      <c r="U486" s="28"/>
      <c r="V486" s="28"/>
      <c r="X486" s="20" t="s">
        <v>1506</v>
      </c>
      <c r="Y486" s="212">
        <v>0.5</v>
      </c>
      <c r="Z486" s="24">
        <v>0</v>
      </c>
      <c r="AA486" s="160">
        <v>41424</v>
      </c>
      <c r="AB486" s="20" t="s">
        <v>5031</v>
      </c>
      <c r="AC486" s="212">
        <v>0.4</v>
      </c>
      <c r="AD486" s="24">
        <v>0</v>
      </c>
      <c r="AE486" s="159" t="s">
        <v>5022</v>
      </c>
      <c r="AF486" s="20" t="s">
        <v>1534</v>
      </c>
      <c r="AG486" s="212">
        <v>0.1</v>
      </c>
      <c r="AH486" s="24">
        <v>0</v>
      </c>
      <c r="AI486" s="159" t="s">
        <v>5032</v>
      </c>
      <c r="AN486" s="24">
        <v>305000</v>
      </c>
      <c r="AO486" s="24">
        <v>0</v>
      </c>
      <c r="AP486" s="212">
        <v>1</v>
      </c>
      <c r="AQ486" s="159" t="s">
        <v>1832</v>
      </c>
    </row>
    <row r="487" spans="1:43" ht="21" customHeight="1">
      <c r="A487" s="18" t="s">
        <v>3507</v>
      </c>
      <c r="C487" s="215" t="s">
        <v>317</v>
      </c>
      <c r="D487" s="1" t="s">
        <v>647</v>
      </c>
      <c r="E487" s="28" t="s">
        <v>646</v>
      </c>
      <c r="F487" s="1" t="s">
        <v>3508</v>
      </c>
      <c r="G487" s="28" t="s">
        <v>3509</v>
      </c>
      <c r="H487" s="213">
        <v>8000</v>
      </c>
      <c r="I487" s="213">
        <f t="shared" si="10"/>
        <v>6837.6068376068379</v>
      </c>
      <c r="J487" s="3">
        <v>8000</v>
      </c>
      <c r="K487" s="210">
        <v>0</v>
      </c>
      <c r="M487" s="28" t="s">
        <v>3453</v>
      </c>
      <c r="N487" s="28" t="s">
        <v>3510</v>
      </c>
      <c r="O487" s="216">
        <v>41359</v>
      </c>
      <c r="P487" s="216">
        <v>41390</v>
      </c>
      <c r="Q487" s="28" t="s">
        <v>1414</v>
      </c>
      <c r="R487" s="2" t="s">
        <v>3423</v>
      </c>
      <c r="S487" s="158" t="s">
        <v>3511</v>
      </c>
      <c r="T487" s="28" t="s">
        <v>1505</v>
      </c>
      <c r="U487" s="28"/>
      <c r="V487" s="28"/>
      <c r="X487" s="20" t="s">
        <v>1506</v>
      </c>
      <c r="Y487" s="212">
        <v>1</v>
      </c>
      <c r="Z487" s="24">
        <v>0</v>
      </c>
      <c r="AA487" s="160" t="s">
        <v>5033</v>
      </c>
      <c r="AD487" s="24">
        <v>0</v>
      </c>
      <c r="AE487" s="159"/>
      <c r="AH487" s="24">
        <v>0</v>
      </c>
      <c r="AI487" s="159"/>
      <c r="AN487" s="24">
        <v>8000</v>
      </c>
      <c r="AO487" s="24">
        <v>0</v>
      </c>
      <c r="AP487" s="212">
        <v>1</v>
      </c>
      <c r="AQ487" s="159" t="s">
        <v>1833</v>
      </c>
    </row>
    <row r="488" spans="1:43" ht="21" customHeight="1">
      <c r="A488" s="18" t="s">
        <v>3507</v>
      </c>
      <c r="C488" s="215" t="s">
        <v>317</v>
      </c>
      <c r="D488" s="1" t="s">
        <v>647</v>
      </c>
      <c r="E488" s="28" t="s">
        <v>646</v>
      </c>
      <c r="F488" s="1" t="s">
        <v>3512</v>
      </c>
      <c r="G488" s="28" t="s">
        <v>3513</v>
      </c>
      <c r="H488" s="213">
        <v>16900</v>
      </c>
      <c r="I488" s="213">
        <f t="shared" si="10"/>
        <v>14444.444444444445</v>
      </c>
      <c r="J488" s="3">
        <v>16900</v>
      </c>
      <c r="K488" s="210">
        <v>0</v>
      </c>
      <c r="M488" s="28" t="s">
        <v>1296</v>
      </c>
      <c r="N488" s="28" t="s">
        <v>3514</v>
      </c>
      <c r="O488" s="216">
        <v>41359</v>
      </c>
      <c r="P488" s="216">
        <v>41025</v>
      </c>
      <c r="Q488" s="28" t="s">
        <v>1414</v>
      </c>
      <c r="R488" s="2" t="s">
        <v>3423</v>
      </c>
      <c r="S488" s="158" t="s">
        <v>3511</v>
      </c>
      <c r="T488" s="28" t="s">
        <v>1505</v>
      </c>
      <c r="U488" s="28"/>
      <c r="V488" s="28"/>
      <c r="X488" s="20" t="s">
        <v>1506</v>
      </c>
      <c r="Y488" s="212">
        <v>1</v>
      </c>
      <c r="Z488" s="24">
        <v>0</v>
      </c>
      <c r="AA488" s="160">
        <v>41391</v>
      </c>
      <c r="AD488" s="24">
        <v>0</v>
      </c>
      <c r="AE488" s="159"/>
      <c r="AH488" s="24">
        <v>0</v>
      </c>
      <c r="AI488" s="159"/>
      <c r="AN488" s="24">
        <v>16900</v>
      </c>
      <c r="AO488" s="24">
        <v>0</v>
      </c>
      <c r="AP488" s="212">
        <v>1</v>
      </c>
      <c r="AQ488" s="159" t="s">
        <v>1834</v>
      </c>
    </row>
    <row r="489" spans="1:43" ht="21" customHeight="1">
      <c r="A489" s="18" t="s">
        <v>3507</v>
      </c>
      <c r="C489" s="215" t="s">
        <v>3515</v>
      </c>
      <c r="D489" s="1" t="s">
        <v>3504</v>
      </c>
      <c r="E489" s="28" t="s">
        <v>3516</v>
      </c>
      <c r="F489" s="1" t="s">
        <v>3517</v>
      </c>
      <c r="G489" s="28" t="s">
        <v>3518</v>
      </c>
      <c r="H489" s="213">
        <v>892224</v>
      </c>
      <c r="I489" s="213">
        <f t="shared" si="10"/>
        <v>762584.61538461538</v>
      </c>
      <c r="J489" s="3">
        <v>892224</v>
      </c>
      <c r="K489" s="210">
        <v>0</v>
      </c>
      <c r="M489" s="28" t="s">
        <v>3519</v>
      </c>
      <c r="N489" s="28" t="s">
        <v>3520</v>
      </c>
      <c r="O489" s="216">
        <v>41011</v>
      </c>
      <c r="P489" s="216">
        <v>41424</v>
      </c>
      <c r="Q489" s="28" t="s">
        <v>1414</v>
      </c>
      <c r="R489" s="2" t="s">
        <v>3423</v>
      </c>
      <c r="S489" s="158" t="s">
        <v>3521</v>
      </c>
      <c r="T489" s="28" t="s">
        <v>1505</v>
      </c>
      <c r="U489" s="28"/>
      <c r="V489" s="28"/>
      <c r="X489" s="20" t="s">
        <v>4992</v>
      </c>
      <c r="Y489" s="212">
        <v>1</v>
      </c>
      <c r="Z489" s="24">
        <v>0</v>
      </c>
      <c r="AA489" s="160">
        <v>41612</v>
      </c>
      <c r="AD489" s="24">
        <v>0</v>
      </c>
      <c r="AE489" s="159"/>
      <c r="AH489" s="24">
        <v>0</v>
      </c>
      <c r="AI489" s="159"/>
      <c r="AN489" s="24">
        <v>892224</v>
      </c>
      <c r="AO489" s="24">
        <v>0</v>
      </c>
      <c r="AP489" s="212">
        <v>1</v>
      </c>
      <c r="AQ489" s="159" t="s">
        <v>1835</v>
      </c>
    </row>
    <row r="490" spans="1:43" ht="21" customHeight="1">
      <c r="A490" s="18" t="s">
        <v>3507</v>
      </c>
      <c r="C490" s="215" t="s">
        <v>3515</v>
      </c>
      <c r="D490" s="1" t="s">
        <v>3504</v>
      </c>
      <c r="E490" s="28" t="s">
        <v>646</v>
      </c>
      <c r="F490" s="1" t="s">
        <v>3522</v>
      </c>
      <c r="G490" s="28" t="s">
        <v>3523</v>
      </c>
      <c r="H490" s="213">
        <v>702345.6</v>
      </c>
      <c r="I490" s="213">
        <f t="shared" si="10"/>
        <v>600295.38461538462</v>
      </c>
      <c r="J490" s="3">
        <v>702345.6</v>
      </c>
      <c r="K490" s="210">
        <v>0</v>
      </c>
      <c r="M490" s="28" t="s">
        <v>1315</v>
      </c>
      <c r="N490" s="28" t="s">
        <v>3524</v>
      </c>
      <c r="O490" s="216">
        <v>41377</v>
      </c>
      <c r="P490" s="216">
        <v>41390</v>
      </c>
      <c r="Q490" s="28" t="s">
        <v>1414</v>
      </c>
      <c r="R490" s="2" t="s">
        <v>3423</v>
      </c>
      <c r="S490" s="158" t="s">
        <v>3525</v>
      </c>
      <c r="T490" s="28" t="s">
        <v>3466</v>
      </c>
      <c r="U490" s="28"/>
      <c r="V490" s="28"/>
      <c r="X490" s="20" t="s">
        <v>1517</v>
      </c>
      <c r="Y490" s="212">
        <v>0.3</v>
      </c>
      <c r="Z490" s="24">
        <v>0</v>
      </c>
      <c r="AA490" s="160" t="s">
        <v>5033</v>
      </c>
      <c r="AB490" s="20" t="s">
        <v>1506</v>
      </c>
      <c r="AC490" s="212">
        <v>0.6</v>
      </c>
      <c r="AD490" s="24">
        <v>0</v>
      </c>
      <c r="AE490" s="160">
        <v>41634</v>
      </c>
      <c r="AH490" s="24">
        <v>0</v>
      </c>
      <c r="AI490" s="159"/>
      <c r="AN490" s="24">
        <v>632111.04</v>
      </c>
      <c r="AO490" s="24">
        <v>70234.559999999939</v>
      </c>
      <c r="AP490" s="212">
        <v>0.90000000000000013</v>
      </c>
      <c r="AQ490" s="159" t="s">
        <v>1836</v>
      </c>
    </row>
    <row r="491" spans="1:43" ht="21" customHeight="1">
      <c r="A491" s="18" t="s">
        <v>141</v>
      </c>
      <c r="C491" s="215" t="s">
        <v>318</v>
      </c>
      <c r="D491" s="1" t="s">
        <v>648</v>
      </c>
      <c r="E491" s="28" t="s">
        <v>649</v>
      </c>
      <c r="F491" s="1" t="s">
        <v>1213</v>
      </c>
      <c r="G491" s="28" t="s">
        <v>3526</v>
      </c>
      <c r="H491" s="213">
        <v>11334</v>
      </c>
      <c r="I491" s="213">
        <f t="shared" si="10"/>
        <v>9687.1794871794882</v>
      </c>
      <c r="J491" s="3">
        <v>11334</v>
      </c>
      <c r="K491" s="210">
        <v>0</v>
      </c>
      <c r="M491" s="28" t="s">
        <v>1293</v>
      </c>
      <c r="N491" s="28" t="s">
        <v>1298</v>
      </c>
      <c r="O491" s="216">
        <v>41253</v>
      </c>
      <c r="P491" s="216">
        <v>41280</v>
      </c>
      <c r="Q491" s="28" t="s">
        <v>1414</v>
      </c>
      <c r="R491" s="2" t="s">
        <v>3423</v>
      </c>
      <c r="S491" s="158"/>
      <c r="T491" s="28" t="s">
        <v>1505</v>
      </c>
      <c r="U491" s="28"/>
      <c r="V491" s="28"/>
      <c r="X491" s="20" t="s">
        <v>1506</v>
      </c>
      <c r="Y491" s="212">
        <v>0.9</v>
      </c>
      <c r="Z491" s="24">
        <v>0</v>
      </c>
      <c r="AA491" s="160" t="s">
        <v>5028</v>
      </c>
      <c r="AD491" s="24">
        <v>0</v>
      </c>
      <c r="AE491" s="160"/>
      <c r="AH491" s="24">
        <v>0</v>
      </c>
      <c r="AI491" s="159"/>
      <c r="AN491" s="24">
        <v>10200.6</v>
      </c>
      <c r="AO491" s="24">
        <v>1133.3999999999996</v>
      </c>
      <c r="AP491" s="212">
        <v>0.9</v>
      </c>
      <c r="AQ491" s="159" t="s">
        <v>1837</v>
      </c>
    </row>
    <row r="492" spans="1:43" ht="21" customHeight="1">
      <c r="A492" s="18" t="s">
        <v>141</v>
      </c>
      <c r="C492" s="215" t="s">
        <v>318</v>
      </c>
      <c r="D492" s="1" t="s">
        <v>648</v>
      </c>
      <c r="E492" s="28" t="s">
        <v>649</v>
      </c>
      <c r="F492" s="1" t="s">
        <v>1214</v>
      </c>
      <c r="G492" s="28" t="s">
        <v>1215</v>
      </c>
      <c r="H492" s="213">
        <v>4240</v>
      </c>
      <c r="I492" s="213">
        <f t="shared" si="10"/>
        <v>3623.931623931624</v>
      </c>
      <c r="J492" s="3">
        <v>4240</v>
      </c>
      <c r="K492" s="210">
        <v>0</v>
      </c>
      <c r="M492" s="28" t="s">
        <v>1293</v>
      </c>
      <c r="N492" s="28" t="s">
        <v>1309</v>
      </c>
      <c r="O492" s="216">
        <v>41253</v>
      </c>
      <c r="P492" s="216">
        <v>41282</v>
      </c>
      <c r="Q492" s="28" t="s">
        <v>1414</v>
      </c>
      <c r="R492" s="2" t="s">
        <v>3423</v>
      </c>
      <c r="S492" s="158">
        <v>1</v>
      </c>
      <c r="T492" s="28" t="s">
        <v>1505</v>
      </c>
      <c r="U492" s="28"/>
      <c r="V492" s="28"/>
      <c r="X492" s="20" t="s">
        <v>1506</v>
      </c>
      <c r="Y492" s="212">
        <v>1</v>
      </c>
      <c r="Z492" s="24">
        <v>0</v>
      </c>
      <c r="AA492" s="160">
        <v>41305</v>
      </c>
      <c r="AD492" s="24">
        <v>0</v>
      </c>
      <c r="AE492" s="160"/>
      <c r="AH492" s="24">
        <v>0</v>
      </c>
      <c r="AI492" s="159"/>
      <c r="AN492" s="24">
        <v>4240</v>
      </c>
      <c r="AO492" s="24">
        <v>0</v>
      </c>
      <c r="AP492" s="212">
        <v>1</v>
      </c>
      <c r="AQ492" s="159" t="s">
        <v>1838</v>
      </c>
    </row>
    <row r="493" spans="1:43" ht="21" customHeight="1">
      <c r="A493" s="18" t="s">
        <v>139</v>
      </c>
      <c r="C493" s="215" t="s">
        <v>319</v>
      </c>
      <c r="D493" s="1" t="s">
        <v>650</v>
      </c>
      <c r="E493" s="28" t="s">
        <v>651</v>
      </c>
      <c r="F493" s="1" t="s">
        <v>1216</v>
      </c>
      <c r="G493" s="28" t="s">
        <v>1217</v>
      </c>
      <c r="H493" s="213">
        <v>1315800</v>
      </c>
      <c r="I493" s="213">
        <f t="shared" si="10"/>
        <v>1124615.3846153847</v>
      </c>
      <c r="J493" s="3">
        <v>1146771.98</v>
      </c>
      <c r="K493" s="210">
        <v>169028.02000000002</v>
      </c>
      <c r="M493" s="28" t="s">
        <v>1304</v>
      </c>
      <c r="N493" s="28" t="s">
        <v>1303</v>
      </c>
      <c r="O493" s="216">
        <v>41249</v>
      </c>
      <c r="P493" s="216">
        <v>41249</v>
      </c>
      <c r="Q493" s="28" t="s">
        <v>1425</v>
      </c>
      <c r="R493" s="2" t="s">
        <v>3423</v>
      </c>
      <c r="S493" s="158" t="s">
        <v>1499</v>
      </c>
      <c r="T493" s="28" t="s">
        <v>1505</v>
      </c>
      <c r="U493" s="28"/>
      <c r="V493" s="28"/>
      <c r="X493" s="20" t="s">
        <v>4966</v>
      </c>
      <c r="Y493" s="212">
        <v>0.3</v>
      </c>
      <c r="Z493" s="24">
        <v>0</v>
      </c>
      <c r="AA493" s="160">
        <v>41305</v>
      </c>
      <c r="AB493" s="20" t="s">
        <v>1506</v>
      </c>
      <c r="AC493" s="212">
        <v>0.3</v>
      </c>
      <c r="AD493" s="24">
        <v>0</v>
      </c>
      <c r="AE493" s="160">
        <v>41544</v>
      </c>
      <c r="AF493" s="20" t="s">
        <v>1508</v>
      </c>
      <c r="AG493" s="212">
        <v>0.14000000000000001</v>
      </c>
      <c r="AH493" s="24">
        <v>0</v>
      </c>
      <c r="AI493" s="159">
        <v>41670</v>
      </c>
      <c r="AN493" s="24">
        <v>973692</v>
      </c>
      <c r="AO493" s="24">
        <v>342108</v>
      </c>
      <c r="AP493" s="212">
        <v>0.74</v>
      </c>
      <c r="AQ493" s="159" t="s">
        <v>1839</v>
      </c>
    </row>
    <row r="494" spans="1:43" ht="21" customHeight="1">
      <c r="A494" s="18" t="s">
        <v>139</v>
      </c>
      <c r="C494" s="215" t="s">
        <v>306</v>
      </c>
      <c r="D494" s="1" t="s">
        <v>625</v>
      </c>
      <c r="E494" s="28" t="s">
        <v>626</v>
      </c>
      <c r="F494" s="1" t="s">
        <v>1166</v>
      </c>
      <c r="G494" s="28" t="s">
        <v>1167</v>
      </c>
      <c r="H494" s="213">
        <v>34850</v>
      </c>
      <c r="I494" s="213">
        <f t="shared" si="10"/>
        <v>29786.324786324789</v>
      </c>
      <c r="J494" s="3">
        <v>29786.34</v>
      </c>
      <c r="K494" s="210">
        <v>-1.5213675211271038E-2</v>
      </c>
      <c r="M494" s="28" t="s">
        <v>1355</v>
      </c>
      <c r="N494" s="28" t="s">
        <v>1392</v>
      </c>
      <c r="O494" s="216">
        <v>41235</v>
      </c>
      <c r="P494" s="216">
        <v>41240</v>
      </c>
      <c r="Q494" s="28" t="s">
        <v>1425</v>
      </c>
      <c r="R494" s="2" t="s">
        <v>3423</v>
      </c>
      <c r="S494" s="158" t="s">
        <v>1490</v>
      </c>
      <c r="T494" s="28" t="s">
        <v>67</v>
      </c>
      <c r="U494" s="28"/>
      <c r="V494" s="28"/>
      <c r="X494" s="20" t="s">
        <v>1506</v>
      </c>
      <c r="Y494" s="212">
        <v>0.95</v>
      </c>
      <c r="Z494" s="24">
        <v>0</v>
      </c>
      <c r="AA494" s="160">
        <v>41485</v>
      </c>
      <c r="AB494" s="20" t="s">
        <v>1534</v>
      </c>
      <c r="AC494" s="212">
        <v>0.05</v>
      </c>
      <c r="AD494" s="24">
        <v>0</v>
      </c>
      <c r="AE494" s="159" t="s">
        <v>5022</v>
      </c>
      <c r="AH494" s="24">
        <v>0</v>
      </c>
      <c r="AI494" s="160"/>
      <c r="AN494" s="24">
        <v>34850</v>
      </c>
      <c r="AO494" s="24">
        <v>0</v>
      </c>
      <c r="AP494" s="212">
        <v>1</v>
      </c>
      <c r="AQ494" s="159" t="s">
        <v>1820</v>
      </c>
    </row>
    <row r="495" spans="1:43" ht="21" customHeight="1">
      <c r="A495" s="18" t="s">
        <v>141</v>
      </c>
      <c r="C495" s="215" t="s">
        <v>320</v>
      </c>
      <c r="D495" s="1" t="s">
        <v>652</v>
      </c>
      <c r="E495" s="28" t="s">
        <v>653</v>
      </c>
      <c r="F495" s="1" t="s">
        <v>1218</v>
      </c>
      <c r="G495" s="28" t="s">
        <v>1219</v>
      </c>
      <c r="H495" s="213">
        <v>388282.55</v>
      </c>
      <c r="I495" s="213">
        <f t="shared" si="10"/>
        <v>331865.42735042737</v>
      </c>
      <c r="J495" s="210">
        <v>388282.55</v>
      </c>
      <c r="K495" s="210">
        <v>0</v>
      </c>
      <c r="M495" s="28" t="s">
        <v>1306</v>
      </c>
      <c r="N495" s="28" t="s">
        <v>1410</v>
      </c>
      <c r="O495" s="216">
        <v>41242</v>
      </c>
      <c r="P495" s="216">
        <v>41268</v>
      </c>
      <c r="Q495" s="28" t="s">
        <v>1449</v>
      </c>
      <c r="R495" s="2" t="s">
        <v>3423</v>
      </c>
      <c r="S495" s="158" t="s">
        <v>1500</v>
      </c>
      <c r="T495" s="28" t="s">
        <v>1505</v>
      </c>
      <c r="U495" s="28"/>
      <c r="V495" s="28"/>
      <c r="X495" s="20" t="s">
        <v>4966</v>
      </c>
      <c r="Y495" s="212">
        <v>0.3</v>
      </c>
      <c r="Z495" s="24">
        <v>0</v>
      </c>
      <c r="AA495" s="160">
        <v>41305</v>
      </c>
      <c r="AB495" s="20" t="s">
        <v>1508</v>
      </c>
      <c r="AC495" s="212">
        <v>0.4</v>
      </c>
      <c r="AD495" s="24">
        <v>0</v>
      </c>
      <c r="AE495" s="160">
        <v>41612</v>
      </c>
      <c r="AF495" s="20" t="s">
        <v>5034</v>
      </c>
      <c r="AG495" s="212">
        <v>0.3</v>
      </c>
      <c r="AH495" s="24">
        <v>0</v>
      </c>
      <c r="AI495" s="159">
        <v>41717</v>
      </c>
      <c r="AN495" s="24">
        <v>388282.55</v>
      </c>
      <c r="AO495" s="24">
        <v>0</v>
      </c>
      <c r="AP495" s="212">
        <v>1</v>
      </c>
      <c r="AQ495" s="159" t="s">
        <v>1840</v>
      </c>
    </row>
    <row r="496" spans="1:43" ht="21" customHeight="1">
      <c r="A496" s="18" t="s">
        <v>139</v>
      </c>
      <c r="C496" s="215" t="s">
        <v>321</v>
      </c>
      <c r="D496" s="1" t="s">
        <v>654</v>
      </c>
      <c r="E496" s="28" t="s">
        <v>655</v>
      </c>
      <c r="F496" s="1" t="s">
        <v>1220</v>
      </c>
      <c r="G496" s="28" t="s">
        <v>1221</v>
      </c>
      <c r="H496" s="213">
        <v>56320</v>
      </c>
      <c r="I496" s="213">
        <f>H496/(1+0.17)</f>
        <v>48136.75213675214</v>
      </c>
      <c r="J496" s="3">
        <v>56320</v>
      </c>
      <c r="K496" s="210">
        <v>0</v>
      </c>
      <c r="M496" s="28" t="s">
        <v>1293</v>
      </c>
      <c r="N496" s="28" t="s">
        <v>1341</v>
      </c>
      <c r="O496" s="216">
        <v>41218</v>
      </c>
      <c r="P496" s="216">
        <v>41225</v>
      </c>
      <c r="Q496" s="28" t="s">
        <v>1414</v>
      </c>
      <c r="R496" s="2" t="s">
        <v>3423</v>
      </c>
      <c r="S496" s="158" t="s">
        <v>42</v>
      </c>
      <c r="T496" s="28" t="s">
        <v>1505</v>
      </c>
      <c r="U496" s="28"/>
      <c r="V496" s="28"/>
      <c r="X496" s="20" t="s">
        <v>1506</v>
      </c>
      <c r="Y496" s="212">
        <v>0.5</v>
      </c>
      <c r="Z496" s="24">
        <v>0</v>
      </c>
      <c r="AA496" s="160">
        <v>41242</v>
      </c>
      <c r="AB496" s="20" t="s">
        <v>4992</v>
      </c>
      <c r="AC496" s="212">
        <v>0.5</v>
      </c>
      <c r="AD496" s="24">
        <v>0</v>
      </c>
      <c r="AE496" s="160">
        <v>41612</v>
      </c>
      <c r="AH496" s="24">
        <v>0</v>
      </c>
      <c r="AI496" s="159"/>
      <c r="AN496" s="24">
        <v>56320</v>
      </c>
      <c r="AO496" s="24">
        <v>0</v>
      </c>
      <c r="AP496" s="212">
        <v>1</v>
      </c>
      <c r="AQ496" s="159" t="s">
        <v>1841</v>
      </c>
    </row>
    <row r="497" spans="1:44" ht="21" customHeight="1">
      <c r="A497" s="18" t="s">
        <v>139</v>
      </c>
      <c r="C497" s="215" t="s">
        <v>321</v>
      </c>
      <c r="D497" s="1" t="s">
        <v>654</v>
      </c>
      <c r="E497" s="28" t="s">
        <v>655</v>
      </c>
      <c r="F497" s="1" t="s">
        <v>1222</v>
      </c>
      <c r="G497" s="28" t="s">
        <v>1223</v>
      </c>
      <c r="H497" s="213">
        <v>30360</v>
      </c>
      <c r="I497" s="213">
        <f t="shared" si="10"/>
        <v>25948.717948717949</v>
      </c>
      <c r="J497" s="3">
        <v>30360</v>
      </c>
      <c r="K497" s="210">
        <v>0</v>
      </c>
      <c r="M497" s="28" t="s">
        <v>1293</v>
      </c>
      <c r="N497" s="28" t="s">
        <v>1322</v>
      </c>
      <c r="O497" s="216">
        <v>41218</v>
      </c>
      <c r="P497" s="216">
        <v>41228</v>
      </c>
      <c r="Q497" s="28" t="s">
        <v>1414</v>
      </c>
      <c r="R497" s="2" t="s">
        <v>3423</v>
      </c>
      <c r="S497" s="158" t="s">
        <v>1501</v>
      </c>
      <c r="T497" s="28" t="s">
        <v>1505</v>
      </c>
      <c r="U497" s="28"/>
      <c r="V497" s="28"/>
      <c r="X497" s="20" t="s">
        <v>1506</v>
      </c>
      <c r="Y497" s="212">
        <v>0.5</v>
      </c>
      <c r="Z497" s="24">
        <v>0</v>
      </c>
      <c r="AA497" s="160">
        <v>41242</v>
      </c>
      <c r="AB497" s="20" t="s">
        <v>4992</v>
      </c>
      <c r="AC497" s="212">
        <v>0.5</v>
      </c>
      <c r="AD497" s="24">
        <v>0</v>
      </c>
      <c r="AE497" s="160">
        <v>41612</v>
      </c>
      <c r="AH497" s="24">
        <v>0</v>
      </c>
      <c r="AI497" s="159"/>
      <c r="AN497" s="24">
        <v>30360</v>
      </c>
      <c r="AO497" s="24">
        <v>0</v>
      </c>
      <c r="AP497" s="212">
        <v>1</v>
      </c>
      <c r="AQ497" s="159" t="s">
        <v>1842</v>
      </c>
    </row>
    <row r="498" spans="1:44" ht="21" customHeight="1">
      <c r="A498" s="18" t="s">
        <v>139</v>
      </c>
      <c r="C498" s="215" t="s">
        <v>321</v>
      </c>
      <c r="D498" s="1" t="s">
        <v>654</v>
      </c>
      <c r="E498" s="28" t="s">
        <v>655</v>
      </c>
      <c r="F498" s="1" t="s">
        <v>1224</v>
      </c>
      <c r="G498" s="28" t="s">
        <v>1225</v>
      </c>
      <c r="H498" s="213">
        <v>40080</v>
      </c>
      <c r="I498" s="213">
        <f t="shared" si="10"/>
        <v>34256.410256410258</v>
      </c>
      <c r="J498" s="3">
        <v>40080</v>
      </c>
      <c r="K498" s="210">
        <v>0</v>
      </c>
      <c r="M498" s="28" t="s">
        <v>1293</v>
      </c>
      <c r="N498" s="28" t="s">
        <v>1309</v>
      </c>
      <c r="O498" s="216">
        <v>41218</v>
      </c>
      <c r="P498" s="216">
        <v>41229</v>
      </c>
      <c r="Q498" s="28" t="s">
        <v>1414</v>
      </c>
      <c r="R498" s="2" t="s">
        <v>3423</v>
      </c>
      <c r="S498" s="158" t="s">
        <v>1501</v>
      </c>
      <c r="T498" s="28" t="s">
        <v>1505</v>
      </c>
      <c r="U498" s="28"/>
      <c r="V498" s="28"/>
      <c r="X498" s="20" t="s">
        <v>1506</v>
      </c>
      <c r="Y498" s="212">
        <v>0.5</v>
      </c>
      <c r="Z498" s="24">
        <v>0</v>
      </c>
      <c r="AA498" s="160">
        <v>41242</v>
      </c>
      <c r="AB498" s="20" t="s">
        <v>4992</v>
      </c>
      <c r="AC498" s="212">
        <v>0.5</v>
      </c>
      <c r="AD498" s="24">
        <v>0</v>
      </c>
      <c r="AE498" s="160">
        <v>41544</v>
      </c>
      <c r="AH498" s="24">
        <v>0</v>
      </c>
      <c r="AI498" s="159"/>
      <c r="AN498" s="24">
        <v>40080</v>
      </c>
      <c r="AO498" s="24">
        <v>0</v>
      </c>
      <c r="AP498" s="212">
        <v>1</v>
      </c>
      <c r="AQ498" s="159" t="s">
        <v>1843</v>
      </c>
    </row>
    <row r="499" spans="1:44" ht="21" customHeight="1">
      <c r="A499" s="18" t="s">
        <v>139</v>
      </c>
      <c r="C499" s="215" t="s">
        <v>321</v>
      </c>
      <c r="D499" s="1" t="s">
        <v>654</v>
      </c>
      <c r="E499" s="28" t="s">
        <v>655</v>
      </c>
      <c r="F499" s="1" t="s">
        <v>1226</v>
      </c>
      <c r="G499" s="28" t="s">
        <v>1227</v>
      </c>
      <c r="H499" s="213">
        <v>14300</v>
      </c>
      <c r="I499" s="213">
        <f t="shared" si="10"/>
        <v>12222.222222222223</v>
      </c>
      <c r="J499" s="3">
        <v>14300</v>
      </c>
      <c r="K499" s="210">
        <v>0</v>
      </c>
      <c r="M499" s="28" t="s">
        <v>1293</v>
      </c>
      <c r="N499" s="28" t="s">
        <v>1370</v>
      </c>
      <c r="O499" s="216">
        <v>41218</v>
      </c>
      <c r="P499" s="216">
        <v>41235</v>
      </c>
      <c r="Q499" s="28" t="s">
        <v>1414</v>
      </c>
      <c r="R499" s="2" t="s">
        <v>3423</v>
      </c>
      <c r="S499" s="158" t="s">
        <v>1501</v>
      </c>
      <c r="T499" s="28" t="s">
        <v>1505</v>
      </c>
      <c r="U499" s="28"/>
      <c r="V499" s="28"/>
      <c r="X499" s="20" t="s">
        <v>1506</v>
      </c>
      <c r="Y499" s="212">
        <v>0.5</v>
      </c>
      <c r="Z499" s="24">
        <v>0</v>
      </c>
      <c r="AA499" s="160">
        <v>41242</v>
      </c>
      <c r="AB499" s="20" t="s">
        <v>4992</v>
      </c>
      <c r="AC499" s="212">
        <v>0.5</v>
      </c>
      <c r="AD499" s="24">
        <v>0</v>
      </c>
      <c r="AE499" s="160">
        <v>41544</v>
      </c>
      <c r="AH499" s="24">
        <v>0</v>
      </c>
      <c r="AI499" s="159"/>
      <c r="AN499" s="24">
        <v>14300</v>
      </c>
      <c r="AO499" s="24">
        <v>0</v>
      </c>
      <c r="AP499" s="212">
        <v>1</v>
      </c>
      <c r="AQ499" s="159" t="s">
        <v>1844</v>
      </c>
    </row>
    <row r="500" spans="1:44" ht="21" customHeight="1">
      <c r="A500" s="18" t="s">
        <v>139</v>
      </c>
      <c r="C500" s="215" t="s">
        <v>321</v>
      </c>
      <c r="D500" s="1" t="s">
        <v>654</v>
      </c>
      <c r="E500" s="28" t="s">
        <v>655</v>
      </c>
      <c r="F500" s="1" t="s">
        <v>1228</v>
      </c>
      <c r="G500" s="28" t="s">
        <v>1229</v>
      </c>
      <c r="H500" s="213">
        <v>14300</v>
      </c>
      <c r="I500" s="213">
        <f t="shared" si="10"/>
        <v>12222.222222222223</v>
      </c>
      <c r="J500" s="3">
        <v>14300</v>
      </c>
      <c r="K500" s="210">
        <v>0</v>
      </c>
      <c r="M500" s="28" t="s">
        <v>1293</v>
      </c>
      <c r="N500" s="28" t="s">
        <v>1324</v>
      </c>
      <c r="O500" s="216">
        <v>41219</v>
      </c>
      <c r="P500" s="216">
        <v>41239</v>
      </c>
      <c r="Q500" s="28" t="s">
        <v>1414</v>
      </c>
      <c r="R500" s="2" t="s">
        <v>3423</v>
      </c>
      <c r="S500" s="158" t="s">
        <v>1501</v>
      </c>
      <c r="T500" s="28" t="s">
        <v>1505</v>
      </c>
      <c r="U500" s="28"/>
      <c r="V500" s="28"/>
      <c r="X500" s="20" t="s">
        <v>1506</v>
      </c>
      <c r="Y500" s="212">
        <v>0.5</v>
      </c>
      <c r="Z500" s="24">
        <v>0</v>
      </c>
      <c r="AA500" s="160">
        <v>41242</v>
      </c>
      <c r="AB500" s="20" t="s">
        <v>4992</v>
      </c>
      <c r="AC500" s="212">
        <v>0.5</v>
      </c>
      <c r="AD500" s="24">
        <v>0</v>
      </c>
      <c r="AE500" s="160">
        <v>41544</v>
      </c>
      <c r="AH500" s="24">
        <v>0</v>
      </c>
      <c r="AI500" s="159"/>
      <c r="AN500" s="24">
        <v>14300</v>
      </c>
      <c r="AO500" s="24">
        <v>0</v>
      </c>
      <c r="AP500" s="212">
        <v>1</v>
      </c>
      <c r="AQ500" s="159" t="s">
        <v>1845</v>
      </c>
    </row>
    <row r="501" spans="1:44" ht="21" customHeight="1">
      <c r="A501" s="18" t="s">
        <v>139</v>
      </c>
      <c r="C501" s="215" t="s">
        <v>321</v>
      </c>
      <c r="D501" s="1" t="s">
        <v>654</v>
      </c>
      <c r="E501" s="28" t="s">
        <v>655</v>
      </c>
      <c r="F501" s="1" t="s">
        <v>1230</v>
      </c>
      <c r="G501" s="28" t="s">
        <v>1231</v>
      </c>
      <c r="H501" s="213">
        <v>25830</v>
      </c>
      <c r="I501" s="213">
        <f t="shared" si="10"/>
        <v>22076.923076923078</v>
      </c>
      <c r="J501" s="3">
        <v>25830</v>
      </c>
      <c r="K501" s="210">
        <v>0</v>
      </c>
      <c r="M501" s="28" t="s">
        <v>1293</v>
      </c>
      <c r="N501" s="28" t="s">
        <v>1298</v>
      </c>
      <c r="O501" s="216">
        <v>41232</v>
      </c>
      <c r="P501" s="216">
        <v>41247</v>
      </c>
      <c r="Q501" s="28" t="s">
        <v>1414</v>
      </c>
      <c r="R501" s="2" t="s">
        <v>3423</v>
      </c>
      <c r="S501" s="158">
        <v>1</v>
      </c>
      <c r="T501" s="28" t="s">
        <v>1505</v>
      </c>
      <c r="U501" s="28"/>
      <c r="V501" s="28"/>
      <c r="X501" s="20" t="s">
        <v>1506</v>
      </c>
      <c r="Y501" s="212">
        <v>0.5</v>
      </c>
      <c r="Z501" s="24">
        <v>0</v>
      </c>
      <c r="AA501" s="160">
        <v>41270</v>
      </c>
      <c r="AB501" s="20" t="s">
        <v>4992</v>
      </c>
      <c r="AC501" s="212">
        <v>0.5</v>
      </c>
      <c r="AD501" s="24">
        <v>0</v>
      </c>
      <c r="AE501" s="160">
        <v>41612</v>
      </c>
      <c r="AH501" s="24">
        <v>0</v>
      </c>
      <c r="AI501" s="159"/>
      <c r="AN501" s="24">
        <v>25830</v>
      </c>
      <c r="AO501" s="24">
        <v>0</v>
      </c>
      <c r="AP501" s="212">
        <v>1</v>
      </c>
      <c r="AQ501" s="159" t="s">
        <v>1846</v>
      </c>
    </row>
    <row r="502" spans="1:44" ht="21" customHeight="1">
      <c r="A502" s="18" t="s">
        <v>3507</v>
      </c>
      <c r="C502" s="215" t="s">
        <v>3527</v>
      </c>
      <c r="D502" s="1" t="s">
        <v>3528</v>
      </c>
      <c r="E502" s="28" t="s">
        <v>3529</v>
      </c>
      <c r="F502" s="1" t="s">
        <v>3530</v>
      </c>
      <c r="G502" s="28" t="s">
        <v>3531</v>
      </c>
      <c r="H502" s="213">
        <v>775953</v>
      </c>
      <c r="I502" s="213">
        <f t="shared" si="10"/>
        <v>663207.69230769237</v>
      </c>
      <c r="J502" s="210">
        <v>663207.68999999994</v>
      </c>
      <c r="K502" s="210">
        <v>2.3076924262568355E-3</v>
      </c>
      <c r="M502" s="28" t="s">
        <v>3532</v>
      </c>
      <c r="N502" s="28" t="s">
        <v>3533</v>
      </c>
      <c r="O502" s="216">
        <v>41353</v>
      </c>
      <c r="P502" s="216">
        <v>41390</v>
      </c>
      <c r="Q502" s="28" t="s">
        <v>3534</v>
      </c>
      <c r="R502" s="2" t="s">
        <v>3423</v>
      </c>
      <c r="S502" s="158" t="s">
        <v>3535</v>
      </c>
      <c r="T502" s="28" t="s">
        <v>67</v>
      </c>
      <c r="U502" s="28"/>
      <c r="V502" s="28"/>
      <c r="X502" s="20" t="s">
        <v>1506</v>
      </c>
      <c r="Y502" s="212">
        <v>0.3</v>
      </c>
      <c r="Z502" s="24">
        <v>0</v>
      </c>
      <c r="AA502" s="160">
        <v>41519</v>
      </c>
      <c r="AB502" s="20" t="s">
        <v>1508</v>
      </c>
      <c r="AC502" s="212">
        <v>0.57999999999999996</v>
      </c>
      <c r="AD502" s="24">
        <v>450052.7</v>
      </c>
      <c r="AE502" s="160">
        <v>41835</v>
      </c>
      <c r="AF502" s="20" t="s">
        <v>1534</v>
      </c>
      <c r="AG502" s="212">
        <v>0.12</v>
      </c>
      <c r="AH502" s="24">
        <v>0</v>
      </c>
      <c r="AI502" s="159" t="s">
        <v>5027</v>
      </c>
      <c r="AN502" s="24">
        <v>775953</v>
      </c>
      <c r="AO502" s="24">
        <v>0</v>
      </c>
      <c r="AP502" s="212">
        <v>1</v>
      </c>
      <c r="AQ502" s="159" t="s">
        <v>1847</v>
      </c>
      <c r="AR502" s="20" t="s">
        <v>1848</v>
      </c>
    </row>
    <row r="503" spans="1:44" ht="21" customHeight="1">
      <c r="A503" s="18" t="s">
        <v>1892</v>
      </c>
      <c r="B503" s="25" t="s">
        <v>5440</v>
      </c>
      <c r="C503" s="6" t="s">
        <v>1893</v>
      </c>
      <c r="D503" s="1" t="s">
        <v>1894</v>
      </c>
      <c r="E503" s="1" t="s">
        <v>1895</v>
      </c>
      <c r="F503" s="1" t="s">
        <v>1896</v>
      </c>
      <c r="G503" s="1" t="s">
        <v>1897</v>
      </c>
      <c r="H503" s="18">
        <v>182000</v>
      </c>
      <c r="I503" s="213">
        <f t="shared" si="10"/>
        <v>155555.55555555556</v>
      </c>
      <c r="J503" s="3">
        <v>163963.96</v>
      </c>
      <c r="K503" s="3">
        <v>3.9639639435335994E-3</v>
      </c>
      <c r="L503" s="162" t="s">
        <v>1898</v>
      </c>
      <c r="M503" s="1" t="s">
        <v>1899</v>
      </c>
      <c r="N503" s="1" t="s">
        <v>1900</v>
      </c>
      <c r="O503" s="1">
        <v>2017.2</v>
      </c>
      <c r="P503" s="226" t="s">
        <v>1901</v>
      </c>
      <c r="Q503" s="227" t="s">
        <v>1902</v>
      </c>
      <c r="R503" s="2">
        <v>0.11</v>
      </c>
      <c r="S503" s="163" t="s">
        <v>1903</v>
      </c>
      <c r="T503" s="1" t="s">
        <v>1904</v>
      </c>
      <c r="X503" s="229" t="s">
        <v>1508</v>
      </c>
      <c r="Y503" s="212">
        <v>0.9</v>
      </c>
      <c r="Z503" s="24">
        <v>163800</v>
      </c>
      <c r="AA503" s="20">
        <v>2017.2</v>
      </c>
      <c r="AB503" s="30"/>
      <c r="AE503" s="30"/>
      <c r="AF503" s="30"/>
      <c r="AI503" s="30"/>
      <c r="AJ503" s="30"/>
      <c r="AK503" s="30"/>
      <c r="AL503" s="24"/>
      <c r="AM503" s="30"/>
      <c r="AN503" s="218">
        <v>163800</v>
      </c>
      <c r="AO503" s="218">
        <v>18200</v>
      </c>
      <c r="AP503" s="212">
        <v>0.9</v>
      </c>
      <c r="AQ503" s="159"/>
    </row>
    <row r="504" spans="1:44" ht="21" customHeight="1">
      <c r="A504" s="18" t="s">
        <v>139</v>
      </c>
      <c r="C504" s="215" t="s">
        <v>322</v>
      </c>
      <c r="D504" s="1" t="s">
        <v>656</v>
      </c>
      <c r="E504" s="28" t="s">
        <v>657</v>
      </c>
      <c r="F504" s="1" t="s">
        <v>1232</v>
      </c>
      <c r="G504" s="28" t="s">
        <v>1233</v>
      </c>
      <c r="H504" s="213">
        <v>97500</v>
      </c>
      <c r="I504" s="213">
        <f t="shared" si="10"/>
        <v>83333.333333333343</v>
      </c>
      <c r="J504" s="3">
        <v>83333.3</v>
      </c>
      <c r="K504" s="210">
        <v>3.3333333340124227E-2</v>
      </c>
      <c r="M504" s="28" t="s">
        <v>1355</v>
      </c>
      <c r="N504" s="28" t="s">
        <v>1347</v>
      </c>
      <c r="O504" s="216">
        <v>41240</v>
      </c>
      <c r="P504" s="216">
        <v>41253</v>
      </c>
      <c r="Q504" s="28" t="s">
        <v>1414</v>
      </c>
      <c r="R504" s="2" t="s">
        <v>3423</v>
      </c>
      <c r="S504" s="158" t="s">
        <v>1501</v>
      </c>
      <c r="T504" s="28" t="s">
        <v>67</v>
      </c>
      <c r="U504" s="28"/>
      <c r="V504" s="28"/>
      <c r="X504" s="20" t="s">
        <v>1506</v>
      </c>
      <c r="Y504" s="212">
        <v>0.5</v>
      </c>
      <c r="Z504" s="24">
        <v>0</v>
      </c>
      <c r="AA504" s="160">
        <v>41270</v>
      </c>
      <c r="AB504" s="20" t="s">
        <v>4992</v>
      </c>
      <c r="AC504" s="212">
        <v>0.5</v>
      </c>
      <c r="AD504" s="24">
        <v>0</v>
      </c>
      <c r="AE504" s="160">
        <v>41453</v>
      </c>
      <c r="AH504" s="24">
        <v>0</v>
      </c>
      <c r="AI504" s="159"/>
      <c r="AN504" s="24">
        <v>97500</v>
      </c>
      <c r="AO504" s="24">
        <v>0</v>
      </c>
      <c r="AP504" s="212">
        <v>1</v>
      </c>
      <c r="AQ504" s="159" t="s">
        <v>1849</v>
      </c>
    </row>
    <row r="505" spans="1:44" ht="21" customHeight="1">
      <c r="A505" s="18" t="s">
        <v>139</v>
      </c>
      <c r="C505" s="215" t="s">
        <v>322</v>
      </c>
      <c r="D505" s="1" t="s">
        <v>656</v>
      </c>
      <c r="E505" s="28" t="s">
        <v>657</v>
      </c>
      <c r="F505" s="1" t="s">
        <v>1234</v>
      </c>
      <c r="G505" s="28" t="s">
        <v>1235</v>
      </c>
      <c r="H505" s="213">
        <v>5151</v>
      </c>
      <c r="I505" s="213">
        <f t="shared" si="10"/>
        <v>4402.5641025641025</v>
      </c>
      <c r="J505" s="3">
        <v>4402.5600000000004</v>
      </c>
      <c r="K505" s="210">
        <v>4.1025641021406045E-3</v>
      </c>
      <c r="M505" s="28" t="s">
        <v>1355</v>
      </c>
      <c r="N505" s="28" t="s">
        <v>1409</v>
      </c>
      <c r="O505" s="216">
        <v>41228</v>
      </c>
      <c r="P505" s="216">
        <v>41270</v>
      </c>
      <c r="Q505" s="28" t="s">
        <v>1414</v>
      </c>
      <c r="R505" s="2" t="s">
        <v>3423</v>
      </c>
      <c r="S505" s="158">
        <v>1</v>
      </c>
      <c r="T505" s="28" t="s">
        <v>67</v>
      </c>
      <c r="U505" s="28"/>
      <c r="V505" s="28"/>
      <c r="X505" s="20" t="s">
        <v>1506</v>
      </c>
      <c r="Y505" s="212">
        <v>1</v>
      </c>
      <c r="Z505" s="24">
        <v>0</v>
      </c>
      <c r="AA505" s="160">
        <v>41453</v>
      </c>
      <c r="AD505" s="24">
        <v>0</v>
      </c>
      <c r="AE505" s="160"/>
      <c r="AH505" s="24">
        <v>0</v>
      </c>
      <c r="AI505" s="159"/>
      <c r="AN505" s="24">
        <v>5151</v>
      </c>
      <c r="AO505" s="24">
        <v>0</v>
      </c>
      <c r="AP505" s="212">
        <v>1</v>
      </c>
      <c r="AQ505" s="159" t="s">
        <v>1850</v>
      </c>
    </row>
    <row r="506" spans="1:44" ht="21" customHeight="1">
      <c r="A506" s="18" t="s">
        <v>3536</v>
      </c>
      <c r="C506" s="215" t="s">
        <v>3537</v>
      </c>
      <c r="D506" s="1" t="s">
        <v>3538</v>
      </c>
      <c r="E506" s="28" t="s">
        <v>3539</v>
      </c>
      <c r="F506" s="1" t="s">
        <v>3540</v>
      </c>
      <c r="G506" s="28" t="s">
        <v>3541</v>
      </c>
      <c r="H506" s="213">
        <v>193246</v>
      </c>
      <c r="I506" s="213">
        <f t="shared" si="10"/>
        <v>165167.52136752137</v>
      </c>
      <c r="J506" s="3">
        <v>165167.51999999999</v>
      </c>
      <c r="K506" s="210">
        <v>1.3675213849637657E-3</v>
      </c>
      <c r="M506" s="28" t="s">
        <v>3435</v>
      </c>
      <c r="N506" s="28" t="s">
        <v>3542</v>
      </c>
      <c r="O506" s="216">
        <v>41379</v>
      </c>
      <c r="P506" s="216">
        <v>41390</v>
      </c>
      <c r="Q506" s="28" t="s">
        <v>3543</v>
      </c>
      <c r="R506" s="2" t="s">
        <v>3423</v>
      </c>
      <c r="S506" s="158" t="s">
        <v>3544</v>
      </c>
      <c r="T506" s="28" t="s">
        <v>67</v>
      </c>
      <c r="U506" s="28"/>
      <c r="V506" s="28"/>
      <c r="X506" s="20" t="s">
        <v>1506</v>
      </c>
      <c r="Y506" s="212">
        <v>0.6</v>
      </c>
      <c r="Z506" s="24">
        <v>0</v>
      </c>
      <c r="AA506" s="160">
        <v>41544</v>
      </c>
      <c r="AB506" s="20" t="s">
        <v>1508</v>
      </c>
      <c r="AC506" s="212">
        <v>0.3</v>
      </c>
      <c r="AD506" s="24">
        <v>0</v>
      </c>
      <c r="AE506" s="160">
        <v>41670</v>
      </c>
      <c r="AF506" s="20" t="s">
        <v>1534</v>
      </c>
      <c r="AG506" s="212">
        <v>0.1</v>
      </c>
      <c r="AH506" s="24">
        <v>0</v>
      </c>
      <c r="AI506" s="160">
        <v>41772</v>
      </c>
      <c r="AN506" s="24">
        <v>193246</v>
      </c>
      <c r="AO506" s="24">
        <v>0</v>
      </c>
      <c r="AP506" s="212">
        <v>1</v>
      </c>
      <c r="AQ506" s="159" t="s">
        <v>1851</v>
      </c>
    </row>
    <row r="507" spans="1:44" ht="21" customHeight="1">
      <c r="A507" s="18" t="s">
        <v>134</v>
      </c>
      <c r="C507" s="215" t="s">
        <v>307</v>
      </c>
      <c r="D507" s="1" t="s">
        <v>627</v>
      </c>
      <c r="E507" s="28" t="s">
        <v>628</v>
      </c>
      <c r="F507" s="1" t="s">
        <v>1168</v>
      </c>
      <c r="G507" s="28" t="s">
        <v>1169</v>
      </c>
      <c r="H507" s="213">
        <v>8468</v>
      </c>
      <c r="I507" s="213">
        <f t="shared" si="10"/>
        <v>7237.6068376068379</v>
      </c>
      <c r="J507" s="3">
        <v>8468</v>
      </c>
      <c r="K507" s="210">
        <v>0</v>
      </c>
      <c r="M507" s="28" t="s">
        <v>1293</v>
      </c>
      <c r="N507" s="28" t="s">
        <v>1357</v>
      </c>
      <c r="O507" s="216">
        <v>41142</v>
      </c>
      <c r="P507" s="216">
        <v>41155</v>
      </c>
      <c r="Q507" s="28" t="s">
        <v>1425</v>
      </c>
      <c r="R507" s="2" t="s">
        <v>3423</v>
      </c>
      <c r="S507" s="158">
        <v>1</v>
      </c>
      <c r="T507" s="28" t="s">
        <v>1505</v>
      </c>
      <c r="U507" s="28"/>
      <c r="V507" s="28"/>
      <c r="X507" s="20" t="s">
        <v>1506</v>
      </c>
      <c r="Y507" s="212">
        <v>1</v>
      </c>
      <c r="Z507" s="24">
        <v>0</v>
      </c>
      <c r="AA507" s="160">
        <v>41270</v>
      </c>
      <c r="AE507" s="159"/>
      <c r="AH507" s="24">
        <v>0</v>
      </c>
      <c r="AI507" s="160"/>
      <c r="AN507" s="24">
        <v>8468</v>
      </c>
      <c r="AO507" s="24">
        <v>0</v>
      </c>
      <c r="AP507" s="212">
        <v>1</v>
      </c>
      <c r="AQ507" s="159" t="s">
        <v>1755</v>
      </c>
    </row>
    <row r="508" spans="1:44" ht="21" customHeight="1">
      <c r="A508" s="18" t="s">
        <v>139</v>
      </c>
      <c r="C508" s="215" t="s">
        <v>323</v>
      </c>
      <c r="D508" s="1" t="s">
        <v>658</v>
      </c>
      <c r="E508" s="28" t="s">
        <v>659</v>
      </c>
      <c r="F508" s="1" t="s">
        <v>1236</v>
      </c>
      <c r="G508" s="28" t="s">
        <v>1237</v>
      </c>
      <c r="H508" s="213">
        <v>72150</v>
      </c>
      <c r="I508" s="213">
        <f t="shared" si="10"/>
        <v>61666.666666666672</v>
      </c>
      <c r="J508" s="3">
        <v>61666.67</v>
      </c>
      <c r="K508" s="210">
        <v>-3.3333333267364651E-3</v>
      </c>
      <c r="M508" s="28" t="s">
        <v>1355</v>
      </c>
      <c r="N508" s="28" t="s">
        <v>1347</v>
      </c>
      <c r="O508" s="216">
        <v>41238</v>
      </c>
      <c r="P508" s="216">
        <v>41253</v>
      </c>
      <c r="Q508" s="28" t="s">
        <v>1414</v>
      </c>
      <c r="R508" s="2" t="s">
        <v>3423</v>
      </c>
      <c r="S508" s="158" t="s">
        <v>1501</v>
      </c>
      <c r="T508" s="28" t="s">
        <v>67</v>
      </c>
      <c r="U508" s="28"/>
      <c r="V508" s="28"/>
      <c r="X508" s="20" t="s">
        <v>1506</v>
      </c>
      <c r="Y508" s="212">
        <v>0.5</v>
      </c>
      <c r="Z508" s="24">
        <v>0</v>
      </c>
      <c r="AA508" s="160">
        <v>41270</v>
      </c>
      <c r="AD508" s="24">
        <v>0</v>
      </c>
      <c r="AE508" s="160"/>
      <c r="AH508" s="24">
        <v>0</v>
      </c>
      <c r="AI508" s="159"/>
      <c r="AN508" s="24">
        <v>36075</v>
      </c>
      <c r="AO508" s="24">
        <v>36075</v>
      </c>
      <c r="AP508" s="212">
        <v>0.5</v>
      </c>
      <c r="AQ508" s="159" t="s">
        <v>1767</v>
      </c>
    </row>
    <row r="509" spans="1:44" ht="21" customHeight="1">
      <c r="A509" s="18" t="s">
        <v>141</v>
      </c>
      <c r="C509" s="215" t="s">
        <v>324</v>
      </c>
      <c r="D509" s="1" t="s">
        <v>660</v>
      </c>
      <c r="E509" s="28" t="s">
        <v>661</v>
      </c>
      <c r="F509" s="1" t="s">
        <v>1238</v>
      </c>
      <c r="G509" s="28" t="s">
        <v>1239</v>
      </c>
      <c r="H509" s="213">
        <v>211263</v>
      </c>
      <c r="I509" s="213">
        <f t="shared" si="10"/>
        <v>180566.66666666669</v>
      </c>
      <c r="J509" s="3">
        <v>180566.67</v>
      </c>
      <c r="K509" s="210">
        <v>-3.3333333267364651E-3</v>
      </c>
      <c r="M509" s="28" t="s">
        <v>1304</v>
      </c>
      <c r="N509" s="28" t="s">
        <v>1303</v>
      </c>
      <c r="O509" s="216">
        <v>41267</v>
      </c>
      <c r="P509" s="216">
        <v>41268</v>
      </c>
      <c r="Q509" s="28" t="s">
        <v>1449</v>
      </c>
      <c r="R509" s="2" t="s">
        <v>3423</v>
      </c>
      <c r="S509" s="158">
        <v>1</v>
      </c>
      <c r="T509" s="28" t="s">
        <v>67</v>
      </c>
      <c r="U509" s="28"/>
      <c r="V509" s="28"/>
      <c r="X509" s="20" t="s">
        <v>1506</v>
      </c>
      <c r="Y509" s="212">
        <v>1</v>
      </c>
      <c r="Z509" s="24">
        <v>211263</v>
      </c>
      <c r="AA509" s="160">
        <v>41453</v>
      </c>
      <c r="AD509" s="24">
        <v>0</v>
      </c>
      <c r="AE509" s="160"/>
      <c r="AH509" s="24">
        <v>0</v>
      </c>
      <c r="AI509" s="159"/>
      <c r="AN509" s="24">
        <v>211263</v>
      </c>
      <c r="AO509" s="24">
        <v>0</v>
      </c>
      <c r="AP509" s="212">
        <v>1</v>
      </c>
      <c r="AQ509" s="159" t="s">
        <v>1852</v>
      </c>
    </row>
    <row r="510" spans="1:44" ht="21" customHeight="1">
      <c r="A510" s="18" t="s">
        <v>134</v>
      </c>
      <c r="C510" s="215" t="s">
        <v>308</v>
      </c>
      <c r="D510" s="1" t="s">
        <v>629</v>
      </c>
      <c r="E510" s="28" t="s">
        <v>630</v>
      </c>
      <c r="F510" s="1" t="s">
        <v>1170</v>
      </c>
      <c r="G510" s="28" t="s">
        <v>1171</v>
      </c>
      <c r="H510" s="213">
        <v>119000</v>
      </c>
      <c r="I510" s="213">
        <f t="shared" si="10"/>
        <v>101709.40170940172</v>
      </c>
      <c r="J510" s="210">
        <v>101709.4</v>
      </c>
      <c r="K510" s="210">
        <v>1.7094017239287496E-3</v>
      </c>
      <c r="M510" s="28" t="s">
        <v>3478</v>
      </c>
      <c r="N510" s="28" t="s">
        <v>1402</v>
      </c>
      <c r="O510" s="216">
        <v>41065</v>
      </c>
      <c r="P510" s="216">
        <v>41149</v>
      </c>
      <c r="Q510" s="28" t="s">
        <v>1449</v>
      </c>
      <c r="R510" s="2" t="s">
        <v>3423</v>
      </c>
      <c r="S510" s="158" t="s">
        <v>1491</v>
      </c>
      <c r="T510" s="28" t="s">
        <v>67</v>
      </c>
      <c r="U510" s="28"/>
      <c r="V510" s="28"/>
      <c r="X510" s="20" t="s">
        <v>1506</v>
      </c>
      <c r="Y510" s="212">
        <v>0.9</v>
      </c>
      <c r="Z510" s="24">
        <v>0</v>
      </c>
      <c r="AA510" s="160">
        <v>41242</v>
      </c>
      <c r="AE510" s="159"/>
      <c r="AH510" s="24">
        <v>0</v>
      </c>
      <c r="AI510" s="160"/>
      <c r="AN510" s="24">
        <v>107100</v>
      </c>
      <c r="AO510" s="24">
        <v>11900</v>
      </c>
      <c r="AP510" s="212">
        <v>0.9</v>
      </c>
      <c r="AQ510" s="159" t="s">
        <v>1756</v>
      </c>
    </row>
    <row r="511" spans="1:44" ht="21" customHeight="1">
      <c r="A511" s="18" t="s">
        <v>141</v>
      </c>
      <c r="C511" s="215" t="s">
        <v>325</v>
      </c>
      <c r="D511" s="1" t="s">
        <v>662</v>
      </c>
      <c r="E511" s="28" t="s">
        <v>663</v>
      </c>
      <c r="F511" s="1" t="s">
        <v>1240</v>
      </c>
      <c r="G511" s="28" t="s">
        <v>1241</v>
      </c>
      <c r="H511" s="213">
        <v>19200</v>
      </c>
      <c r="I511" s="213">
        <f t="shared" si="10"/>
        <v>16410.25641025641</v>
      </c>
      <c r="J511" s="210">
        <v>19200</v>
      </c>
      <c r="K511" s="210">
        <v>0</v>
      </c>
      <c r="M511" s="28" t="s">
        <v>1296</v>
      </c>
      <c r="N511" s="28" t="s">
        <v>1274</v>
      </c>
      <c r="O511" s="216">
        <v>41274</v>
      </c>
      <c r="P511" s="216">
        <v>41295</v>
      </c>
      <c r="Q511" s="28" t="s">
        <v>1414</v>
      </c>
      <c r="R511" s="2" t="s">
        <v>3423</v>
      </c>
      <c r="S511" s="158" t="s">
        <v>1496</v>
      </c>
      <c r="T511" s="28" t="s">
        <v>1505</v>
      </c>
      <c r="U511" s="28"/>
      <c r="V511" s="28"/>
      <c r="X511" s="20" t="s">
        <v>1506</v>
      </c>
      <c r="Y511" s="212">
        <v>0.8</v>
      </c>
      <c r="Z511" s="24">
        <v>0</v>
      </c>
      <c r="AA511" s="160">
        <v>41305</v>
      </c>
      <c r="AB511" s="20" t="s">
        <v>4992</v>
      </c>
      <c r="AC511" s="212">
        <v>0.2</v>
      </c>
      <c r="AD511" s="24">
        <v>0</v>
      </c>
      <c r="AE511" s="160">
        <v>41612</v>
      </c>
      <c r="AH511" s="24">
        <v>0</v>
      </c>
      <c r="AI511" s="159"/>
      <c r="AN511" s="24">
        <v>19200</v>
      </c>
      <c r="AO511" s="24">
        <v>0</v>
      </c>
      <c r="AP511" s="212">
        <v>1</v>
      </c>
      <c r="AQ511" s="159" t="s">
        <v>1853</v>
      </c>
    </row>
    <row r="512" spans="1:44" ht="21" customHeight="1">
      <c r="A512" s="18" t="s">
        <v>141</v>
      </c>
      <c r="C512" s="215" t="s">
        <v>325</v>
      </c>
      <c r="D512" s="1" t="s">
        <v>662</v>
      </c>
      <c r="E512" s="28" t="s">
        <v>663</v>
      </c>
      <c r="F512" s="1" t="s">
        <v>1242</v>
      </c>
      <c r="G512" s="28" t="s">
        <v>1243</v>
      </c>
      <c r="H512" s="213">
        <v>16330</v>
      </c>
      <c r="I512" s="213">
        <f t="shared" si="10"/>
        <v>13957.264957264959</v>
      </c>
      <c r="J512" s="210">
        <v>16330</v>
      </c>
      <c r="K512" s="210">
        <v>0</v>
      </c>
      <c r="M512" s="28" t="s">
        <v>1296</v>
      </c>
      <c r="N512" s="28" t="s">
        <v>1309</v>
      </c>
      <c r="O512" s="216">
        <v>41274</v>
      </c>
      <c r="P512" s="216">
        <v>41295</v>
      </c>
      <c r="Q512" s="28" t="s">
        <v>1414</v>
      </c>
      <c r="R512" s="2" t="s">
        <v>3423</v>
      </c>
      <c r="S512" s="158" t="s">
        <v>1496</v>
      </c>
      <c r="T512" s="28" t="s">
        <v>1505</v>
      </c>
      <c r="U512" s="28"/>
      <c r="V512" s="28"/>
      <c r="X512" s="20" t="s">
        <v>1506</v>
      </c>
      <c r="Y512" s="212">
        <v>0.8</v>
      </c>
      <c r="Z512" s="24">
        <v>0</v>
      </c>
      <c r="AA512" s="160">
        <v>41305</v>
      </c>
      <c r="AB512" s="20" t="s">
        <v>4992</v>
      </c>
      <c r="AC512" s="212">
        <v>0.2</v>
      </c>
      <c r="AD512" s="24">
        <v>0</v>
      </c>
      <c r="AE512" s="160">
        <v>41612</v>
      </c>
      <c r="AH512" s="24">
        <v>0</v>
      </c>
      <c r="AI512" s="159"/>
      <c r="AN512" s="24">
        <v>16330</v>
      </c>
      <c r="AO512" s="24">
        <v>0</v>
      </c>
      <c r="AP512" s="212">
        <v>1</v>
      </c>
      <c r="AQ512" s="159" t="s">
        <v>1854</v>
      </c>
    </row>
    <row r="513" spans="1:43" ht="21" customHeight="1">
      <c r="A513" s="18" t="s">
        <v>3507</v>
      </c>
      <c r="C513" s="215" t="s">
        <v>325</v>
      </c>
      <c r="D513" s="1" t="s">
        <v>3545</v>
      </c>
      <c r="E513" s="28" t="s">
        <v>663</v>
      </c>
      <c r="F513" s="1" t="s">
        <v>3546</v>
      </c>
      <c r="G513" s="28" t="s">
        <v>3547</v>
      </c>
      <c r="H513" s="213">
        <v>320912</v>
      </c>
      <c r="I513" s="213">
        <f t="shared" si="10"/>
        <v>274283.76068376069</v>
      </c>
      <c r="J513" s="210">
        <v>320912</v>
      </c>
      <c r="K513" s="210">
        <v>0</v>
      </c>
      <c r="M513" s="28" t="s">
        <v>1296</v>
      </c>
      <c r="N513" s="28" t="s">
        <v>3548</v>
      </c>
      <c r="O513" s="216">
        <v>41366</v>
      </c>
      <c r="P513" s="216">
        <v>41390</v>
      </c>
      <c r="Q513" s="28" t="s">
        <v>1414</v>
      </c>
      <c r="R513" s="2" t="s">
        <v>3423</v>
      </c>
      <c r="S513" s="158" t="s">
        <v>3505</v>
      </c>
      <c r="T513" s="28" t="s">
        <v>3466</v>
      </c>
      <c r="U513" s="28"/>
      <c r="V513" s="28"/>
      <c r="X513" s="20" t="s">
        <v>1506</v>
      </c>
      <c r="Y513" s="212">
        <v>0.5</v>
      </c>
      <c r="Z513" s="24">
        <v>0</v>
      </c>
      <c r="AA513" s="160" t="s">
        <v>5033</v>
      </c>
      <c r="AB513" s="20" t="s">
        <v>4992</v>
      </c>
      <c r="AC513" s="212">
        <v>0.4</v>
      </c>
      <c r="AD513" s="24">
        <v>0</v>
      </c>
      <c r="AE513" s="160">
        <v>41612</v>
      </c>
      <c r="AH513" s="24">
        <v>0</v>
      </c>
      <c r="AI513" s="159"/>
      <c r="AN513" s="24">
        <v>288820.8</v>
      </c>
      <c r="AO513" s="24">
        <v>160456</v>
      </c>
      <c r="AP513" s="212">
        <v>0.89999999999999991</v>
      </c>
      <c r="AQ513" s="159" t="s">
        <v>1855</v>
      </c>
    </row>
    <row r="514" spans="1:43" ht="21" customHeight="1">
      <c r="A514" s="18" t="s">
        <v>3507</v>
      </c>
      <c r="C514" s="215" t="s">
        <v>3549</v>
      </c>
      <c r="D514" s="1" t="s">
        <v>662</v>
      </c>
      <c r="E514" s="28" t="s">
        <v>663</v>
      </c>
      <c r="F514" s="1" t="s">
        <v>3550</v>
      </c>
      <c r="G514" s="28" t="s">
        <v>3551</v>
      </c>
      <c r="H514" s="213">
        <v>111020</v>
      </c>
      <c r="I514" s="213">
        <f t="shared" si="10"/>
        <v>94888.888888888891</v>
      </c>
      <c r="J514" s="210">
        <v>111020</v>
      </c>
      <c r="K514" s="210">
        <v>0</v>
      </c>
      <c r="M514" s="28" t="s">
        <v>1296</v>
      </c>
      <c r="N514" s="28" t="s">
        <v>3552</v>
      </c>
      <c r="O514" s="216">
        <v>41369</v>
      </c>
      <c r="P514" s="216">
        <v>41390</v>
      </c>
      <c r="Q514" s="28" t="s">
        <v>1414</v>
      </c>
      <c r="R514" s="2" t="s">
        <v>3423</v>
      </c>
      <c r="S514" s="158" t="s">
        <v>3505</v>
      </c>
      <c r="T514" s="28" t="s">
        <v>3466</v>
      </c>
      <c r="U514" s="28"/>
      <c r="V514" s="28"/>
      <c r="X514" s="20" t="s">
        <v>1506</v>
      </c>
      <c r="Y514" s="212">
        <v>0.5</v>
      </c>
      <c r="Z514" s="24">
        <v>55510</v>
      </c>
      <c r="AA514" s="160" t="s">
        <v>5033</v>
      </c>
      <c r="AB514" s="20" t="s">
        <v>4992</v>
      </c>
      <c r="AC514" s="212">
        <v>0.4</v>
      </c>
      <c r="AD514" s="24">
        <v>0</v>
      </c>
      <c r="AE514" s="160">
        <v>41612</v>
      </c>
      <c r="AH514" s="24">
        <v>0</v>
      </c>
      <c r="AI514" s="159"/>
      <c r="AN514" s="24">
        <v>99918</v>
      </c>
      <c r="AO514" s="24">
        <v>55510</v>
      </c>
      <c r="AP514" s="212">
        <v>0.9</v>
      </c>
      <c r="AQ514" s="159" t="s">
        <v>1856</v>
      </c>
    </row>
    <row r="515" spans="1:43" ht="21" customHeight="1">
      <c r="A515" s="18" t="s">
        <v>141</v>
      </c>
      <c r="C515" s="215" t="s">
        <v>3553</v>
      </c>
      <c r="D515" s="1" t="s">
        <v>3554</v>
      </c>
      <c r="E515" s="28" t="s">
        <v>3555</v>
      </c>
      <c r="F515" s="228" t="s">
        <v>3556</v>
      </c>
      <c r="G515" s="28" t="s">
        <v>3557</v>
      </c>
      <c r="H515" s="213">
        <v>31162</v>
      </c>
      <c r="I515" s="213">
        <f t="shared" si="10"/>
        <v>26634.188034188035</v>
      </c>
      <c r="J515" s="210">
        <v>31162</v>
      </c>
      <c r="K515" s="210">
        <v>0</v>
      </c>
      <c r="M515" s="28" t="s">
        <v>1296</v>
      </c>
      <c r="N515" s="28" t="s">
        <v>3558</v>
      </c>
      <c r="O515" s="216">
        <v>41311</v>
      </c>
      <c r="P515" s="216">
        <v>41346</v>
      </c>
      <c r="Q515" s="28" t="s">
        <v>1414</v>
      </c>
      <c r="R515" s="2" t="s">
        <v>3423</v>
      </c>
      <c r="S515" s="158" t="s">
        <v>1501</v>
      </c>
      <c r="T515" s="28" t="s">
        <v>1505</v>
      </c>
      <c r="U515" s="28"/>
      <c r="V515" s="28"/>
      <c r="X515" s="20" t="s">
        <v>1506</v>
      </c>
      <c r="Y515" s="212">
        <v>0.5</v>
      </c>
      <c r="Z515" s="24">
        <v>0</v>
      </c>
      <c r="AA515" s="160">
        <v>41362</v>
      </c>
      <c r="AB515" s="20" t="s">
        <v>1508</v>
      </c>
      <c r="AC515" s="212">
        <v>0.5</v>
      </c>
      <c r="AD515" s="24">
        <v>15581</v>
      </c>
      <c r="AE515" s="160">
        <v>41425</v>
      </c>
      <c r="AH515" s="24">
        <v>0</v>
      </c>
      <c r="AI515" s="159"/>
      <c r="AN515" s="24">
        <v>31162</v>
      </c>
      <c r="AO515" s="24">
        <v>0</v>
      </c>
      <c r="AP515" s="212">
        <v>1</v>
      </c>
      <c r="AQ515" s="159"/>
    </row>
    <row r="516" spans="1:43" ht="21" customHeight="1">
      <c r="A516" s="18" t="s">
        <v>141</v>
      </c>
      <c r="C516" s="215" t="s">
        <v>3553</v>
      </c>
      <c r="D516" s="1" t="s">
        <v>3554</v>
      </c>
      <c r="E516" s="28" t="s">
        <v>3555</v>
      </c>
      <c r="F516" s="228" t="s">
        <v>3559</v>
      </c>
      <c r="G516" s="28" t="s">
        <v>3560</v>
      </c>
      <c r="H516" s="213">
        <v>3060</v>
      </c>
      <c r="I516" s="213">
        <f t="shared" si="10"/>
        <v>2615.3846153846157</v>
      </c>
      <c r="J516" s="210">
        <v>3060</v>
      </c>
      <c r="K516" s="210">
        <v>0</v>
      </c>
      <c r="M516" s="28" t="s">
        <v>1296</v>
      </c>
      <c r="N516" s="28" t="s">
        <v>3514</v>
      </c>
      <c r="O516" s="216">
        <v>41311</v>
      </c>
      <c r="P516" s="216">
        <v>41346</v>
      </c>
      <c r="Q516" s="28" t="s">
        <v>1414</v>
      </c>
      <c r="R516" s="2" t="s">
        <v>3423</v>
      </c>
      <c r="S516" s="158" t="s">
        <v>3561</v>
      </c>
      <c r="T516" s="28" t="s">
        <v>1505</v>
      </c>
      <c r="U516" s="28"/>
      <c r="V516" s="28"/>
      <c r="X516" s="20" t="s">
        <v>1506</v>
      </c>
      <c r="Y516" s="212">
        <v>1</v>
      </c>
      <c r="Z516" s="24">
        <v>0</v>
      </c>
      <c r="AA516" s="160">
        <v>41362</v>
      </c>
      <c r="AE516" s="160"/>
      <c r="AH516" s="24">
        <v>0</v>
      </c>
      <c r="AI516" s="159"/>
      <c r="AN516" s="24">
        <v>3060</v>
      </c>
      <c r="AO516" s="24">
        <v>0</v>
      </c>
      <c r="AP516" s="212">
        <v>1</v>
      </c>
      <c r="AQ516" s="159"/>
    </row>
    <row r="517" spans="1:43" ht="21" customHeight="1">
      <c r="A517" s="18" t="s">
        <v>3507</v>
      </c>
      <c r="C517" s="215" t="s">
        <v>3553</v>
      </c>
      <c r="D517" s="1" t="s">
        <v>3554</v>
      </c>
      <c r="E517" s="28" t="s">
        <v>3555</v>
      </c>
      <c r="F517" s="228" t="s">
        <v>3562</v>
      </c>
      <c r="G517" s="28" t="s">
        <v>3563</v>
      </c>
      <c r="H517" s="213">
        <v>21390</v>
      </c>
      <c r="I517" s="213">
        <f t="shared" si="10"/>
        <v>18282.051282051285</v>
      </c>
      <c r="J517" s="210">
        <v>21390</v>
      </c>
      <c r="K517" s="210">
        <v>0</v>
      </c>
      <c r="M517" s="28" t="s">
        <v>1296</v>
      </c>
      <c r="N517" s="28" t="s">
        <v>1375</v>
      </c>
      <c r="O517" s="216">
        <v>41361</v>
      </c>
      <c r="P517" s="216">
        <v>41390</v>
      </c>
      <c r="Q517" s="28" t="s">
        <v>1414</v>
      </c>
      <c r="R517" s="2" t="s">
        <v>3423</v>
      </c>
      <c r="S517" s="158" t="s">
        <v>3564</v>
      </c>
      <c r="T517" s="28" t="s">
        <v>1505</v>
      </c>
      <c r="U517" s="28"/>
      <c r="V517" s="28"/>
      <c r="X517" s="20" t="s">
        <v>1506</v>
      </c>
      <c r="Y517" s="212">
        <v>0.7</v>
      </c>
      <c r="Z517" s="24">
        <v>14973</v>
      </c>
      <c r="AA517" s="160" t="s">
        <v>5033</v>
      </c>
      <c r="AB517" s="20" t="s">
        <v>1508</v>
      </c>
      <c r="AC517" s="212">
        <v>0.3</v>
      </c>
      <c r="AD517" s="24">
        <v>0</v>
      </c>
      <c r="AE517" s="160">
        <v>41425</v>
      </c>
      <c r="AH517" s="24">
        <v>0</v>
      </c>
      <c r="AI517" s="159"/>
      <c r="AN517" s="24">
        <v>21390</v>
      </c>
      <c r="AO517" s="24">
        <v>0</v>
      </c>
      <c r="AP517" s="212">
        <v>1</v>
      </c>
      <c r="AQ517" s="159" t="s">
        <v>1857</v>
      </c>
    </row>
    <row r="518" spans="1:43" ht="21" customHeight="1">
      <c r="A518" s="18" t="s">
        <v>3507</v>
      </c>
      <c r="C518" s="215" t="s">
        <v>3553</v>
      </c>
      <c r="D518" s="1" t="s">
        <v>664</v>
      </c>
      <c r="E518" s="28" t="s">
        <v>3555</v>
      </c>
      <c r="F518" s="228" t="s">
        <v>3565</v>
      </c>
      <c r="G518" s="28" t="s">
        <v>3566</v>
      </c>
      <c r="H518" s="213">
        <v>41705</v>
      </c>
      <c r="I518" s="213">
        <f t="shared" si="10"/>
        <v>35645.299145299148</v>
      </c>
      <c r="J518" s="210">
        <v>41705</v>
      </c>
      <c r="K518" s="210">
        <v>0</v>
      </c>
      <c r="M518" s="28" t="s">
        <v>1296</v>
      </c>
      <c r="N518" s="28" t="s">
        <v>3567</v>
      </c>
      <c r="O518" s="216">
        <v>41359</v>
      </c>
      <c r="P518" s="216">
        <v>41390</v>
      </c>
      <c r="Q518" s="28" t="s">
        <v>1414</v>
      </c>
      <c r="R518" s="2" t="s">
        <v>3423</v>
      </c>
      <c r="S518" s="158" t="s">
        <v>3568</v>
      </c>
      <c r="T518" s="28" t="s">
        <v>1505</v>
      </c>
      <c r="U518" s="28"/>
      <c r="V518" s="28"/>
      <c r="X518" s="20" t="s">
        <v>1506</v>
      </c>
      <c r="Y518" s="212">
        <v>0.5</v>
      </c>
      <c r="Z518" s="24">
        <v>20852.5</v>
      </c>
      <c r="AA518" s="160" t="s">
        <v>5033</v>
      </c>
      <c r="AB518" s="20" t="s">
        <v>1508</v>
      </c>
      <c r="AC518" s="212">
        <v>0.5</v>
      </c>
      <c r="AD518" s="24">
        <v>0</v>
      </c>
      <c r="AE518" s="160">
        <v>41425</v>
      </c>
      <c r="AH518" s="24">
        <v>0</v>
      </c>
      <c r="AI518" s="159"/>
      <c r="AN518" s="24">
        <v>41705</v>
      </c>
      <c r="AO518" s="24">
        <v>0</v>
      </c>
      <c r="AP518" s="212">
        <v>1</v>
      </c>
      <c r="AQ518" s="159" t="s">
        <v>1858</v>
      </c>
    </row>
    <row r="519" spans="1:43" ht="21" customHeight="1">
      <c r="A519" s="18" t="s">
        <v>3507</v>
      </c>
      <c r="C519" s="215" t="s">
        <v>3553</v>
      </c>
      <c r="D519" s="1" t="s">
        <v>664</v>
      </c>
      <c r="E519" s="28" t="s">
        <v>3555</v>
      </c>
      <c r="F519" s="228" t="s">
        <v>3569</v>
      </c>
      <c r="G519" s="28" t="s">
        <v>3570</v>
      </c>
      <c r="H519" s="213">
        <v>1000</v>
      </c>
      <c r="I519" s="213">
        <f t="shared" si="10"/>
        <v>854.70085470085473</v>
      </c>
      <c r="J519" s="210">
        <v>1000</v>
      </c>
      <c r="K519" s="210">
        <v>0</v>
      </c>
      <c r="M519" s="28" t="s">
        <v>1296</v>
      </c>
      <c r="N519" s="28" t="s">
        <v>3571</v>
      </c>
      <c r="O519" s="216">
        <v>41359</v>
      </c>
      <c r="P519" s="216">
        <v>41390</v>
      </c>
      <c r="Q519" s="28" t="s">
        <v>1414</v>
      </c>
      <c r="R519" s="2" t="s">
        <v>3423</v>
      </c>
      <c r="S519" s="158" t="s">
        <v>3511</v>
      </c>
      <c r="T519" s="28" t="s">
        <v>1505</v>
      </c>
      <c r="U519" s="28"/>
      <c r="V519" s="28"/>
      <c r="X519" s="20" t="s">
        <v>1506</v>
      </c>
      <c r="Y519" s="212">
        <v>1</v>
      </c>
      <c r="Z519" s="24">
        <v>1000</v>
      </c>
      <c r="AA519" s="160" t="s">
        <v>5033</v>
      </c>
      <c r="AD519" s="24">
        <v>0</v>
      </c>
      <c r="AE519" s="160"/>
      <c r="AH519" s="24">
        <v>0</v>
      </c>
      <c r="AI519" s="159"/>
      <c r="AN519" s="24">
        <v>1000</v>
      </c>
      <c r="AO519" s="24">
        <v>0</v>
      </c>
      <c r="AP519" s="212">
        <v>1</v>
      </c>
      <c r="AQ519" s="159" t="s">
        <v>1859</v>
      </c>
    </row>
    <row r="520" spans="1:43" ht="21" customHeight="1">
      <c r="A520" s="18" t="s">
        <v>141</v>
      </c>
      <c r="C520" s="215" t="s">
        <v>3572</v>
      </c>
      <c r="D520" s="1" t="s">
        <v>3573</v>
      </c>
      <c r="E520" s="28" t="s">
        <v>3574</v>
      </c>
      <c r="F520" s="228" t="s">
        <v>1244</v>
      </c>
      <c r="G520" s="28" t="s">
        <v>3575</v>
      </c>
      <c r="H520" s="213">
        <v>6640</v>
      </c>
      <c r="I520" s="213">
        <f t="shared" si="10"/>
        <v>5675.2136752136757</v>
      </c>
      <c r="J520" s="210">
        <v>6640</v>
      </c>
      <c r="K520" s="210">
        <v>0</v>
      </c>
      <c r="M520" s="28" t="s">
        <v>1296</v>
      </c>
      <c r="N520" s="28" t="s">
        <v>3558</v>
      </c>
      <c r="O520" s="216">
        <v>41311</v>
      </c>
      <c r="P520" s="216">
        <v>41346</v>
      </c>
      <c r="Q520" s="28" t="s">
        <v>1414</v>
      </c>
      <c r="R520" s="2" t="s">
        <v>3423</v>
      </c>
      <c r="S520" s="158" t="s">
        <v>3511</v>
      </c>
      <c r="T520" s="28" t="s">
        <v>1505</v>
      </c>
      <c r="U520" s="28"/>
      <c r="V520" s="28"/>
      <c r="X520" s="20" t="s">
        <v>1506</v>
      </c>
      <c r="Y520" s="212">
        <v>0.5</v>
      </c>
      <c r="Z520" s="24">
        <v>0</v>
      </c>
      <c r="AA520" s="160">
        <v>41362</v>
      </c>
      <c r="AB520" s="20" t="s">
        <v>1508</v>
      </c>
      <c r="AC520" s="212">
        <v>0.5</v>
      </c>
      <c r="AD520" s="24">
        <v>0</v>
      </c>
      <c r="AE520" s="160">
        <v>41391</v>
      </c>
      <c r="AH520" s="24">
        <v>0</v>
      </c>
      <c r="AI520" s="159"/>
      <c r="AN520" s="24">
        <v>6640</v>
      </c>
      <c r="AO520" s="24">
        <v>0</v>
      </c>
      <c r="AP520" s="212">
        <v>1</v>
      </c>
      <c r="AQ520" s="159" t="s">
        <v>1860</v>
      </c>
    </row>
    <row r="521" spans="1:43" ht="21" customHeight="1">
      <c r="A521" s="18" t="s">
        <v>141</v>
      </c>
      <c r="C521" s="215" t="s">
        <v>3572</v>
      </c>
      <c r="D521" s="1" t="s">
        <v>3573</v>
      </c>
      <c r="E521" s="28" t="s">
        <v>3574</v>
      </c>
      <c r="F521" s="228" t="s">
        <v>3576</v>
      </c>
      <c r="G521" s="28" t="s">
        <v>3577</v>
      </c>
      <c r="H521" s="213">
        <v>900</v>
      </c>
      <c r="I521" s="213">
        <f t="shared" si="10"/>
        <v>769.23076923076928</v>
      </c>
      <c r="J521" s="210">
        <v>900</v>
      </c>
      <c r="K521" s="210">
        <v>0</v>
      </c>
      <c r="M521" s="28" t="s">
        <v>1296</v>
      </c>
      <c r="N521" s="28" t="s">
        <v>3514</v>
      </c>
      <c r="O521" s="216">
        <v>41311</v>
      </c>
      <c r="P521" s="216">
        <v>41346</v>
      </c>
      <c r="Q521" s="28" t="s">
        <v>1414</v>
      </c>
      <c r="R521" s="2" t="s">
        <v>3423</v>
      </c>
      <c r="S521" s="158" t="s">
        <v>3561</v>
      </c>
      <c r="T521" s="28" t="s">
        <v>1505</v>
      </c>
      <c r="U521" s="28"/>
      <c r="V521" s="28"/>
      <c r="X521" s="20" t="s">
        <v>1506</v>
      </c>
      <c r="Y521" s="212">
        <v>1</v>
      </c>
      <c r="Z521" s="24">
        <v>0</v>
      </c>
      <c r="AA521" s="160">
        <v>41362</v>
      </c>
      <c r="AD521" s="24">
        <v>0</v>
      </c>
      <c r="AE521" s="160"/>
      <c r="AH521" s="24">
        <v>0</v>
      </c>
      <c r="AI521" s="159"/>
      <c r="AN521" s="24">
        <v>900</v>
      </c>
      <c r="AO521" s="24">
        <v>0</v>
      </c>
      <c r="AP521" s="212">
        <v>1</v>
      </c>
      <c r="AQ521" s="159"/>
    </row>
    <row r="522" spans="1:43" ht="21" customHeight="1">
      <c r="A522" s="18" t="s">
        <v>142</v>
      </c>
      <c r="C522" s="215" t="s">
        <v>3572</v>
      </c>
      <c r="D522" s="1" t="s">
        <v>665</v>
      </c>
      <c r="E522" s="28" t="s">
        <v>3574</v>
      </c>
      <c r="F522" s="228" t="s">
        <v>6554</v>
      </c>
      <c r="G522" s="28" t="s">
        <v>3578</v>
      </c>
      <c r="H522" s="213">
        <v>21565</v>
      </c>
      <c r="I522" s="213">
        <f t="shared" si="10"/>
        <v>18431.623931623933</v>
      </c>
      <c r="J522" s="210">
        <v>21565</v>
      </c>
      <c r="K522" s="210">
        <v>0</v>
      </c>
      <c r="M522" s="28" t="s">
        <v>1296</v>
      </c>
      <c r="N522" s="28" t="s">
        <v>3579</v>
      </c>
      <c r="O522" s="216">
        <v>41359</v>
      </c>
      <c r="P522" s="216">
        <v>41424</v>
      </c>
      <c r="Q522" s="28" t="s">
        <v>1414</v>
      </c>
      <c r="R522" s="2" t="s">
        <v>3423</v>
      </c>
      <c r="S522" s="158" t="s">
        <v>3580</v>
      </c>
      <c r="T522" s="28" t="s">
        <v>1505</v>
      </c>
      <c r="U522" s="28"/>
      <c r="V522" s="28"/>
      <c r="X522" s="20" t="s">
        <v>1506</v>
      </c>
      <c r="Y522" s="212">
        <v>0.5</v>
      </c>
      <c r="Z522" s="24">
        <v>0</v>
      </c>
      <c r="AA522" s="160">
        <v>41424</v>
      </c>
      <c r="AB522" s="20" t="s">
        <v>1508</v>
      </c>
      <c r="AC522" s="212">
        <v>0.5</v>
      </c>
      <c r="AD522" s="24">
        <v>0</v>
      </c>
      <c r="AE522" s="160">
        <v>41634</v>
      </c>
      <c r="AH522" s="24">
        <v>0</v>
      </c>
      <c r="AI522" s="159"/>
      <c r="AN522" s="24">
        <v>21565</v>
      </c>
      <c r="AO522" s="24">
        <v>0</v>
      </c>
      <c r="AP522" s="212">
        <v>1</v>
      </c>
      <c r="AQ522" s="159" t="s">
        <v>1861</v>
      </c>
    </row>
    <row r="523" spans="1:43" ht="21" customHeight="1">
      <c r="A523" s="18" t="s">
        <v>3507</v>
      </c>
      <c r="C523" s="215" t="s">
        <v>3572</v>
      </c>
      <c r="D523" s="1" t="s">
        <v>665</v>
      </c>
      <c r="E523" s="28" t="s">
        <v>3574</v>
      </c>
      <c r="F523" s="228" t="s">
        <v>6555</v>
      </c>
      <c r="G523" s="28" t="s">
        <v>3581</v>
      </c>
      <c r="H523" s="213">
        <v>11160</v>
      </c>
      <c r="I523" s="213">
        <f t="shared" si="10"/>
        <v>9538.461538461539</v>
      </c>
      <c r="J523" s="210">
        <v>11160</v>
      </c>
      <c r="K523" s="210">
        <v>0</v>
      </c>
      <c r="M523" s="28" t="s">
        <v>1296</v>
      </c>
      <c r="N523" s="28" t="s">
        <v>1375</v>
      </c>
      <c r="O523" s="216">
        <v>41361</v>
      </c>
      <c r="P523" s="216">
        <v>41390</v>
      </c>
      <c r="Q523" s="28" t="s">
        <v>1414</v>
      </c>
      <c r="R523" s="2" t="s">
        <v>3423</v>
      </c>
      <c r="S523" s="158" t="s">
        <v>3582</v>
      </c>
      <c r="T523" s="28" t="s">
        <v>1505</v>
      </c>
      <c r="U523" s="28"/>
      <c r="V523" s="28"/>
      <c r="X523" s="20" t="s">
        <v>1506</v>
      </c>
      <c r="Y523" s="212">
        <v>0.7</v>
      </c>
      <c r="Z523" s="24">
        <v>0</v>
      </c>
      <c r="AA523" s="160">
        <v>41391</v>
      </c>
      <c r="AB523" s="20" t="s">
        <v>1508</v>
      </c>
      <c r="AC523" s="212">
        <v>0.3</v>
      </c>
      <c r="AD523" s="24">
        <v>0</v>
      </c>
      <c r="AE523" s="160">
        <v>41635</v>
      </c>
      <c r="AH523" s="24">
        <v>0</v>
      </c>
      <c r="AI523" s="159"/>
      <c r="AN523" s="24">
        <v>11160</v>
      </c>
      <c r="AO523" s="24">
        <v>0</v>
      </c>
      <c r="AP523" s="212">
        <v>1</v>
      </c>
      <c r="AQ523" s="159" t="s">
        <v>1862</v>
      </c>
    </row>
    <row r="524" spans="1:43" ht="21" customHeight="1">
      <c r="A524" s="18" t="s">
        <v>134</v>
      </c>
      <c r="C524" s="215" t="s">
        <v>309</v>
      </c>
      <c r="D524" s="28" t="s">
        <v>631</v>
      </c>
      <c r="E524" s="28" t="s">
        <v>3479</v>
      </c>
      <c r="F524" s="1" t="s">
        <v>1172</v>
      </c>
      <c r="G524" s="28" t="s">
        <v>1173</v>
      </c>
      <c r="H524" s="213">
        <v>106250</v>
      </c>
      <c r="I524" s="213">
        <f t="shared" si="10"/>
        <v>90811.965811965812</v>
      </c>
      <c r="J524" s="3">
        <v>106250</v>
      </c>
      <c r="K524" s="210">
        <v>0</v>
      </c>
      <c r="M524" s="28" t="s">
        <v>1296</v>
      </c>
      <c r="N524" s="28" t="s">
        <v>1376</v>
      </c>
      <c r="O524" s="216">
        <v>41060</v>
      </c>
      <c r="P524" s="216">
        <v>41080</v>
      </c>
      <c r="Q524" s="28" t="s">
        <v>1414</v>
      </c>
      <c r="R524" s="2" t="s">
        <v>3423</v>
      </c>
      <c r="S524" s="158" t="s">
        <v>1492</v>
      </c>
      <c r="T524" s="28" t="s">
        <v>1505</v>
      </c>
      <c r="U524" s="28"/>
      <c r="V524" s="28"/>
      <c r="X524" s="20" t="s">
        <v>1506</v>
      </c>
      <c r="Y524" s="212">
        <v>0.5</v>
      </c>
      <c r="Z524" s="24">
        <v>0</v>
      </c>
      <c r="AA524" s="160">
        <v>41270</v>
      </c>
      <c r="AB524" s="20" t="s">
        <v>1508</v>
      </c>
      <c r="AC524" s="212">
        <v>0.5</v>
      </c>
      <c r="AD524" s="24">
        <v>53125</v>
      </c>
      <c r="AE524" s="160">
        <v>41453</v>
      </c>
      <c r="AH524" s="24">
        <v>0</v>
      </c>
      <c r="AI524" s="160"/>
      <c r="AN524" s="24">
        <v>106250</v>
      </c>
      <c r="AO524" s="24">
        <v>0</v>
      </c>
      <c r="AP524" s="212">
        <v>1</v>
      </c>
      <c r="AQ524" s="159" t="s">
        <v>1821</v>
      </c>
    </row>
    <row r="525" spans="1:43" ht="21" customHeight="1">
      <c r="A525" s="18" t="s">
        <v>134</v>
      </c>
      <c r="C525" s="215" t="s">
        <v>309</v>
      </c>
      <c r="D525" s="28" t="s">
        <v>3480</v>
      </c>
      <c r="E525" s="28" t="s">
        <v>3479</v>
      </c>
      <c r="F525" s="1" t="s">
        <v>1174</v>
      </c>
      <c r="G525" s="28" t="s">
        <v>1175</v>
      </c>
      <c r="H525" s="213">
        <v>44410</v>
      </c>
      <c r="I525" s="213">
        <f t="shared" si="10"/>
        <v>37957.264957264961</v>
      </c>
      <c r="J525" s="210">
        <v>44410</v>
      </c>
      <c r="K525" s="210">
        <v>0</v>
      </c>
      <c r="M525" s="28" t="s">
        <v>1296</v>
      </c>
      <c r="N525" s="28" t="s">
        <v>1375</v>
      </c>
      <c r="O525" s="216">
        <v>41052</v>
      </c>
      <c r="P525" s="216">
        <v>41079</v>
      </c>
      <c r="Q525" s="28" t="s">
        <v>1414</v>
      </c>
      <c r="R525" s="2" t="s">
        <v>3423</v>
      </c>
      <c r="S525" s="158" t="s">
        <v>1492</v>
      </c>
      <c r="T525" s="28" t="s">
        <v>1505</v>
      </c>
      <c r="U525" s="28"/>
      <c r="V525" s="28"/>
      <c r="X525" s="20" t="s">
        <v>1506</v>
      </c>
      <c r="Y525" s="212">
        <v>0.9</v>
      </c>
      <c r="Z525" s="24">
        <v>0</v>
      </c>
      <c r="AA525" s="160">
        <v>41088</v>
      </c>
      <c r="AB525" s="20" t="s">
        <v>1508</v>
      </c>
      <c r="AC525" s="212">
        <v>0.1</v>
      </c>
      <c r="AD525" s="24">
        <v>0</v>
      </c>
      <c r="AE525" s="160">
        <v>41333</v>
      </c>
      <c r="AH525" s="24">
        <v>0</v>
      </c>
      <c r="AI525" s="160"/>
      <c r="AN525" s="24">
        <v>44410</v>
      </c>
      <c r="AO525" s="24">
        <v>0</v>
      </c>
      <c r="AP525" s="212">
        <v>1</v>
      </c>
      <c r="AQ525" s="159" t="s">
        <v>1757</v>
      </c>
    </row>
    <row r="526" spans="1:43" ht="21" customHeight="1">
      <c r="A526" s="18" t="s">
        <v>134</v>
      </c>
      <c r="C526" s="215" t="s">
        <v>309</v>
      </c>
      <c r="D526" s="28" t="s">
        <v>631</v>
      </c>
      <c r="E526" s="28" t="s">
        <v>632</v>
      </c>
      <c r="F526" s="1" t="s">
        <v>1176</v>
      </c>
      <c r="G526" s="28" t="s">
        <v>1177</v>
      </c>
      <c r="H526" s="213">
        <v>7000</v>
      </c>
      <c r="I526" s="213">
        <f t="shared" si="10"/>
        <v>5982.9059829059834</v>
      </c>
      <c r="J526" s="210">
        <v>7000</v>
      </c>
      <c r="K526" s="210">
        <v>0</v>
      </c>
      <c r="M526" s="28" t="s">
        <v>1296</v>
      </c>
      <c r="N526" s="28" t="s">
        <v>1343</v>
      </c>
      <c r="O526" s="216">
        <v>41061</v>
      </c>
      <c r="P526" s="216">
        <v>41064</v>
      </c>
      <c r="Q526" s="28" t="s">
        <v>1414</v>
      </c>
      <c r="R526" s="2" t="s">
        <v>3423</v>
      </c>
      <c r="S526" s="158">
        <v>1</v>
      </c>
      <c r="T526" s="28" t="s">
        <v>1505</v>
      </c>
      <c r="U526" s="28"/>
      <c r="V526" s="28"/>
      <c r="X526" s="20" t="s">
        <v>1506</v>
      </c>
      <c r="Y526" s="212">
        <v>1</v>
      </c>
      <c r="Z526" s="24">
        <v>0</v>
      </c>
      <c r="AA526" s="160">
        <v>41088</v>
      </c>
      <c r="AE526" s="160"/>
      <c r="AH526" s="24">
        <v>0</v>
      </c>
      <c r="AI526" s="160"/>
      <c r="AN526" s="24">
        <v>7000</v>
      </c>
      <c r="AO526" s="24">
        <v>0</v>
      </c>
      <c r="AP526" s="212">
        <v>1</v>
      </c>
      <c r="AQ526" s="159" t="s">
        <v>1758</v>
      </c>
    </row>
    <row r="527" spans="1:43" ht="21" customHeight="1">
      <c r="A527" s="18" t="s">
        <v>134</v>
      </c>
      <c r="C527" s="215" t="s">
        <v>310</v>
      </c>
      <c r="D527" s="28" t="s">
        <v>633</v>
      </c>
      <c r="E527" s="28" t="s">
        <v>634</v>
      </c>
      <c r="F527" s="1" t="s">
        <v>1178</v>
      </c>
      <c r="G527" s="28" t="s">
        <v>1179</v>
      </c>
      <c r="H527" s="213">
        <v>746572</v>
      </c>
      <c r="I527" s="213">
        <f t="shared" si="10"/>
        <v>638095.7264957265</v>
      </c>
      <c r="J527" s="210">
        <v>638095.72</v>
      </c>
      <c r="K527" s="210">
        <v>6.495726527646184E-3</v>
      </c>
      <c r="M527" s="28" t="s">
        <v>1293</v>
      </c>
      <c r="N527" s="28" t="s">
        <v>1286</v>
      </c>
      <c r="O527" s="216">
        <v>41033</v>
      </c>
      <c r="P527" s="216">
        <v>41057</v>
      </c>
      <c r="Q527" s="28" t="s">
        <v>1414</v>
      </c>
      <c r="R527" s="2" t="s">
        <v>3423</v>
      </c>
      <c r="S527" s="158" t="s">
        <v>1444</v>
      </c>
      <c r="T527" s="28" t="s">
        <v>67</v>
      </c>
      <c r="U527" s="28"/>
      <c r="V527" s="28"/>
      <c r="X527" s="20" t="s">
        <v>1506</v>
      </c>
      <c r="Y527" s="212">
        <v>0.5</v>
      </c>
      <c r="Z527" s="24">
        <v>0</v>
      </c>
      <c r="AA527" s="160">
        <v>41179</v>
      </c>
      <c r="AB527" s="20" t="s">
        <v>1508</v>
      </c>
      <c r="AC527" s="212">
        <v>0.5</v>
      </c>
      <c r="AD527" s="24">
        <v>373286</v>
      </c>
      <c r="AE527" s="160">
        <v>41453</v>
      </c>
      <c r="AH527" s="24">
        <v>0</v>
      </c>
      <c r="AI527" s="160"/>
      <c r="AN527" s="24">
        <v>746572</v>
      </c>
      <c r="AO527" s="24">
        <v>0</v>
      </c>
      <c r="AP527" s="212">
        <v>1</v>
      </c>
      <c r="AQ527" s="159" t="s">
        <v>1822</v>
      </c>
    </row>
    <row r="528" spans="1:43" ht="21" customHeight="1">
      <c r="A528" s="18" t="s">
        <v>134</v>
      </c>
      <c r="C528" s="215" t="s">
        <v>311</v>
      </c>
      <c r="D528" s="1" t="s">
        <v>635</v>
      </c>
      <c r="E528" s="28" t="s">
        <v>636</v>
      </c>
      <c r="F528" s="1" t="s">
        <v>1180</v>
      </c>
      <c r="G528" s="28" t="s">
        <v>1181</v>
      </c>
      <c r="H528" s="213">
        <v>13500</v>
      </c>
      <c r="I528" s="213">
        <f t="shared" si="10"/>
        <v>11538.461538461539</v>
      </c>
      <c r="J528" s="210">
        <v>13500</v>
      </c>
      <c r="K528" s="210">
        <v>0</v>
      </c>
      <c r="M528" s="28" t="s">
        <v>1293</v>
      </c>
      <c r="N528" s="28" t="s">
        <v>1357</v>
      </c>
      <c r="O528" s="216">
        <v>41142</v>
      </c>
      <c r="P528" s="216">
        <v>41155</v>
      </c>
      <c r="Q528" s="28" t="s">
        <v>1425</v>
      </c>
      <c r="R528" s="2" t="s">
        <v>3423</v>
      </c>
      <c r="S528" s="158">
        <v>1</v>
      </c>
      <c r="T528" s="28" t="s">
        <v>1505</v>
      </c>
      <c r="U528" s="28"/>
      <c r="V528" s="28"/>
      <c r="X528" s="20" t="s">
        <v>1506</v>
      </c>
      <c r="Y528" s="212">
        <v>1</v>
      </c>
      <c r="Z528" s="24">
        <v>0</v>
      </c>
      <c r="AA528" s="160">
        <v>41179</v>
      </c>
      <c r="AE528" s="160"/>
      <c r="AH528" s="24">
        <v>0</v>
      </c>
      <c r="AI528" s="160"/>
      <c r="AN528" s="24">
        <v>13500</v>
      </c>
      <c r="AO528" s="24">
        <v>0</v>
      </c>
      <c r="AP528" s="212">
        <v>1</v>
      </c>
      <c r="AQ528" s="159" t="s">
        <v>1759</v>
      </c>
    </row>
    <row r="529" spans="1:44" ht="21" customHeight="1">
      <c r="A529" s="18" t="s">
        <v>134</v>
      </c>
      <c r="C529" s="215" t="s">
        <v>312</v>
      </c>
      <c r="D529" s="28" t="s">
        <v>637</v>
      </c>
      <c r="E529" s="28" t="s">
        <v>638</v>
      </c>
      <c r="F529" s="1" t="s">
        <v>1182</v>
      </c>
      <c r="G529" s="28" t="s">
        <v>1183</v>
      </c>
      <c r="H529" s="213">
        <v>100725</v>
      </c>
      <c r="I529" s="213">
        <f t="shared" si="10"/>
        <v>86089.743589743593</v>
      </c>
      <c r="J529" s="3">
        <v>86089.74</v>
      </c>
      <c r="K529" s="210">
        <v>3.5897435882361606E-3</v>
      </c>
      <c r="M529" s="28" t="s">
        <v>1280</v>
      </c>
      <c r="N529" s="28" t="s">
        <v>1403</v>
      </c>
      <c r="O529" s="216">
        <v>41092</v>
      </c>
      <c r="P529" s="216">
        <v>41145</v>
      </c>
      <c r="Q529" s="28" t="s">
        <v>1449</v>
      </c>
      <c r="R529" s="2" t="s">
        <v>3423</v>
      </c>
      <c r="S529" s="158" t="s">
        <v>1493</v>
      </c>
      <c r="T529" s="28" t="s">
        <v>67</v>
      </c>
      <c r="U529" s="28"/>
      <c r="V529" s="28"/>
      <c r="X529" s="20" t="s">
        <v>1506</v>
      </c>
      <c r="Y529" s="212">
        <v>1</v>
      </c>
      <c r="Z529" s="24">
        <v>0</v>
      </c>
      <c r="AA529" s="160">
        <v>41242</v>
      </c>
      <c r="AE529" s="160"/>
      <c r="AH529" s="24">
        <v>0</v>
      </c>
      <c r="AI529" s="160"/>
      <c r="AN529" s="24">
        <v>100725</v>
      </c>
      <c r="AO529" s="24">
        <v>0</v>
      </c>
      <c r="AP529" s="212">
        <v>1</v>
      </c>
      <c r="AQ529" s="159" t="s">
        <v>1760</v>
      </c>
    </row>
    <row r="530" spans="1:44" ht="21" customHeight="1">
      <c r="A530" s="18" t="s">
        <v>134</v>
      </c>
      <c r="C530" s="215" t="s">
        <v>313</v>
      </c>
      <c r="D530" s="1" t="s">
        <v>3481</v>
      </c>
      <c r="E530" s="28" t="s">
        <v>639</v>
      </c>
      <c r="F530" s="1" t="s">
        <v>1184</v>
      </c>
      <c r="G530" s="28" t="s">
        <v>1185</v>
      </c>
      <c r="H530" s="213" t="s">
        <v>3482</v>
      </c>
      <c r="I530" s="213" t="e">
        <f t="shared" si="10"/>
        <v>#VALUE!</v>
      </c>
      <c r="J530" s="210">
        <v>390000</v>
      </c>
      <c r="K530" s="210">
        <v>0</v>
      </c>
      <c r="M530" s="28" t="s">
        <v>3425</v>
      </c>
      <c r="N530" s="28" t="s">
        <v>1404</v>
      </c>
      <c r="O530" s="216">
        <v>41127</v>
      </c>
      <c r="P530" s="216">
        <v>41135</v>
      </c>
      <c r="Q530" s="28" t="s">
        <v>1425</v>
      </c>
      <c r="R530" s="2" t="s">
        <v>3423</v>
      </c>
      <c r="S530" s="158" t="s">
        <v>1494</v>
      </c>
      <c r="T530" s="28" t="s">
        <v>67</v>
      </c>
      <c r="U530" s="28"/>
      <c r="V530" s="28"/>
      <c r="X530" s="20" t="s">
        <v>1508</v>
      </c>
      <c r="Y530" s="212">
        <v>0.95</v>
      </c>
      <c r="Z530" s="24">
        <v>0</v>
      </c>
      <c r="AA530" s="160">
        <v>42237</v>
      </c>
      <c r="AE530" s="160"/>
      <c r="AH530" s="24">
        <v>0</v>
      </c>
      <c r="AI530" s="160"/>
      <c r="AN530" s="24" t="e">
        <v>#VALUE!</v>
      </c>
      <c r="AO530" s="24" t="e">
        <v>#VALUE!</v>
      </c>
      <c r="AP530" s="212" t="e">
        <v>#VALUE!</v>
      </c>
      <c r="AQ530" s="159" t="s">
        <v>1814</v>
      </c>
    </row>
    <row r="531" spans="1:44" ht="21" customHeight="1">
      <c r="A531" s="18" t="s">
        <v>3489</v>
      </c>
      <c r="C531" s="215" t="s">
        <v>3490</v>
      </c>
      <c r="D531" s="28" t="s">
        <v>3491</v>
      </c>
      <c r="E531" s="28" t="s">
        <v>642</v>
      </c>
      <c r="F531" s="1" t="s">
        <v>1190</v>
      </c>
      <c r="G531" s="28" t="s">
        <v>1191</v>
      </c>
      <c r="H531" s="213">
        <v>3542</v>
      </c>
      <c r="I531" s="213">
        <f t="shared" si="10"/>
        <v>3027.3504273504277</v>
      </c>
      <c r="J531" s="3">
        <v>3542</v>
      </c>
      <c r="K531" s="210">
        <v>0</v>
      </c>
      <c r="M531" s="28" t="s">
        <v>1296</v>
      </c>
      <c r="N531" s="28" t="s">
        <v>1286</v>
      </c>
      <c r="O531" s="216">
        <v>41151</v>
      </c>
      <c r="P531" s="216">
        <v>41219</v>
      </c>
      <c r="Q531" s="28" t="s">
        <v>1425</v>
      </c>
      <c r="R531" s="2" t="s">
        <v>3423</v>
      </c>
      <c r="S531" s="158">
        <v>1</v>
      </c>
      <c r="T531" s="28" t="s">
        <v>1505</v>
      </c>
      <c r="U531" s="28"/>
      <c r="V531" s="28"/>
      <c r="X531" s="20" t="s">
        <v>1508</v>
      </c>
      <c r="Y531" s="212">
        <v>1</v>
      </c>
      <c r="Z531" s="24">
        <v>0</v>
      </c>
      <c r="AA531" s="20">
        <v>2017.4</v>
      </c>
      <c r="AD531" s="24">
        <v>0</v>
      </c>
      <c r="AE531" s="159"/>
      <c r="AH531" s="24">
        <v>0</v>
      </c>
      <c r="AI531" s="159"/>
      <c r="AN531" s="24">
        <v>3542</v>
      </c>
      <c r="AO531" s="24">
        <v>0</v>
      </c>
      <c r="AP531" s="212">
        <v>1</v>
      </c>
      <c r="AQ531" s="159" t="s">
        <v>1823</v>
      </c>
    </row>
    <row r="532" spans="1:44" ht="21" customHeight="1">
      <c r="A532" s="18" t="s">
        <v>134</v>
      </c>
      <c r="C532" s="215" t="s">
        <v>315</v>
      </c>
      <c r="D532" s="28" t="s">
        <v>3492</v>
      </c>
      <c r="E532" s="28" t="s">
        <v>642</v>
      </c>
      <c r="F532" s="1" t="s">
        <v>3493</v>
      </c>
      <c r="G532" s="28" t="s">
        <v>1192</v>
      </c>
      <c r="H532" s="213">
        <v>34150</v>
      </c>
      <c r="I532" s="213">
        <f t="shared" ref="I532:I595" si="11">H532/(1+0.17)</f>
        <v>29188.034188034191</v>
      </c>
      <c r="J532" s="210">
        <v>34150</v>
      </c>
      <c r="K532" s="210">
        <v>0</v>
      </c>
      <c r="M532" s="28" t="s">
        <v>3494</v>
      </c>
      <c r="N532" s="28" t="s">
        <v>1347</v>
      </c>
      <c r="O532" s="216">
        <v>41151</v>
      </c>
      <c r="P532" s="216">
        <v>41165</v>
      </c>
      <c r="Q532" s="28" t="s">
        <v>1425</v>
      </c>
      <c r="R532" s="2" t="s">
        <v>3423</v>
      </c>
      <c r="S532" s="158" t="s">
        <v>3473</v>
      </c>
      <c r="T532" s="28" t="s">
        <v>1505</v>
      </c>
      <c r="U532" s="28"/>
      <c r="V532" s="28"/>
      <c r="X532" s="20" t="s">
        <v>1506</v>
      </c>
      <c r="Y532" s="212">
        <v>0.5</v>
      </c>
      <c r="Z532" s="24">
        <v>0</v>
      </c>
      <c r="AA532" s="160">
        <v>41179</v>
      </c>
      <c r="AB532" s="20" t="s">
        <v>1508</v>
      </c>
      <c r="AC532" s="212">
        <v>0.3</v>
      </c>
      <c r="AD532" s="24">
        <v>0</v>
      </c>
      <c r="AE532" s="159" t="s">
        <v>5026</v>
      </c>
      <c r="AH532" s="24">
        <v>0</v>
      </c>
      <c r="AI532" s="159"/>
      <c r="AN532" s="24">
        <v>27320</v>
      </c>
      <c r="AO532" s="24">
        <v>6830</v>
      </c>
      <c r="AP532" s="212">
        <v>0.8</v>
      </c>
      <c r="AQ532" s="159" t="s">
        <v>1824</v>
      </c>
      <c r="AR532" s="20" t="s">
        <v>1763</v>
      </c>
    </row>
    <row r="533" spans="1:44" ht="21" customHeight="1">
      <c r="A533" s="18" t="s">
        <v>134</v>
      </c>
      <c r="C533" s="215" t="s">
        <v>315</v>
      </c>
      <c r="D533" s="28" t="s">
        <v>643</v>
      </c>
      <c r="E533" s="28" t="s">
        <v>642</v>
      </c>
      <c r="F533" s="1" t="s">
        <v>1193</v>
      </c>
      <c r="G533" s="28" t="s">
        <v>1194</v>
      </c>
      <c r="H533" s="213">
        <v>32660</v>
      </c>
      <c r="I533" s="213">
        <f t="shared" si="11"/>
        <v>27914.529914529918</v>
      </c>
      <c r="J533" s="210">
        <v>32660</v>
      </c>
      <c r="K533" s="210">
        <v>0</v>
      </c>
      <c r="M533" s="28" t="s">
        <v>1296</v>
      </c>
      <c r="N533" s="28" t="s">
        <v>1405</v>
      </c>
      <c r="O533" s="216">
        <v>41151</v>
      </c>
      <c r="P533" s="216">
        <v>41170</v>
      </c>
      <c r="Q533" s="28" t="s">
        <v>1425</v>
      </c>
      <c r="R533" s="2" t="s">
        <v>3423</v>
      </c>
      <c r="S533" s="158" t="s">
        <v>1495</v>
      </c>
      <c r="T533" s="28" t="s">
        <v>1505</v>
      </c>
      <c r="U533" s="28"/>
      <c r="V533" s="28"/>
      <c r="X533" s="20" t="s">
        <v>1506</v>
      </c>
      <c r="Y533" s="212">
        <v>0.5</v>
      </c>
      <c r="Z533" s="24">
        <v>0</v>
      </c>
      <c r="AA533" s="160">
        <v>41179</v>
      </c>
      <c r="AC533" s="212">
        <v>0.5</v>
      </c>
      <c r="AD533" s="24">
        <v>0</v>
      </c>
      <c r="AE533" s="160">
        <v>41270</v>
      </c>
      <c r="AH533" s="24">
        <v>0</v>
      </c>
      <c r="AI533" s="159"/>
      <c r="AN533" s="24">
        <v>32660</v>
      </c>
      <c r="AO533" s="24">
        <v>0</v>
      </c>
      <c r="AP533" s="212">
        <v>1</v>
      </c>
      <c r="AQ533" s="159" t="s">
        <v>1825</v>
      </c>
      <c r="AR533" s="20" t="s">
        <v>1764</v>
      </c>
    </row>
    <row r="534" spans="1:44" ht="21" customHeight="1">
      <c r="A534" s="18" t="s">
        <v>134</v>
      </c>
      <c r="C534" s="215" t="s">
        <v>315</v>
      </c>
      <c r="D534" s="28" t="s">
        <v>643</v>
      </c>
      <c r="E534" s="28" t="s">
        <v>642</v>
      </c>
      <c r="F534" s="1" t="s">
        <v>1195</v>
      </c>
      <c r="G534" s="28" t="s">
        <v>1196</v>
      </c>
      <c r="H534" s="213">
        <v>5102</v>
      </c>
      <c r="I534" s="213">
        <f t="shared" si="11"/>
        <v>4360.6837606837607</v>
      </c>
      <c r="J534" s="3">
        <v>5102</v>
      </c>
      <c r="K534" s="210">
        <v>0</v>
      </c>
      <c r="M534" s="28" t="s">
        <v>1296</v>
      </c>
      <c r="N534" s="28" t="s">
        <v>1381</v>
      </c>
      <c r="O534" s="216">
        <v>41162</v>
      </c>
      <c r="P534" s="216">
        <v>41198</v>
      </c>
      <c r="Q534" s="28" t="s">
        <v>1425</v>
      </c>
      <c r="R534" s="2" t="s">
        <v>3423</v>
      </c>
      <c r="S534" s="158">
        <v>1</v>
      </c>
      <c r="T534" s="28" t="s">
        <v>1505</v>
      </c>
      <c r="U534" s="28"/>
      <c r="V534" s="28"/>
      <c r="X534" s="20" t="s">
        <v>1506</v>
      </c>
      <c r="Y534" s="212">
        <v>1</v>
      </c>
      <c r="Z534" s="24">
        <v>0</v>
      </c>
      <c r="AA534" s="160">
        <v>41270</v>
      </c>
      <c r="AD534" s="24">
        <v>0</v>
      </c>
      <c r="AE534" s="159"/>
      <c r="AH534" s="24">
        <v>0</v>
      </c>
      <c r="AI534" s="159"/>
      <c r="AN534" s="24">
        <v>5102</v>
      </c>
      <c r="AO534" s="24">
        <v>0</v>
      </c>
      <c r="AP534" s="212">
        <v>1</v>
      </c>
      <c r="AQ534" s="159" t="s">
        <v>1765</v>
      </c>
    </row>
    <row r="535" spans="1:44" ht="21" customHeight="1">
      <c r="A535" s="18" t="s">
        <v>139</v>
      </c>
      <c r="C535" s="215" t="s">
        <v>316</v>
      </c>
      <c r="D535" s="1" t="s">
        <v>644</v>
      </c>
      <c r="E535" s="28" t="s">
        <v>645</v>
      </c>
      <c r="F535" s="1" t="s">
        <v>1197</v>
      </c>
      <c r="G535" s="28" t="s">
        <v>1198</v>
      </c>
      <c r="H535" s="213">
        <v>1500</v>
      </c>
      <c r="I535" s="213">
        <f t="shared" si="11"/>
        <v>1282.0512820512822</v>
      </c>
      <c r="J535" s="210">
        <v>1500</v>
      </c>
      <c r="K535" s="210">
        <v>0</v>
      </c>
      <c r="M535" s="28" t="s">
        <v>1293</v>
      </c>
      <c r="N535" s="28" t="s">
        <v>1286</v>
      </c>
      <c r="O535" s="216">
        <v>41181</v>
      </c>
      <c r="P535" s="216">
        <v>41219</v>
      </c>
      <c r="Q535" s="28" t="s">
        <v>1414</v>
      </c>
      <c r="R535" s="2" t="s">
        <v>3423</v>
      </c>
      <c r="S535" s="158">
        <v>1</v>
      </c>
      <c r="T535" s="28" t="s">
        <v>1505</v>
      </c>
      <c r="U535" s="28"/>
      <c r="V535" s="28"/>
      <c r="X535" s="20" t="s">
        <v>1508</v>
      </c>
      <c r="Y535" s="212">
        <v>1</v>
      </c>
      <c r="Z535" s="24">
        <v>0</v>
      </c>
      <c r="AA535" s="20">
        <v>2017.4</v>
      </c>
      <c r="AD535" s="24">
        <v>0</v>
      </c>
      <c r="AE535" s="159"/>
      <c r="AH535" s="24">
        <v>0</v>
      </c>
      <c r="AI535" s="159"/>
      <c r="AN535" s="24">
        <v>1500</v>
      </c>
      <c r="AO535" s="24">
        <v>0</v>
      </c>
      <c r="AP535" s="212">
        <v>1</v>
      </c>
      <c r="AQ535" s="159" t="s">
        <v>1827</v>
      </c>
    </row>
    <row r="536" spans="1:44" ht="21" customHeight="1">
      <c r="A536" s="18" t="s">
        <v>139</v>
      </c>
      <c r="C536" s="215" t="s">
        <v>316</v>
      </c>
      <c r="D536" s="1" t="s">
        <v>644</v>
      </c>
      <c r="E536" s="28" t="s">
        <v>645</v>
      </c>
      <c r="F536" s="1" t="s">
        <v>1199</v>
      </c>
      <c r="G536" s="28" t="s">
        <v>1200</v>
      </c>
      <c r="H536" s="213">
        <v>7315</v>
      </c>
      <c r="I536" s="213">
        <f t="shared" si="11"/>
        <v>6252.1367521367529</v>
      </c>
      <c r="J536" s="3">
        <v>7315</v>
      </c>
      <c r="K536" s="210">
        <v>0</v>
      </c>
      <c r="M536" s="28" t="s">
        <v>1293</v>
      </c>
      <c r="N536" s="28" t="s">
        <v>1298</v>
      </c>
      <c r="O536" s="216">
        <v>41152</v>
      </c>
      <c r="P536" s="216">
        <v>41190</v>
      </c>
      <c r="Q536" s="28" t="s">
        <v>1414</v>
      </c>
      <c r="R536" s="2" t="s">
        <v>3423</v>
      </c>
      <c r="S536" s="158">
        <v>1</v>
      </c>
      <c r="T536" s="28" t="s">
        <v>1505</v>
      </c>
      <c r="U536" s="28"/>
      <c r="V536" s="28"/>
      <c r="Y536" s="212">
        <v>0.9</v>
      </c>
      <c r="Z536" s="24">
        <v>0</v>
      </c>
      <c r="AA536" s="160" t="s">
        <v>4970</v>
      </c>
      <c r="AD536" s="24">
        <v>0</v>
      </c>
      <c r="AE536" s="159"/>
      <c r="AH536" s="24">
        <v>0</v>
      </c>
      <c r="AI536" s="159"/>
      <c r="AN536" s="24">
        <v>6583.5</v>
      </c>
      <c r="AO536" s="24">
        <v>731.5</v>
      </c>
      <c r="AP536" s="212">
        <v>0.9</v>
      </c>
      <c r="AQ536" s="159" t="s">
        <v>1813</v>
      </c>
    </row>
    <row r="537" spans="1:44" ht="21" customHeight="1">
      <c r="A537" s="18" t="s">
        <v>139</v>
      </c>
      <c r="C537" s="215" t="s">
        <v>316</v>
      </c>
      <c r="D537" s="1" t="s">
        <v>644</v>
      </c>
      <c r="E537" s="28" t="s">
        <v>645</v>
      </c>
      <c r="F537" s="1" t="s">
        <v>1201</v>
      </c>
      <c r="G537" s="28" t="s">
        <v>1202</v>
      </c>
      <c r="H537" s="213">
        <v>20584</v>
      </c>
      <c r="I537" s="213">
        <f t="shared" si="11"/>
        <v>17593.162393162394</v>
      </c>
      <c r="J537" s="3">
        <v>20584</v>
      </c>
      <c r="K537" s="210">
        <v>0</v>
      </c>
      <c r="M537" s="28" t="s">
        <v>1293</v>
      </c>
      <c r="N537" s="28" t="s">
        <v>1309</v>
      </c>
      <c r="O537" s="216">
        <v>41152</v>
      </c>
      <c r="P537" s="216">
        <v>41190</v>
      </c>
      <c r="Q537" s="28" t="s">
        <v>1414</v>
      </c>
      <c r="R537" s="2" t="s">
        <v>3423</v>
      </c>
      <c r="S537" s="158" t="s">
        <v>1444</v>
      </c>
      <c r="T537" s="28" t="s">
        <v>1505</v>
      </c>
      <c r="U537" s="28"/>
      <c r="V537" s="28"/>
      <c r="X537" s="20" t="s">
        <v>1506</v>
      </c>
      <c r="Y537" s="212">
        <v>0.5</v>
      </c>
      <c r="Z537" s="24">
        <v>0</v>
      </c>
      <c r="AA537" s="160">
        <v>41211</v>
      </c>
      <c r="AB537" s="20" t="s">
        <v>1508</v>
      </c>
      <c r="AC537" s="212">
        <v>0.4</v>
      </c>
      <c r="AD537" s="24">
        <v>0</v>
      </c>
      <c r="AE537" s="159" t="s">
        <v>5030</v>
      </c>
      <c r="AH537" s="24">
        <v>0</v>
      </c>
      <c r="AI537" s="159"/>
      <c r="AN537" s="24">
        <v>18525.599999999999</v>
      </c>
      <c r="AO537" s="24">
        <v>2058.4000000000015</v>
      </c>
      <c r="AP537" s="212">
        <v>0.89999999999999991</v>
      </c>
      <c r="AQ537" s="159" t="s">
        <v>1828</v>
      </c>
    </row>
    <row r="538" spans="1:44" ht="21" customHeight="1">
      <c r="A538" s="18" t="s">
        <v>3507</v>
      </c>
      <c r="C538" s="215" t="s">
        <v>3589</v>
      </c>
      <c r="D538" s="1" t="s">
        <v>3590</v>
      </c>
      <c r="E538" s="28" t="s">
        <v>3591</v>
      </c>
      <c r="F538" s="1" t="s">
        <v>3592</v>
      </c>
      <c r="G538" s="28" t="s">
        <v>3593</v>
      </c>
      <c r="H538" s="213">
        <v>163000</v>
      </c>
      <c r="I538" s="213">
        <f t="shared" si="11"/>
        <v>139316.23931623931</v>
      </c>
      <c r="J538" s="210">
        <v>139316.24</v>
      </c>
      <c r="K538" s="210">
        <v>-6.8376067792996764E-4</v>
      </c>
      <c r="M538" s="28" t="s">
        <v>3594</v>
      </c>
      <c r="N538" s="28" t="s">
        <v>3595</v>
      </c>
      <c r="O538" s="216">
        <v>41392</v>
      </c>
      <c r="P538" s="216">
        <v>41424</v>
      </c>
      <c r="Q538" s="28" t="s">
        <v>3596</v>
      </c>
      <c r="R538" s="2" t="s">
        <v>3423</v>
      </c>
      <c r="S538" s="158" t="s">
        <v>3597</v>
      </c>
      <c r="T538" s="28" t="s">
        <v>3598</v>
      </c>
      <c r="U538" s="28"/>
      <c r="V538" s="28"/>
      <c r="X538" s="20" t="s">
        <v>1506</v>
      </c>
      <c r="Y538" s="212">
        <v>0.5</v>
      </c>
      <c r="Z538" s="24">
        <v>0</v>
      </c>
      <c r="AA538" s="160">
        <v>41612</v>
      </c>
      <c r="AB538" s="20" t="s">
        <v>1508</v>
      </c>
      <c r="AC538" s="212">
        <v>0.5</v>
      </c>
      <c r="AD538" s="24">
        <v>0</v>
      </c>
      <c r="AE538" s="160">
        <v>41634</v>
      </c>
      <c r="AH538" s="24">
        <v>0</v>
      </c>
      <c r="AI538" s="159"/>
      <c r="AN538" s="24">
        <v>163000</v>
      </c>
      <c r="AO538" s="24">
        <v>0</v>
      </c>
      <c r="AP538" s="212">
        <v>1</v>
      </c>
      <c r="AQ538" s="159" t="s">
        <v>1863</v>
      </c>
    </row>
    <row r="539" spans="1:44" ht="21" customHeight="1">
      <c r="A539" s="18" t="s">
        <v>3599</v>
      </c>
      <c r="C539" s="215" t="s">
        <v>3589</v>
      </c>
      <c r="D539" s="1" t="s">
        <v>3590</v>
      </c>
      <c r="E539" s="28" t="s">
        <v>3591</v>
      </c>
      <c r="F539" s="1" t="s">
        <v>3600</v>
      </c>
      <c r="G539" s="28" t="s">
        <v>3601</v>
      </c>
      <c r="H539" s="213">
        <v>180020</v>
      </c>
      <c r="I539" s="213">
        <f t="shared" si="11"/>
        <v>153863.24786324787</v>
      </c>
      <c r="J539" s="210">
        <v>153863.25</v>
      </c>
      <c r="K539" s="210">
        <v>-2.1367521258071065E-3</v>
      </c>
      <c r="M539" s="28" t="s">
        <v>3594</v>
      </c>
      <c r="N539" s="28" t="s">
        <v>3602</v>
      </c>
      <c r="O539" s="216">
        <v>41389</v>
      </c>
      <c r="P539" s="216">
        <v>41453</v>
      </c>
      <c r="Q539" s="28" t="s">
        <v>3596</v>
      </c>
      <c r="R539" s="2" t="s">
        <v>3423</v>
      </c>
      <c r="S539" s="158" t="s">
        <v>3603</v>
      </c>
      <c r="T539" s="28" t="s">
        <v>3598</v>
      </c>
      <c r="U539" s="28"/>
      <c r="V539" s="28"/>
      <c r="X539" s="20" t="s">
        <v>1508</v>
      </c>
      <c r="Y539" s="212">
        <v>0.3</v>
      </c>
      <c r="Z539" s="24">
        <v>0</v>
      </c>
      <c r="AA539" s="160">
        <v>41612</v>
      </c>
      <c r="AB539" s="20" t="s">
        <v>5035</v>
      </c>
      <c r="AC539" s="212">
        <v>0.55000000000000004</v>
      </c>
      <c r="AD539" s="24">
        <v>0</v>
      </c>
      <c r="AE539" s="160">
        <v>41634</v>
      </c>
      <c r="AH539" s="24">
        <v>0</v>
      </c>
      <c r="AI539" s="159"/>
      <c r="AN539" s="24">
        <v>153017</v>
      </c>
      <c r="AO539" s="24">
        <v>27003</v>
      </c>
      <c r="AP539" s="212">
        <v>0.85</v>
      </c>
      <c r="AQ539" s="159" t="s">
        <v>1864</v>
      </c>
    </row>
    <row r="540" spans="1:44" ht="21" customHeight="1">
      <c r="A540" s="18" t="s">
        <v>3507</v>
      </c>
      <c r="C540" s="215" t="s">
        <v>3583</v>
      </c>
      <c r="D540" s="1" t="s">
        <v>3584</v>
      </c>
      <c r="E540" s="28" t="s">
        <v>3585</v>
      </c>
      <c r="F540" s="228" t="s">
        <v>3586</v>
      </c>
      <c r="G540" s="28" t="s">
        <v>3587</v>
      </c>
      <c r="H540" s="213">
        <v>8800</v>
      </c>
      <c r="I540" s="213">
        <f t="shared" si="11"/>
        <v>7521.3675213675215</v>
      </c>
      <c r="J540" s="210">
        <v>8800</v>
      </c>
      <c r="K540" s="210">
        <v>0</v>
      </c>
      <c r="M540" s="28" t="s">
        <v>1296</v>
      </c>
      <c r="N540" s="28" t="s">
        <v>3588</v>
      </c>
      <c r="O540" s="216">
        <v>41359</v>
      </c>
      <c r="P540" s="216">
        <v>41390</v>
      </c>
      <c r="Q540" s="28" t="s">
        <v>1414</v>
      </c>
      <c r="R540" s="2" t="s">
        <v>3423</v>
      </c>
      <c r="S540" s="158" t="s">
        <v>3511</v>
      </c>
      <c r="T540" s="28" t="s">
        <v>1505</v>
      </c>
      <c r="U540" s="28"/>
      <c r="V540" s="28"/>
      <c r="X540" s="20" t="s">
        <v>1506</v>
      </c>
      <c r="Y540" s="212">
        <v>1</v>
      </c>
      <c r="Z540" s="24">
        <v>0</v>
      </c>
      <c r="AA540" s="160">
        <v>41391</v>
      </c>
      <c r="AD540" s="24">
        <v>0</v>
      </c>
      <c r="AE540" s="160"/>
      <c r="AH540" s="24">
        <v>0</v>
      </c>
      <c r="AI540" s="159"/>
      <c r="AN540" s="24">
        <v>8800</v>
      </c>
      <c r="AO540" s="24">
        <v>0</v>
      </c>
      <c r="AP540" s="212">
        <v>1</v>
      </c>
      <c r="AQ540" s="159" t="s">
        <v>1858</v>
      </c>
    </row>
    <row r="541" spans="1:44" ht="21" customHeight="1">
      <c r="A541" s="18" t="s">
        <v>3604</v>
      </c>
      <c r="C541" s="215" t="s">
        <v>3583</v>
      </c>
      <c r="D541" s="1" t="s">
        <v>3584</v>
      </c>
      <c r="E541" s="28" t="s">
        <v>3585</v>
      </c>
      <c r="F541" s="1" t="s">
        <v>3605</v>
      </c>
      <c r="G541" s="28" t="s">
        <v>3606</v>
      </c>
      <c r="H541" s="213">
        <v>9313</v>
      </c>
      <c r="I541" s="213">
        <f t="shared" si="11"/>
        <v>7959.8290598290605</v>
      </c>
      <c r="J541" s="210">
        <v>9313</v>
      </c>
      <c r="K541" s="210">
        <v>0</v>
      </c>
      <c r="M541" s="28" t="s">
        <v>1296</v>
      </c>
      <c r="N541" s="28" t="s">
        <v>3607</v>
      </c>
      <c r="O541" s="216">
        <v>41362</v>
      </c>
      <c r="P541" s="216" t="s">
        <v>3608</v>
      </c>
      <c r="Q541" s="28" t="s">
        <v>1414</v>
      </c>
      <c r="R541" s="2" t="s">
        <v>3423</v>
      </c>
      <c r="S541" s="158" t="s">
        <v>3511</v>
      </c>
      <c r="T541" s="28" t="s">
        <v>1505</v>
      </c>
      <c r="U541" s="28"/>
      <c r="V541" s="28"/>
      <c r="X541" s="20" t="s">
        <v>1508</v>
      </c>
      <c r="Y541" s="212">
        <v>0.9</v>
      </c>
      <c r="Z541" s="24">
        <v>0</v>
      </c>
      <c r="AA541" s="160" t="s">
        <v>4988</v>
      </c>
      <c r="AD541" s="24">
        <v>0</v>
      </c>
      <c r="AE541" s="160"/>
      <c r="AH541" s="24">
        <v>0</v>
      </c>
      <c r="AI541" s="159"/>
      <c r="AN541" s="24">
        <v>8381.7000000000007</v>
      </c>
      <c r="AO541" s="24">
        <v>931.29999999999927</v>
      </c>
      <c r="AP541" s="212">
        <v>0.90000000000000013</v>
      </c>
      <c r="AQ541" s="159" t="s">
        <v>1813</v>
      </c>
    </row>
    <row r="542" spans="1:44" ht="21" customHeight="1">
      <c r="A542" s="18" t="s">
        <v>3609</v>
      </c>
      <c r="C542" s="215" t="s">
        <v>3610</v>
      </c>
      <c r="D542" s="1" t="s">
        <v>3611</v>
      </c>
      <c r="E542" s="28" t="s">
        <v>3612</v>
      </c>
      <c r="F542" s="1" t="s">
        <v>3613</v>
      </c>
      <c r="G542" s="28" t="s">
        <v>3614</v>
      </c>
      <c r="H542" s="213">
        <v>10985</v>
      </c>
      <c r="I542" s="213">
        <f t="shared" si="11"/>
        <v>9388.8888888888887</v>
      </c>
      <c r="J542" s="210">
        <v>10985</v>
      </c>
      <c r="K542" s="210">
        <v>0</v>
      </c>
      <c r="M542" s="28" t="s">
        <v>3453</v>
      </c>
      <c r="N542" s="28" t="s">
        <v>3615</v>
      </c>
      <c r="O542" s="216">
        <v>41382</v>
      </c>
      <c r="P542" s="216">
        <v>41681</v>
      </c>
      <c r="Q542" s="28" t="s">
        <v>3596</v>
      </c>
      <c r="R542" s="2" t="s">
        <v>3423</v>
      </c>
      <c r="S542" s="158" t="s">
        <v>3616</v>
      </c>
      <c r="T542" s="28" t="s">
        <v>3466</v>
      </c>
      <c r="U542" s="28"/>
      <c r="V542" s="28"/>
      <c r="X542" s="20" t="s">
        <v>1508</v>
      </c>
      <c r="Y542" s="212">
        <v>1</v>
      </c>
      <c r="Z542" s="24">
        <v>0</v>
      </c>
      <c r="AA542" s="160">
        <v>41670</v>
      </c>
      <c r="AD542" s="24">
        <v>0</v>
      </c>
      <c r="AE542" s="160"/>
      <c r="AH542" s="24">
        <v>0</v>
      </c>
      <c r="AI542" s="159"/>
      <c r="AN542" s="24">
        <v>10985</v>
      </c>
      <c r="AO542" s="24">
        <v>0</v>
      </c>
      <c r="AP542" s="212">
        <v>1</v>
      </c>
      <c r="AQ542" s="159" t="s">
        <v>1865</v>
      </c>
    </row>
    <row r="543" spans="1:44" ht="21" customHeight="1">
      <c r="A543" s="18" t="s">
        <v>3609</v>
      </c>
      <c r="C543" s="215" t="s">
        <v>3610</v>
      </c>
      <c r="D543" s="1" t="s">
        <v>3611</v>
      </c>
      <c r="E543" s="28" t="s">
        <v>3612</v>
      </c>
      <c r="F543" s="1" t="s">
        <v>3617</v>
      </c>
      <c r="G543" s="28" t="s">
        <v>3618</v>
      </c>
      <c r="H543" s="213">
        <v>8370</v>
      </c>
      <c r="I543" s="213">
        <f t="shared" si="11"/>
        <v>7153.8461538461543</v>
      </c>
      <c r="J543" s="210">
        <v>8370</v>
      </c>
      <c r="K543" s="210">
        <v>0</v>
      </c>
      <c r="M543" s="28" t="s">
        <v>3453</v>
      </c>
      <c r="N543" s="28" t="s">
        <v>3619</v>
      </c>
      <c r="O543" s="216">
        <v>41382</v>
      </c>
      <c r="P543" s="216">
        <v>41681</v>
      </c>
      <c r="Q543" s="28" t="s">
        <v>3596</v>
      </c>
      <c r="R543" s="2" t="s">
        <v>3423</v>
      </c>
      <c r="S543" s="158" t="s">
        <v>3616</v>
      </c>
      <c r="T543" s="28" t="s">
        <v>3466</v>
      </c>
      <c r="U543" s="28"/>
      <c r="V543" s="28"/>
      <c r="X543" s="20" t="s">
        <v>1508</v>
      </c>
      <c r="Y543" s="212">
        <v>1</v>
      </c>
      <c r="Z543" s="24">
        <v>0</v>
      </c>
      <c r="AA543" s="160">
        <v>41684</v>
      </c>
      <c r="AD543" s="24">
        <v>0</v>
      </c>
      <c r="AE543" s="160"/>
      <c r="AH543" s="24">
        <v>0</v>
      </c>
      <c r="AI543" s="159"/>
      <c r="AN543" s="24">
        <v>8370</v>
      </c>
      <c r="AO543" s="24">
        <v>0</v>
      </c>
      <c r="AP543" s="212">
        <v>1</v>
      </c>
      <c r="AQ543" s="159" t="s">
        <v>1866</v>
      </c>
    </row>
    <row r="544" spans="1:44" ht="21" customHeight="1">
      <c r="A544" s="18" t="s">
        <v>3604</v>
      </c>
      <c r="C544" s="215" t="s">
        <v>3610</v>
      </c>
      <c r="D544" s="1" t="s">
        <v>3611</v>
      </c>
      <c r="E544" s="1" t="s">
        <v>3612</v>
      </c>
      <c r="F544" s="1" t="s">
        <v>3620</v>
      </c>
      <c r="G544" s="1" t="s">
        <v>3621</v>
      </c>
      <c r="H544" s="18">
        <v>22800</v>
      </c>
      <c r="I544" s="213">
        <f t="shared" si="11"/>
        <v>19487.179487179488</v>
      </c>
      <c r="J544" s="3">
        <v>22800</v>
      </c>
      <c r="K544" s="210">
        <v>0</v>
      </c>
      <c r="M544" s="1" t="s">
        <v>3453</v>
      </c>
      <c r="N544" s="1" t="s">
        <v>3622</v>
      </c>
      <c r="O544" s="211" t="s">
        <v>3623</v>
      </c>
      <c r="P544" s="211" t="s">
        <v>3624</v>
      </c>
      <c r="Q544" s="1" t="s">
        <v>3596</v>
      </c>
      <c r="R544" s="2" t="s">
        <v>3423</v>
      </c>
      <c r="S544" s="1" t="s">
        <v>3625</v>
      </c>
      <c r="T544" s="1" t="s">
        <v>3466</v>
      </c>
      <c r="X544" s="20" t="s">
        <v>4992</v>
      </c>
      <c r="Y544" s="212">
        <v>1</v>
      </c>
      <c r="Z544" s="24">
        <v>0</v>
      </c>
      <c r="AA544" s="160" t="s">
        <v>5036</v>
      </c>
      <c r="AD544" s="24">
        <v>0</v>
      </c>
      <c r="AE544" s="160"/>
      <c r="AH544" s="24">
        <v>0</v>
      </c>
      <c r="AI544" s="159"/>
      <c r="AN544" s="24">
        <v>22800</v>
      </c>
      <c r="AO544" s="24">
        <v>0</v>
      </c>
      <c r="AP544" s="212">
        <v>1</v>
      </c>
      <c r="AR544" s="159"/>
    </row>
    <row r="545" spans="1:43" ht="21" customHeight="1">
      <c r="A545" s="18" t="s">
        <v>3507</v>
      </c>
      <c r="C545" s="215" t="s">
        <v>3626</v>
      </c>
      <c r="D545" s="1" t="s">
        <v>3627</v>
      </c>
      <c r="E545" s="28" t="s">
        <v>3628</v>
      </c>
      <c r="F545" s="1" t="s">
        <v>3629</v>
      </c>
      <c r="G545" s="28" t="s">
        <v>3630</v>
      </c>
      <c r="H545" s="213">
        <v>285600</v>
      </c>
      <c r="I545" s="213">
        <f t="shared" si="11"/>
        <v>244102.56410256412</v>
      </c>
      <c r="J545" s="210">
        <v>244102.56</v>
      </c>
      <c r="K545" s="210">
        <v>4.1025641257874668E-3</v>
      </c>
      <c r="M545" s="28" t="s">
        <v>3594</v>
      </c>
      <c r="N545" s="28" t="s">
        <v>3631</v>
      </c>
      <c r="O545" s="216">
        <v>41421</v>
      </c>
      <c r="P545" s="216">
        <v>41424</v>
      </c>
      <c r="Q545" s="28" t="s">
        <v>3534</v>
      </c>
      <c r="R545" s="2" t="s">
        <v>3423</v>
      </c>
      <c r="S545" s="158" t="s">
        <v>3632</v>
      </c>
      <c r="T545" s="28" t="s">
        <v>3598</v>
      </c>
      <c r="U545" s="28"/>
      <c r="V545" s="28"/>
      <c r="X545" s="20" t="s">
        <v>1506</v>
      </c>
      <c r="Y545" s="212">
        <v>0.3</v>
      </c>
      <c r="Z545" s="24">
        <v>0</v>
      </c>
      <c r="AA545" s="160">
        <v>41455</v>
      </c>
      <c r="AB545" s="20" t="s">
        <v>1508</v>
      </c>
      <c r="AC545" s="212">
        <v>0.65</v>
      </c>
      <c r="AD545" s="24">
        <v>0</v>
      </c>
      <c r="AE545" s="160">
        <v>41485</v>
      </c>
      <c r="AF545" s="20" t="s">
        <v>1534</v>
      </c>
      <c r="AG545" s="212">
        <v>0.05</v>
      </c>
      <c r="AH545" s="24">
        <v>0</v>
      </c>
      <c r="AI545" s="159"/>
      <c r="AN545" s="24">
        <v>285600</v>
      </c>
      <c r="AO545" s="24">
        <v>0</v>
      </c>
      <c r="AP545" s="212">
        <v>1</v>
      </c>
      <c r="AQ545" s="159" t="s">
        <v>1858</v>
      </c>
    </row>
    <row r="546" spans="1:43" ht="21" customHeight="1">
      <c r="A546" s="18" t="s">
        <v>3599</v>
      </c>
      <c r="C546" s="215" t="s">
        <v>3633</v>
      </c>
      <c r="D546" s="28" t="s">
        <v>3634</v>
      </c>
      <c r="E546" s="28" t="s">
        <v>3635</v>
      </c>
      <c r="F546" s="28" t="s">
        <v>3636</v>
      </c>
      <c r="G546" s="28" t="s">
        <v>3637</v>
      </c>
      <c r="H546" s="213">
        <v>170000</v>
      </c>
      <c r="I546" s="213">
        <f t="shared" si="11"/>
        <v>145299.14529914531</v>
      </c>
      <c r="J546" s="210">
        <v>145299.15</v>
      </c>
      <c r="K546" s="210">
        <v>24700.850000000006</v>
      </c>
      <c r="M546" s="28" t="s">
        <v>3638</v>
      </c>
      <c r="N546" s="28" t="s">
        <v>3639</v>
      </c>
      <c r="O546" s="216">
        <v>41453</v>
      </c>
      <c r="P546" s="216">
        <v>41485</v>
      </c>
      <c r="Q546" s="28" t="s">
        <v>3596</v>
      </c>
      <c r="R546" s="2" t="s">
        <v>3423</v>
      </c>
      <c r="S546" s="28" t="s">
        <v>3465</v>
      </c>
      <c r="T546" s="28" t="s">
        <v>3598</v>
      </c>
      <c r="U546" s="28"/>
      <c r="V546" s="28"/>
      <c r="X546" s="20" t="s">
        <v>1508</v>
      </c>
      <c r="Y546" s="212">
        <v>1</v>
      </c>
      <c r="Z546" s="24">
        <v>0</v>
      </c>
      <c r="AA546" s="160">
        <v>41544</v>
      </c>
      <c r="AD546" s="24">
        <v>0</v>
      </c>
      <c r="AE546" s="160"/>
      <c r="AH546" s="24">
        <v>0</v>
      </c>
      <c r="AI546" s="159"/>
      <c r="AN546" s="24">
        <v>170000</v>
      </c>
      <c r="AO546" s="24">
        <v>0</v>
      </c>
      <c r="AP546" s="212">
        <v>1</v>
      </c>
      <c r="AQ546" s="159" t="s">
        <v>1858</v>
      </c>
    </row>
    <row r="547" spans="1:43" ht="21" customHeight="1">
      <c r="A547" s="18" t="s">
        <v>143</v>
      </c>
      <c r="C547" s="6" t="s">
        <v>3650</v>
      </c>
      <c r="D547" s="28" t="s">
        <v>3641</v>
      </c>
      <c r="E547" s="1" t="s">
        <v>3642</v>
      </c>
      <c r="F547" s="28" t="s">
        <v>3651</v>
      </c>
      <c r="G547" s="1" t="s">
        <v>3652</v>
      </c>
      <c r="H547" s="18">
        <v>25000</v>
      </c>
      <c r="I547" s="213">
        <f t="shared" si="11"/>
        <v>21367.521367521367</v>
      </c>
      <c r="J547" s="3">
        <v>25000</v>
      </c>
      <c r="K547" s="210">
        <v>0</v>
      </c>
      <c r="M547" s="1" t="s">
        <v>3427</v>
      </c>
      <c r="N547" s="1" t="s">
        <v>3645</v>
      </c>
      <c r="O547" s="211">
        <v>41866</v>
      </c>
      <c r="P547" s="211">
        <v>41835</v>
      </c>
      <c r="Q547" s="1" t="s">
        <v>3534</v>
      </c>
      <c r="R547" s="2" t="s">
        <v>3423</v>
      </c>
      <c r="S547" s="1" t="s">
        <v>3511</v>
      </c>
      <c r="T547" s="1" t="s">
        <v>3466</v>
      </c>
      <c r="X547" s="20" t="s">
        <v>1506</v>
      </c>
      <c r="Y547" s="212">
        <v>1</v>
      </c>
      <c r="Z547" s="24">
        <v>0</v>
      </c>
      <c r="AA547" s="160" t="s">
        <v>5039</v>
      </c>
      <c r="AD547" s="24">
        <v>0</v>
      </c>
      <c r="AE547" s="160"/>
      <c r="AH547" s="24">
        <v>0</v>
      </c>
      <c r="AI547" s="160"/>
      <c r="AN547" s="24">
        <v>25000</v>
      </c>
      <c r="AO547" s="24">
        <v>0</v>
      </c>
      <c r="AP547" s="212">
        <v>1</v>
      </c>
      <c r="AQ547" s="20" t="s">
        <v>1869</v>
      </c>
    </row>
    <row r="548" spans="1:43" ht="21" customHeight="1">
      <c r="A548" s="18" t="s">
        <v>3507</v>
      </c>
      <c r="C548" s="6" t="s">
        <v>3640</v>
      </c>
      <c r="D548" s="1" t="s">
        <v>3641</v>
      </c>
      <c r="E548" s="1" t="s">
        <v>3642</v>
      </c>
      <c r="F548" s="1" t="s">
        <v>3643</v>
      </c>
      <c r="G548" s="1" t="s">
        <v>3644</v>
      </c>
      <c r="H548" s="18">
        <v>648196</v>
      </c>
      <c r="I548" s="213">
        <f t="shared" si="11"/>
        <v>554013.67521367525</v>
      </c>
      <c r="J548" s="3">
        <v>648196</v>
      </c>
      <c r="K548" s="210">
        <v>0</v>
      </c>
      <c r="M548" s="1" t="s">
        <v>3427</v>
      </c>
      <c r="N548" s="1" t="s">
        <v>3645</v>
      </c>
      <c r="O548" s="211">
        <v>41514</v>
      </c>
      <c r="P548" s="211">
        <v>41520</v>
      </c>
      <c r="Q548" s="1" t="s">
        <v>3534</v>
      </c>
      <c r="R548" s="2" t="s">
        <v>3423</v>
      </c>
      <c r="S548" s="2" t="s">
        <v>3646</v>
      </c>
      <c r="T548" s="1" t="s">
        <v>3466</v>
      </c>
      <c r="X548" s="20" t="s">
        <v>1506</v>
      </c>
      <c r="Y548" s="212">
        <v>0.3</v>
      </c>
      <c r="Z548" s="24">
        <v>0</v>
      </c>
      <c r="AA548" s="160">
        <v>41544</v>
      </c>
      <c r="AB548" s="20" t="s">
        <v>5037</v>
      </c>
      <c r="AC548" s="212">
        <v>0.3</v>
      </c>
      <c r="AD548" s="24">
        <v>0</v>
      </c>
      <c r="AE548" s="160">
        <v>41612</v>
      </c>
      <c r="AF548" s="20" t="s">
        <v>1534</v>
      </c>
      <c r="AG548" s="212">
        <v>0.4</v>
      </c>
      <c r="AH548" s="24">
        <v>0</v>
      </c>
      <c r="AI548" s="160">
        <v>41752</v>
      </c>
      <c r="AN548" s="24">
        <v>648196</v>
      </c>
      <c r="AO548" s="24">
        <v>0</v>
      </c>
      <c r="AP548" s="212">
        <v>1</v>
      </c>
      <c r="AQ548" s="20" t="s">
        <v>1867</v>
      </c>
    </row>
    <row r="549" spans="1:43" ht="21" customHeight="1">
      <c r="A549" s="18" t="s">
        <v>3609</v>
      </c>
      <c r="C549" s="6" t="s">
        <v>3640</v>
      </c>
      <c r="D549" s="28" t="s">
        <v>3641</v>
      </c>
      <c r="E549" s="1" t="s">
        <v>3642</v>
      </c>
      <c r="F549" s="28" t="s">
        <v>3647</v>
      </c>
      <c r="G549" s="1" t="s">
        <v>3648</v>
      </c>
      <c r="H549" s="18">
        <v>590531</v>
      </c>
      <c r="I549" s="213">
        <f t="shared" si="11"/>
        <v>504727.35042735044</v>
      </c>
      <c r="J549" s="3">
        <v>590531</v>
      </c>
      <c r="K549" s="210">
        <v>0</v>
      </c>
      <c r="M549" s="1" t="s">
        <v>3427</v>
      </c>
      <c r="N549" s="1" t="s">
        <v>3645</v>
      </c>
      <c r="O549" s="211">
        <v>41521</v>
      </c>
      <c r="P549" s="211">
        <v>41544</v>
      </c>
      <c r="Q549" s="1" t="s">
        <v>3534</v>
      </c>
      <c r="R549" s="2" t="s">
        <v>3423</v>
      </c>
      <c r="S549" s="1" t="s">
        <v>3649</v>
      </c>
      <c r="T549" s="1" t="s">
        <v>3466</v>
      </c>
      <c r="X549" s="20" t="s">
        <v>1506</v>
      </c>
      <c r="Y549" s="212">
        <v>0.3</v>
      </c>
      <c r="Z549" s="24">
        <v>0</v>
      </c>
      <c r="AA549" s="160">
        <v>41544</v>
      </c>
      <c r="AB549" s="20" t="s">
        <v>5038</v>
      </c>
      <c r="AC549" s="212">
        <v>0.3</v>
      </c>
      <c r="AD549" s="24">
        <v>0</v>
      </c>
      <c r="AE549" s="160">
        <v>41612</v>
      </c>
      <c r="AF549" s="20" t="s">
        <v>1534</v>
      </c>
      <c r="AG549" s="212">
        <v>0.4</v>
      </c>
      <c r="AH549" s="24">
        <v>0</v>
      </c>
      <c r="AI549" s="160">
        <v>41752</v>
      </c>
      <c r="AN549" s="24">
        <v>590531</v>
      </c>
      <c r="AO549" s="24">
        <v>0</v>
      </c>
      <c r="AP549" s="212">
        <v>1</v>
      </c>
      <c r="AQ549" s="159" t="s">
        <v>1868</v>
      </c>
    </row>
    <row r="550" spans="1:43" ht="21" customHeight="1">
      <c r="A550" s="18" t="s">
        <v>3609</v>
      </c>
      <c r="C550" s="6" t="s">
        <v>3653</v>
      </c>
      <c r="D550" s="28" t="s">
        <v>3654</v>
      </c>
      <c r="E550" s="1" t="s">
        <v>3655</v>
      </c>
      <c r="F550" s="28" t="s">
        <v>3656</v>
      </c>
      <c r="G550" s="1" t="s">
        <v>3657</v>
      </c>
      <c r="H550" s="18">
        <v>27000</v>
      </c>
      <c r="I550" s="213">
        <f t="shared" si="11"/>
        <v>23076.923076923078</v>
      </c>
      <c r="J550" s="3">
        <v>23076.92</v>
      </c>
      <c r="K550" s="210">
        <v>3.0769230797886848E-3</v>
      </c>
      <c r="M550" s="1" t="s">
        <v>3453</v>
      </c>
      <c r="N550" s="1" t="s">
        <v>3658</v>
      </c>
      <c r="O550" s="211">
        <v>41523</v>
      </c>
      <c r="P550" s="211">
        <v>41544</v>
      </c>
      <c r="Q550" s="1" t="s">
        <v>3534</v>
      </c>
      <c r="R550" s="2" t="s">
        <v>3423</v>
      </c>
      <c r="S550" s="1" t="s">
        <v>3659</v>
      </c>
      <c r="T550" s="1" t="s">
        <v>3598</v>
      </c>
      <c r="X550" s="20" t="s">
        <v>1506</v>
      </c>
      <c r="Y550" s="212">
        <v>0.7</v>
      </c>
      <c r="Z550" s="24">
        <v>0</v>
      </c>
      <c r="AA550" s="160">
        <v>41612</v>
      </c>
      <c r="AB550" s="20" t="s">
        <v>1534</v>
      </c>
      <c r="AC550" s="212">
        <v>0.3</v>
      </c>
      <c r="AD550" s="24">
        <v>0</v>
      </c>
      <c r="AE550" s="160">
        <v>41612</v>
      </c>
      <c r="AH550" s="24">
        <v>0</v>
      </c>
      <c r="AI550" s="160"/>
      <c r="AN550" s="24">
        <v>27000</v>
      </c>
      <c r="AO550" s="24">
        <v>0</v>
      </c>
      <c r="AP550" s="212">
        <v>1</v>
      </c>
      <c r="AQ550" s="159" t="s">
        <v>1870</v>
      </c>
    </row>
    <row r="551" spans="1:43" ht="21" customHeight="1">
      <c r="A551" s="18" t="s">
        <v>144</v>
      </c>
      <c r="C551" s="6" t="s">
        <v>3653</v>
      </c>
      <c r="D551" s="1" t="s">
        <v>3654</v>
      </c>
      <c r="E551" s="1" t="s">
        <v>3655</v>
      </c>
      <c r="F551" s="28" t="s">
        <v>3660</v>
      </c>
      <c r="G551" s="1" t="s">
        <v>3661</v>
      </c>
      <c r="H551" s="18">
        <v>464600</v>
      </c>
      <c r="I551" s="213">
        <f t="shared" si="11"/>
        <v>397094.01709401712</v>
      </c>
      <c r="J551" s="3">
        <v>397094.01</v>
      </c>
      <c r="K551" s="210">
        <v>7.094017113558948E-3</v>
      </c>
      <c r="M551" s="1" t="s">
        <v>3453</v>
      </c>
      <c r="N551" s="1" t="s">
        <v>3602</v>
      </c>
      <c r="O551" s="211">
        <v>41533</v>
      </c>
      <c r="P551" s="211">
        <v>41545</v>
      </c>
      <c r="Q551" s="1" t="s">
        <v>3534</v>
      </c>
      <c r="R551" s="2" t="s">
        <v>3423</v>
      </c>
      <c r="S551" s="1" t="s">
        <v>3659</v>
      </c>
      <c r="T551" s="1" t="s">
        <v>3598</v>
      </c>
      <c r="X551" s="20" t="s">
        <v>1506</v>
      </c>
      <c r="Y551" s="212">
        <v>0.7</v>
      </c>
      <c r="Z551" s="24">
        <v>0</v>
      </c>
      <c r="AA551" s="160">
        <v>41612</v>
      </c>
      <c r="AB551" s="20" t="s">
        <v>5040</v>
      </c>
      <c r="AC551" s="212">
        <v>0.2</v>
      </c>
      <c r="AD551" s="24">
        <v>0</v>
      </c>
      <c r="AE551" s="160">
        <v>41639</v>
      </c>
      <c r="AF551" s="20" t="s">
        <v>1534</v>
      </c>
      <c r="AG551" s="212">
        <v>0.1</v>
      </c>
      <c r="AH551" s="24">
        <v>0</v>
      </c>
      <c r="AI551" s="160">
        <v>41723</v>
      </c>
      <c r="AN551" s="24">
        <v>464600</v>
      </c>
      <c r="AO551" s="24">
        <v>0</v>
      </c>
      <c r="AP551" s="212">
        <v>1</v>
      </c>
      <c r="AQ551" s="159" t="s">
        <v>1871</v>
      </c>
    </row>
    <row r="552" spans="1:43" ht="21" customHeight="1">
      <c r="A552" s="18" t="s">
        <v>144</v>
      </c>
      <c r="C552" s="6" t="s">
        <v>3653</v>
      </c>
      <c r="D552" s="1" t="s">
        <v>3654</v>
      </c>
      <c r="E552" s="1" t="s">
        <v>3655</v>
      </c>
      <c r="F552" s="28" t="s">
        <v>3662</v>
      </c>
      <c r="G552" s="1" t="s">
        <v>3663</v>
      </c>
      <c r="H552" s="18">
        <v>90720</v>
      </c>
      <c r="I552" s="213">
        <f t="shared" si="11"/>
        <v>77538.461538461546</v>
      </c>
      <c r="J552" s="3">
        <v>77538.460000000006</v>
      </c>
      <c r="K552" s="210">
        <v>1.5384615398943424E-3</v>
      </c>
      <c r="M552" s="1" t="s">
        <v>3453</v>
      </c>
      <c r="N552" s="1" t="s">
        <v>3664</v>
      </c>
      <c r="O552" s="211">
        <v>41533</v>
      </c>
      <c r="P552" s="211">
        <v>41545</v>
      </c>
      <c r="Q552" s="1" t="s">
        <v>3534</v>
      </c>
      <c r="R552" s="2" t="s">
        <v>3423</v>
      </c>
      <c r="S552" s="1" t="s">
        <v>3665</v>
      </c>
      <c r="T552" s="1" t="s">
        <v>3598</v>
      </c>
      <c r="X552" s="20" t="s">
        <v>5041</v>
      </c>
      <c r="Y552" s="212">
        <v>0.7</v>
      </c>
      <c r="Z552" s="24">
        <v>0</v>
      </c>
      <c r="AA552" s="160">
        <v>41612</v>
      </c>
      <c r="AB552" s="20" t="s">
        <v>1534</v>
      </c>
      <c r="AC552" s="212">
        <v>0.3</v>
      </c>
      <c r="AD552" s="24">
        <v>0</v>
      </c>
      <c r="AE552" s="160">
        <v>41612</v>
      </c>
      <c r="AH552" s="24">
        <v>0</v>
      </c>
      <c r="AI552" s="159"/>
      <c r="AN552" s="24">
        <v>90720</v>
      </c>
      <c r="AO552" s="24">
        <v>0</v>
      </c>
      <c r="AP552" s="212">
        <v>1</v>
      </c>
      <c r="AQ552" s="159" t="s">
        <v>1870</v>
      </c>
    </row>
    <row r="553" spans="1:43" ht="21" customHeight="1">
      <c r="A553" s="18" t="s">
        <v>144</v>
      </c>
      <c r="C553" s="6" t="s">
        <v>3653</v>
      </c>
      <c r="D553" s="1" t="s">
        <v>3654</v>
      </c>
      <c r="E553" s="1" t="s">
        <v>3655</v>
      </c>
      <c r="F553" s="28" t="s">
        <v>3666</v>
      </c>
      <c r="G553" s="1" t="s">
        <v>3667</v>
      </c>
      <c r="H553" s="18">
        <v>206836</v>
      </c>
      <c r="I553" s="213">
        <f t="shared" si="11"/>
        <v>176782.905982906</v>
      </c>
      <c r="J553" s="3">
        <v>176782.91</v>
      </c>
      <c r="K553" s="210">
        <v>-4.0170940046664327E-3</v>
      </c>
      <c r="M553" s="1" t="s">
        <v>3453</v>
      </c>
      <c r="N553" s="1" t="s">
        <v>3668</v>
      </c>
      <c r="O553" s="211">
        <v>41533</v>
      </c>
      <c r="P553" s="211">
        <v>41545</v>
      </c>
      <c r="Q553" s="1" t="s">
        <v>3534</v>
      </c>
      <c r="R553" s="2" t="s">
        <v>3423</v>
      </c>
      <c r="S553" s="1" t="s">
        <v>3659</v>
      </c>
      <c r="T553" s="1" t="s">
        <v>3598</v>
      </c>
      <c r="X553" s="20" t="s">
        <v>1506</v>
      </c>
      <c r="Y553" s="212">
        <v>0.7</v>
      </c>
      <c r="Z553" s="24">
        <v>0</v>
      </c>
      <c r="AA553" s="160">
        <v>41612</v>
      </c>
      <c r="AB553" s="20" t="s">
        <v>1534</v>
      </c>
      <c r="AC553" s="212">
        <v>0.3</v>
      </c>
      <c r="AD553" s="24">
        <v>0</v>
      </c>
      <c r="AE553" s="160">
        <v>41612</v>
      </c>
      <c r="AH553" s="24">
        <v>0</v>
      </c>
      <c r="AI553" s="159"/>
      <c r="AN553" s="24">
        <v>206835.99999999997</v>
      </c>
      <c r="AO553" s="24">
        <v>0</v>
      </c>
      <c r="AP553" s="212">
        <v>0.99999999999999989</v>
      </c>
      <c r="AQ553" s="159" t="s">
        <v>1870</v>
      </c>
    </row>
    <row r="554" spans="1:43" ht="21" customHeight="1">
      <c r="A554" s="18" t="s">
        <v>144</v>
      </c>
      <c r="C554" s="6" t="s">
        <v>3669</v>
      </c>
      <c r="D554" s="1" t="s">
        <v>3670</v>
      </c>
      <c r="E554" s="1" t="s">
        <v>3671</v>
      </c>
      <c r="F554" s="28" t="s">
        <v>3672</v>
      </c>
      <c r="G554" s="1" t="s">
        <v>7808</v>
      </c>
      <c r="H554" s="18">
        <v>192865</v>
      </c>
      <c r="I554" s="213">
        <f t="shared" si="11"/>
        <v>164841.88034188034</v>
      </c>
      <c r="J554" s="3">
        <v>164841.87</v>
      </c>
      <c r="K554" s="210">
        <v>1.034188034827821E-2</v>
      </c>
      <c r="M554" s="1" t="s">
        <v>3594</v>
      </c>
      <c r="N554" s="1" t="s">
        <v>3673</v>
      </c>
      <c r="O554" s="211">
        <v>41561</v>
      </c>
      <c r="P554" s="211">
        <v>41610</v>
      </c>
      <c r="Q554" s="1" t="s">
        <v>3534</v>
      </c>
      <c r="R554" s="2" t="s">
        <v>3423</v>
      </c>
      <c r="S554" s="1" t="s">
        <v>3674</v>
      </c>
      <c r="T554" s="1" t="s">
        <v>3598</v>
      </c>
      <c r="X554" s="20" t="s">
        <v>1508</v>
      </c>
      <c r="Y554" s="212">
        <v>1</v>
      </c>
      <c r="Z554" s="24">
        <v>0</v>
      </c>
      <c r="AA554" s="160">
        <v>41634</v>
      </c>
      <c r="AD554" s="24">
        <v>0</v>
      </c>
      <c r="AE554" s="159"/>
      <c r="AH554" s="24">
        <v>0</v>
      </c>
      <c r="AI554" s="159"/>
      <c r="AN554" s="24">
        <v>192865</v>
      </c>
      <c r="AO554" s="24">
        <v>0</v>
      </c>
      <c r="AP554" s="212">
        <v>1</v>
      </c>
      <c r="AQ554" s="159" t="s">
        <v>1872</v>
      </c>
    </row>
    <row r="555" spans="1:43" ht="21" customHeight="1">
      <c r="A555" s="18" t="s">
        <v>3604</v>
      </c>
      <c r="C555" s="6" t="s">
        <v>3675</v>
      </c>
      <c r="D555" s="1" t="s">
        <v>3676</v>
      </c>
      <c r="E555" s="1" t="s">
        <v>3677</v>
      </c>
      <c r="F555" s="28" t="s">
        <v>3678</v>
      </c>
      <c r="G555" s="1" t="s">
        <v>3679</v>
      </c>
      <c r="H555" s="18">
        <v>69300</v>
      </c>
      <c r="I555" s="213">
        <f t="shared" si="11"/>
        <v>59230.769230769234</v>
      </c>
      <c r="J555" s="3">
        <v>59230.77</v>
      </c>
      <c r="K555" s="210">
        <v>-7.692307626712136E-4</v>
      </c>
      <c r="M555" s="1" t="s">
        <v>3427</v>
      </c>
      <c r="N555" s="1" t="s">
        <v>3680</v>
      </c>
      <c r="O555" s="211">
        <v>41566</v>
      </c>
      <c r="P555" s="211" t="s">
        <v>3681</v>
      </c>
      <c r="Q555" s="1" t="s">
        <v>3596</v>
      </c>
      <c r="R555" s="2" t="s">
        <v>3423</v>
      </c>
      <c r="S555" s="1" t="s">
        <v>3682</v>
      </c>
      <c r="T555" s="1" t="s">
        <v>3598</v>
      </c>
      <c r="Y555" s="212"/>
      <c r="Z555" s="24"/>
      <c r="AA555" s="160"/>
      <c r="AD555" s="24">
        <v>0</v>
      </c>
      <c r="AE555" s="159"/>
      <c r="AH555" s="24">
        <v>0</v>
      </c>
      <c r="AI555" s="159"/>
      <c r="AN555" s="24">
        <v>0</v>
      </c>
      <c r="AO555" s="24">
        <v>69300</v>
      </c>
      <c r="AP555" s="212">
        <v>0</v>
      </c>
      <c r="AQ555" s="159"/>
    </row>
    <row r="556" spans="1:43" ht="21" customHeight="1">
      <c r="A556" s="18" t="s">
        <v>3683</v>
      </c>
      <c r="C556" s="6" t="s">
        <v>3675</v>
      </c>
      <c r="D556" s="1" t="s">
        <v>3676</v>
      </c>
      <c r="E556" s="1" t="s">
        <v>3684</v>
      </c>
      <c r="F556" s="28" t="s">
        <v>3685</v>
      </c>
      <c r="G556" s="1" t="s">
        <v>3686</v>
      </c>
      <c r="H556" s="18">
        <v>96000</v>
      </c>
      <c r="I556" s="213">
        <f t="shared" si="11"/>
        <v>82051.282051282062</v>
      </c>
      <c r="J556" s="3">
        <v>82051.28</v>
      </c>
      <c r="K556" s="210">
        <v>2.0512820628937334E-3</v>
      </c>
      <c r="M556" s="1" t="s">
        <v>3427</v>
      </c>
      <c r="N556" s="1" t="s">
        <v>1411</v>
      </c>
      <c r="O556" s="211">
        <v>41567</v>
      </c>
      <c r="P556" s="211" t="s">
        <v>3687</v>
      </c>
      <c r="Q556" s="1" t="s">
        <v>3596</v>
      </c>
      <c r="R556" s="2" t="s">
        <v>3423</v>
      </c>
      <c r="S556" s="1" t="s">
        <v>3682</v>
      </c>
      <c r="T556" s="1" t="s">
        <v>3598</v>
      </c>
      <c r="Y556" s="212"/>
      <c r="Z556" s="24"/>
      <c r="AA556" s="160"/>
      <c r="AD556" s="24">
        <v>0</v>
      </c>
      <c r="AE556" s="159"/>
      <c r="AH556" s="24">
        <v>0</v>
      </c>
      <c r="AI556" s="159"/>
      <c r="AN556" s="24">
        <v>0</v>
      </c>
      <c r="AO556" s="24">
        <v>96000</v>
      </c>
      <c r="AP556" s="212">
        <v>0</v>
      </c>
      <c r="AQ556" s="159"/>
    </row>
    <row r="557" spans="1:43" ht="21" customHeight="1">
      <c r="A557" s="18" t="s">
        <v>143</v>
      </c>
      <c r="C557" s="6" t="s">
        <v>3688</v>
      </c>
      <c r="D557" s="1" t="s">
        <v>3689</v>
      </c>
      <c r="E557" s="1" t="s">
        <v>3690</v>
      </c>
      <c r="F557" s="1" t="s">
        <v>3691</v>
      </c>
      <c r="G557" s="1" t="s">
        <v>3692</v>
      </c>
      <c r="H557" s="18">
        <v>952600</v>
      </c>
      <c r="I557" s="213">
        <f t="shared" si="11"/>
        <v>814188.03418803425</v>
      </c>
      <c r="J557" s="3">
        <v>952600</v>
      </c>
      <c r="K557" s="210">
        <v>0</v>
      </c>
      <c r="M557" s="1" t="s">
        <v>3453</v>
      </c>
      <c r="N557" s="1" t="s">
        <v>3693</v>
      </c>
      <c r="O557" s="211">
        <v>41621</v>
      </c>
      <c r="P557" s="211">
        <v>41716</v>
      </c>
      <c r="Q557" s="1" t="s">
        <v>3596</v>
      </c>
      <c r="R557" s="2" t="s">
        <v>3423</v>
      </c>
      <c r="S557" s="1" t="s">
        <v>3694</v>
      </c>
      <c r="T557" s="1" t="s">
        <v>3466</v>
      </c>
      <c r="X557" s="20" t="s">
        <v>1506</v>
      </c>
      <c r="Y557" s="212">
        <v>0.3</v>
      </c>
      <c r="Z557" s="24">
        <v>0</v>
      </c>
      <c r="AA557" s="160">
        <v>41717</v>
      </c>
      <c r="AD557" s="24">
        <v>0</v>
      </c>
      <c r="AE557" s="159"/>
      <c r="AH557" s="24">
        <v>0</v>
      </c>
      <c r="AI557" s="159"/>
      <c r="AN557" s="24">
        <v>952600</v>
      </c>
      <c r="AO557" s="24">
        <v>0</v>
      </c>
      <c r="AP557" s="212">
        <v>1</v>
      </c>
      <c r="AQ557" s="159" t="s">
        <v>1873</v>
      </c>
    </row>
    <row r="558" spans="1:43" ht="21" customHeight="1">
      <c r="A558" s="18" t="s">
        <v>143</v>
      </c>
      <c r="C558" s="6" t="s">
        <v>3688</v>
      </c>
      <c r="D558" s="1" t="s">
        <v>3689</v>
      </c>
      <c r="E558" s="1" t="s">
        <v>3690</v>
      </c>
      <c r="F558" s="1" t="s">
        <v>3695</v>
      </c>
      <c r="G558" s="1" t="s">
        <v>3696</v>
      </c>
      <c r="H558" s="18">
        <v>12984840</v>
      </c>
      <c r="I558" s="213">
        <f t="shared" si="11"/>
        <v>11098153.846153846</v>
      </c>
      <c r="J558" s="3">
        <v>12984840</v>
      </c>
      <c r="K558" s="210">
        <v>0</v>
      </c>
      <c r="M558" s="1" t="s">
        <v>3453</v>
      </c>
      <c r="N558" s="1" t="s">
        <v>3697</v>
      </c>
      <c r="O558" s="211">
        <v>41621</v>
      </c>
      <c r="P558" s="211">
        <v>41715</v>
      </c>
      <c r="Q558" s="1" t="s">
        <v>3596</v>
      </c>
      <c r="R558" s="2" t="s">
        <v>3423</v>
      </c>
      <c r="S558" s="1" t="s">
        <v>3694</v>
      </c>
      <c r="T558" s="1" t="s">
        <v>3466</v>
      </c>
      <c r="X558" s="20" t="s">
        <v>1506</v>
      </c>
      <c r="Y558" s="212">
        <v>0.3</v>
      </c>
      <c r="Z558" s="24">
        <v>0</v>
      </c>
      <c r="AA558" s="160">
        <v>41717</v>
      </c>
      <c r="AD558" s="24">
        <v>0</v>
      </c>
      <c r="AE558" s="159"/>
      <c r="AH558" s="24">
        <v>0</v>
      </c>
      <c r="AI558" s="159"/>
      <c r="AN558" s="24">
        <v>12984840</v>
      </c>
      <c r="AO558" s="24">
        <v>0</v>
      </c>
      <c r="AP558" s="212">
        <v>1</v>
      </c>
      <c r="AQ558" s="159" t="s">
        <v>1874</v>
      </c>
    </row>
    <row r="559" spans="1:43" ht="21" customHeight="1">
      <c r="A559" s="18" t="s">
        <v>143</v>
      </c>
      <c r="C559" s="6" t="s">
        <v>326</v>
      </c>
      <c r="D559" s="1" t="s">
        <v>3698</v>
      </c>
      <c r="E559" s="1" t="s">
        <v>3699</v>
      </c>
      <c r="F559" s="1" t="s">
        <v>3700</v>
      </c>
      <c r="G559" s="1" t="s">
        <v>3701</v>
      </c>
      <c r="H559" s="18">
        <v>460760</v>
      </c>
      <c r="I559" s="213">
        <f t="shared" si="11"/>
        <v>393811.96581196581</v>
      </c>
      <c r="J559" s="3">
        <v>393811.97</v>
      </c>
      <c r="K559" s="210">
        <v>-4.1880341595970094E-3</v>
      </c>
      <c r="M559" s="1" t="s">
        <v>3702</v>
      </c>
      <c r="N559" s="1" t="s">
        <v>3703</v>
      </c>
      <c r="O559" s="211">
        <v>41623</v>
      </c>
      <c r="P559" s="211">
        <v>41772</v>
      </c>
      <c r="Q559" s="1" t="s">
        <v>3596</v>
      </c>
      <c r="R559" s="2" t="s">
        <v>3423</v>
      </c>
      <c r="S559" s="1" t="s">
        <v>3694</v>
      </c>
      <c r="T559" s="1" t="s">
        <v>3598</v>
      </c>
      <c r="X559" s="20" t="s">
        <v>1508</v>
      </c>
      <c r="Y559" s="212">
        <v>1</v>
      </c>
      <c r="Z559" s="24">
        <v>460760</v>
      </c>
      <c r="AA559" s="160">
        <v>41848</v>
      </c>
      <c r="AD559" s="24">
        <v>0</v>
      </c>
      <c r="AE559" s="159"/>
      <c r="AH559" s="24">
        <v>0</v>
      </c>
      <c r="AI559" s="159"/>
      <c r="AN559" s="24">
        <v>460760</v>
      </c>
      <c r="AO559" s="24">
        <v>0</v>
      </c>
      <c r="AP559" s="212">
        <v>1</v>
      </c>
      <c r="AQ559" s="159" t="s">
        <v>1813</v>
      </c>
    </row>
    <row r="560" spans="1:43" ht="21" customHeight="1">
      <c r="A560" s="18" t="s">
        <v>3609</v>
      </c>
      <c r="C560" s="6" t="s">
        <v>3723</v>
      </c>
      <c r="D560" s="1" t="s">
        <v>3724</v>
      </c>
      <c r="E560" s="1" t="s">
        <v>3725</v>
      </c>
      <c r="F560" s="1" t="s">
        <v>3726</v>
      </c>
      <c r="G560" s="1" t="s">
        <v>3727</v>
      </c>
      <c r="H560" s="18">
        <v>29580</v>
      </c>
      <c r="I560" s="213">
        <f t="shared" si="11"/>
        <v>25282.051282051285</v>
      </c>
      <c r="J560" s="3">
        <v>25282.05</v>
      </c>
      <c r="K560" s="210">
        <v>1.2820512856706046E-3</v>
      </c>
      <c r="M560" s="1" t="s">
        <v>3709</v>
      </c>
      <c r="N560" s="1" t="s">
        <v>3461</v>
      </c>
      <c r="O560" s="211">
        <v>41596</v>
      </c>
      <c r="P560" s="211">
        <v>41610</v>
      </c>
      <c r="Q560" s="1" t="s">
        <v>3534</v>
      </c>
      <c r="R560" s="2" t="s">
        <v>3423</v>
      </c>
      <c r="S560" s="2" t="s">
        <v>3511</v>
      </c>
      <c r="T560" s="1" t="s">
        <v>3598</v>
      </c>
      <c r="X560" s="20" t="s">
        <v>1506</v>
      </c>
      <c r="Y560" s="212">
        <v>1</v>
      </c>
      <c r="Z560" s="24">
        <v>0</v>
      </c>
      <c r="AA560" s="160">
        <v>41634</v>
      </c>
      <c r="AD560" s="24">
        <v>0</v>
      </c>
      <c r="AE560" s="159"/>
      <c r="AH560" s="24">
        <v>0</v>
      </c>
      <c r="AI560" s="159"/>
      <c r="AN560" s="24">
        <v>29580</v>
      </c>
      <c r="AO560" s="24">
        <v>0</v>
      </c>
      <c r="AP560" s="212">
        <v>1</v>
      </c>
      <c r="AQ560" s="159" t="s">
        <v>1875</v>
      </c>
    </row>
    <row r="561" spans="1:43" ht="21" customHeight="1">
      <c r="A561" s="18" t="s">
        <v>144</v>
      </c>
      <c r="C561" s="6" t="s">
        <v>3704</v>
      </c>
      <c r="D561" s="1" t="s">
        <v>3705</v>
      </c>
      <c r="E561" s="1" t="s">
        <v>3706</v>
      </c>
      <c r="F561" s="28" t="s">
        <v>3707</v>
      </c>
      <c r="G561" s="1" t="s">
        <v>3708</v>
      </c>
      <c r="H561" s="18">
        <v>40800</v>
      </c>
      <c r="I561" s="213">
        <f t="shared" si="11"/>
        <v>34871.794871794875</v>
      </c>
      <c r="J561" s="3">
        <v>34871.79</v>
      </c>
      <c r="K561" s="210">
        <v>4.8717948739067651E-3</v>
      </c>
      <c r="M561" s="1" t="s">
        <v>3709</v>
      </c>
      <c r="N561" s="1" t="s">
        <v>3461</v>
      </c>
      <c r="O561" s="211">
        <v>41605</v>
      </c>
      <c r="P561" s="211">
        <v>41610</v>
      </c>
      <c r="Q561" s="1" t="s">
        <v>3534</v>
      </c>
      <c r="R561" s="2" t="s">
        <v>3423</v>
      </c>
      <c r="S561" s="1" t="s">
        <v>3710</v>
      </c>
      <c r="T561" s="1" t="s">
        <v>3598</v>
      </c>
      <c r="X561" s="20" t="s">
        <v>5042</v>
      </c>
      <c r="Y561" s="212">
        <v>0.95</v>
      </c>
      <c r="Z561" s="24">
        <v>0</v>
      </c>
      <c r="AA561" s="160">
        <v>41752</v>
      </c>
      <c r="AD561" s="24">
        <v>0</v>
      </c>
      <c r="AE561" s="159"/>
      <c r="AH561" s="24">
        <v>0</v>
      </c>
      <c r="AI561" s="159"/>
      <c r="AN561" s="24">
        <v>38760</v>
      </c>
      <c r="AO561" s="24">
        <v>2040</v>
      </c>
      <c r="AP561" s="212">
        <v>0.95</v>
      </c>
      <c r="AQ561" s="159" t="s">
        <v>1813</v>
      </c>
    </row>
    <row r="562" spans="1:43" ht="21" customHeight="1">
      <c r="A562" s="18" t="s">
        <v>144</v>
      </c>
      <c r="C562" s="6" t="s">
        <v>3711</v>
      </c>
      <c r="D562" s="1" t="s">
        <v>3712</v>
      </c>
      <c r="E562" s="1" t="s">
        <v>3713</v>
      </c>
      <c r="F562" s="28" t="s">
        <v>3714</v>
      </c>
      <c r="G562" s="1" t="s">
        <v>3715</v>
      </c>
      <c r="H562" s="18">
        <v>30600</v>
      </c>
      <c r="I562" s="213">
        <f t="shared" si="11"/>
        <v>26153.846153846156</v>
      </c>
      <c r="J562" s="3">
        <v>26153.85</v>
      </c>
      <c r="K562" s="210">
        <v>-3.8461538424598984E-3</v>
      </c>
      <c r="M562" s="1" t="s">
        <v>3709</v>
      </c>
      <c r="N562" s="1" t="s">
        <v>3461</v>
      </c>
      <c r="O562" s="211">
        <v>41605</v>
      </c>
      <c r="P562" s="211">
        <v>41610</v>
      </c>
      <c r="Q562" s="1" t="s">
        <v>3534</v>
      </c>
      <c r="R562" s="2" t="s">
        <v>3423</v>
      </c>
      <c r="S562" s="1" t="s">
        <v>3710</v>
      </c>
      <c r="T562" s="1" t="s">
        <v>3598</v>
      </c>
      <c r="X562" s="20" t="s">
        <v>5042</v>
      </c>
      <c r="Y562" s="212">
        <v>0.95</v>
      </c>
      <c r="Z562" s="24">
        <v>0</v>
      </c>
      <c r="AA562" s="160">
        <v>41752</v>
      </c>
      <c r="AD562" s="24">
        <v>0</v>
      </c>
      <c r="AE562" s="159"/>
      <c r="AH562" s="24">
        <v>0</v>
      </c>
      <c r="AI562" s="159"/>
      <c r="AN562" s="24">
        <v>29070</v>
      </c>
      <c r="AO562" s="24">
        <v>1530</v>
      </c>
      <c r="AP562" s="212">
        <v>0.95</v>
      </c>
      <c r="AQ562" s="159" t="s">
        <v>1813</v>
      </c>
    </row>
    <row r="563" spans="1:43" ht="21" customHeight="1">
      <c r="A563" s="18" t="s">
        <v>143</v>
      </c>
      <c r="C563" s="6" t="s">
        <v>3716</v>
      </c>
      <c r="D563" s="1" t="s">
        <v>3717</v>
      </c>
      <c r="E563" s="1" t="s">
        <v>3718</v>
      </c>
      <c r="F563" s="28" t="s">
        <v>3719</v>
      </c>
      <c r="G563" s="1" t="s">
        <v>3720</v>
      </c>
      <c r="H563" s="18">
        <v>93600</v>
      </c>
      <c r="I563" s="213">
        <f t="shared" si="11"/>
        <v>80000</v>
      </c>
      <c r="J563" s="3">
        <v>93600</v>
      </c>
      <c r="K563" s="210">
        <v>0</v>
      </c>
      <c r="M563" s="1" t="s">
        <v>3709</v>
      </c>
      <c r="N563" s="1" t="s">
        <v>3721</v>
      </c>
      <c r="O563" s="211">
        <v>41631</v>
      </c>
      <c r="P563" s="211">
        <v>41716</v>
      </c>
      <c r="Q563" s="1" t="s">
        <v>3596</v>
      </c>
      <c r="R563" s="2" t="s">
        <v>3423</v>
      </c>
      <c r="S563" s="2" t="s">
        <v>3511</v>
      </c>
      <c r="T563" s="1" t="s">
        <v>3466</v>
      </c>
      <c r="X563" s="20" t="s">
        <v>1506</v>
      </c>
      <c r="Y563" s="212">
        <v>1</v>
      </c>
      <c r="Z563" s="24">
        <v>0</v>
      </c>
      <c r="AA563" s="160">
        <v>41717</v>
      </c>
      <c r="AD563" s="24">
        <v>0</v>
      </c>
      <c r="AE563" s="159"/>
      <c r="AH563" s="24">
        <v>0</v>
      </c>
      <c r="AI563" s="159"/>
      <c r="AN563" s="24">
        <v>93600</v>
      </c>
      <c r="AO563" s="24">
        <v>0</v>
      </c>
      <c r="AP563" s="212">
        <v>1</v>
      </c>
      <c r="AQ563" s="159" t="s">
        <v>1813</v>
      </c>
    </row>
    <row r="564" spans="1:43" ht="21" customHeight="1">
      <c r="A564" s="18" t="s">
        <v>143</v>
      </c>
      <c r="C564" s="6" t="s">
        <v>3716</v>
      </c>
      <c r="D564" s="1" t="s">
        <v>3717</v>
      </c>
      <c r="E564" s="1" t="s">
        <v>3718</v>
      </c>
      <c r="F564" s="28" t="s">
        <v>1245</v>
      </c>
      <c r="G564" s="1" t="s">
        <v>3722</v>
      </c>
      <c r="H564" s="18">
        <v>23400</v>
      </c>
      <c r="I564" s="213">
        <f t="shared" si="11"/>
        <v>20000</v>
      </c>
      <c r="J564" s="3">
        <v>23400</v>
      </c>
      <c r="K564" s="210">
        <v>0</v>
      </c>
      <c r="M564" s="1" t="s">
        <v>3709</v>
      </c>
      <c r="N564" s="1" t="s">
        <v>3721</v>
      </c>
      <c r="O564" s="211">
        <v>41631</v>
      </c>
      <c r="P564" s="211">
        <v>41716</v>
      </c>
      <c r="Q564" s="1" t="s">
        <v>3596</v>
      </c>
      <c r="R564" s="2" t="s">
        <v>3423</v>
      </c>
      <c r="S564" s="2" t="s">
        <v>3511</v>
      </c>
      <c r="T564" s="1" t="s">
        <v>3466</v>
      </c>
      <c r="X564" s="20" t="s">
        <v>1506</v>
      </c>
      <c r="Y564" s="212">
        <v>1</v>
      </c>
      <c r="Z564" s="24">
        <v>0</v>
      </c>
      <c r="AA564" s="160">
        <v>41717</v>
      </c>
      <c r="AD564" s="24">
        <v>0</v>
      </c>
      <c r="AE564" s="159"/>
      <c r="AH564" s="24">
        <v>0</v>
      </c>
      <c r="AI564" s="159"/>
      <c r="AN564" s="24">
        <v>23400</v>
      </c>
      <c r="AO564" s="24">
        <v>0</v>
      </c>
      <c r="AP564" s="212">
        <v>1</v>
      </c>
      <c r="AQ564" s="159" t="s">
        <v>1813</v>
      </c>
    </row>
    <row r="565" spans="1:43" ht="21" customHeight="1">
      <c r="A565" s="18" t="s">
        <v>3728</v>
      </c>
      <c r="C565" s="6" t="s">
        <v>3729</v>
      </c>
      <c r="D565" s="1" t="s">
        <v>3730</v>
      </c>
      <c r="E565" s="28" t="s">
        <v>3731</v>
      </c>
      <c r="F565" s="1" t="s">
        <v>3732</v>
      </c>
      <c r="G565" s="1" t="s">
        <v>3733</v>
      </c>
      <c r="H565" s="18">
        <v>319500</v>
      </c>
      <c r="I565" s="213">
        <f t="shared" si="11"/>
        <v>273076.92307692312</v>
      </c>
      <c r="J565" s="3">
        <v>319500</v>
      </c>
      <c r="K565" s="210">
        <v>0</v>
      </c>
      <c r="M565" s="1" t="s">
        <v>3734</v>
      </c>
      <c r="N565" s="1" t="s">
        <v>3735</v>
      </c>
      <c r="O565" s="211">
        <v>41712</v>
      </c>
      <c r="P565" s="211">
        <v>41725</v>
      </c>
      <c r="Q565" s="1" t="s">
        <v>3534</v>
      </c>
      <c r="R565" s="2" t="s">
        <v>3423</v>
      </c>
      <c r="S565" s="158" t="s">
        <v>3736</v>
      </c>
      <c r="T565" s="1" t="s">
        <v>3466</v>
      </c>
      <c r="X565" s="20" t="s">
        <v>1508</v>
      </c>
      <c r="Y565" s="212">
        <v>0.9</v>
      </c>
      <c r="Z565" s="24">
        <v>0</v>
      </c>
      <c r="AA565" s="160">
        <v>41725</v>
      </c>
      <c r="AB565" s="20" t="s">
        <v>1534</v>
      </c>
      <c r="AC565" s="212">
        <v>0.1</v>
      </c>
      <c r="AD565" s="24">
        <v>0</v>
      </c>
      <c r="AE565" s="159" t="s">
        <v>4975</v>
      </c>
      <c r="AH565" s="24">
        <v>0</v>
      </c>
      <c r="AI565" s="159"/>
      <c r="AN565" s="24">
        <v>319500</v>
      </c>
      <c r="AO565" s="24">
        <v>0</v>
      </c>
      <c r="AP565" s="212">
        <v>1</v>
      </c>
      <c r="AQ565" s="159" t="s">
        <v>1876</v>
      </c>
    </row>
    <row r="566" spans="1:43" ht="21" customHeight="1">
      <c r="A566" s="18" t="s">
        <v>143</v>
      </c>
      <c r="C566" s="6" t="s">
        <v>3737</v>
      </c>
      <c r="D566" s="1" t="s">
        <v>3738</v>
      </c>
      <c r="E566" s="28" t="s">
        <v>3739</v>
      </c>
      <c r="F566" s="1" t="s">
        <v>3740</v>
      </c>
      <c r="G566" s="1" t="s">
        <v>3741</v>
      </c>
      <c r="H566" s="18">
        <v>331300</v>
      </c>
      <c r="I566" s="213">
        <f t="shared" si="11"/>
        <v>283162.39316239319</v>
      </c>
      <c r="J566" s="3">
        <v>331300</v>
      </c>
      <c r="K566" s="210">
        <v>0</v>
      </c>
      <c r="M566" s="1" t="s">
        <v>3734</v>
      </c>
      <c r="N566" s="1" t="s">
        <v>3735</v>
      </c>
      <c r="O566" s="211">
        <v>41712</v>
      </c>
      <c r="P566" s="211">
        <v>41725</v>
      </c>
      <c r="Q566" s="1" t="s">
        <v>3534</v>
      </c>
      <c r="R566" s="2" t="s">
        <v>3423</v>
      </c>
      <c r="S566" s="158" t="s">
        <v>3736</v>
      </c>
      <c r="T566" s="1" t="s">
        <v>3466</v>
      </c>
      <c r="X566" s="20" t="s">
        <v>1508</v>
      </c>
      <c r="Y566" s="212">
        <v>0.9</v>
      </c>
      <c r="Z566" s="24">
        <v>0</v>
      </c>
      <c r="AA566" s="160">
        <v>41725</v>
      </c>
      <c r="AB566" s="20" t="s">
        <v>1534</v>
      </c>
      <c r="AC566" s="212">
        <v>0.1</v>
      </c>
      <c r="AD566" s="24">
        <v>0</v>
      </c>
      <c r="AE566" s="159" t="s">
        <v>4975</v>
      </c>
      <c r="AH566" s="24">
        <v>0</v>
      </c>
      <c r="AI566" s="159"/>
      <c r="AN566" s="24">
        <v>331300</v>
      </c>
      <c r="AO566" s="24">
        <v>0</v>
      </c>
      <c r="AP566" s="212">
        <v>1</v>
      </c>
      <c r="AQ566" s="159" t="s">
        <v>1876</v>
      </c>
    </row>
    <row r="567" spans="1:43" ht="21" customHeight="1">
      <c r="A567" s="18" t="s">
        <v>143</v>
      </c>
      <c r="C567" s="6" t="s">
        <v>3742</v>
      </c>
      <c r="D567" s="1" t="s">
        <v>3743</v>
      </c>
      <c r="E567" s="28" t="s">
        <v>3744</v>
      </c>
      <c r="F567" s="1" t="s">
        <v>3745</v>
      </c>
      <c r="G567" s="1" t="s">
        <v>3746</v>
      </c>
      <c r="H567" s="18">
        <v>293200</v>
      </c>
      <c r="I567" s="213">
        <f t="shared" si="11"/>
        <v>250598.29059829062</v>
      </c>
      <c r="J567" s="3">
        <v>293200</v>
      </c>
      <c r="K567" s="210">
        <v>0</v>
      </c>
      <c r="M567" s="1" t="s">
        <v>3734</v>
      </c>
      <c r="N567" s="1" t="s">
        <v>3735</v>
      </c>
      <c r="O567" s="211">
        <v>41712</v>
      </c>
      <c r="P567" s="211">
        <v>41725</v>
      </c>
      <c r="Q567" s="1" t="s">
        <v>3534</v>
      </c>
      <c r="R567" s="2" t="s">
        <v>3423</v>
      </c>
      <c r="S567" s="158" t="s">
        <v>3736</v>
      </c>
      <c r="T567" s="1" t="s">
        <v>3466</v>
      </c>
      <c r="X567" s="20" t="s">
        <v>1508</v>
      </c>
      <c r="Y567" s="212">
        <v>0.9</v>
      </c>
      <c r="Z567" s="24">
        <v>0</v>
      </c>
      <c r="AA567" s="160">
        <v>41725</v>
      </c>
      <c r="AB567" s="20" t="s">
        <v>1534</v>
      </c>
      <c r="AC567" s="212">
        <v>0.1</v>
      </c>
      <c r="AD567" s="24">
        <v>0</v>
      </c>
      <c r="AE567" s="159" t="s">
        <v>4975</v>
      </c>
      <c r="AH567" s="24">
        <v>0</v>
      </c>
      <c r="AI567" s="159"/>
      <c r="AN567" s="24">
        <v>293200</v>
      </c>
      <c r="AO567" s="24">
        <v>0</v>
      </c>
      <c r="AP567" s="212">
        <v>1</v>
      </c>
      <c r="AQ567" s="159" t="s">
        <v>1876</v>
      </c>
    </row>
    <row r="568" spans="1:43" ht="21" customHeight="1">
      <c r="A568" s="18" t="s">
        <v>143</v>
      </c>
      <c r="C568" s="6" t="s">
        <v>3747</v>
      </c>
      <c r="D568" s="1" t="s">
        <v>3748</v>
      </c>
      <c r="E568" s="1" t="s">
        <v>3749</v>
      </c>
      <c r="F568" s="1" t="s">
        <v>3750</v>
      </c>
      <c r="G568" s="1" t="s">
        <v>3751</v>
      </c>
      <c r="H568" s="18">
        <v>179300</v>
      </c>
      <c r="I568" s="213">
        <f t="shared" si="11"/>
        <v>153247.86324786325</v>
      </c>
      <c r="J568" s="3">
        <v>153247.85999999999</v>
      </c>
      <c r="K568" s="210">
        <v>3.247863263823092E-3</v>
      </c>
      <c r="M568" s="1" t="s">
        <v>3734</v>
      </c>
      <c r="N568" s="1" t="s">
        <v>3752</v>
      </c>
      <c r="O568" s="211">
        <v>41698</v>
      </c>
      <c r="P568" s="211">
        <v>41717</v>
      </c>
      <c r="Q568" s="1" t="s">
        <v>3596</v>
      </c>
      <c r="R568" s="2" t="s">
        <v>3423</v>
      </c>
      <c r="S568" s="2" t="s">
        <v>3511</v>
      </c>
      <c r="T568" s="1" t="s">
        <v>3598</v>
      </c>
      <c r="X568" s="20" t="s">
        <v>1506</v>
      </c>
      <c r="Y568" s="212">
        <v>1</v>
      </c>
      <c r="Z568" s="24">
        <v>0</v>
      </c>
      <c r="AA568" s="160">
        <v>41717</v>
      </c>
      <c r="AD568" s="24">
        <v>0</v>
      </c>
      <c r="AE568" s="159"/>
      <c r="AH568" s="24">
        <v>0</v>
      </c>
      <c r="AI568" s="159"/>
      <c r="AN568" s="24">
        <v>179300</v>
      </c>
      <c r="AO568" s="24">
        <v>0</v>
      </c>
      <c r="AP568" s="212">
        <v>1</v>
      </c>
      <c r="AQ568" s="159" t="s">
        <v>1877</v>
      </c>
    </row>
    <row r="569" spans="1:43" ht="21" customHeight="1">
      <c r="A569" s="18" t="s">
        <v>143</v>
      </c>
      <c r="C569" s="6" t="s">
        <v>3753</v>
      </c>
      <c r="D569" s="1" t="s">
        <v>3754</v>
      </c>
      <c r="E569" s="1" t="s">
        <v>3755</v>
      </c>
      <c r="F569" s="1" t="s">
        <v>3756</v>
      </c>
      <c r="G569" s="1" t="s">
        <v>3757</v>
      </c>
      <c r="H569" s="18">
        <v>98000</v>
      </c>
      <c r="I569" s="213">
        <f t="shared" si="11"/>
        <v>83760.683760683765</v>
      </c>
      <c r="J569" s="3">
        <v>83760.679999999993</v>
      </c>
      <c r="K569" s="210">
        <v>3.7606837722705677E-3</v>
      </c>
      <c r="M569" s="1" t="s">
        <v>3532</v>
      </c>
      <c r="N569" s="1" t="s">
        <v>3752</v>
      </c>
      <c r="O569" s="211">
        <v>41775</v>
      </c>
      <c r="P569" s="211" t="s">
        <v>3758</v>
      </c>
      <c r="Q569" s="1" t="s">
        <v>3596</v>
      </c>
      <c r="R569" s="2" t="s">
        <v>3423</v>
      </c>
      <c r="S569" s="1" t="s">
        <v>3759</v>
      </c>
      <c r="T569" s="1" t="s">
        <v>3598</v>
      </c>
      <c r="X569" s="20" t="s">
        <v>1506</v>
      </c>
      <c r="Y569" s="212">
        <v>0.3</v>
      </c>
      <c r="Z569" s="24">
        <v>0</v>
      </c>
      <c r="AA569" s="160" t="s">
        <v>5043</v>
      </c>
      <c r="AB569" s="20" t="s">
        <v>1508</v>
      </c>
      <c r="AC569" s="212">
        <v>0.7</v>
      </c>
      <c r="AD569" s="24">
        <v>0</v>
      </c>
      <c r="AE569" s="159" t="s">
        <v>5030</v>
      </c>
      <c r="AH569" s="24">
        <v>0</v>
      </c>
      <c r="AI569" s="159"/>
      <c r="AN569" s="24">
        <v>98000</v>
      </c>
      <c r="AO569" s="24">
        <v>0</v>
      </c>
      <c r="AP569" s="212">
        <v>1</v>
      </c>
      <c r="AQ569" s="159" t="s">
        <v>1878</v>
      </c>
    </row>
    <row r="570" spans="1:43" ht="21" customHeight="1">
      <c r="A570" s="18" t="s">
        <v>143</v>
      </c>
      <c r="C570" s="6" t="s">
        <v>3760</v>
      </c>
      <c r="D570" s="1" t="s">
        <v>3761</v>
      </c>
      <c r="E570" s="1" t="s">
        <v>3762</v>
      </c>
      <c r="F570" s="1" t="s">
        <v>3763</v>
      </c>
      <c r="G570" s="1" t="s">
        <v>3764</v>
      </c>
      <c r="H570" s="18">
        <v>106900</v>
      </c>
      <c r="I570" s="213">
        <f t="shared" si="11"/>
        <v>91367.521367521374</v>
      </c>
      <c r="J570" s="3">
        <v>91367.52</v>
      </c>
      <c r="K570" s="3">
        <v>0</v>
      </c>
      <c r="M570" s="1" t="s">
        <v>3532</v>
      </c>
      <c r="N570" s="1" t="s">
        <v>3752</v>
      </c>
      <c r="O570" s="211">
        <v>41775</v>
      </c>
      <c r="P570" s="211" t="s">
        <v>3758</v>
      </c>
      <c r="Q570" s="1" t="s">
        <v>3596</v>
      </c>
      <c r="R570" s="2" t="s">
        <v>3423</v>
      </c>
      <c r="S570" s="1" t="s">
        <v>3759</v>
      </c>
      <c r="T570" s="1" t="s">
        <v>3598</v>
      </c>
      <c r="X570" s="20" t="s">
        <v>1506</v>
      </c>
      <c r="Y570" s="212">
        <v>0.3</v>
      </c>
      <c r="Z570" s="24">
        <v>0</v>
      </c>
      <c r="AA570" s="160" t="s">
        <v>5043</v>
      </c>
      <c r="AB570" s="20" t="s">
        <v>1508</v>
      </c>
      <c r="AC570" s="212">
        <v>0.7</v>
      </c>
      <c r="AD570" s="24">
        <v>0</v>
      </c>
      <c r="AE570" s="159" t="s">
        <v>5030</v>
      </c>
      <c r="AH570" s="24">
        <v>0</v>
      </c>
      <c r="AI570" s="159"/>
      <c r="AN570" s="24">
        <v>106900</v>
      </c>
      <c r="AO570" s="24">
        <v>0</v>
      </c>
      <c r="AP570" s="212">
        <v>1</v>
      </c>
      <c r="AQ570" s="159" t="s">
        <v>1878</v>
      </c>
    </row>
    <row r="571" spans="1:43" ht="21" customHeight="1">
      <c r="A571" s="18" t="s">
        <v>3507</v>
      </c>
      <c r="C571" s="6" t="s">
        <v>3765</v>
      </c>
      <c r="D571" s="1" t="s">
        <v>3766</v>
      </c>
      <c r="E571" s="1" t="s">
        <v>3767</v>
      </c>
      <c r="F571" s="1" t="s">
        <v>3768</v>
      </c>
      <c r="G571" s="1" t="s">
        <v>3769</v>
      </c>
      <c r="H571" s="18">
        <v>382302</v>
      </c>
      <c r="I571" s="213">
        <f t="shared" si="11"/>
        <v>326753.84615384619</v>
      </c>
      <c r="J571" s="3">
        <v>382302</v>
      </c>
      <c r="K571" s="3">
        <v>0</v>
      </c>
      <c r="M571" s="1" t="s">
        <v>3734</v>
      </c>
      <c r="N571" s="1" t="s">
        <v>3735</v>
      </c>
      <c r="O571" s="211">
        <v>41817</v>
      </c>
      <c r="P571" s="1" t="s">
        <v>3770</v>
      </c>
      <c r="Q571" s="1" t="s">
        <v>3596</v>
      </c>
      <c r="R571" s="2" t="s">
        <v>3423</v>
      </c>
      <c r="S571" s="2" t="s">
        <v>3736</v>
      </c>
      <c r="T571" s="1" t="s">
        <v>3466</v>
      </c>
      <c r="X571" s="20" t="s">
        <v>1506</v>
      </c>
      <c r="Y571" s="212">
        <v>0.7</v>
      </c>
      <c r="Z571" s="24">
        <v>267740</v>
      </c>
      <c r="AA571" s="160" t="s">
        <v>5044</v>
      </c>
      <c r="AB571" s="20" t="s">
        <v>1508</v>
      </c>
      <c r="AC571" s="212">
        <v>0.2</v>
      </c>
      <c r="AD571" s="24">
        <v>0</v>
      </c>
      <c r="AE571" s="159" t="s">
        <v>5022</v>
      </c>
      <c r="AF571" s="20" t="s">
        <v>1534</v>
      </c>
      <c r="AG571" s="212">
        <v>0.1</v>
      </c>
      <c r="AH571" s="24">
        <v>38101.599999999999</v>
      </c>
      <c r="AI571" s="159" t="s">
        <v>4975</v>
      </c>
      <c r="AN571" s="24">
        <v>382302</v>
      </c>
      <c r="AO571" s="24">
        <v>0</v>
      </c>
      <c r="AP571" s="212">
        <v>1</v>
      </c>
      <c r="AQ571" s="159" t="s">
        <v>1879</v>
      </c>
    </row>
    <row r="572" spans="1:43" ht="21" customHeight="1">
      <c r="A572" s="18" t="s">
        <v>3507</v>
      </c>
      <c r="C572" s="6" t="s">
        <v>327</v>
      </c>
      <c r="D572" s="1" t="s">
        <v>3771</v>
      </c>
      <c r="E572" s="1" t="s">
        <v>3772</v>
      </c>
      <c r="F572" s="1" t="s">
        <v>3773</v>
      </c>
      <c r="G572" s="1" t="s">
        <v>3774</v>
      </c>
      <c r="H572" s="18">
        <v>266720</v>
      </c>
      <c r="I572" s="213">
        <f t="shared" si="11"/>
        <v>227965.81196581197</v>
      </c>
      <c r="J572" s="3">
        <v>266720</v>
      </c>
      <c r="K572" s="3">
        <v>0</v>
      </c>
      <c r="M572" s="1" t="s">
        <v>3734</v>
      </c>
      <c r="N572" s="1" t="s">
        <v>3735</v>
      </c>
      <c r="O572" s="211">
        <v>41817</v>
      </c>
      <c r="P572" s="1" t="s">
        <v>3770</v>
      </c>
      <c r="Q572" s="1" t="s">
        <v>3596</v>
      </c>
      <c r="R572" s="2" t="s">
        <v>3423</v>
      </c>
      <c r="S572" s="2" t="s">
        <v>3736</v>
      </c>
      <c r="T572" s="1" t="s">
        <v>3466</v>
      </c>
      <c r="X572" s="20" t="s">
        <v>1506</v>
      </c>
      <c r="Y572" s="212">
        <v>0.7</v>
      </c>
      <c r="Z572" s="24">
        <v>186726</v>
      </c>
      <c r="AA572" s="160" t="s">
        <v>5044</v>
      </c>
      <c r="AB572" s="20" t="s">
        <v>1508</v>
      </c>
      <c r="AC572" s="212">
        <v>0.2</v>
      </c>
      <c r="AD572" s="24">
        <v>0</v>
      </c>
      <c r="AE572" s="159" t="s">
        <v>5022</v>
      </c>
      <c r="AF572" s="20" t="s">
        <v>1534</v>
      </c>
      <c r="AG572" s="212">
        <v>0.1</v>
      </c>
      <c r="AH572" s="24">
        <v>26650</v>
      </c>
      <c r="AI572" s="159" t="s">
        <v>4975</v>
      </c>
      <c r="AN572" s="24">
        <v>266720</v>
      </c>
      <c r="AO572" s="24">
        <v>0</v>
      </c>
      <c r="AP572" s="212">
        <v>1</v>
      </c>
      <c r="AQ572" s="159" t="s">
        <v>1879</v>
      </c>
    </row>
    <row r="573" spans="1:43" ht="21" customHeight="1">
      <c r="A573" s="18" t="s">
        <v>3507</v>
      </c>
      <c r="C573" s="6" t="s">
        <v>328</v>
      </c>
      <c r="D573" s="1" t="s">
        <v>3775</v>
      </c>
      <c r="E573" s="28" t="s">
        <v>3776</v>
      </c>
      <c r="F573" s="1" t="s">
        <v>3777</v>
      </c>
      <c r="G573" s="1" t="s">
        <v>3778</v>
      </c>
      <c r="H573" s="18">
        <v>429200</v>
      </c>
      <c r="I573" s="213">
        <f t="shared" si="11"/>
        <v>366837.60683760687</v>
      </c>
      <c r="J573" s="3">
        <v>429200</v>
      </c>
      <c r="K573" s="3">
        <v>0</v>
      </c>
      <c r="M573" s="1" t="s">
        <v>3734</v>
      </c>
      <c r="N573" s="1" t="s">
        <v>3735</v>
      </c>
      <c r="O573" s="211">
        <v>41817</v>
      </c>
      <c r="P573" s="1" t="s">
        <v>3770</v>
      </c>
      <c r="Q573" s="1" t="s">
        <v>3596</v>
      </c>
      <c r="R573" s="2" t="s">
        <v>3423</v>
      </c>
      <c r="S573" s="158" t="s">
        <v>3736</v>
      </c>
      <c r="T573" s="1" t="s">
        <v>3466</v>
      </c>
      <c r="X573" s="20" t="s">
        <v>1506</v>
      </c>
      <c r="Y573" s="212">
        <v>0.7</v>
      </c>
      <c r="Z573" s="24">
        <v>300468</v>
      </c>
      <c r="AA573" s="160" t="s">
        <v>5044</v>
      </c>
      <c r="AB573" s="20" t="s">
        <v>1508</v>
      </c>
      <c r="AC573" s="212">
        <v>0.2</v>
      </c>
      <c r="AD573" s="24">
        <v>0</v>
      </c>
      <c r="AE573" s="159" t="s">
        <v>5022</v>
      </c>
      <c r="AF573" s="20" t="s">
        <v>1534</v>
      </c>
      <c r="AG573" s="212">
        <v>0.1</v>
      </c>
      <c r="AH573" s="24">
        <v>42892</v>
      </c>
      <c r="AI573" s="159" t="s">
        <v>4975</v>
      </c>
      <c r="AN573" s="24">
        <v>429200</v>
      </c>
      <c r="AO573" s="24">
        <v>0</v>
      </c>
      <c r="AP573" s="212">
        <v>1</v>
      </c>
      <c r="AQ573" s="159" t="s">
        <v>1879</v>
      </c>
    </row>
    <row r="574" spans="1:43" ht="21" customHeight="1">
      <c r="A574" s="18" t="s">
        <v>3507</v>
      </c>
      <c r="C574" s="6" t="s">
        <v>3779</v>
      </c>
      <c r="D574" s="1" t="s">
        <v>3780</v>
      </c>
      <c r="E574" s="1" t="s">
        <v>3781</v>
      </c>
      <c r="F574" s="1" t="s">
        <v>3782</v>
      </c>
      <c r="G574" s="1" t="s">
        <v>3783</v>
      </c>
      <c r="H574" s="18">
        <v>372386</v>
      </c>
      <c r="I574" s="213">
        <f t="shared" si="11"/>
        <v>318278.6324786325</v>
      </c>
      <c r="J574" s="3">
        <v>372386</v>
      </c>
      <c r="K574" s="3">
        <v>0</v>
      </c>
      <c r="M574" s="1" t="s">
        <v>3453</v>
      </c>
      <c r="N574" s="1" t="s">
        <v>3784</v>
      </c>
      <c r="O574" s="1" t="s">
        <v>3785</v>
      </c>
      <c r="P574" s="1" t="s">
        <v>3786</v>
      </c>
      <c r="Q574" s="1" t="s">
        <v>3596</v>
      </c>
      <c r="R574" s="2" t="s">
        <v>3423</v>
      </c>
      <c r="S574" s="158" t="s">
        <v>3787</v>
      </c>
      <c r="T574" s="1" t="s">
        <v>3598</v>
      </c>
      <c r="X574" s="20" t="s">
        <v>1508</v>
      </c>
      <c r="Y574" s="212">
        <v>0.95</v>
      </c>
      <c r="Z574" s="24">
        <v>353766.7</v>
      </c>
      <c r="AA574" s="160" t="s">
        <v>5045</v>
      </c>
      <c r="AD574" s="24">
        <v>0</v>
      </c>
      <c r="AE574" s="159"/>
      <c r="AI574" s="159"/>
      <c r="AN574" s="24">
        <v>353766.7</v>
      </c>
      <c r="AO574" s="24">
        <v>18619.299999999988</v>
      </c>
      <c r="AP574" s="212">
        <v>0.95000000000000007</v>
      </c>
      <c r="AQ574" s="159" t="s">
        <v>1880</v>
      </c>
    </row>
    <row r="575" spans="1:43" ht="21" customHeight="1">
      <c r="A575" s="18" t="s">
        <v>143</v>
      </c>
      <c r="C575" s="6" t="s">
        <v>3789</v>
      </c>
      <c r="D575" s="1" t="s">
        <v>3790</v>
      </c>
      <c r="E575" s="1" t="s">
        <v>3791</v>
      </c>
      <c r="F575" s="1" t="s">
        <v>3792</v>
      </c>
      <c r="G575" s="1" t="s">
        <v>3793</v>
      </c>
      <c r="H575" s="18">
        <v>1150000</v>
      </c>
      <c r="I575" s="213">
        <f t="shared" si="11"/>
        <v>982905.98290598299</v>
      </c>
      <c r="J575" s="3">
        <v>1150000</v>
      </c>
      <c r="K575" s="3">
        <v>0</v>
      </c>
      <c r="M575" s="1" t="s">
        <v>3734</v>
      </c>
      <c r="N575" s="1" t="s">
        <v>3735</v>
      </c>
      <c r="O575" s="1" t="s">
        <v>3794</v>
      </c>
      <c r="P575" s="1" t="s">
        <v>3758</v>
      </c>
      <c r="Q575" s="1" t="s">
        <v>3596</v>
      </c>
      <c r="R575" s="2" t="s">
        <v>3423</v>
      </c>
      <c r="S575" s="158" t="s">
        <v>3795</v>
      </c>
      <c r="T575" s="1" t="s">
        <v>3466</v>
      </c>
      <c r="X575" s="20" t="s">
        <v>1506</v>
      </c>
      <c r="Y575" s="212">
        <v>0.3</v>
      </c>
      <c r="Z575" s="24">
        <v>345000</v>
      </c>
      <c r="AA575" s="160" t="s">
        <v>5043</v>
      </c>
      <c r="AB575" s="20" t="s">
        <v>1508</v>
      </c>
      <c r="AC575" s="212">
        <v>0.6</v>
      </c>
      <c r="AD575" s="24">
        <v>0</v>
      </c>
      <c r="AE575" s="159" t="s">
        <v>5046</v>
      </c>
      <c r="AF575" s="20" t="s">
        <v>1534</v>
      </c>
      <c r="AG575" s="212">
        <v>0.1</v>
      </c>
      <c r="AH575" s="24">
        <v>0</v>
      </c>
      <c r="AI575" s="159" t="s">
        <v>4975</v>
      </c>
      <c r="AN575" s="24">
        <v>1150000</v>
      </c>
      <c r="AO575" s="24">
        <v>0</v>
      </c>
      <c r="AP575" s="212">
        <v>1</v>
      </c>
      <c r="AQ575" s="159" t="s">
        <v>1878</v>
      </c>
    </row>
    <row r="576" spans="1:43" ht="21" customHeight="1">
      <c r="A576" s="18" t="s">
        <v>143</v>
      </c>
      <c r="C576" s="6" t="s">
        <v>3789</v>
      </c>
      <c r="D576" s="1" t="s">
        <v>3790</v>
      </c>
      <c r="E576" s="1" t="s">
        <v>3791</v>
      </c>
      <c r="F576" s="1" t="s">
        <v>3796</v>
      </c>
      <c r="G576" s="1" t="s">
        <v>3797</v>
      </c>
      <c r="H576" s="18">
        <v>1407170</v>
      </c>
      <c r="I576" s="213">
        <f t="shared" si="11"/>
        <v>1202709.4017094017</v>
      </c>
      <c r="J576" s="3">
        <v>1407170</v>
      </c>
      <c r="K576" s="3">
        <v>0</v>
      </c>
      <c r="M576" s="1" t="s">
        <v>3734</v>
      </c>
      <c r="N576" s="1" t="s">
        <v>3798</v>
      </c>
      <c r="O576" s="1" t="s">
        <v>3794</v>
      </c>
      <c r="P576" s="1" t="s">
        <v>3758</v>
      </c>
      <c r="Q576" s="1" t="s">
        <v>3596</v>
      </c>
      <c r="R576" s="2" t="s">
        <v>3423</v>
      </c>
      <c r="S576" s="158" t="s">
        <v>3694</v>
      </c>
      <c r="T576" s="1" t="s">
        <v>3466</v>
      </c>
      <c r="X576" s="20" t="s">
        <v>1506</v>
      </c>
      <c r="Y576" s="212">
        <v>0.3</v>
      </c>
      <c r="Z576" s="24">
        <v>422151</v>
      </c>
      <c r="AA576" s="160" t="s">
        <v>5043</v>
      </c>
      <c r="AB576" s="20" t="s">
        <v>1508</v>
      </c>
      <c r="AC576" s="212">
        <v>0.7</v>
      </c>
      <c r="AD576" s="24">
        <v>0</v>
      </c>
      <c r="AE576" s="159" t="s">
        <v>5046</v>
      </c>
      <c r="AI576" s="159"/>
      <c r="AN576" s="24">
        <v>1407170</v>
      </c>
      <c r="AO576" s="24">
        <v>0</v>
      </c>
      <c r="AP576" s="212">
        <v>1</v>
      </c>
      <c r="AQ576" s="159" t="s">
        <v>1878</v>
      </c>
    </row>
    <row r="577" spans="1:44" ht="21" customHeight="1">
      <c r="A577" s="18" t="s">
        <v>3507</v>
      </c>
      <c r="C577" s="6" t="s">
        <v>3789</v>
      </c>
      <c r="D577" s="1" t="s">
        <v>3790</v>
      </c>
      <c r="E577" s="1" t="s">
        <v>3799</v>
      </c>
      <c r="F577" s="1" t="s">
        <v>3800</v>
      </c>
      <c r="G577" s="1" t="s">
        <v>3801</v>
      </c>
      <c r="I577" s="213">
        <f t="shared" si="11"/>
        <v>0</v>
      </c>
      <c r="R577" s="2" t="s">
        <v>3423</v>
      </c>
      <c r="Y577" s="212"/>
      <c r="Z577" s="24"/>
      <c r="AA577" s="160"/>
      <c r="AD577" s="24">
        <v>0</v>
      </c>
      <c r="AE577" s="159"/>
      <c r="AI577" s="159"/>
      <c r="AN577" s="24">
        <v>0</v>
      </c>
      <c r="AO577" s="24">
        <v>0</v>
      </c>
      <c r="AQ577" s="159"/>
    </row>
    <row r="578" spans="1:44" ht="21" customHeight="1">
      <c r="A578" s="18" t="s">
        <v>3604</v>
      </c>
      <c r="C578" s="6" t="s">
        <v>3789</v>
      </c>
      <c r="D578" s="1" t="s">
        <v>3790</v>
      </c>
      <c r="E578" s="1" t="s">
        <v>3802</v>
      </c>
      <c r="F578" s="1" t="s">
        <v>3803</v>
      </c>
      <c r="G578" s="1" t="s">
        <v>3804</v>
      </c>
      <c r="H578" s="18">
        <v>76032</v>
      </c>
      <c r="I578" s="213">
        <f t="shared" si="11"/>
        <v>64984.61538461539</v>
      </c>
      <c r="J578" s="3">
        <v>76032</v>
      </c>
      <c r="K578" s="3">
        <v>0</v>
      </c>
      <c r="M578" s="1" t="s">
        <v>3427</v>
      </c>
      <c r="N578" s="1" t="s">
        <v>3735</v>
      </c>
      <c r="O578" s="1" t="s">
        <v>3805</v>
      </c>
      <c r="P578" s="1" t="s">
        <v>3806</v>
      </c>
      <c r="Q578" s="1" t="s">
        <v>3596</v>
      </c>
      <c r="R578" s="2" t="s">
        <v>3423</v>
      </c>
      <c r="S578" s="1" t="s">
        <v>3807</v>
      </c>
      <c r="T578" s="1" t="s">
        <v>3466</v>
      </c>
      <c r="X578" s="20" t="s">
        <v>1506</v>
      </c>
      <c r="Y578" s="212">
        <v>0.3</v>
      </c>
      <c r="Z578" s="24">
        <v>0</v>
      </c>
      <c r="AA578" s="160" t="s">
        <v>5047</v>
      </c>
      <c r="AB578" s="20" t="s">
        <v>1508</v>
      </c>
      <c r="AC578" s="212">
        <v>0.6</v>
      </c>
      <c r="AD578" s="24">
        <v>0</v>
      </c>
      <c r="AE578" s="159" t="s">
        <v>5046</v>
      </c>
      <c r="AF578" s="20" t="s">
        <v>1534</v>
      </c>
      <c r="AG578" s="212">
        <v>0.1</v>
      </c>
      <c r="AH578" s="24">
        <v>0</v>
      </c>
      <c r="AI578" s="159" t="s">
        <v>4975</v>
      </c>
      <c r="AN578" s="24">
        <v>76031.999999999985</v>
      </c>
      <c r="AO578" s="24">
        <v>0</v>
      </c>
      <c r="AP578" s="212">
        <v>0.99999999999999978</v>
      </c>
      <c r="AQ578" s="159" t="s">
        <v>1881</v>
      </c>
    </row>
    <row r="579" spans="1:44" ht="21" customHeight="1">
      <c r="A579" s="18" t="s">
        <v>143</v>
      </c>
      <c r="C579" s="6" t="s">
        <v>3808</v>
      </c>
      <c r="D579" s="1" t="s">
        <v>3809</v>
      </c>
      <c r="E579" s="1" t="s">
        <v>3810</v>
      </c>
      <c r="F579" s="1" t="s">
        <v>3811</v>
      </c>
      <c r="G579" s="1" t="s">
        <v>3812</v>
      </c>
      <c r="H579" s="18">
        <v>2980000</v>
      </c>
      <c r="I579" s="213">
        <f t="shared" si="11"/>
        <v>2547008.547008547</v>
      </c>
      <c r="J579" s="3">
        <v>2980000</v>
      </c>
      <c r="K579" s="3">
        <v>0</v>
      </c>
      <c r="M579" s="1" t="s">
        <v>3734</v>
      </c>
      <c r="N579" s="1" t="s">
        <v>3813</v>
      </c>
      <c r="O579" s="211" t="s">
        <v>3794</v>
      </c>
      <c r="P579" s="1" t="s">
        <v>3758</v>
      </c>
      <c r="Q579" s="1" t="s">
        <v>3596</v>
      </c>
      <c r="R579" s="2" t="s">
        <v>3423</v>
      </c>
      <c r="S579" s="158" t="s">
        <v>3694</v>
      </c>
      <c r="T579" s="1" t="s">
        <v>3466</v>
      </c>
      <c r="X579" s="20" t="s">
        <v>1506</v>
      </c>
      <c r="Y579" s="212">
        <v>0.3</v>
      </c>
      <c r="Z579" s="24">
        <v>894000</v>
      </c>
      <c r="AA579" s="160" t="s">
        <v>5043</v>
      </c>
      <c r="AB579" s="20" t="s">
        <v>1508</v>
      </c>
      <c r="AC579" s="212">
        <v>0.47</v>
      </c>
      <c r="AD579" s="24">
        <v>1386000</v>
      </c>
      <c r="AE579" s="159" t="s">
        <v>5048</v>
      </c>
      <c r="AF579" s="20" t="s">
        <v>1508</v>
      </c>
      <c r="AG579" s="212">
        <v>0.23</v>
      </c>
      <c r="AH579" s="24">
        <v>700000</v>
      </c>
      <c r="AI579" s="159">
        <v>2016.1</v>
      </c>
      <c r="AN579" s="24">
        <v>2980000</v>
      </c>
      <c r="AO579" s="24">
        <v>700000</v>
      </c>
      <c r="AP579" s="212">
        <v>1</v>
      </c>
      <c r="AQ579" s="159" t="s">
        <v>1882</v>
      </c>
    </row>
    <row r="580" spans="1:44" ht="21" customHeight="1">
      <c r="A580" s="18" t="s">
        <v>3507</v>
      </c>
      <c r="C580" s="6" t="s">
        <v>3808</v>
      </c>
      <c r="D580" s="1" t="s">
        <v>3809</v>
      </c>
      <c r="E580" s="1" t="s">
        <v>3810</v>
      </c>
      <c r="F580" s="1" t="s">
        <v>3814</v>
      </c>
      <c r="G580" s="1" t="s">
        <v>3815</v>
      </c>
      <c r="H580" s="18">
        <v>428000</v>
      </c>
      <c r="I580" s="213">
        <f t="shared" si="11"/>
        <v>365811.96581196581</v>
      </c>
      <c r="J580" s="3">
        <v>428000</v>
      </c>
      <c r="K580" s="3">
        <v>0</v>
      </c>
      <c r="M580" s="1" t="s">
        <v>3453</v>
      </c>
      <c r="N580" s="1" t="s">
        <v>3693</v>
      </c>
      <c r="O580" s="1" t="s">
        <v>3816</v>
      </c>
      <c r="P580" s="1" t="s">
        <v>3786</v>
      </c>
      <c r="Q580" s="1" t="s">
        <v>3596</v>
      </c>
      <c r="R580" s="2" t="s">
        <v>3423</v>
      </c>
      <c r="S580" s="158" t="s">
        <v>3817</v>
      </c>
      <c r="T580" s="1" t="s">
        <v>3466</v>
      </c>
      <c r="X580" s="20" t="s">
        <v>1506</v>
      </c>
      <c r="Y580" s="212">
        <v>0.6</v>
      </c>
      <c r="Z580" s="24">
        <v>256800</v>
      </c>
      <c r="AA580" s="160" t="s">
        <v>5049</v>
      </c>
      <c r="AB580" s="20" t="s">
        <v>1508</v>
      </c>
      <c r="AC580" s="212">
        <v>0.3</v>
      </c>
      <c r="AD580" s="24">
        <v>0</v>
      </c>
      <c r="AE580" s="159" t="s">
        <v>5048</v>
      </c>
      <c r="AI580" s="159"/>
      <c r="AN580" s="24">
        <v>385200</v>
      </c>
      <c r="AO580" s="24">
        <v>171200</v>
      </c>
      <c r="AP580" s="212">
        <v>0.9</v>
      </c>
      <c r="AQ580" s="159" t="s">
        <v>1883</v>
      </c>
    </row>
    <row r="581" spans="1:44" ht="21" customHeight="1">
      <c r="A581" s="18" t="s">
        <v>3818</v>
      </c>
      <c r="C581" s="6" t="s">
        <v>3808</v>
      </c>
      <c r="D581" s="1" t="s">
        <v>3809</v>
      </c>
      <c r="E581" s="1" t="s">
        <v>3819</v>
      </c>
      <c r="F581" s="1" t="s">
        <v>3820</v>
      </c>
      <c r="G581" s="1" t="s">
        <v>3821</v>
      </c>
      <c r="H581" s="18">
        <v>92900</v>
      </c>
      <c r="I581" s="213">
        <f t="shared" si="11"/>
        <v>79401.709401709406</v>
      </c>
      <c r="J581" s="3">
        <v>92900</v>
      </c>
      <c r="K581" s="3">
        <v>0</v>
      </c>
      <c r="M581" s="1" t="s">
        <v>3734</v>
      </c>
      <c r="N581" s="1" t="s">
        <v>3693</v>
      </c>
      <c r="O581" s="211" t="s">
        <v>3822</v>
      </c>
      <c r="P581" s="1" t="s">
        <v>3624</v>
      </c>
      <c r="Q581" s="1" t="s">
        <v>3596</v>
      </c>
      <c r="R581" s="2" t="s">
        <v>3423</v>
      </c>
      <c r="S581" s="158" t="s">
        <v>3823</v>
      </c>
      <c r="T581" s="1" t="s">
        <v>3466</v>
      </c>
      <c r="X581" s="20" t="s">
        <v>1508</v>
      </c>
      <c r="Y581" s="212">
        <v>0.6</v>
      </c>
      <c r="Z581" s="24">
        <v>0</v>
      </c>
      <c r="AA581" s="160" t="s">
        <v>5036</v>
      </c>
      <c r="AB581" s="20" t="s">
        <v>1508</v>
      </c>
      <c r="AC581" s="212">
        <v>0.39</v>
      </c>
      <c r="AD581" s="24">
        <v>0</v>
      </c>
      <c r="AE581" s="159" t="s">
        <v>5048</v>
      </c>
      <c r="AH581" s="24">
        <v>0</v>
      </c>
      <c r="AI581" s="159"/>
      <c r="AN581" s="24">
        <v>91971</v>
      </c>
      <c r="AO581" s="24">
        <v>929</v>
      </c>
      <c r="AP581" s="212">
        <v>0.99</v>
      </c>
      <c r="AQ581" s="159" t="s">
        <v>1884</v>
      </c>
    </row>
    <row r="582" spans="1:44" ht="21" customHeight="1">
      <c r="A582" s="18" t="s">
        <v>3507</v>
      </c>
      <c r="C582" s="6" t="s">
        <v>3824</v>
      </c>
      <c r="D582" s="1" t="s">
        <v>3825</v>
      </c>
      <c r="E582" s="1" t="s">
        <v>3826</v>
      </c>
      <c r="F582" s="1" t="s">
        <v>3827</v>
      </c>
      <c r="G582" s="1" t="s">
        <v>3828</v>
      </c>
      <c r="H582" s="18">
        <v>28021</v>
      </c>
      <c r="I582" s="213">
        <f t="shared" si="11"/>
        <v>23949.572649572652</v>
      </c>
      <c r="J582" s="3">
        <v>28021</v>
      </c>
      <c r="K582" s="3">
        <v>0</v>
      </c>
      <c r="M582" s="1" t="s">
        <v>3829</v>
      </c>
      <c r="N582" s="1" t="s">
        <v>3830</v>
      </c>
      <c r="O582" s="1" t="s">
        <v>3831</v>
      </c>
      <c r="P582" s="1" t="s">
        <v>3788</v>
      </c>
      <c r="Q582" s="1" t="s">
        <v>3596</v>
      </c>
      <c r="R582" s="2" t="s">
        <v>3423</v>
      </c>
      <c r="S582" s="1" t="s">
        <v>3465</v>
      </c>
      <c r="T582" s="1" t="s">
        <v>3598</v>
      </c>
      <c r="X582" s="20" t="s">
        <v>1508</v>
      </c>
      <c r="Y582" s="212">
        <v>1</v>
      </c>
      <c r="Z582" s="24">
        <v>0</v>
      </c>
      <c r="AA582" s="160" t="s">
        <v>5046</v>
      </c>
      <c r="AD582" s="24">
        <v>0</v>
      </c>
      <c r="AE582" s="159"/>
      <c r="AI582" s="159"/>
      <c r="AN582" s="24">
        <v>28021</v>
      </c>
      <c r="AO582" s="24">
        <v>0</v>
      </c>
      <c r="AP582" s="212">
        <v>1</v>
      </c>
      <c r="AQ582" s="159" t="s">
        <v>1813</v>
      </c>
    </row>
    <row r="583" spans="1:44" ht="21" customHeight="1">
      <c r="A583" s="18" t="s">
        <v>3818</v>
      </c>
      <c r="C583" s="6" t="s">
        <v>3832</v>
      </c>
      <c r="D583" s="1" t="s">
        <v>3833</v>
      </c>
      <c r="E583" s="1" t="s">
        <v>3834</v>
      </c>
      <c r="F583" s="1" t="s">
        <v>3835</v>
      </c>
      <c r="G583" s="1" t="s">
        <v>3836</v>
      </c>
      <c r="H583" s="18">
        <v>664030</v>
      </c>
      <c r="I583" s="213">
        <f t="shared" si="11"/>
        <v>567547.00854700862</v>
      </c>
      <c r="J583" s="3">
        <v>567547.01</v>
      </c>
      <c r="K583" s="3">
        <v>-1.4529913896694779E-3</v>
      </c>
      <c r="M583" s="1" t="s">
        <v>3702</v>
      </c>
      <c r="N583" s="1" t="s">
        <v>3735</v>
      </c>
      <c r="O583" s="1" t="s">
        <v>3837</v>
      </c>
      <c r="P583" s="1" t="s">
        <v>3838</v>
      </c>
      <c r="Q583" s="1" t="s">
        <v>3596</v>
      </c>
      <c r="R583" s="2" t="s">
        <v>3423</v>
      </c>
      <c r="S583" s="1" t="s">
        <v>3839</v>
      </c>
      <c r="T583" s="1" t="s">
        <v>3598</v>
      </c>
      <c r="X583" s="20" t="s">
        <v>1506</v>
      </c>
      <c r="Y583" s="212">
        <v>0.3</v>
      </c>
      <c r="Z583" s="24">
        <v>0</v>
      </c>
      <c r="AA583" s="160" t="s">
        <v>5047</v>
      </c>
      <c r="AB583" s="20" t="s">
        <v>1508</v>
      </c>
      <c r="AC583" s="212">
        <v>0.65</v>
      </c>
      <c r="AD583" s="24">
        <v>0</v>
      </c>
      <c r="AE583" s="159" t="s">
        <v>5050</v>
      </c>
      <c r="AF583" s="20" t="s">
        <v>1534</v>
      </c>
      <c r="AG583" s="212">
        <v>0.05</v>
      </c>
      <c r="AH583" s="24">
        <v>0</v>
      </c>
      <c r="AI583" s="159">
        <v>2016.5</v>
      </c>
      <c r="AN583" s="24">
        <v>664030</v>
      </c>
      <c r="AO583" s="24">
        <v>0</v>
      </c>
      <c r="AP583" s="212">
        <v>1</v>
      </c>
      <c r="AQ583" s="159" t="s">
        <v>1885</v>
      </c>
    </row>
    <row r="584" spans="1:44" ht="21" customHeight="1">
      <c r="A584" s="18" t="s">
        <v>3604</v>
      </c>
      <c r="C584" s="6" t="s">
        <v>3832</v>
      </c>
      <c r="D584" s="1" t="s">
        <v>3833</v>
      </c>
      <c r="E584" s="1" t="s">
        <v>3834</v>
      </c>
      <c r="F584" s="1" t="s">
        <v>1246</v>
      </c>
      <c r="G584" s="1" t="s">
        <v>3840</v>
      </c>
      <c r="H584" s="18">
        <v>370000</v>
      </c>
      <c r="I584" s="213">
        <f t="shared" si="11"/>
        <v>316239.31623931625</v>
      </c>
      <c r="J584" s="3">
        <v>316239.32</v>
      </c>
      <c r="K584" s="3">
        <v>-3.7606837577186525E-3</v>
      </c>
      <c r="M584" s="1" t="s">
        <v>3702</v>
      </c>
      <c r="N584" s="1" t="s">
        <v>3841</v>
      </c>
      <c r="O584" s="1" t="s">
        <v>3842</v>
      </c>
      <c r="P584" s="1" t="s">
        <v>3838</v>
      </c>
      <c r="Q584" s="1" t="s">
        <v>3596</v>
      </c>
      <c r="R584" s="2" t="s">
        <v>3423</v>
      </c>
      <c r="S584" s="1" t="s">
        <v>3839</v>
      </c>
      <c r="T584" s="1" t="s">
        <v>3598</v>
      </c>
      <c r="X584" s="20" t="s">
        <v>1506</v>
      </c>
      <c r="Y584" s="212">
        <v>0.3</v>
      </c>
      <c r="Z584" s="24">
        <v>110999.99</v>
      </c>
      <c r="AA584" s="160" t="s">
        <v>5047</v>
      </c>
      <c r="AB584" s="20" t="s">
        <v>1508</v>
      </c>
      <c r="AC584" s="212">
        <v>0.65</v>
      </c>
      <c r="AD584" s="24">
        <v>240500.01</v>
      </c>
      <c r="AE584" s="159" t="s">
        <v>5050</v>
      </c>
      <c r="AF584" s="20" t="s">
        <v>1534</v>
      </c>
      <c r="AG584" s="212">
        <v>0.05</v>
      </c>
      <c r="AH584" s="24">
        <v>0</v>
      </c>
      <c r="AI584" s="159">
        <v>2016.5</v>
      </c>
      <c r="AN584" s="24">
        <v>370000</v>
      </c>
      <c r="AO584" s="24">
        <v>0</v>
      </c>
      <c r="AP584" s="212">
        <v>1</v>
      </c>
      <c r="AQ584" s="159" t="s">
        <v>1886</v>
      </c>
    </row>
    <row r="585" spans="1:44" ht="21" customHeight="1">
      <c r="A585" s="18" t="s">
        <v>145</v>
      </c>
      <c r="C585" s="6" t="s">
        <v>329</v>
      </c>
      <c r="D585" s="1" t="s">
        <v>666</v>
      </c>
      <c r="E585" s="1" t="s">
        <v>3834</v>
      </c>
      <c r="F585" s="1" t="s">
        <v>3843</v>
      </c>
      <c r="G585" s="1" t="s">
        <v>3844</v>
      </c>
      <c r="H585" s="18">
        <v>55800</v>
      </c>
      <c r="I585" s="213">
        <f t="shared" si="11"/>
        <v>47692.307692307695</v>
      </c>
      <c r="J585" s="3">
        <v>47692.31</v>
      </c>
      <c r="K585" s="3">
        <v>-2.307692302565556E-3</v>
      </c>
      <c r="M585" s="1" t="s">
        <v>3702</v>
      </c>
      <c r="N585" s="1" t="s">
        <v>3845</v>
      </c>
      <c r="O585" s="1" t="s">
        <v>3816</v>
      </c>
      <c r="P585" s="1" t="s">
        <v>3838</v>
      </c>
      <c r="Q585" s="1" t="s">
        <v>3596</v>
      </c>
      <c r="R585" s="2" t="s">
        <v>3423</v>
      </c>
      <c r="S585" s="1" t="s">
        <v>3839</v>
      </c>
      <c r="T585" s="1" t="s">
        <v>3598</v>
      </c>
      <c r="X585" s="20" t="s">
        <v>1506</v>
      </c>
      <c r="Y585" s="212">
        <v>0.3</v>
      </c>
      <c r="Z585" s="24">
        <v>0</v>
      </c>
      <c r="AA585" s="160" t="s">
        <v>5047</v>
      </c>
      <c r="AB585" s="20" t="s">
        <v>1508</v>
      </c>
      <c r="AC585" s="212">
        <v>0.65</v>
      </c>
      <c r="AD585" s="24">
        <v>0</v>
      </c>
      <c r="AE585" s="159" t="s">
        <v>5050</v>
      </c>
      <c r="AF585" s="20" t="s">
        <v>1534</v>
      </c>
      <c r="AG585" s="212">
        <v>0.05</v>
      </c>
      <c r="AH585" s="24">
        <v>0</v>
      </c>
      <c r="AI585" s="159">
        <v>2016.5</v>
      </c>
      <c r="AN585" s="24">
        <v>55800</v>
      </c>
      <c r="AO585" s="24">
        <v>0</v>
      </c>
      <c r="AP585" s="212">
        <v>1</v>
      </c>
      <c r="AQ585" s="159" t="s">
        <v>1885</v>
      </c>
    </row>
    <row r="586" spans="1:44" ht="21" customHeight="1">
      <c r="A586" s="18" t="s">
        <v>3818</v>
      </c>
      <c r="C586" s="6" t="s">
        <v>329</v>
      </c>
      <c r="D586" s="1" t="s">
        <v>666</v>
      </c>
      <c r="E586" s="1" t="s">
        <v>3834</v>
      </c>
      <c r="F586" s="1" t="s">
        <v>3846</v>
      </c>
      <c r="G586" s="1" t="s">
        <v>3847</v>
      </c>
      <c r="H586" s="18">
        <v>403880</v>
      </c>
      <c r="I586" s="213">
        <f t="shared" si="11"/>
        <v>345196.58119658125</v>
      </c>
      <c r="J586" s="3">
        <v>345196.58</v>
      </c>
      <c r="K586" s="3">
        <v>1.1965812300331891E-3</v>
      </c>
      <c r="M586" s="1" t="s">
        <v>3702</v>
      </c>
      <c r="N586" s="1" t="s">
        <v>3602</v>
      </c>
      <c r="O586" s="1" t="s">
        <v>3848</v>
      </c>
      <c r="P586" s="1" t="s">
        <v>3624</v>
      </c>
      <c r="Q586" s="1" t="s">
        <v>3596</v>
      </c>
      <c r="R586" s="2" t="s">
        <v>3423</v>
      </c>
      <c r="S586" s="1" t="s">
        <v>3839</v>
      </c>
      <c r="T586" s="1" t="s">
        <v>3598</v>
      </c>
      <c r="X586" s="20" t="s">
        <v>1506</v>
      </c>
      <c r="Y586" s="212">
        <v>0.3</v>
      </c>
      <c r="Z586" s="24">
        <v>0</v>
      </c>
      <c r="AA586" s="160" t="s">
        <v>5036</v>
      </c>
      <c r="AB586" s="20" t="s">
        <v>1508</v>
      </c>
      <c r="AC586" s="212">
        <v>0.65</v>
      </c>
      <c r="AD586" s="24">
        <v>0</v>
      </c>
      <c r="AE586" s="159" t="s">
        <v>5050</v>
      </c>
      <c r="AF586" s="20" t="s">
        <v>1534</v>
      </c>
      <c r="AG586" s="212">
        <v>0.05</v>
      </c>
      <c r="AH586" s="24">
        <v>0</v>
      </c>
      <c r="AI586" s="159">
        <v>2016.5</v>
      </c>
      <c r="AN586" s="24">
        <v>403880</v>
      </c>
      <c r="AO586" s="24">
        <v>0</v>
      </c>
      <c r="AP586" s="212">
        <v>1</v>
      </c>
      <c r="AQ586" s="159" t="s">
        <v>1885</v>
      </c>
    </row>
    <row r="587" spans="1:44" ht="21" customHeight="1">
      <c r="A587" s="18" t="s">
        <v>3507</v>
      </c>
      <c r="C587" s="6" t="s">
        <v>3849</v>
      </c>
      <c r="D587" s="1" t="s">
        <v>3850</v>
      </c>
      <c r="E587" s="1" t="s">
        <v>3851</v>
      </c>
      <c r="F587" s="1" t="s">
        <v>3852</v>
      </c>
      <c r="G587" s="1" t="s">
        <v>3853</v>
      </c>
      <c r="H587" s="18">
        <v>240300</v>
      </c>
      <c r="I587" s="213">
        <f t="shared" si="11"/>
        <v>205384.6153846154</v>
      </c>
      <c r="J587" s="3">
        <v>205384.62</v>
      </c>
      <c r="K587" s="3">
        <v>-4.6153845905791968E-3</v>
      </c>
      <c r="M587" s="1" t="s">
        <v>3453</v>
      </c>
      <c r="N587" s="1" t="s">
        <v>3854</v>
      </c>
      <c r="O587" s="1" t="s">
        <v>3855</v>
      </c>
      <c r="P587" s="1" t="s">
        <v>3770</v>
      </c>
      <c r="Q587" s="1" t="s">
        <v>3596</v>
      </c>
      <c r="R587" s="2" t="s">
        <v>3423</v>
      </c>
      <c r="S587" s="158" t="s">
        <v>3632</v>
      </c>
      <c r="T587" s="1" t="s">
        <v>3598</v>
      </c>
      <c r="X587" s="20" t="s">
        <v>1506</v>
      </c>
      <c r="Y587" s="212">
        <v>0.3</v>
      </c>
      <c r="Z587" s="24">
        <v>72089.990000000005</v>
      </c>
      <c r="AA587" s="160" t="s">
        <v>5051</v>
      </c>
      <c r="AB587" s="20" t="s">
        <v>1508</v>
      </c>
      <c r="AC587" s="212">
        <v>0.65</v>
      </c>
      <c r="AD587" s="24">
        <v>0</v>
      </c>
      <c r="AE587" s="159" t="s">
        <v>5030</v>
      </c>
      <c r="AG587" s="212">
        <v>0.05</v>
      </c>
      <c r="AH587" s="24">
        <v>0</v>
      </c>
      <c r="AI587" s="159">
        <v>2016.1</v>
      </c>
      <c r="AN587" s="24">
        <v>240299.99</v>
      </c>
      <c r="AO587" s="24">
        <v>1.0000000009313226E-2</v>
      </c>
      <c r="AP587" s="212">
        <v>0.3</v>
      </c>
      <c r="AQ587" s="159" t="s">
        <v>1887</v>
      </c>
    </row>
    <row r="588" spans="1:44" ht="21" customHeight="1">
      <c r="A588" s="18" t="s">
        <v>3818</v>
      </c>
      <c r="C588" s="6" t="s">
        <v>3856</v>
      </c>
      <c r="D588" s="1" t="s">
        <v>3857</v>
      </c>
      <c r="E588" s="1" t="s">
        <v>3851</v>
      </c>
      <c r="F588" s="1" t="s">
        <v>3858</v>
      </c>
      <c r="G588" s="1" t="s">
        <v>3859</v>
      </c>
      <c r="H588" s="18">
        <v>23807</v>
      </c>
      <c r="I588" s="213">
        <f t="shared" si="11"/>
        <v>20347.86324786325</v>
      </c>
      <c r="J588" s="3">
        <v>20347.86</v>
      </c>
      <c r="K588" s="3">
        <v>3.2478632492711768E-3</v>
      </c>
      <c r="M588" s="1" t="s">
        <v>3453</v>
      </c>
      <c r="N588" s="1" t="s">
        <v>3854</v>
      </c>
      <c r="O588" s="1" t="s">
        <v>3855</v>
      </c>
      <c r="P588" s="1" t="s">
        <v>3806</v>
      </c>
      <c r="Q588" s="1" t="s">
        <v>3596</v>
      </c>
      <c r="R588" s="2" t="s">
        <v>3423</v>
      </c>
      <c r="S588" s="1" t="s">
        <v>3465</v>
      </c>
      <c r="T588" s="1" t="s">
        <v>3598</v>
      </c>
      <c r="X588" s="20" t="s">
        <v>1508</v>
      </c>
      <c r="Y588" s="212">
        <v>1</v>
      </c>
      <c r="Z588" s="24">
        <v>0</v>
      </c>
      <c r="AA588" s="160" t="s">
        <v>5030</v>
      </c>
      <c r="AE588" s="159"/>
      <c r="AI588" s="159"/>
      <c r="AN588" s="24">
        <v>23807</v>
      </c>
      <c r="AO588" s="24">
        <v>168210.01</v>
      </c>
      <c r="AP588" s="212">
        <v>0.3</v>
      </c>
      <c r="AQ588" s="20" t="s">
        <v>1768</v>
      </c>
      <c r="AR588" s="159"/>
    </row>
    <row r="589" spans="1:44" ht="21" customHeight="1">
      <c r="A589" s="18" t="s">
        <v>3818</v>
      </c>
      <c r="C589" s="6" t="s">
        <v>3860</v>
      </c>
      <c r="D589" s="1" t="s">
        <v>3861</v>
      </c>
      <c r="E589" s="1" t="s">
        <v>3862</v>
      </c>
      <c r="F589" s="1" t="s">
        <v>3863</v>
      </c>
      <c r="G589" s="1" t="s">
        <v>3864</v>
      </c>
      <c r="H589" s="18">
        <v>163200</v>
      </c>
      <c r="I589" s="213">
        <f t="shared" si="11"/>
        <v>139487.1794871795</v>
      </c>
      <c r="J589" s="3">
        <v>139487.18</v>
      </c>
      <c r="K589" s="3">
        <v>-5.128204938955605E-4</v>
      </c>
      <c r="M589" s="1" t="s">
        <v>3453</v>
      </c>
      <c r="N589" s="1" t="s">
        <v>3865</v>
      </c>
      <c r="O589" s="1" t="s">
        <v>3842</v>
      </c>
      <c r="P589" s="1" t="s">
        <v>3838</v>
      </c>
      <c r="Q589" s="1" t="s">
        <v>3596</v>
      </c>
      <c r="R589" s="2" t="s">
        <v>3423</v>
      </c>
      <c r="S589" s="1" t="s">
        <v>3839</v>
      </c>
      <c r="T589" s="1" t="s">
        <v>3598</v>
      </c>
      <c r="X589" s="20" t="s">
        <v>1508</v>
      </c>
      <c r="Y589" s="212">
        <v>0.95</v>
      </c>
      <c r="Z589" s="24">
        <v>0</v>
      </c>
      <c r="AA589" s="160" t="s">
        <v>5030</v>
      </c>
      <c r="AD589" s="24">
        <v>0</v>
      </c>
      <c r="AE589" s="159"/>
      <c r="AH589" s="24">
        <v>0</v>
      </c>
      <c r="AI589" s="159"/>
      <c r="AN589" s="24">
        <v>155040</v>
      </c>
      <c r="AO589" s="24">
        <v>8160</v>
      </c>
      <c r="AP589" s="212">
        <v>0.95</v>
      </c>
      <c r="AQ589" s="159" t="s">
        <v>1888</v>
      </c>
      <c r="AR589" s="159"/>
    </row>
    <row r="590" spans="1:44" ht="21" customHeight="1">
      <c r="A590" s="18" t="s">
        <v>146</v>
      </c>
      <c r="C590" s="6" t="s">
        <v>3866</v>
      </c>
      <c r="D590" s="1" t="s">
        <v>3867</v>
      </c>
      <c r="E590" s="1" t="s">
        <v>3868</v>
      </c>
      <c r="F590" s="1" t="s">
        <v>3869</v>
      </c>
      <c r="G590" s="1" t="s">
        <v>3870</v>
      </c>
      <c r="H590" s="18">
        <v>1320000</v>
      </c>
      <c r="I590" s="213">
        <f t="shared" si="11"/>
        <v>1128205.1282051282</v>
      </c>
      <c r="J590" s="3">
        <v>1320000</v>
      </c>
      <c r="K590" s="3">
        <v>0</v>
      </c>
      <c r="M590" s="1" t="s">
        <v>3453</v>
      </c>
      <c r="N590" s="1" t="s">
        <v>3631</v>
      </c>
      <c r="O590" s="1" t="s">
        <v>3871</v>
      </c>
      <c r="P590" s="1" t="s">
        <v>3872</v>
      </c>
      <c r="Q590" s="1" t="s">
        <v>3596</v>
      </c>
      <c r="R590" s="2" t="s">
        <v>3423</v>
      </c>
      <c r="S590" s="1" t="s">
        <v>3873</v>
      </c>
      <c r="T590" s="1" t="s">
        <v>3466</v>
      </c>
      <c r="X590" s="20" t="s">
        <v>1506</v>
      </c>
      <c r="Y590" s="212">
        <v>0.45</v>
      </c>
      <c r="Z590" s="24">
        <v>0</v>
      </c>
      <c r="AA590" s="160" t="s">
        <v>5052</v>
      </c>
      <c r="AB590" s="20" t="s">
        <v>1508</v>
      </c>
      <c r="AC590" s="212">
        <v>0.25</v>
      </c>
      <c r="AD590" s="24">
        <v>0</v>
      </c>
      <c r="AE590" s="159">
        <v>2016.7</v>
      </c>
      <c r="AF590" s="20" t="s">
        <v>5053</v>
      </c>
      <c r="AG590" s="212">
        <v>0.15</v>
      </c>
      <c r="AH590" s="24">
        <v>195360</v>
      </c>
      <c r="AI590" s="159" t="s">
        <v>5054</v>
      </c>
      <c r="AL590" s="20">
        <v>134640</v>
      </c>
      <c r="AM590" s="20">
        <v>2018.2</v>
      </c>
      <c r="AN590" s="24">
        <v>1254000</v>
      </c>
      <c r="AO590" s="24">
        <v>66000</v>
      </c>
      <c r="AP590" s="212">
        <v>0.95</v>
      </c>
      <c r="AQ590" s="159" t="s">
        <v>1768</v>
      </c>
      <c r="AR590" s="159"/>
    </row>
    <row r="591" spans="1:44" ht="21" customHeight="1">
      <c r="A591" s="18" t="s">
        <v>3818</v>
      </c>
      <c r="C591" s="6" t="s">
        <v>3874</v>
      </c>
      <c r="D591" s="1" t="s">
        <v>3875</v>
      </c>
      <c r="E591" s="1" t="s">
        <v>3876</v>
      </c>
      <c r="F591" s="1" t="s">
        <v>3877</v>
      </c>
      <c r="G591" s="1" t="s">
        <v>3878</v>
      </c>
      <c r="H591" s="18">
        <v>929800</v>
      </c>
      <c r="I591" s="213">
        <f t="shared" si="11"/>
        <v>794700.85470085475</v>
      </c>
      <c r="J591" s="3">
        <v>929800</v>
      </c>
      <c r="K591" s="3">
        <v>0</v>
      </c>
      <c r="M591" s="1" t="s">
        <v>3427</v>
      </c>
      <c r="N591" s="1" t="s">
        <v>3879</v>
      </c>
      <c r="O591" s="1" t="s">
        <v>3822</v>
      </c>
      <c r="P591" s="1" t="s">
        <v>3624</v>
      </c>
      <c r="Q591" s="1" t="s">
        <v>3596</v>
      </c>
      <c r="R591" s="2" t="s">
        <v>3423</v>
      </c>
      <c r="S591" s="1" t="s">
        <v>3880</v>
      </c>
      <c r="T591" s="1" t="s">
        <v>3466</v>
      </c>
      <c r="X591" s="20" t="s">
        <v>1506</v>
      </c>
      <c r="Y591" s="212">
        <v>0.35</v>
      </c>
      <c r="Z591" s="24">
        <v>0</v>
      </c>
      <c r="AA591" s="160" t="s">
        <v>5030</v>
      </c>
      <c r="AB591" s="20" t="s">
        <v>1508</v>
      </c>
      <c r="AC591" s="212">
        <v>0.55000000000000004</v>
      </c>
      <c r="AD591" s="24">
        <v>0</v>
      </c>
      <c r="AE591" s="159" t="s">
        <v>5055</v>
      </c>
      <c r="AF591" s="20" t="s">
        <v>54</v>
      </c>
      <c r="AG591" s="212">
        <v>0.05</v>
      </c>
      <c r="AH591" s="24">
        <v>0</v>
      </c>
      <c r="AI591" s="159" t="s">
        <v>5002</v>
      </c>
      <c r="AN591" s="24">
        <v>883310</v>
      </c>
      <c r="AO591" s="24">
        <v>46490</v>
      </c>
      <c r="AP591" s="212">
        <v>0.95</v>
      </c>
      <c r="AQ591" s="159" t="s">
        <v>1889</v>
      </c>
    </row>
    <row r="592" spans="1:44" ht="21" customHeight="1">
      <c r="A592" s="18" t="s">
        <v>3818</v>
      </c>
      <c r="C592" s="6" t="s">
        <v>3874</v>
      </c>
      <c r="D592" s="1" t="s">
        <v>3875</v>
      </c>
      <c r="E592" s="1" t="s">
        <v>3876</v>
      </c>
      <c r="F592" s="1" t="s">
        <v>3881</v>
      </c>
      <c r="G592" s="1" t="s">
        <v>3882</v>
      </c>
      <c r="H592" s="18">
        <v>11055118</v>
      </c>
      <c r="I592" s="213">
        <f t="shared" si="11"/>
        <v>9448818.803418804</v>
      </c>
      <c r="J592" s="3">
        <v>11055118</v>
      </c>
      <c r="K592" s="3">
        <v>0</v>
      </c>
      <c r="M592" s="1" t="s">
        <v>3427</v>
      </c>
      <c r="N592" s="1" t="s">
        <v>3697</v>
      </c>
      <c r="O592" s="1" t="s">
        <v>3883</v>
      </c>
      <c r="P592" s="1" t="s">
        <v>3624</v>
      </c>
      <c r="Q592" s="1" t="s">
        <v>3596</v>
      </c>
      <c r="R592" s="2" t="s">
        <v>3423</v>
      </c>
      <c r="S592" s="1" t="s">
        <v>3884</v>
      </c>
      <c r="T592" s="1" t="s">
        <v>3466</v>
      </c>
      <c r="X592" s="20" t="s">
        <v>1506</v>
      </c>
      <c r="Y592" s="212">
        <v>0.35</v>
      </c>
      <c r="Z592" s="24">
        <v>0</v>
      </c>
      <c r="AA592" s="160" t="s">
        <v>5030</v>
      </c>
      <c r="AB592" s="20" t="s">
        <v>1508</v>
      </c>
      <c r="AC592" s="212">
        <v>0.65</v>
      </c>
      <c r="AD592" s="24">
        <v>0</v>
      </c>
      <c r="AE592" s="159" t="s">
        <v>5055</v>
      </c>
      <c r="AH592" s="24">
        <v>0</v>
      </c>
      <c r="AI592" s="159"/>
      <c r="AN592" s="24">
        <v>11055118</v>
      </c>
      <c r="AO592" s="24">
        <v>0</v>
      </c>
      <c r="AP592" s="212">
        <v>1</v>
      </c>
      <c r="AQ592" s="159" t="s">
        <v>1889</v>
      </c>
    </row>
    <row r="593" spans="1:44" ht="21" customHeight="1">
      <c r="A593" s="18" t="s">
        <v>3818</v>
      </c>
      <c r="C593" s="6" t="s">
        <v>3885</v>
      </c>
      <c r="D593" s="1" t="s">
        <v>3886</v>
      </c>
      <c r="E593" s="1" t="s">
        <v>3887</v>
      </c>
      <c r="F593" s="1" t="s">
        <v>3888</v>
      </c>
      <c r="G593" s="1" t="s">
        <v>3889</v>
      </c>
      <c r="H593" s="18">
        <v>198270</v>
      </c>
      <c r="I593" s="213">
        <f t="shared" si="11"/>
        <v>169461.53846153847</v>
      </c>
      <c r="J593" s="3">
        <v>169461.54</v>
      </c>
      <c r="K593" s="3">
        <v>-1.5384615398943424E-3</v>
      </c>
      <c r="M593" s="1" t="s">
        <v>3702</v>
      </c>
      <c r="N593" s="1" t="s">
        <v>3890</v>
      </c>
      <c r="O593" s="1" t="s">
        <v>3805</v>
      </c>
      <c r="P593" s="1" t="s">
        <v>3891</v>
      </c>
      <c r="Q593" s="1" t="s">
        <v>3596</v>
      </c>
      <c r="R593" s="2" t="s">
        <v>3423</v>
      </c>
      <c r="S593" s="1" t="s">
        <v>3807</v>
      </c>
      <c r="T593" s="1" t="s">
        <v>3598</v>
      </c>
      <c r="X593" s="20" t="s">
        <v>1506</v>
      </c>
      <c r="Y593" s="212">
        <v>0.3</v>
      </c>
      <c r="Z593" s="24">
        <v>0</v>
      </c>
      <c r="AA593" s="160" t="s">
        <v>5050</v>
      </c>
      <c r="AB593" s="20" t="s">
        <v>1508</v>
      </c>
      <c r="AC593" s="212">
        <v>0.6</v>
      </c>
      <c r="AD593" s="24">
        <v>0</v>
      </c>
      <c r="AE593" s="159" t="s">
        <v>5028</v>
      </c>
      <c r="AF593" s="20" t="s">
        <v>54</v>
      </c>
      <c r="AG593" s="212">
        <v>0.1</v>
      </c>
      <c r="AH593" s="24">
        <v>0</v>
      </c>
      <c r="AI593" s="159" t="s">
        <v>1770</v>
      </c>
      <c r="AN593" s="24">
        <v>198270</v>
      </c>
      <c r="AO593" s="24">
        <v>0</v>
      </c>
      <c r="AP593" s="212">
        <v>1</v>
      </c>
      <c r="AQ593" s="20" t="s">
        <v>1882</v>
      </c>
      <c r="AR593" s="159"/>
    </row>
    <row r="594" spans="1:44" ht="21" customHeight="1">
      <c r="A594" s="18" t="s">
        <v>3818</v>
      </c>
      <c r="C594" s="6" t="s">
        <v>3885</v>
      </c>
      <c r="D594" s="1" t="s">
        <v>3886</v>
      </c>
      <c r="E594" s="1" t="s">
        <v>3887</v>
      </c>
      <c r="F594" s="1" t="s">
        <v>3892</v>
      </c>
      <c r="G594" s="1" t="s">
        <v>3893</v>
      </c>
      <c r="H594" s="18">
        <v>128000</v>
      </c>
      <c r="I594" s="213">
        <f t="shared" si="11"/>
        <v>109401.70940170941</v>
      </c>
      <c r="J594" s="3">
        <v>109401.71</v>
      </c>
      <c r="K594" s="3">
        <v>-5.982906004646793E-4</v>
      </c>
      <c r="M594" s="1" t="s">
        <v>3702</v>
      </c>
      <c r="N594" s="1" t="s">
        <v>3894</v>
      </c>
      <c r="O594" s="1" t="s">
        <v>3805</v>
      </c>
      <c r="P594" s="1" t="s">
        <v>3806</v>
      </c>
      <c r="Q594" s="1" t="s">
        <v>3596</v>
      </c>
      <c r="R594" s="2" t="s">
        <v>3423</v>
      </c>
      <c r="S594" s="1" t="s">
        <v>3807</v>
      </c>
      <c r="T594" s="1" t="s">
        <v>3598</v>
      </c>
      <c r="X594" s="20" t="s">
        <v>1506</v>
      </c>
      <c r="Y594" s="212">
        <v>0.3</v>
      </c>
      <c r="Z594" s="24">
        <v>0</v>
      </c>
      <c r="AA594" s="160" t="s">
        <v>5050</v>
      </c>
      <c r="AB594" s="20" t="s">
        <v>1508</v>
      </c>
      <c r="AC594" s="212">
        <v>0.6</v>
      </c>
      <c r="AD594" s="24">
        <v>0</v>
      </c>
      <c r="AE594" s="159" t="s">
        <v>5028</v>
      </c>
      <c r="AF594" s="20" t="s">
        <v>54</v>
      </c>
      <c r="AG594" s="212">
        <v>0.1</v>
      </c>
      <c r="AH594" s="24">
        <v>0</v>
      </c>
      <c r="AI594" s="159" t="s">
        <v>1770</v>
      </c>
      <c r="AN594" s="24">
        <v>128000</v>
      </c>
      <c r="AO594" s="24">
        <v>0</v>
      </c>
      <c r="AP594" s="212">
        <v>1</v>
      </c>
      <c r="AQ594" s="20" t="s">
        <v>1882</v>
      </c>
      <c r="AR594" s="159"/>
    </row>
    <row r="595" spans="1:44" ht="21" customHeight="1">
      <c r="A595" s="18" t="s">
        <v>3818</v>
      </c>
      <c r="C595" s="6" t="s">
        <v>3885</v>
      </c>
      <c r="D595" s="1" t="s">
        <v>3886</v>
      </c>
      <c r="E595" s="1" t="s">
        <v>3887</v>
      </c>
      <c r="F595" s="1" t="s">
        <v>3895</v>
      </c>
      <c r="G595" s="1" t="s">
        <v>3896</v>
      </c>
      <c r="H595" s="18">
        <v>178500</v>
      </c>
      <c r="I595" s="213">
        <f t="shared" si="11"/>
        <v>152564.10256410256</v>
      </c>
      <c r="J595" s="3">
        <v>152564.1</v>
      </c>
      <c r="K595" s="3">
        <v>2.5641025567892939E-3</v>
      </c>
      <c r="M595" s="1" t="s">
        <v>3702</v>
      </c>
      <c r="N595" s="1" t="s">
        <v>3897</v>
      </c>
      <c r="O595" s="1" t="s">
        <v>3805</v>
      </c>
      <c r="P595" s="1" t="s">
        <v>3806</v>
      </c>
      <c r="Q595" s="1" t="s">
        <v>3596</v>
      </c>
      <c r="R595" s="2" t="s">
        <v>3423</v>
      </c>
      <c r="S595" s="1" t="s">
        <v>3807</v>
      </c>
      <c r="T595" s="1" t="s">
        <v>3598</v>
      </c>
      <c r="X595" s="20" t="s">
        <v>1506</v>
      </c>
      <c r="Y595" s="212">
        <v>0.3</v>
      </c>
      <c r="Z595" s="24">
        <v>0</v>
      </c>
      <c r="AA595" s="160" t="s">
        <v>5050</v>
      </c>
      <c r="AB595" s="20" t="s">
        <v>1508</v>
      </c>
      <c r="AC595" s="212">
        <v>0.6</v>
      </c>
      <c r="AD595" s="24">
        <v>0</v>
      </c>
      <c r="AE595" s="159" t="s">
        <v>1769</v>
      </c>
      <c r="AF595" s="20" t="s">
        <v>54</v>
      </c>
      <c r="AG595" s="212">
        <v>0.1</v>
      </c>
      <c r="AH595" s="24">
        <v>0</v>
      </c>
      <c r="AI595" s="159" t="s">
        <v>1770</v>
      </c>
      <c r="AN595" s="24">
        <v>178500</v>
      </c>
      <c r="AO595" s="24">
        <v>0</v>
      </c>
      <c r="AP595" s="212">
        <v>1</v>
      </c>
      <c r="AQ595" s="20" t="s">
        <v>1882</v>
      </c>
      <c r="AR595" s="159"/>
    </row>
    <row r="596" spans="1:44" ht="21" customHeight="1">
      <c r="A596" s="18" t="s">
        <v>3898</v>
      </c>
      <c r="C596" s="6" t="s">
        <v>3885</v>
      </c>
      <c r="D596" s="1" t="s">
        <v>3899</v>
      </c>
      <c r="E596" s="1" t="s">
        <v>3887</v>
      </c>
      <c r="F596" s="1" t="s">
        <v>3900</v>
      </c>
      <c r="G596" s="1" t="s">
        <v>3901</v>
      </c>
      <c r="H596" s="18">
        <v>115800</v>
      </c>
      <c r="I596" s="213">
        <f t="shared" ref="I596:I606" si="12">H596/(1+0.17)</f>
        <v>98974.358974358984</v>
      </c>
      <c r="J596" s="3">
        <v>98974.36</v>
      </c>
      <c r="K596" s="3">
        <v>-1.0256410168949515E-3</v>
      </c>
      <c r="M596" s="1" t="s">
        <v>3902</v>
      </c>
      <c r="N596" s="1" t="s">
        <v>3903</v>
      </c>
      <c r="O596" s="1" t="s">
        <v>3904</v>
      </c>
      <c r="P596" s="1" t="s">
        <v>3905</v>
      </c>
      <c r="Q596" s="1" t="s">
        <v>1980</v>
      </c>
      <c r="R596" s="2" t="s">
        <v>3423</v>
      </c>
      <c r="S596" s="1" t="s">
        <v>3906</v>
      </c>
      <c r="T596" s="1" t="s">
        <v>1982</v>
      </c>
      <c r="X596" s="20" t="s">
        <v>1506</v>
      </c>
      <c r="Y596" s="212">
        <v>0.3</v>
      </c>
      <c r="Z596" s="24">
        <v>0</v>
      </c>
      <c r="AA596" s="160" t="s">
        <v>5050</v>
      </c>
      <c r="AB596" s="20" t="s">
        <v>1508</v>
      </c>
      <c r="AC596" s="212">
        <v>0.6</v>
      </c>
      <c r="AD596" s="24">
        <v>0</v>
      </c>
      <c r="AE596" s="159" t="s">
        <v>1771</v>
      </c>
      <c r="AF596" s="20" t="s">
        <v>54</v>
      </c>
      <c r="AG596" s="212">
        <v>0.1</v>
      </c>
      <c r="AH596" s="24">
        <v>0</v>
      </c>
      <c r="AI596" s="159" t="s">
        <v>1770</v>
      </c>
      <c r="AN596" s="24">
        <v>115800</v>
      </c>
      <c r="AO596" s="24">
        <v>0</v>
      </c>
      <c r="AP596" s="212">
        <v>1</v>
      </c>
      <c r="AQ596" s="20" t="s">
        <v>1882</v>
      </c>
      <c r="AR596" s="159"/>
    </row>
    <row r="597" spans="1:44" ht="21" customHeight="1">
      <c r="A597" s="18" t="s">
        <v>3898</v>
      </c>
      <c r="C597" s="6" t="s">
        <v>3885</v>
      </c>
      <c r="D597" s="1" t="s">
        <v>3899</v>
      </c>
      <c r="E597" s="1" t="s">
        <v>3887</v>
      </c>
      <c r="F597" s="1" t="s">
        <v>3908</v>
      </c>
      <c r="G597" s="1" t="s">
        <v>3909</v>
      </c>
      <c r="H597" s="18">
        <v>386100</v>
      </c>
      <c r="I597" s="213">
        <f t="shared" si="12"/>
        <v>330000</v>
      </c>
      <c r="J597" s="3">
        <v>330000</v>
      </c>
      <c r="K597" s="3">
        <v>0</v>
      </c>
      <c r="M597" s="1" t="s">
        <v>3902</v>
      </c>
      <c r="N597" s="1" t="s">
        <v>2265</v>
      </c>
      <c r="O597" s="1" t="s">
        <v>3910</v>
      </c>
      <c r="P597" s="1" t="s">
        <v>3911</v>
      </c>
      <c r="Q597" s="1" t="s">
        <v>1980</v>
      </c>
      <c r="R597" s="2" t="s">
        <v>3423</v>
      </c>
      <c r="S597" s="1" t="s">
        <v>3906</v>
      </c>
      <c r="T597" s="1" t="s">
        <v>1982</v>
      </c>
      <c r="X597" s="20" t="s">
        <v>1506</v>
      </c>
      <c r="Y597" s="212">
        <v>0.3</v>
      </c>
      <c r="Z597" s="24">
        <v>0</v>
      </c>
      <c r="AA597" s="160" t="s">
        <v>5050</v>
      </c>
      <c r="AB597" s="20" t="s">
        <v>1508</v>
      </c>
      <c r="AC597" s="212">
        <v>0.6</v>
      </c>
      <c r="AD597" s="24">
        <v>0</v>
      </c>
      <c r="AE597" s="159" t="s">
        <v>5028</v>
      </c>
      <c r="AF597" s="20" t="s">
        <v>54</v>
      </c>
      <c r="AG597" s="212">
        <v>0.1</v>
      </c>
      <c r="AH597" s="24">
        <v>0</v>
      </c>
      <c r="AI597" s="159" t="s">
        <v>1770</v>
      </c>
      <c r="AN597" s="24">
        <v>386100</v>
      </c>
      <c r="AO597" s="24">
        <v>0</v>
      </c>
      <c r="AP597" s="212">
        <v>1</v>
      </c>
      <c r="AQ597" s="20" t="s">
        <v>1882</v>
      </c>
      <c r="AR597" s="159"/>
    </row>
    <row r="598" spans="1:44" ht="21" customHeight="1">
      <c r="A598" s="18" t="s">
        <v>3912</v>
      </c>
      <c r="C598" s="6" t="s">
        <v>3913</v>
      </c>
      <c r="D598" s="1" t="s">
        <v>3914</v>
      </c>
      <c r="E598" s="1" t="s">
        <v>3915</v>
      </c>
      <c r="F598" s="1" t="s">
        <v>3916</v>
      </c>
      <c r="G598" s="1" t="s">
        <v>3917</v>
      </c>
      <c r="H598" s="18">
        <v>107690</v>
      </c>
      <c r="I598" s="213">
        <f t="shared" si="12"/>
        <v>92042.735042735047</v>
      </c>
      <c r="J598" s="3">
        <v>92042.74</v>
      </c>
      <c r="K598" s="3">
        <v>-4.9572649586480111E-3</v>
      </c>
      <c r="M598" s="1" t="s">
        <v>1976</v>
      </c>
      <c r="N598" s="1" t="s">
        <v>2029</v>
      </c>
      <c r="O598" s="1" t="s">
        <v>3918</v>
      </c>
      <c r="P598" s="1" t="s">
        <v>3919</v>
      </c>
      <c r="Q598" s="1" t="s">
        <v>1980</v>
      </c>
      <c r="R598" s="2" t="s">
        <v>3423</v>
      </c>
      <c r="S598" s="1" t="s">
        <v>3920</v>
      </c>
      <c r="T598" s="1" t="s">
        <v>1982</v>
      </c>
      <c r="X598" s="20" t="s">
        <v>1508</v>
      </c>
      <c r="Y598" s="212">
        <v>1</v>
      </c>
      <c r="Z598" s="24">
        <v>0</v>
      </c>
      <c r="AA598" s="160" t="s">
        <v>5025</v>
      </c>
      <c r="AD598" s="24">
        <v>0</v>
      </c>
      <c r="AE598" s="159"/>
      <c r="AH598" s="24">
        <v>0</v>
      </c>
      <c r="AI598" s="159"/>
      <c r="AN598" s="24">
        <v>107690</v>
      </c>
      <c r="AO598" s="24">
        <v>0</v>
      </c>
      <c r="AP598" s="212">
        <v>1</v>
      </c>
      <c r="AQ598" s="20" t="s">
        <v>1768</v>
      </c>
    </row>
    <row r="599" spans="1:44" ht="21" customHeight="1">
      <c r="A599" s="18" t="s">
        <v>3912</v>
      </c>
      <c r="C599" s="6" t="s">
        <v>3921</v>
      </c>
      <c r="D599" s="1" t="s">
        <v>3922</v>
      </c>
      <c r="E599" s="1" t="s">
        <v>3923</v>
      </c>
      <c r="F599" s="1" t="s">
        <v>3924</v>
      </c>
      <c r="G599" s="1" t="s">
        <v>3925</v>
      </c>
      <c r="H599" s="18">
        <v>706000</v>
      </c>
      <c r="I599" s="213">
        <f t="shared" si="12"/>
        <v>603418.80341880349</v>
      </c>
      <c r="J599" s="3">
        <v>706000</v>
      </c>
      <c r="K599" s="3">
        <v>0</v>
      </c>
      <c r="M599" s="1" t="s">
        <v>2193</v>
      </c>
      <c r="N599" s="1" t="s">
        <v>1991</v>
      </c>
      <c r="O599" s="1" t="s">
        <v>3926</v>
      </c>
      <c r="P599" s="1" t="s">
        <v>3927</v>
      </c>
      <c r="Q599" s="1" t="s">
        <v>1980</v>
      </c>
      <c r="R599" s="2" t="s">
        <v>3423</v>
      </c>
      <c r="S599" s="1" t="s">
        <v>3928</v>
      </c>
      <c r="T599" s="1" t="s">
        <v>2015</v>
      </c>
      <c r="X599" s="20" t="s">
        <v>1508</v>
      </c>
      <c r="Y599" s="212">
        <v>0.9</v>
      </c>
      <c r="Z599" s="24">
        <v>0</v>
      </c>
      <c r="AA599" s="160" t="s">
        <v>5013</v>
      </c>
      <c r="AB599" s="20" t="s">
        <v>1534</v>
      </c>
      <c r="AC599" s="212">
        <v>0.1</v>
      </c>
      <c r="AD599" s="24">
        <v>0</v>
      </c>
      <c r="AE599" s="159" t="s">
        <v>4975</v>
      </c>
      <c r="AH599" s="24">
        <v>0</v>
      </c>
      <c r="AI599" s="159"/>
      <c r="AN599" s="24">
        <v>706000</v>
      </c>
      <c r="AO599" s="24">
        <v>0</v>
      </c>
      <c r="AP599" s="212">
        <v>1</v>
      </c>
      <c r="AQ599" s="20" t="s">
        <v>1768</v>
      </c>
    </row>
    <row r="600" spans="1:44" ht="21" customHeight="1">
      <c r="A600" s="18" t="s">
        <v>3936</v>
      </c>
      <c r="C600" s="6" t="s">
        <v>3940</v>
      </c>
      <c r="D600" s="1" t="s">
        <v>3941</v>
      </c>
      <c r="E600" s="1" t="s">
        <v>3931</v>
      </c>
      <c r="F600" s="1" t="s">
        <v>3942</v>
      </c>
      <c r="G600" s="1" t="s">
        <v>3943</v>
      </c>
      <c r="H600" s="18">
        <v>174000</v>
      </c>
      <c r="I600" s="213">
        <f t="shared" si="12"/>
        <v>148717.94871794872</v>
      </c>
      <c r="J600" s="3">
        <v>174000</v>
      </c>
      <c r="K600" s="3">
        <v>0</v>
      </c>
      <c r="M600" s="1" t="s">
        <v>3902</v>
      </c>
      <c r="N600" s="1" t="s">
        <v>3944</v>
      </c>
      <c r="O600" s="1" t="s">
        <v>3945</v>
      </c>
      <c r="P600" s="1" t="s">
        <v>3946</v>
      </c>
      <c r="Q600" s="1" t="s">
        <v>1980</v>
      </c>
      <c r="R600" s="2" t="s">
        <v>3423</v>
      </c>
      <c r="S600" s="1" t="s">
        <v>3906</v>
      </c>
      <c r="T600" s="1" t="s">
        <v>2015</v>
      </c>
      <c r="X600" s="20" t="s">
        <v>1506</v>
      </c>
      <c r="Y600" s="212">
        <v>0.3</v>
      </c>
      <c r="Z600" s="24">
        <v>0</v>
      </c>
      <c r="AA600" s="160"/>
      <c r="AB600" s="20" t="s">
        <v>1508</v>
      </c>
      <c r="AC600" s="212">
        <v>0.6</v>
      </c>
      <c r="AD600" s="24">
        <v>0</v>
      </c>
      <c r="AE600" s="159">
        <v>2016.1</v>
      </c>
      <c r="AF600" s="20" t="s">
        <v>54</v>
      </c>
      <c r="AG600" s="212">
        <v>0.1</v>
      </c>
      <c r="AH600" s="24">
        <v>0</v>
      </c>
      <c r="AI600" s="159" t="s">
        <v>5056</v>
      </c>
      <c r="AN600" s="24">
        <v>174000</v>
      </c>
      <c r="AO600" s="24">
        <v>0</v>
      </c>
      <c r="AP600" s="212">
        <v>1</v>
      </c>
      <c r="AQ600" s="159" t="s">
        <v>1878</v>
      </c>
    </row>
    <row r="601" spans="1:44" ht="21" customHeight="1">
      <c r="A601" s="18" t="s">
        <v>3912</v>
      </c>
      <c r="C601" s="6" t="s">
        <v>3929</v>
      </c>
      <c r="D601" s="1" t="s">
        <v>3930</v>
      </c>
      <c r="E601" s="1" t="s">
        <v>3931</v>
      </c>
      <c r="F601" s="1" t="s">
        <v>3932</v>
      </c>
      <c r="G601" s="1" t="s">
        <v>3933</v>
      </c>
      <c r="H601" s="18">
        <v>273000</v>
      </c>
      <c r="I601" s="213">
        <f t="shared" si="12"/>
        <v>233333.33333333334</v>
      </c>
      <c r="J601" s="3">
        <v>273000</v>
      </c>
      <c r="K601" s="3">
        <v>0</v>
      </c>
      <c r="M601" s="1" t="s">
        <v>3902</v>
      </c>
      <c r="N601" s="1" t="s">
        <v>3934</v>
      </c>
      <c r="O601" s="1" t="s">
        <v>3935</v>
      </c>
      <c r="P601" s="1" t="s">
        <v>3919</v>
      </c>
      <c r="Q601" s="1" t="s">
        <v>1980</v>
      </c>
      <c r="R601" s="2" t="s">
        <v>3423</v>
      </c>
      <c r="S601" s="1" t="s">
        <v>3906</v>
      </c>
      <c r="T601" s="1" t="s">
        <v>2015</v>
      </c>
      <c r="X601" s="20" t="s">
        <v>1506</v>
      </c>
      <c r="Y601" s="212">
        <v>0.3</v>
      </c>
      <c r="Z601" s="24">
        <v>0</v>
      </c>
      <c r="AA601" s="160" t="s">
        <v>5050</v>
      </c>
      <c r="AB601" s="20" t="s">
        <v>1508</v>
      </c>
      <c r="AC601" s="212">
        <v>0.6</v>
      </c>
      <c r="AD601" s="24">
        <v>0</v>
      </c>
      <c r="AE601" s="159">
        <v>2016.1</v>
      </c>
      <c r="AH601" s="24">
        <v>0</v>
      </c>
      <c r="AI601" s="159"/>
      <c r="AN601" s="24">
        <v>245700</v>
      </c>
      <c r="AO601" s="24">
        <v>27300</v>
      </c>
      <c r="AP601" s="212">
        <v>0.9</v>
      </c>
      <c r="AQ601" s="159" t="s">
        <v>1878</v>
      </c>
    </row>
    <row r="602" spans="1:44" ht="21" customHeight="1">
      <c r="A602" s="18" t="s">
        <v>3936</v>
      </c>
      <c r="C602" s="6" t="s">
        <v>3929</v>
      </c>
      <c r="D602" s="1" t="s">
        <v>3930</v>
      </c>
      <c r="E602" s="1" t="s">
        <v>3931</v>
      </c>
      <c r="F602" s="1" t="s">
        <v>1247</v>
      </c>
      <c r="G602" s="1" t="s">
        <v>3937</v>
      </c>
      <c r="H602" s="18">
        <v>1866128</v>
      </c>
      <c r="I602" s="213">
        <f t="shared" si="12"/>
        <v>1594981.1965811967</v>
      </c>
      <c r="J602" s="3">
        <v>1866128</v>
      </c>
      <c r="K602" s="3">
        <v>0</v>
      </c>
      <c r="M602" s="1" t="s">
        <v>3902</v>
      </c>
      <c r="N602" s="1" t="s">
        <v>3938</v>
      </c>
      <c r="O602" s="1" t="s">
        <v>3939</v>
      </c>
      <c r="P602" s="1" t="s">
        <v>3907</v>
      </c>
      <c r="Q602" s="1" t="s">
        <v>1980</v>
      </c>
      <c r="R602" s="2" t="s">
        <v>3423</v>
      </c>
      <c r="S602" s="1" t="s">
        <v>3920</v>
      </c>
      <c r="T602" s="1" t="s">
        <v>2015</v>
      </c>
      <c r="X602" s="20" t="s">
        <v>1506</v>
      </c>
      <c r="Y602" s="212">
        <v>0.3</v>
      </c>
      <c r="Z602" s="24">
        <v>0</v>
      </c>
      <c r="AA602" s="160" t="s">
        <v>5050</v>
      </c>
      <c r="AB602" s="20" t="s">
        <v>1508</v>
      </c>
      <c r="AC602" s="212">
        <v>0.7</v>
      </c>
      <c r="AD602" s="24">
        <v>0</v>
      </c>
      <c r="AE602" s="159">
        <v>2016.1</v>
      </c>
      <c r="AH602" s="24">
        <v>0</v>
      </c>
      <c r="AI602" s="159"/>
      <c r="AN602" s="24">
        <v>1866128</v>
      </c>
      <c r="AO602" s="24">
        <v>0</v>
      </c>
      <c r="AP602" s="212">
        <v>1</v>
      </c>
      <c r="AQ602" s="159" t="s">
        <v>1878</v>
      </c>
    </row>
    <row r="603" spans="1:44" ht="21" customHeight="1">
      <c r="A603" s="18" t="s">
        <v>3947</v>
      </c>
      <c r="C603" s="6" t="s">
        <v>3948</v>
      </c>
      <c r="D603" s="1" t="s">
        <v>3949</v>
      </c>
      <c r="E603" s="1" t="s">
        <v>3950</v>
      </c>
      <c r="F603" s="1" t="s">
        <v>3951</v>
      </c>
      <c r="G603" s="1" t="s">
        <v>3952</v>
      </c>
      <c r="H603" s="18">
        <v>670260</v>
      </c>
      <c r="I603" s="213">
        <f t="shared" si="12"/>
        <v>572871.79487179487</v>
      </c>
      <c r="J603" s="3">
        <v>670260</v>
      </c>
      <c r="K603" s="3">
        <v>0</v>
      </c>
      <c r="M603" s="1" t="s">
        <v>2193</v>
      </c>
      <c r="N603" s="1" t="s">
        <v>3938</v>
      </c>
      <c r="O603" s="1" t="s">
        <v>3953</v>
      </c>
      <c r="P603" s="1" t="s">
        <v>3946</v>
      </c>
      <c r="Q603" s="1" t="s">
        <v>1980</v>
      </c>
      <c r="R603" s="2" t="s">
        <v>3423</v>
      </c>
      <c r="S603" s="1" t="s">
        <v>3920</v>
      </c>
      <c r="T603" s="1" t="s">
        <v>2015</v>
      </c>
      <c r="X603" s="20" t="s">
        <v>1506</v>
      </c>
      <c r="Y603" s="212">
        <v>0.5</v>
      </c>
      <c r="Z603" s="24">
        <v>0</v>
      </c>
      <c r="AA603" s="160" t="s">
        <v>5046</v>
      </c>
      <c r="AB603" s="20" t="s">
        <v>1508</v>
      </c>
      <c r="AC603" s="212">
        <v>0.2</v>
      </c>
      <c r="AD603" s="24">
        <v>0</v>
      </c>
      <c r="AE603" s="159">
        <v>2016.1</v>
      </c>
      <c r="AF603" s="30" t="s">
        <v>1508</v>
      </c>
      <c r="AG603" s="212">
        <v>0.3</v>
      </c>
      <c r="AH603" s="24">
        <v>0</v>
      </c>
      <c r="AI603" s="159" t="s">
        <v>5027</v>
      </c>
      <c r="AN603" s="24">
        <v>670260</v>
      </c>
      <c r="AO603" s="24">
        <v>0</v>
      </c>
      <c r="AP603" s="212">
        <v>1</v>
      </c>
      <c r="AQ603" s="159" t="s">
        <v>1882</v>
      </c>
    </row>
    <row r="604" spans="1:44" ht="21" customHeight="1">
      <c r="A604" s="18" t="s">
        <v>3955</v>
      </c>
      <c r="C604" s="6" t="s">
        <v>3956</v>
      </c>
      <c r="D604" s="1" t="s">
        <v>3957</v>
      </c>
      <c r="E604" s="1" t="s">
        <v>3958</v>
      </c>
      <c r="F604" s="1" t="s">
        <v>3959</v>
      </c>
      <c r="G604" s="1" t="s">
        <v>3960</v>
      </c>
      <c r="H604" s="18">
        <v>564302</v>
      </c>
      <c r="I604" s="213">
        <f t="shared" si="12"/>
        <v>482309.40170940175</v>
      </c>
      <c r="J604" s="3">
        <v>564302</v>
      </c>
      <c r="K604" s="3">
        <v>0</v>
      </c>
      <c r="M604" s="1" t="s">
        <v>2193</v>
      </c>
      <c r="N604" s="1" t="s">
        <v>3938</v>
      </c>
      <c r="O604" s="1" t="s">
        <v>3953</v>
      </c>
      <c r="P604" s="1" t="s">
        <v>3954</v>
      </c>
      <c r="Q604" s="1" t="s">
        <v>1980</v>
      </c>
      <c r="R604" s="2" t="s">
        <v>3423</v>
      </c>
      <c r="S604" s="1" t="s">
        <v>3920</v>
      </c>
      <c r="T604" s="1" t="s">
        <v>2015</v>
      </c>
      <c r="X604" s="20" t="s">
        <v>1506</v>
      </c>
      <c r="Y604" s="212">
        <v>0.6</v>
      </c>
      <c r="Z604" s="24">
        <v>0</v>
      </c>
      <c r="AA604" s="160" t="s">
        <v>5046</v>
      </c>
      <c r="AB604" s="20" t="s">
        <v>1508</v>
      </c>
      <c r="AC604" s="212">
        <v>0.18</v>
      </c>
      <c r="AD604" s="24">
        <v>0</v>
      </c>
      <c r="AE604" s="159">
        <v>2016.1</v>
      </c>
      <c r="AF604" s="20" t="s">
        <v>1508</v>
      </c>
      <c r="AG604" s="212">
        <v>0.22</v>
      </c>
      <c r="AH604" s="24">
        <v>0</v>
      </c>
      <c r="AI604" s="159" t="s">
        <v>5057</v>
      </c>
      <c r="AN604" s="24">
        <v>564302</v>
      </c>
      <c r="AO604" s="24">
        <v>0</v>
      </c>
      <c r="AP604" s="212">
        <v>1</v>
      </c>
      <c r="AQ604" s="159" t="s">
        <v>1878</v>
      </c>
    </row>
    <row r="605" spans="1:44" ht="21" customHeight="1">
      <c r="A605" s="18" t="s">
        <v>3955</v>
      </c>
      <c r="C605" s="6" t="s">
        <v>3961</v>
      </c>
      <c r="D605" s="1" t="s">
        <v>3962</v>
      </c>
      <c r="E605" s="1" t="s">
        <v>3963</v>
      </c>
      <c r="F605" s="1" t="s">
        <v>3964</v>
      </c>
      <c r="G605" s="1" t="s">
        <v>3965</v>
      </c>
      <c r="H605" s="18">
        <v>1579500</v>
      </c>
      <c r="I605" s="213">
        <f t="shared" si="12"/>
        <v>1350000</v>
      </c>
      <c r="J605" s="3">
        <v>1579500</v>
      </c>
      <c r="K605" s="3">
        <v>0</v>
      </c>
      <c r="M605" s="1" t="s">
        <v>3966</v>
      </c>
      <c r="N605" s="1" t="s">
        <v>2279</v>
      </c>
      <c r="O605" s="1" t="s">
        <v>3967</v>
      </c>
      <c r="P605" s="1" t="s">
        <v>3968</v>
      </c>
      <c r="Q605" s="1" t="s">
        <v>1980</v>
      </c>
      <c r="R605" s="2" t="s">
        <v>3423</v>
      </c>
      <c r="S605" s="1" t="s">
        <v>3920</v>
      </c>
      <c r="T605" s="1" t="s">
        <v>2015</v>
      </c>
      <c r="X605" s="20" t="s">
        <v>1506</v>
      </c>
      <c r="Y605" s="212">
        <v>0.45</v>
      </c>
      <c r="Z605" s="24">
        <v>0</v>
      </c>
      <c r="AA605" s="160" t="s">
        <v>5022</v>
      </c>
      <c r="AB605" s="20" t="s">
        <v>1508</v>
      </c>
      <c r="AC605" s="212">
        <v>0.55000000000000004</v>
      </c>
      <c r="AD605" s="24">
        <v>0</v>
      </c>
      <c r="AE605" s="159" t="s">
        <v>5058</v>
      </c>
      <c r="AH605" s="24">
        <v>0</v>
      </c>
      <c r="AI605" s="159"/>
      <c r="AN605" s="24">
        <v>1579500</v>
      </c>
      <c r="AO605" s="24">
        <v>0</v>
      </c>
      <c r="AP605" s="212">
        <v>1</v>
      </c>
      <c r="AQ605" s="159" t="s">
        <v>1890</v>
      </c>
    </row>
    <row r="606" spans="1:44" ht="21" customHeight="1">
      <c r="A606" s="18" t="s">
        <v>1905</v>
      </c>
      <c r="C606" s="6" t="s">
        <v>1906</v>
      </c>
      <c r="D606" s="1" t="s">
        <v>1907</v>
      </c>
      <c r="E606" s="1" t="s">
        <v>1908</v>
      </c>
      <c r="F606" s="1" t="s">
        <v>1909</v>
      </c>
      <c r="G606" s="1" t="s">
        <v>1910</v>
      </c>
      <c r="H606" s="18">
        <v>4000</v>
      </c>
      <c r="I606" s="213">
        <f t="shared" si="12"/>
        <v>3418.8034188034189</v>
      </c>
      <c r="J606" s="3">
        <v>4000</v>
      </c>
      <c r="K606" s="3">
        <v>0</v>
      </c>
      <c r="L606" s="1" t="s">
        <v>1911</v>
      </c>
      <c r="M606" s="1" t="s">
        <v>1912</v>
      </c>
      <c r="N606" s="1" t="s">
        <v>1913</v>
      </c>
      <c r="O606" s="1" t="s">
        <v>1914</v>
      </c>
      <c r="P606" s="1" t="s">
        <v>1915</v>
      </c>
      <c r="Q606" s="1" t="s">
        <v>1902</v>
      </c>
      <c r="R606" s="2">
        <v>0</v>
      </c>
      <c r="S606" s="1" t="s">
        <v>1916</v>
      </c>
      <c r="T606" s="1" t="s">
        <v>1917</v>
      </c>
      <c r="X606" s="20" t="s">
        <v>1508</v>
      </c>
      <c r="Y606" s="212">
        <v>1</v>
      </c>
      <c r="Z606" s="24">
        <v>4000</v>
      </c>
      <c r="AA606" s="20">
        <v>2017.9</v>
      </c>
      <c r="AL606" s="24"/>
      <c r="AN606" s="20">
        <v>4000</v>
      </c>
      <c r="AO606" s="20">
        <v>0</v>
      </c>
      <c r="AP606" s="212">
        <v>1</v>
      </c>
      <c r="AQ606" s="159"/>
    </row>
    <row r="607" spans="1:44" ht="21" customHeight="1">
      <c r="A607" s="18" t="s">
        <v>146</v>
      </c>
      <c r="C607" s="6" t="s">
        <v>3978</v>
      </c>
      <c r="D607" s="1" t="s">
        <v>3979</v>
      </c>
      <c r="E607" s="1" t="s">
        <v>3980</v>
      </c>
      <c r="F607" s="1" t="s">
        <v>3981</v>
      </c>
      <c r="G607" s="1" t="s">
        <v>3982</v>
      </c>
      <c r="H607" s="18">
        <v>2139628</v>
      </c>
      <c r="I607" s="18">
        <v>2139628</v>
      </c>
      <c r="J607" s="3">
        <v>2139628</v>
      </c>
      <c r="K607" s="3">
        <v>0</v>
      </c>
      <c r="M607" s="1" t="s">
        <v>3902</v>
      </c>
      <c r="N607" s="1" t="s">
        <v>3938</v>
      </c>
      <c r="O607" s="1" t="s">
        <v>3983</v>
      </c>
      <c r="P607" s="1" t="s">
        <v>3976</v>
      </c>
      <c r="Q607" s="1" t="s">
        <v>1980</v>
      </c>
      <c r="R607" s="2" t="s">
        <v>3423</v>
      </c>
      <c r="S607" s="1" t="s">
        <v>3920</v>
      </c>
      <c r="T607" s="1" t="s">
        <v>2015</v>
      </c>
      <c r="X607" s="20" t="s">
        <v>1506</v>
      </c>
      <c r="Y607" s="212">
        <v>0.3</v>
      </c>
      <c r="Z607" s="24">
        <v>0</v>
      </c>
      <c r="AA607" s="160" t="s">
        <v>5059</v>
      </c>
      <c r="AB607" s="20" t="s">
        <v>1508</v>
      </c>
      <c r="AC607" s="212">
        <v>0.7</v>
      </c>
      <c r="AD607" s="24">
        <v>0</v>
      </c>
      <c r="AE607" s="159" t="s">
        <v>4988</v>
      </c>
      <c r="AH607" s="24">
        <v>0</v>
      </c>
      <c r="AI607" s="159"/>
      <c r="AN607" s="24">
        <v>2139628</v>
      </c>
      <c r="AO607" s="24">
        <v>0</v>
      </c>
      <c r="AP607" s="212">
        <v>1</v>
      </c>
      <c r="AQ607" s="159" t="s">
        <v>1891</v>
      </c>
    </row>
    <row r="608" spans="1:44" ht="21" customHeight="1">
      <c r="A608" s="18" t="s">
        <v>146</v>
      </c>
      <c r="C608" s="6" t="s">
        <v>3978</v>
      </c>
      <c r="D608" s="1" t="s">
        <v>3979</v>
      </c>
      <c r="E608" s="1" t="s">
        <v>3980</v>
      </c>
      <c r="F608" s="1" t="s">
        <v>3984</v>
      </c>
      <c r="G608" s="1" t="s">
        <v>3985</v>
      </c>
      <c r="H608" s="18">
        <v>359350</v>
      </c>
      <c r="I608" s="18">
        <v>359350</v>
      </c>
      <c r="J608" s="3">
        <v>359350</v>
      </c>
      <c r="K608" s="3">
        <v>0</v>
      </c>
      <c r="M608" s="1" t="s">
        <v>3902</v>
      </c>
      <c r="N608" s="1" t="s">
        <v>3986</v>
      </c>
      <c r="O608" s="1" t="s">
        <v>3987</v>
      </c>
      <c r="P608" s="1" t="s">
        <v>3976</v>
      </c>
      <c r="Q608" s="1" t="s">
        <v>1980</v>
      </c>
      <c r="R608" s="2" t="s">
        <v>3423</v>
      </c>
      <c r="S608" s="1" t="s">
        <v>3920</v>
      </c>
      <c r="T608" s="1" t="s">
        <v>2015</v>
      </c>
      <c r="X608" s="20" t="s">
        <v>1506</v>
      </c>
      <c r="Y608" s="212">
        <v>0.3</v>
      </c>
      <c r="Z608" s="24">
        <v>0</v>
      </c>
      <c r="AA608" s="160" t="s">
        <v>5059</v>
      </c>
      <c r="AB608" s="20" t="s">
        <v>1508</v>
      </c>
      <c r="AC608" s="212">
        <v>0.7</v>
      </c>
      <c r="AD608" s="24">
        <v>0</v>
      </c>
      <c r="AE608" s="159" t="s">
        <v>4988</v>
      </c>
      <c r="AH608" s="24">
        <v>0</v>
      </c>
      <c r="AI608" s="159"/>
      <c r="AN608" s="24">
        <v>359350</v>
      </c>
      <c r="AO608" s="24">
        <v>0</v>
      </c>
      <c r="AP608" s="212">
        <v>1</v>
      </c>
      <c r="AQ608" s="159" t="s">
        <v>1891</v>
      </c>
    </row>
    <row r="609" spans="1:43" ht="21" customHeight="1">
      <c r="A609" s="18" t="s">
        <v>146</v>
      </c>
      <c r="C609" s="6" t="s">
        <v>3978</v>
      </c>
      <c r="D609" s="1" t="s">
        <v>3979</v>
      </c>
      <c r="E609" s="1" t="s">
        <v>3980</v>
      </c>
      <c r="F609" s="1" t="s">
        <v>3988</v>
      </c>
      <c r="G609" s="1" t="s">
        <v>3989</v>
      </c>
      <c r="H609" s="18">
        <v>100196</v>
      </c>
      <c r="I609" s="18">
        <v>100196</v>
      </c>
      <c r="J609" s="3">
        <v>100196</v>
      </c>
      <c r="K609" s="3">
        <v>0</v>
      </c>
      <c r="M609" s="1" t="s">
        <v>3902</v>
      </c>
      <c r="N609" s="1" t="s">
        <v>3944</v>
      </c>
      <c r="O609" s="1" t="s">
        <v>3990</v>
      </c>
      <c r="P609" s="1" t="s">
        <v>3976</v>
      </c>
      <c r="Q609" s="1" t="s">
        <v>1980</v>
      </c>
      <c r="R609" s="2" t="s">
        <v>3423</v>
      </c>
      <c r="S609" s="1" t="s">
        <v>3906</v>
      </c>
      <c r="T609" s="1" t="s">
        <v>2015</v>
      </c>
      <c r="X609" s="20" t="s">
        <v>1506</v>
      </c>
      <c r="Y609" s="212">
        <v>0.3</v>
      </c>
      <c r="Z609" s="24">
        <v>0</v>
      </c>
      <c r="AA609" s="160" t="s">
        <v>5028</v>
      </c>
      <c r="AB609" s="20" t="s">
        <v>1508</v>
      </c>
      <c r="AC609" s="212">
        <v>0.6</v>
      </c>
      <c r="AD609" s="24">
        <v>0</v>
      </c>
      <c r="AE609" s="159" t="s">
        <v>4988</v>
      </c>
      <c r="AF609" s="20" t="s">
        <v>54</v>
      </c>
      <c r="AG609" s="212">
        <v>0.1</v>
      </c>
      <c r="AH609" s="24">
        <v>0</v>
      </c>
      <c r="AI609" s="159" t="s">
        <v>5056</v>
      </c>
      <c r="AN609" s="24">
        <v>100196</v>
      </c>
      <c r="AO609" s="24">
        <v>0</v>
      </c>
      <c r="AP609" s="212">
        <v>1</v>
      </c>
      <c r="AQ609" s="159" t="s">
        <v>1891</v>
      </c>
    </row>
    <row r="610" spans="1:43" ht="21" customHeight="1">
      <c r="A610" s="18" t="s">
        <v>3991</v>
      </c>
      <c r="C610" s="6" t="s">
        <v>3978</v>
      </c>
      <c r="D610" s="1" t="s">
        <v>3979</v>
      </c>
      <c r="E610" s="1" t="s">
        <v>3992</v>
      </c>
      <c r="F610" s="1" t="s">
        <v>3993</v>
      </c>
      <c r="G610" s="1" t="s">
        <v>3994</v>
      </c>
      <c r="H610" s="18">
        <v>144460</v>
      </c>
      <c r="I610" s="18">
        <v>144460</v>
      </c>
      <c r="J610" s="3">
        <v>144460</v>
      </c>
      <c r="K610" s="3">
        <v>0</v>
      </c>
      <c r="M610" s="1" t="s">
        <v>3902</v>
      </c>
      <c r="N610" s="1" t="s">
        <v>3986</v>
      </c>
      <c r="O610" s="1" t="s">
        <v>3995</v>
      </c>
      <c r="P610" s="1" t="s">
        <v>3996</v>
      </c>
      <c r="Q610" s="1" t="s">
        <v>1980</v>
      </c>
      <c r="R610" s="2" t="s">
        <v>3423</v>
      </c>
      <c r="S610" s="1" t="s">
        <v>3997</v>
      </c>
      <c r="T610" s="1" t="s">
        <v>2015</v>
      </c>
      <c r="X610" s="20" t="s">
        <v>4966</v>
      </c>
      <c r="Y610" s="212">
        <v>0.3</v>
      </c>
      <c r="Z610" s="24">
        <v>0</v>
      </c>
      <c r="AA610" s="160" t="s">
        <v>5060</v>
      </c>
      <c r="AB610" s="20" t="s">
        <v>1508</v>
      </c>
      <c r="AC610" s="212">
        <v>0.6</v>
      </c>
      <c r="AD610" s="24">
        <v>0</v>
      </c>
      <c r="AE610" s="159" t="s">
        <v>4988</v>
      </c>
      <c r="AH610" s="24">
        <v>0</v>
      </c>
      <c r="AI610" s="159"/>
      <c r="AN610" s="24">
        <v>130014</v>
      </c>
      <c r="AO610" s="24">
        <v>14446</v>
      </c>
      <c r="AP610" s="212">
        <v>0.9</v>
      </c>
      <c r="AQ610" s="159" t="s">
        <v>1891</v>
      </c>
    </row>
    <row r="611" spans="1:43" ht="21" customHeight="1">
      <c r="A611" s="18" t="s">
        <v>1918</v>
      </c>
      <c r="C611" s="6" t="s">
        <v>1919</v>
      </c>
      <c r="D611" s="1" t="s">
        <v>1920</v>
      </c>
      <c r="E611" s="1" t="s">
        <v>1921</v>
      </c>
      <c r="F611" s="1" t="s">
        <v>1922</v>
      </c>
      <c r="G611" s="1" t="s">
        <v>1923</v>
      </c>
      <c r="H611" s="18">
        <v>763725</v>
      </c>
      <c r="I611" s="18">
        <v>763725</v>
      </c>
      <c r="J611" s="3">
        <v>763725</v>
      </c>
      <c r="K611" s="3">
        <v>0</v>
      </c>
      <c r="L611" s="1" t="s">
        <v>1924</v>
      </c>
      <c r="M611" s="1" t="s">
        <v>1925</v>
      </c>
      <c r="N611" s="1" t="s">
        <v>1926</v>
      </c>
      <c r="O611" s="1" t="s">
        <v>1927</v>
      </c>
      <c r="P611" s="226" t="s">
        <v>1928</v>
      </c>
      <c r="Q611" s="227" t="s">
        <v>1929</v>
      </c>
      <c r="R611" s="2">
        <v>0</v>
      </c>
      <c r="S611" s="163" t="s">
        <v>1930</v>
      </c>
      <c r="T611" s="1" t="s">
        <v>1917</v>
      </c>
      <c r="X611" s="229" t="s">
        <v>4966</v>
      </c>
      <c r="Y611" s="212">
        <v>0.3</v>
      </c>
      <c r="Z611" s="24">
        <v>229117.5</v>
      </c>
      <c r="AA611" s="20">
        <v>2016.1</v>
      </c>
      <c r="AB611" s="229" t="s">
        <v>4966</v>
      </c>
      <c r="AC611" s="212">
        <v>0.6</v>
      </c>
      <c r="AD611" s="24">
        <v>458235</v>
      </c>
      <c r="AE611" s="30"/>
      <c r="AF611" s="30"/>
      <c r="AG611" s="212">
        <v>0.1</v>
      </c>
      <c r="AH611" s="24" t="s">
        <v>4967</v>
      </c>
      <c r="AI611" s="30" t="s">
        <v>4968</v>
      </c>
      <c r="AJ611" s="30"/>
      <c r="AK611" s="30"/>
      <c r="AL611" s="24"/>
      <c r="AM611" s="30"/>
      <c r="AN611" s="218">
        <v>763725</v>
      </c>
      <c r="AO611" s="218">
        <v>0</v>
      </c>
      <c r="AP611" s="212">
        <v>1</v>
      </c>
      <c r="AQ611" s="159"/>
    </row>
    <row r="612" spans="1:43" ht="21" customHeight="1">
      <c r="A612" s="18" t="s">
        <v>3955</v>
      </c>
      <c r="C612" s="6" t="s">
        <v>3969</v>
      </c>
      <c r="D612" s="1" t="s">
        <v>3970</v>
      </c>
      <c r="E612" s="1" t="s">
        <v>3971</v>
      </c>
      <c r="F612" s="1" t="s">
        <v>3972</v>
      </c>
      <c r="G612" s="1" t="s">
        <v>3973</v>
      </c>
      <c r="H612" s="18">
        <v>50817.99</v>
      </c>
      <c r="I612" s="18">
        <v>43434.18</v>
      </c>
      <c r="J612" s="3">
        <v>43434.18</v>
      </c>
      <c r="K612" s="3">
        <v>-5.1282051572343335E-4</v>
      </c>
      <c r="M612" s="1" t="s">
        <v>2193</v>
      </c>
      <c r="N612" s="1" t="s">
        <v>3974</v>
      </c>
      <c r="O612" s="1" t="s">
        <v>3975</v>
      </c>
      <c r="P612" s="1" t="s">
        <v>3976</v>
      </c>
      <c r="Q612" s="1" t="s">
        <v>1980</v>
      </c>
      <c r="R612" s="2" t="s">
        <v>3423</v>
      </c>
      <c r="S612" s="1" t="s">
        <v>3977</v>
      </c>
      <c r="T612" s="1" t="s">
        <v>1982</v>
      </c>
      <c r="X612" s="20" t="s">
        <v>1506</v>
      </c>
      <c r="Y612" s="212">
        <v>1</v>
      </c>
      <c r="Z612" s="24">
        <v>0</v>
      </c>
      <c r="AA612" s="160" t="s">
        <v>5059</v>
      </c>
      <c r="AD612" s="24">
        <v>0</v>
      </c>
      <c r="AE612" s="159"/>
      <c r="AH612" s="24">
        <v>0</v>
      </c>
      <c r="AI612" s="159"/>
      <c r="AN612" s="24">
        <v>50817.99</v>
      </c>
      <c r="AO612" s="24">
        <v>0</v>
      </c>
      <c r="AP612" s="212">
        <v>1</v>
      </c>
      <c r="AQ612" s="159" t="s">
        <v>1768</v>
      </c>
    </row>
    <row r="613" spans="1:43" ht="21" customHeight="1">
      <c r="A613" s="18" t="s">
        <v>1931</v>
      </c>
      <c r="C613" s="6" t="s">
        <v>1932</v>
      </c>
      <c r="D613" s="1" t="s">
        <v>1933</v>
      </c>
      <c r="E613" s="1" t="s">
        <v>1934</v>
      </c>
      <c r="F613" s="1" t="s">
        <v>1935</v>
      </c>
      <c r="G613" s="1" t="s">
        <v>1936</v>
      </c>
      <c r="H613" s="18">
        <v>450500</v>
      </c>
      <c r="I613" s="18">
        <f>IF(Z613="增值税",(H613/(1+AA613)),(H613))</f>
        <v>450500</v>
      </c>
      <c r="J613" s="3">
        <v>425000</v>
      </c>
      <c r="K613" s="3">
        <v>0</v>
      </c>
      <c r="M613" s="1" t="s">
        <v>1937</v>
      </c>
      <c r="N613" s="1" t="s">
        <v>1938</v>
      </c>
      <c r="O613" s="1" t="s">
        <v>1939</v>
      </c>
      <c r="P613" s="226" t="s">
        <v>1940</v>
      </c>
      <c r="Q613" s="227" t="s">
        <v>1929</v>
      </c>
      <c r="R613" s="2">
        <v>0.06</v>
      </c>
      <c r="S613" s="163" t="s">
        <v>1941</v>
      </c>
      <c r="T613" s="1" t="s">
        <v>1904</v>
      </c>
      <c r="X613" s="229" t="s">
        <v>4969</v>
      </c>
      <c r="Y613" s="212">
        <v>1</v>
      </c>
      <c r="Z613" s="24">
        <v>450500</v>
      </c>
      <c r="AA613" s="30" t="s">
        <v>4970</v>
      </c>
      <c r="AB613" s="30"/>
      <c r="AE613" s="30"/>
      <c r="AF613" s="30"/>
      <c r="AI613" s="30"/>
      <c r="AJ613" s="30"/>
      <c r="AK613" s="30"/>
      <c r="AL613" s="24"/>
      <c r="AM613" s="30"/>
      <c r="AN613" s="218">
        <v>450500</v>
      </c>
      <c r="AO613" s="218">
        <v>0</v>
      </c>
      <c r="AP613" s="212">
        <v>1</v>
      </c>
      <c r="AQ613" s="159"/>
    </row>
    <row r="614" spans="1:43" ht="21" customHeight="1">
      <c r="A614" s="18" t="s">
        <v>1942</v>
      </c>
      <c r="C614" s="6" t="s">
        <v>1943</v>
      </c>
      <c r="D614" s="1" t="s">
        <v>1944</v>
      </c>
      <c r="E614" s="1" t="s">
        <v>1945</v>
      </c>
      <c r="F614" s="1" t="s">
        <v>1946</v>
      </c>
      <c r="G614" s="1" t="s">
        <v>1947</v>
      </c>
      <c r="H614" s="18">
        <v>727941.06</v>
      </c>
      <c r="I614" s="18">
        <f>IF(Z614="增值税",(H614/(1+AA614)),(H614))</f>
        <v>727941.06</v>
      </c>
      <c r="J614" s="3">
        <v>385488.28</v>
      </c>
      <c r="K614" s="3">
        <v>301248.56905660371</v>
      </c>
      <c r="L614" s="1" t="s">
        <v>1948</v>
      </c>
      <c r="M614" s="1" t="s">
        <v>1949</v>
      </c>
      <c r="N614" s="1" t="s">
        <v>1950</v>
      </c>
      <c r="O614" s="1" t="s">
        <v>1951</v>
      </c>
      <c r="P614" s="226" t="s">
        <v>1952</v>
      </c>
      <c r="Q614" s="227" t="s">
        <v>1929</v>
      </c>
      <c r="R614" s="2">
        <v>0.06</v>
      </c>
      <c r="S614" s="163" t="s">
        <v>1953</v>
      </c>
      <c r="T614" s="1" t="s">
        <v>1904</v>
      </c>
      <c r="X614" s="229" t="s">
        <v>4971</v>
      </c>
      <c r="Y614" s="212">
        <v>0.27210000000000001</v>
      </c>
      <c r="Z614" s="24">
        <v>198071.2</v>
      </c>
      <c r="AA614" s="30" t="s">
        <v>4972</v>
      </c>
      <c r="AB614" s="30" t="s">
        <v>4973</v>
      </c>
      <c r="AC614" s="212">
        <v>0.17</v>
      </c>
      <c r="AD614" s="24">
        <v>123006</v>
      </c>
      <c r="AE614" s="20">
        <v>2016.11</v>
      </c>
      <c r="AF614" s="30"/>
      <c r="AG614" s="212">
        <v>0.12</v>
      </c>
      <c r="AH614" s="24">
        <v>87540.38</v>
      </c>
      <c r="AI614" s="20">
        <v>2018.1</v>
      </c>
      <c r="AJ614" s="30"/>
      <c r="AK614" s="30"/>
      <c r="AL614" s="24"/>
      <c r="AM614" s="30"/>
      <c r="AN614" s="218">
        <v>408617.58</v>
      </c>
      <c r="AO614" s="218">
        <v>319323.48000000004</v>
      </c>
      <c r="AP614" s="212">
        <v>0.56133333102545413</v>
      </c>
      <c r="AQ614" s="159"/>
    </row>
    <row r="615" spans="1:43" ht="21" customHeight="1">
      <c r="A615" s="18" t="s">
        <v>1954</v>
      </c>
      <c r="C615" s="6" t="s">
        <v>1955</v>
      </c>
      <c r="D615" s="1" t="s">
        <v>1956</v>
      </c>
      <c r="E615" s="1" t="s">
        <v>1957</v>
      </c>
      <c r="F615" s="1" t="s">
        <v>1958</v>
      </c>
      <c r="G615" s="1" t="s">
        <v>1959</v>
      </c>
      <c r="H615" s="18">
        <v>1231200</v>
      </c>
      <c r="I615" s="18">
        <f>IF(Z615="增值税",(H615/1.17),(H615))</f>
        <v>1231200</v>
      </c>
      <c r="J615" s="3">
        <v>1231200</v>
      </c>
      <c r="K615" s="3">
        <v>0</v>
      </c>
      <c r="L615" s="1" t="s">
        <v>1960</v>
      </c>
      <c r="M615" s="1" t="s">
        <v>1961</v>
      </c>
      <c r="N615" s="1" t="s">
        <v>1962</v>
      </c>
      <c r="O615" s="1" t="s">
        <v>1963</v>
      </c>
      <c r="P615" s="1" t="s">
        <v>1964</v>
      </c>
      <c r="Q615" s="1" t="s">
        <v>1929</v>
      </c>
      <c r="R615" s="2">
        <v>0</v>
      </c>
      <c r="S615" s="1" t="s">
        <v>1965</v>
      </c>
      <c r="T615" s="1" t="s">
        <v>1917</v>
      </c>
      <c r="X615" s="20" t="s">
        <v>4966</v>
      </c>
      <c r="Y615" s="212">
        <v>0.3</v>
      </c>
      <c r="Z615" s="24">
        <v>369360</v>
      </c>
      <c r="AA615" s="20">
        <v>2016.1</v>
      </c>
      <c r="AB615" s="20" t="s">
        <v>1508</v>
      </c>
      <c r="AC615" s="212">
        <v>0.65</v>
      </c>
      <c r="AD615" s="24">
        <v>800280</v>
      </c>
      <c r="AE615" s="20">
        <v>2016.6</v>
      </c>
      <c r="AH615" s="24">
        <v>0</v>
      </c>
      <c r="AL615" s="24"/>
      <c r="AN615" s="20">
        <v>1169640</v>
      </c>
      <c r="AO615" s="20">
        <v>61560</v>
      </c>
      <c r="AP615" s="212">
        <v>0.95</v>
      </c>
      <c r="AQ615" s="159"/>
    </row>
    <row r="616" spans="1:43" ht="21" customHeight="1">
      <c r="A616" s="18" t="s">
        <v>1966</v>
      </c>
      <c r="C616" s="6" t="s">
        <v>1955</v>
      </c>
      <c r="D616" s="1" t="s">
        <v>1956</v>
      </c>
      <c r="E616" s="1" t="s">
        <v>1967</v>
      </c>
      <c r="F616" s="1" t="s">
        <v>1968</v>
      </c>
      <c r="G616" s="1" t="s">
        <v>1969</v>
      </c>
      <c r="H616" s="18">
        <v>1332071.28</v>
      </c>
      <c r="I616" s="18">
        <v>1332071.28</v>
      </c>
      <c r="J616" s="3">
        <v>1332071.28</v>
      </c>
      <c r="K616" s="3">
        <v>0</v>
      </c>
      <c r="L616" s="1" t="s">
        <v>1960</v>
      </c>
      <c r="M616" s="1" t="s">
        <v>1961</v>
      </c>
      <c r="N616" s="1" t="s">
        <v>4565</v>
      </c>
      <c r="O616" s="1" t="s">
        <v>4566</v>
      </c>
      <c r="P616" s="1">
        <v>2016.1</v>
      </c>
      <c r="Q616" s="1" t="s">
        <v>1929</v>
      </c>
      <c r="R616" s="2">
        <v>0</v>
      </c>
      <c r="S616" s="163" t="s">
        <v>4567</v>
      </c>
      <c r="T616" s="1" t="s">
        <v>1917</v>
      </c>
      <c r="X616" s="20" t="s">
        <v>4966</v>
      </c>
      <c r="Y616" s="212">
        <v>0.3</v>
      </c>
      <c r="Z616" s="24">
        <v>399621.38400000002</v>
      </c>
      <c r="AA616" s="20">
        <v>2016.1</v>
      </c>
      <c r="AB616" s="20" t="s">
        <v>1508</v>
      </c>
      <c r="AC616" s="212">
        <v>0.65</v>
      </c>
      <c r="AD616" s="24">
        <v>865846.33200000005</v>
      </c>
      <c r="AE616" s="20">
        <v>2016.7</v>
      </c>
      <c r="AL616" s="24"/>
      <c r="AN616" s="165">
        <v>1265467.716</v>
      </c>
      <c r="AO616" s="165">
        <v>66603.564000000013</v>
      </c>
      <c r="AP616" s="212">
        <v>0.95</v>
      </c>
      <c r="AQ616" s="159"/>
    </row>
    <row r="617" spans="1:43" ht="21" customHeight="1">
      <c r="A617" s="18" t="s">
        <v>3998</v>
      </c>
      <c r="C617" s="6" t="s">
        <v>1955</v>
      </c>
      <c r="D617" s="1" t="s">
        <v>3999</v>
      </c>
      <c r="E617" s="1" t="s">
        <v>4000</v>
      </c>
      <c r="F617" s="1" t="s">
        <v>4001</v>
      </c>
      <c r="G617" s="1" t="s">
        <v>4002</v>
      </c>
      <c r="H617" s="18">
        <v>2131500</v>
      </c>
      <c r="I617" s="18">
        <v>2131500</v>
      </c>
      <c r="J617" s="3">
        <v>2131500</v>
      </c>
      <c r="K617" s="3">
        <v>0</v>
      </c>
      <c r="M617" s="1" t="s">
        <v>3966</v>
      </c>
      <c r="N617" s="1" t="s">
        <v>2279</v>
      </c>
      <c r="O617" s="1" t="s">
        <v>4003</v>
      </c>
      <c r="P617" s="1" t="s">
        <v>4004</v>
      </c>
      <c r="Q617" s="1" t="s">
        <v>1980</v>
      </c>
      <c r="R617" s="2" t="s">
        <v>3423</v>
      </c>
      <c r="S617" s="1" t="s">
        <v>3920</v>
      </c>
      <c r="T617" s="1" t="s">
        <v>2015</v>
      </c>
      <c r="X617" s="20" t="s">
        <v>1506</v>
      </c>
      <c r="Y617" s="212">
        <v>0.3</v>
      </c>
      <c r="Z617" s="24">
        <v>0</v>
      </c>
      <c r="AA617" s="20">
        <v>2016.1</v>
      </c>
      <c r="AB617" s="20" t="s">
        <v>1508</v>
      </c>
      <c r="AC617" s="212">
        <v>0.7</v>
      </c>
      <c r="AD617" s="24">
        <v>0</v>
      </c>
      <c r="AE617" s="159">
        <v>2016.6</v>
      </c>
      <c r="AH617" s="24">
        <v>0</v>
      </c>
      <c r="AI617" s="159"/>
      <c r="AN617" s="24">
        <v>2131500</v>
      </c>
      <c r="AO617" s="24">
        <v>0</v>
      </c>
      <c r="AP617" s="212">
        <v>1</v>
      </c>
      <c r="AQ617" s="159" t="s">
        <v>1768</v>
      </c>
    </row>
    <row r="618" spans="1:43" ht="21" customHeight="1">
      <c r="A618" s="18" t="s">
        <v>4005</v>
      </c>
      <c r="C618" s="6" t="s">
        <v>1955</v>
      </c>
      <c r="D618" s="1" t="s">
        <v>3999</v>
      </c>
      <c r="E618" s="1" t="s">
        <v>4006</v>
      </c>
      <c r="F618" s="1" t="s">
        <v>4007</v>
      </c>
      <c r="G618" s="1" t="s">
        <v>4008</v>
      </c>
      <c r="H618" s="18">
        <v>2739198.87</v>
      </c>
      <c r="I618" s="18">
        <v>2739198.87</v>
      </c>
      <c r="J618" s="3">
        <v>2739198.87</v>
      </c>
      <c r="K618" s="3">
        <v>0</v>
      </c>
      <c r="M618" s="1" t="s">
        <v>3966</v>
      </c>
      <c r="N618" s="1" t="s">
        <v>4009</v>
      </c>
      <c r="O618" s="1" t="s">
        <v>4010</v>
      </c>
      <c r="P618" s="1" t="s">
        <v>4004</v>
      </c>
      <c r="Q618" s="1" t="s">
        <v>1980</v>
      </c>
      <c r="R618" s="2" t="s">
        <v>3423</v>
      </c>
      <c r="S618" s="158" t="s">
        <v>4011</v>
      </c>
      <c r="T618" s="1" t="s">
        <v>2015</v>
      </c>
      <c r="X618" s="20" t="s">
        <v>1506</v>
      </c>
      <c r="Y618" s="212">
        <v>0.3</v>
      </c>
      <c r="Z618" s="24">
        <v>0</v>
      </c>
      <c r="AA618" s="20">
        <v>2016.1</v>
      </c>
      <c r="AB618" s="30" t="s">
        <v>1508</v>
      </c>
      <c r="AC618" s="212">
        <v>0.65</v>
      </c>
      <c r="AD618" s="24">
        <v>0</v>
      </c>
      <c r="AE618" s="159">
        <v>2016.6</v>
      </c>
      <c r="AH618" s="24">
        <v>0</v>
      </c>
      <c r="AI618" s="159"/>
      <c r="AN618" s="24">
        <v>2602238.9265000001</v>
      </c>
      <c r="AO618" s="24">
        <v>136959.94350000005</v>
      </c>
      <c r="AP618" s="212">
        <v>0.95</v>
      </c>
      <c r="AQ618" s="159" t="s">
        <v>1768</v>
      </c>
    </row>
    <row r="619" spans="1:43" ht="21" customHeight="1">
      <c r="A619" s="18" t="s">
        <v>4568</v>
      </c>
      <c r="C619" s="6" t="s">
        <v>4569</v>
      </c>
      <c r="D619" s="1" t="s">
        <v>4570</v>
      </c>
      <c r="E619" s="1" t="s">
        <v>4571</v>
      </c>
      <c r="F619" s="1" t="s">
        <v>4572</v>
      </c>
      <c r="G619" s="1" t="s">
        <v>4573</v>
      </c>
      <c r="H619" s="18">
        <v>15735</v>
      </c>
      <c r="I619" s="18">
        <v>14844.34</v>
      </c>
      <c r="J619" s="3">
        <v>14844.34</v>
      </c>
      <c r="K619" s="3">
        <v>-3.7735849218734074E-4</v>
      </c>
      <c r="L619" s="1" t="s">
        <v>4574</v>
      </c>
      <c r="M619" s="1" t="s">
        <v>1961</v>
      </c>
      <c r="N619" s="1" t="s">
        <v>4575</v>
      </c>
      <c r="O619" s="1" t="s">
        <v>4576</v>
      </c>
      <c r="P619" s="1">
        <v>2016.7</v>
      </c>
      <c r="Q619" s="1" t="s">
        <v>1929</v>
      </c>
      <c r="R619" s="2">
        <v>0.06</v>
      </c>
      <c r="S619" s="163" t="s">
        <v>4577</v>
      </c>
      <c r="T619" s="1" t="s">
        <v>1904</v>
      </c>
      <c r="X619" s="20" t="s">
        <v>4974</v>
      </c>
      <c r="Y619" s="212">
        <v>1</v>
      </c>
      <c r="Z619" s="24">
        <v>15735</v>
      </c>
      <c r="AA619" s="159" t="s">
        <v>4975</v>
      </c>
      <c r="AL619" s="24"/>
      <c r="AN619" s="165">
        <v>15735</v>
      </c>
      <c r="AO619" s="165">
        <v>0</v>
      </c>
      <c r="AP619" s="212">
        <v>1</v>
      </c>
      <c r="AQ619" s="159"/>
    </row>
    <row r="620" spans="1:43" ht="21" customHeight="1">
      <c r="A620" s="18" t="s">
        <v>4578</v>
      </c>
      <c r="C620" s="6" t="s">
        <v>4569</v>
      </c>
      <c r="D620" s="1" t="s">
        <v>4570</v>
      </c>
      <c r="E620" s="1" t="s">
        <v>4571</v>
      </c>
      <c r="F620" s="1" t="s">
        <v>4579</v>
      </c>
      <c r="G620" s="1" t="s">
        <v>4573</v>
      </c>
      <c r="H620" s="18">
        <v>27517.5</v>
      </c>
      <c r="I620" s="18">
        <v>25959.91</v>
      </c>
      <c r="J620" s="230">
        <v>25959.91</v>
      </c>
      <c r="K620" s="3">
        <v>-4.3396226428740192E-3</v>
      </c>
      <c r="L620" s="1" t="s">
        <v>4580</v>
      </c>
      <c r="M620" s="1" t="s">
        <v>4581</v>
      </c>
      <c r="N620" s="1" t="s">
        <v>4575</v>
      </c>
      <c r="O620" s="1" t="s">
        <v>4582</v>
      </c>
      <c r="P620" s="1">
        <v>2016.9</v>
      </c>
      <c r="Q620" s="1" t="s">
        <v>1929</v>
      </c>
      <c r="R620" s="2">
        <v>0.06</v>
      </c>
      <c r="S620" s="163" t="s">
        <v>4583</v>
      </c>
      <c r="T620" s="1" t="s">
        <v>1904</v>
      </c>
      <c r="X620" s="20" t="s">
        <v>4974</v>
      </c>
      <c r="Y620" s="212">
        <v>1</v>
      </c>
      <c r="Z620" s="24">
        <v>27517.5</v>
      </c>
      <c r="AA620" s="20">
        <v>2017.3</v>
      </c>
      <c r="AL620" s="24"/>
      <c r="AN620" s="165">
        <v>27517.5</v>
      </c>
      <c r="AO620" s="165">
        <v>0</v>
      </c>
      <c r="AP620" s="212">
        <v>1</v>
      </c>
      <c r="AQ620" s="159"/>
    </row>
    <row r="621" spans="1:43" ht="21" customHeight="1">
      <c r="A621" s="18" t="s">
        <v>4585</v>
      </c>
      <c r="C621" s="6" t="s">
        <v>4569</v>
      </c>
      <c r="D621" s="1" t="s">
        <v>4570</v>
      </c>
      <c r="E621" s="1" t="s">
        <v>4571</v>
      </c>
      <c r="F621" s="1" t="s">
        <v>4586</v>
      </c>
      <c r="G621" s="1" t="s">
        <v>4573</v>
      </c>
      <c r="H621" s="18">
        <v>44737.5</v>
      </c>
      <c r="I621" s="18">
        <v>42205.19</v>
      </c>
      <c r="J621" s="230">
        <v>42205.19</v>
      </c>
      <c r="K621" s="3">
        <v>-1.3207547235651873E-3</v>
      </c>
      <c r="L621" s="1" t="s">
        <v>4587</v>
      </c>
      <c r="M621" s="1" t="s">
        <v>4581</v>
      </c>
      <c r="N621" s="1" t="s">
        <v>4575</v>
      </c>
      <c r="O621" s="1" t="s">
        <v>4588</v>
      </c>
      <c r="P621" s="1" t="s">
        <v>4589</v>
      </c>
      <c r="Q621" s="1" t="s">
        <v>1929</v>
      </c>
      <c r="R621" s="2">
        <v>0.06</v>
      </c>
      <c r="S621" s="163" t="s">
        <v>4583</v>
      </c>
      <c r="T621" s="1" t="s">
        <v>1904</v>
      </c>
      <c r="X621" s="20" t="s">
        <v>4976</v>
      </c>
      <c r="Y621" s="212">
        <v>1</v>
      </c>
      <c r="Z621" s="24">
        <v>44737.5</v>
      </c>
      <c r="AA621" s="20">
        <v>2017.9</v>
      </c>
      <c r="AL621" s="24"/>
      <c r="AN621" s="165">
        <v>44737.5</v>
      </c>
      <c r="AO621" s="165">
        <v>0</v>
      </c>
      <c r="AP621" s="212">
        <v>1</v>
      </c>
      <c r="AQ621" s="159"/>
    </row>
    <row r="622" spans="1:43" ht="21" customHeight="1">
      <c r="A622" s="18" t="s">
        <v>52</v>
      </c>
      <c r="C622" s="6" t="s">
        <v>4569</v>
      </c>
      <c r="D622" s="1" t="s">
        <v>4570</v>
      </c>
      <c r="E622" s="1" t="s">
        <v>4571</v>
      </c>
      <c r="F622" s="1" t="s">
        <v>4590</v>
      </c>
      <c r="G622" s="1" t="s">
        <v>4573</v>
      </c>
      <c r="H622" s="18">
        <v>40455</v>
      </c>
      <c r="I622" s="18">
        <v>38165.089999999997</v>
      </c>
      <c r="J622" s="230">
        <v>38165.089999999997</v>
      </c>
      <c r="K622" s="3">
        <v>4.339622646511998E-3</v>
      </c>
      <c r="L622" s="1" t="s">
        <v>4587</v>
      </c>
      <c r="M622" s="1" t="s">
        <v>4581</v>
      </c>
      <c r="N622" s="1" t="s">
        <v>4575</v>
      </c>
      <c r="O622" s="1" t="s">
        <v>4588</v>
      </c>
      <c r="P622" s="1" t="s">
        <v>4589</v>
      </c>
      <c r="Q622" s="1" t="s">
        <v>1929</v>
      </c>
      <c r="R622" s="2">
        <v>0.06</v>
      </c>
      <c r="S622" s="163" t="s">
        <v>4583</v>
      </c>
      <c r="T622" s="1" t="s">
        <v>1904</v>
      </c>
      <c r="X622" s="20" t="s">
        <v>4976</v>
      </c>
      <c r="Y622" s="212">
        <v>1</v>
      </c>
      <c r="Z622" s="24">
        <v>40455</v>
      </c>
      <c r="AA622" s="20">
        <v>2017.9</v>
      </c>
      <c r="AL622" s="24"/>
      <c r="AN622" s="165">
        <v>40455</v>
      </c>
      <c r="AO622" s="165">
        <v>0</v>
      </c>
      <c r="AP622" s="212">
        <v>1</v>
      </c>
      <c r="AQ622" s="159"/>
    </row>
    <row r="623" spans="1:43" ht="21" customHeight="1">
      <c r="A623" s="18" t="s">
        <v>4591</v>
      </c>
      <c r="B623" s="25" t="s">
        <v>5186</v>
      </c>
      <c r="C623" s="6" t="s">
        <v>4592</v>
      </c>
      <c r="D623" s="1" t="s">
        <v>4570</v>
      </c>
      <c r="E623" s="1" t="s">
        <v>4571</v>
      </c>
      <c r="F623" s="1" t="s">
        <v>4593</v>
      </c>
      <c r="G623" s="1" t="s">
        <v>4594</v>
      </c>
      <c r="H623" s="18">
        <v>46230</v>
      </c>
      <c r="I623" s="18">
        <v>43613.21</v>
      </c>
      <c r="J623" s="230">
        <v>43613.21</v>
      </c>
      <c r="K623" s="3">
        <v>-2.4528301873942837E-3</v>
      </c>
      <c r="L623" s="1" t="s">
        <v>4595</v>
      </c>
      <c r="M623" s="1" t="s">
        <v>4581</v>
      </c>
      <c r="N623" s="1" t="s">
        <v>4575</v>
      </c>
      <c r="O623" s="1" t="s">
        <v>4596</v>
      </c>
      <c r="P623" s="1" t="s">
        <v>4597</v>
      </c>
      <c r="Q623" s="1" t="s">
        <v>1929</v>
      </c>
      <c r="R623" s="2">
        <v>0.06</v>
      </c>
      <c r="S623" s="163" t="s">
        <v>4583</v>
      </c>
      <c r="T623" s="1" t="s">
        <v>1904</v>
      </c>
      <c r="X623" s="20" t="s">
        <v>4976</v>
      </c>
      <c r="Y623" s="212">
        <v>1</v>
      </c>
      <c r="Z623" s="24">
        <v>46230</v>
      </c>
      <c r="AA623" s="20">
        <v>2018.5</v>
      </c>
      <c r="AL623" s="24"/>
      <c r="AN623" s="165">
        <v>0</v>
      </c>
      <c r="AO623" s="165">
        <v>46230</v>
      </c>
      <c r="AP623" s="212">
        <v>0</v>
      </c>
      <c r="AQ623" s="159"/>
    </row>
    <row r="624" spans="1:43" ht="21" customHeight="1">
      <c r="A624" s="18" t="s">
        <v>4598</v>
      </c>
      <c r="B624" s="25" t="s">
        <v>5191</v>
      </c>
      <c r="C624" s="6" t="s">
        <v>4599</v>
      </c>
      <c r="D624" s="1" t="s">
        <v>4600</v>
      </c>
      <c r="E624" s="1" t="s">
        <v>4601</v>
      </c>
      <c r="F624" s="1" t="s">
        <v>4602</v>
      </c>
      <c r="G624" s="1" t="s">
        <v>4603</v>
      </c>
      <c r="H624" s="18">
        <v>48255</v>
      </c>
      <c r="I624" s="18">
        <v>45523.58</v>
      </c>
      <c r="J624" s="230">
        <v>45523.58</v>
      </c>
      <c r="K624" s="3">
        <v>4.9056603747885674E-3</v>
      </c>
      <c r="L624" s="1" t="s">
        <v>4604</v>
      </c>
      <c r="M624" s="1" t="s">
        <v>4605</v>
      </c>
      <c r="N624" s="1" t="s">
        <v>4575</v>
      </c>
      <c r="O624" s="1" t="s">
        <v>4596</v>
      </c>
      <c r="P624" s="1" t="s">
        <v>4597</v>
      </c>
      <c r="Q624" s="1" t="s">
        <v>1929</v>
      </c>
      <c r="R624" s="2">
        <v>0.06</v>
      </c>
      <c r="S624" s="163" t="s">
        <v>4606</v>
      </c>
      <c r="T624" s="1" t="s">
        <v>1904</v>
      </c>
      <c r="X624" s="20" t="s">
        <v>4974</v>
      </c>
      <c r="Y624" s="212">
        <v>1</v>
      </c>
      <c r="Z624" s="24">
        <v>48255</v>
      </c>
      <c r="AA624" s="20">
        <v>2018.5</v>
      </c>
      <c r="AL624" s="24"/>
      <c r="AN624" s="165">
        <v>0</v>
      </c>
      <c r="AO624" s="165">
        <v>48255</v>
      </c>
      <c r="AP624" s="212">
        <v>0</v>
      </c>
      <c r="AQ624" s="159"/>
    </row>
    <row r="625" spans="1:43" ht="21" customHeight="1">
      <c r="A625" s="18" t="s">
        <v>4607</v>
      </c>
      <c r="C625" s="6" t="s">
        <v>4608</v>
      </c>
      <c r="D625" s="1" t="s">
        <v>4609</v>
      </c>
      <c r="E625" s="1" t="s">
        <v>4610</v>
      </c>
      <c r="F625" s="1" t="s">
        <v>4611</v>
      </c>
      <c r="G625" s="1" t="s">
        <v>4612</v>
      </c>
      <c r="H625" s="18">
        <v>17000</v>
      </c>
      <c r="I625" s="18">
        <v>16037.74</v>
      </c>
      <c r="J625" s="3">
        <v>16037.74</v>
      </c>
      <c r="K625" s="3">
        <v>-4.1509433976898436E-3</v>
      </c>
      <c r="L625" s="1" t="s">
        <v>4613</v>
      </c>
      <c r="M625" s="1" t="s">
        <v>1912</v>
      </c>
      <c r="N625" s="1" t="s">
        <v>4614</v>
      </c>
      <c r="O625" s="1" t="s">
        <v>4615</v>
      </c>
      <c r="P625" s="1" t="s">
        <v>4616</v>
      </c>
      <c r="Q625" s="1" t="s">
        <v>1929</v>
      </c>
      <c r="R625" s="2">
        <v>0.06</v>
      </c>
      <c r="S625" s="163" t="s">
        <v>4617</v>
      </c>
      <c r="T625" s="1" t="s">
        <v>1904</v>
      </c>
      <c r="X625" s="20" t="s">
        <v>4966</v>
      </c>
      <c r="Y625" s="212">
        <v>1</v>
      </c>
      <c r="Z625" s="24">
        <v>17000</v>
      </c>
      <c r="AA625" s="20">
        <v>2016.2</v>
      </c>
      <c r="AD625" s="24">
        <v>0</v>
      </c>
      <c r="AL625" s="24"/>
      <c r="AN625" s="165">
        <v>17000</v>
      </c>
      <c r="AO625" s="165">
        <v>0</v>
      </c>
      <c r="AP625" s="212">
        <v>1</v>
      </c>
      <c r="AQ625" s="159"/>
    </row>
    <row r="626" spans="1:43" ht="21" customHeight="1">
      <c r="A626" s="18" t="s">
        <v>4012</v>
      </c>
      <c r="C626" s="6" t="s">
        <v>4013</v>
      </c>
      <c r="D626" s="1" t="s">
        <v>4014</v>
      </c>
      <c r="E626" s="1" t="s">
        <v>4015</v>
      </c>
      <c r="F626" s="1" t="s">
        <v>4016</v>
      </c>
      <c r="G626" s="1" t="s">
        <v>4017</v>
      </c>
      <c r="H626" s="18">
        <v>2215730</v>
      </c>
      <c r="I626" s="18">
        <v>1893786.325</v>
      </c>
      <c r="J626" s="3">
        <v>1893786.325</v>
      </c>
      <c r="K626" s="3">
        <v>-2.1367496810853481E-4</v>
      </c>
      <c r="M626" s="1" t="s">
        <v>1976</v>
      </c>
      <c r="N626" s="1" t="s">
        <v>2076</v>
      </c>
      <c r="O626" s="1" t="s">
        <v>4018</v>
      </c>
      <c r="P626" s="1" t="s">
        <v>4019</v>
      </c>
      <c r="Q626" s="1" t="s">
        <v>1980</v>
      </c>
      <c r="R626" s="2" t="s">
        <v>3423</v>
      </c>
      <c r="S626" s="1" t="s">
        <v>3906</v>
      </c>
      <c r="T626" s="1" t="s">
        <v>1982</v>
      </c>
      <c r="X626" s="20" t="s">
        <v>1506</v>
      </c>
      <c r="Y626" s="212">
        <v>0.3</v>
      </c>
      <c r="Z626" s="24">
        <v>0</v>
      </c>
      <c r="AA626" s="160" t="s">
        <v>5061</v>
      </c>
      <c r="AB626" s="20" t="s">
        <v>1508</v>
      </c>
      <c r="AC626" s="212">
        <v>0.6</v>
      </c>
      <c r="AD626" s="24">
        <v>0</v>
      </c>
      <c r="AE626" s="159" t="s">
        <v>5027</v>
      </c>
      <c r="AG626" s="212">
        <v>0.1</v>
      </c>
      <c r="AH626" s="24">
        <v>221573</v>
      </c>
      <c r="AI626" s="159" t="s">
        <v>6091</v>
      </c>
      <c r="AN626" s="24">
        <v>1994157</v>
      </c>
      <c r="AO626" s="24">
        <v>221573</v>
      </c>
      <c r="AP626" s="212">
        <v>0.9</v>
      </c>
      <c r="AQ626" s="159" t="s">
        <v>1891</v>
      </c>
    </row>
    <row r="627" spans="1:43" ht="21" customHeight="1">
      <c r="A627" s="18" t="s">
        <v>4020</v>
      </c>
      <c r="C627" s="6" t="s">
        <v>330</v>
      </c>
      <c r="D627" s="1" t="s">
        <v>4021</v>
      </c>
      <c r="E627" s="1" t="s">
        <v>4022</v>
      </c>
      <c r="F627" s="1" t="s">
        <v>4023</v>
      </c>
      <c r="G627" s="1" t="s">
        <v>4024</v>
      </c>
      <c r="H627" s="18">
        <v>1062000</v>
      </c>
      <c r="I627" s="18">
        <v>907692.3</v>
      </c>
      <c r="J627" s="3">
        <v>907692.3</v>
      </c>
      <c r="K627" s="3">
        <v>0</v>
      </c>
      <c r="M627" s="1" t="s">
        <v>1976</v>
      </c>
      <c r="N627" s="1" t="s">
        <v>2076</v>
      </c>
      <c r="O627" s="1" t="s">
        <v>4018</v>
      </c>
      <c r="P627" s="1" t="s">
        <v>4019</v>
      </c>
      <c r="Q627" s="1" t="s">
        <v>1980</v>
      </c>
      <c r="R627" s="2" t="s">
        <v>3423</v>
      </c>
      <c r="S627" s="1" t="s">
        <v>3906</v>
      </c>
      <c r="T627" s="1" t="s">
        <v>1982</v>
      </c>
      <c r="X627" s="20" t="s">
        <v>1506</v>
      </c>
      <c r="Y627" s="212">
        <v>0.3</v>
      </c>
      <c r="Z627" s="24">
        <v>0</v>
      </c>
      <c r="AA627" s="160" t="s">
        <v>5062</v>
      </c>
      <c r="AB627" s="20" t="s">
        <v>1508</v>
      </c>
      <c r="AC627" s="212">
        <v>0.6</v>
      </c>
      <c r="AD627" s="24">
        <v>0</v>
      </c>
      <c r="AE627" s="159" t="s">
        <v>5063</v>
      </c>
      <c r="AG627" s="212">
        <v>0.1</v>
      </c>
      <c r="AH627" s="24">
        <v>106200</v>
      </c>
      <c r="AI627" s="159" t="s">
        <v>6091</v>
      </c>
      <c r="AN627" s="24">
        <v>955800</v>
      </c>
      <c r="AO627" s="24">
        <v>106200</v>
      </c>
      <c r="AP627" s="212">
        <v>0.9</v>
      </c>
      <c r="AQ627" s="159" t="s">
        <v>1768</v>
      </c>
    </row>
    <row r="628" spans="1:43" ht="21" customHeight="1">
      <c r="A628" s="18" t="s">
        <v>4025</v>
      </c>
      <c r="C628" s="6" t="s">
        <v>4026</v>
      </c>
      <c r="D628" s="1" t="s">
        <v>4027</v>
      </c>
      <c r="E628" s="1" t="s">
        <v>4028</v>
      </c>
      <c r="F628" s="1" t="s">
        <v>4029</v>
      </c>
      <c r="G628" s="1" t="s">
        <v>4030</v>
      </c>
      <c r="H628" s="18">
        <v>154898</v>
      </c>
      <c r="I628" s="18">
        <v>132391.45000000001</v>
      </c>
      <c r="J628" s="3">
        <v>132391.45000000001</v>
      </c>
      <c r="K628" s="3">
        <v>2.9914529877714813E-3</v>
      </c>
      <c r="M628" s="1" t="s">
        <v>2133</v>
      </c>
      <c r="N628" s="164" t="s">
        <v>4031</v>
      </c>
      <c r="O628" s="1" t="s">
        <v>4032</v>
      </c>
      <c r="P628" s="1" t="s">
        <v>4033</v>
      </c>
      <c r="Q628" s="1" t="s">
        <v>1980</v>
      </c>
      <c r="R628" s="2" t="s">
        <v>3423</v>
      </c>
      <c r="S628" s="1" t="s">
        <v>4034</v>
      </c>
      <c r="T628" s="1" t="s">
        <v>1982</v>
      </c>
      <c r="X628" s="20" t="s">
        <v>1506</v>
      </c>
      <c r="Y628" s="212">
        <v>0.3</v>
      </c>
      <c r="Z628" s="24">
        <v>0</v>
      </c>
      <c r="AA628" s="160" t="s">
        <v>5026</v>
      </c>
      <c r="AB628" s="20" t="s">
        <v>1508</v>
      </c>
      <c r="AC628" s="212">
        <v>0.65</v>
      </c>
      <c r="AD628" s="24">
        <v>0</v>
      </c>
      <c r="AE628" s="159">
        <v>2016.2</v>
      </c>
      <c r="AG628" s="212">
        <v>0.05</v>
      </c>
      <c r="AH628" s="24">
        <v>0</v>
      </c>
      <c r="AI628" s="159"/>
      <c r="AN628" s="24">
        <v>154898</v>
      </c>
      <c r="AO628" s="24">
        <v>0</v>
      </c>
      <c r="AP628" s="212">
        <v>1</v>
      </c>
      <c r="AQ628" s="159" t="s">
        <v>1891</v>
      </c>
    </row>
    <row r="629" spans="1:43" ht="21" customHeight="1">
      <c r="A629" s="18" t="s">
        <v>4035</v>
      </c>
      <c r="C629" s="6" t="s">
        <v>4026</v>
      </c>
      <c r="D629" s="1" t="s">
        <v>4027</v>
      </c>
      <c r="E629" s="1" t="s">
        <v>4028</v>
      </c>
      <c r="F629" s="1" t="s">
        <v>4036</v>
      </c>
      <c r="G629" s="1" t="s">
        <v>4037</v>
      </c>
      <c r="H629" s="18">
        <v>110000</v>
      </c>
      <c r="I629" s="18">
        <v>94017.1</v>
      </c>
      <c r="J629" s="3">
        <v>94017.1</v>
      </c>
      <c r="K629" s="3">
        <v>0</v>
      </c>
      <c r="M629" s="1" t="s">
        <v>2133</v>
      </c>
      <c r="N629" s="164" t="s">
        <v>4038</v>
      </c>
      <c r="O629" s="1" t="s">
        <v>4039</v>
      </c>
      <c r="P629" s="1" t="s">
        <v>4040</v>
      </c>
      <c r="Q629" s="1" t="s">
        <v>1980</v>
      </c>
      <c r="R629" s="2" t="s">
        <v>3423</v>
      </c>
      <c r="S629" s="1" t="s">
        <v>4034</v>
      </c>
      <c r="T629" s="1" t="s">
        <v>1982</v>
      </c>
      <c r="X629" s="20" t="s">
        <v>1506</v>
      </c>
      <c r="Y629" s="212">
        <v>0.3</v>
      </c>
      <c r="Z629" s="24">
        <v>0</v>
      </c>
      <c r="AA629" s="160" t="s">
        <v>5026</v>
      </c>
      <c r="AB629" s="20" t="s">
        <v>1508</v>
      </c>
      <c r="AC629" s="212">
        <v>0.65</v>
      </c>
      <c r="AD629" s="24">
        <v>0</v>
      </c>
      <c r="AE629" s="159">
        <v>2016.2</v>
      </c>
      <c r="AG629" s="212">
        <v>0.05</v>
      </c>
      <c r="AH629" s="24">
        <v>0</v>
      </c>
      <c r="AI629" s="159"/>
      <c r="AN629" s="24">
        <v>110000</v>
      </c>
      <c r="AO629" s="24">
        <v>0</v>
      </c>
      <c r="AP629" s="212">
        <v>1</v>
      </c>
      <c r="AQ629" s="159" t="s">
        <v>1891</v>
      </c>
    </row>
    <row r="630" spans="1:43" ht="21" customHeight="1">
      <c r="A630" s="18" t="s">
        <v>4618</v>
      </c>
      <c r="C630" s="6" t="s">
        <v>4042</v>
      </c>
      <c r="D630" s="1" t="s">
        <v>4619</v>
      </c>
      <c r="E630" s="1" t="s">
        <v>4044</v>
      </c>
      <c r="F630" s="1" t="s">
        <v>4620</v>
      </c>
      <c r="G630" s="1" t="s">
        <v>4621</v>
      </c>
      <c r="H630" s="18">
        <v>324000</v>
      </c>
      <c r="I630" s="18">
        <v>324000</v>
      </c>
      <c r="J630" s="3">
        <v>324000</v>
      </c>
      <c r="K630" s="3">
        <v>0</v>
      </c>
      <c r="L630" s="1" t="s">
        <v>4622</v>
      </c>
      <c r="M630" s="1" t="s">
        <v>1937</v>
      </c>
      <c r="N630" s="1" t="s">
        <v>4623</v>
      </c>
      <c r="O630" s="1" t="s">
        <v>4624</v>
      </c>
      <c r="P630" s="1" t="s">
        <v>1952</v>
      </c>
      <c r="Q630" s="1" t="s">
        <v>1929</v>
      </c>
      <c r="R630" s="2">
        <v>0</v>
      </c>
      <c r="S630" s="1" t="s">
        <v>4625</v>
      </c>
      <c r="T630" s="1" t="s">
        <v>1917</v>
      </c>
      <c r="X630" s="20" t="s">
        <v>4966</v>
      </c>
      <c r="Y630" s="212">
        <v>0.3</v>
      </c>
      <c r="Z630" s="24">
        <v>97200</v>
      </c>
      <c r="AA630" s="20" t="s">
        <v>4970</v>
      </c>
      <c r="AB630" s="20" t="s">
        <v>1508</v>
      </c>
      <c r="AC630" s="212">
        <v>0.65</v>
      </c>
      <c r="AD630" s="24">
        <v>210600</v>
      </c>
      <c r="AE630" s="20">
        <v>2016.2</v>
      </c>
      <c r="AF630" s="20" t="s">
        <v>4977</v>
      </c>
      <c r="AG630" s="212">
        <v>0.05</v>
      </c>
      <c r="AH630" s="24">
        <v>16200</v>
      </c>
      <c r="AI630" s="20">
        <v>2017.2</v>
      </c>
      <c r="AL630" s="24"/>
      <c r="AN630" s="20">
        <v>324000</v>
      </c>
      <c r="AO630" s="20">
        <v>0</v>
      </c>
      <c r="AP630" s="212">
        <v>1</v>
      </c>
      <c r="AQ630" s="159"/>
    </row>
    <row r="631" spans="1:43" ht="21" customHeight="1">
      <c r="A631" s="18" t="s">
        <v>4041</v>
      </c>
      <c r="C631" s="6" t="s">
        <v>4042</v>
      </c>
      <c r="D631" s="1" t="s">
        <v>4043</v>
      </c>
      <c r="E631" s="1" t="s">
        <v>4044</v>
      </c>
      <c r="F631" s="1" t="s">
        <v>4045</v>
      </c>
      <c r="G631" s="1" t="s">
        <v>4046</v>
      </c>
      <c r="H631" s="18">
        <v>440000</v>
      </c>
      <c r="I631" s="18">
        <v>440000</v>
      </c>
      <c r="J631" s="3">
        <v>440000</v>
      </c>
      <c r="K631" s="3">
        <v>0</v>
      </c>
      <c r="M631" s="1" t="s">
        <v>2133</v>
      </c>
      <c r="N631" s="164" t="s">
        <v>4047</v>
      </c>
      <c r="O631" s="1" t="s">
        <v>4048</v>
      </c>
      <c r="P631" s="1" t="s">
        <v>4040</v>
      </c>
      <c r="Q631" s="1" t="s">
        <v>1980</v>
      </c>
      <c r="R631" s="2" t="s">
        <v>3423</v>
      </c>
      <c r="S631" s="1" t="s">
        <v>4049</v>
      </c>
      <c r="T631" s="1" t="s">
        <v>2015</v>
      </c>
      <c r="X631" s="20" t="s">
        <v>1506</v>
      </c>
      <c r="Y631" s="212">
        <v>0.3</v>
      </c>
      <c r="Z631" s="24">
        <v>0</v>
      </c>
      <c r="AA631" s="160" t="s">
        <v>5026</v>
      </c>
      <c r="AB631" s="20" t="s">
        <v>1508</v>
      </c>
      <c r="AC631" s="212">
        <v>0.65</v>
      </c>
      <c r="AD631" s="24">
        <v>0</v>
      </c>
      <c r="AE631" s="159">
        <v>2016.1</v>
      </c>
      <c r="AF631" s="20" t="s">
        <v>4977</v>
      </c>
      <c r="AG631" s="212">
        <v>0.05</v>
      </c>
      <c r="AH631" s="24">
        <v>0</v>
      </c>
      <c r="AI631" s="159" t="s">
        <v>5064</v>
      </c>
      <c r="AN631" s="24">
        <v>440000</v>
      </c>
      <c r="AO631" s="24">
        <v>0</v>
      </c>
      <c r="AP631" s="212">
        <v>1</v>
      </c>
      <c r="AQ631" s="159" t="s">
        <v>1891</v>
      </c>
    </row>
    <row r="632" spans="1:43" ht="21" customHeight="1">
      <c r="A632" s="18" t="s">
        <v>4626</v>
      </c>
      <c r="C632" s="6" t="s">
        <v>37</v>
      </c>
      <c r="D632" s="1" t="s">
        <v>4627</v>
      </c>
      <c r="E632" s="1" t="s">
        <v>4053</v>
      </c>
      <c r="F632" s="1" t="s">
        <v>4628</v>
      </c>
      <c r="G632" s="1" t="s">
        <v>4629</v>
      </c>
      <c r="H632" s="18">
        <v>2068000</v>
      </c>
      <c r="I632" s="18">
        <v>1863063.06</v>
      </c>
      <c r="J632" s="3">
        <v>1863063.06</v>
      </c>
      <c r="K632" s="3">
        <v>3.0630629044026136E-3</v>
      </c>
      <c r="L632" s="1" t="s">
        <v>4630</v>
      </c>
      <c r="M632" s="1" t="s">
        <v>1961</v>
      </c>
      <c r="N632" s="1" t="s">
        <v>4631</v>
      </c>
      <c r="O632" s="1" t="s">
        <v>4632</v>
      </c>
      <c r="P632" s="1" t="s">
        <v>4633</v>
      </c>
      <c r="Q632" s="1" t="s">
        <v>1929</v>
      </c>
      <c r="R632" s="2">
        <v>0.11</v>
      </c>
      <c r="S632" s="1" t="s">
        <v>1941</v>
      </c>
      <c r="T632" s="1" t="s">
        <v>1904</v>
      </c>
      <c r="X632" s="20" t="s">
        <v>4969</v>
      </c>
      <c r="Y632" s="212">
        <v>0.396615</v>
      </c>
      <c r="Z632" s="24">
        <v>820200</v>
      </c>
      <c r="AA632" s="20">
        <v>2016.12</v>
      </c>
      <c r="AB632" s="20" t="s">
        <v>1508</v>
      </c>
      <c r="AC632" s="212">
        <v>0.60329999999999995</v>
      </c>
      <c r="AD632" s="24">
        <v>1247800</v>
      </c>
      <c r="AE632" s="20">
        <v>2017.1</v>
      </c>
      <c r="AF632" s="20" t="s">
        <v>1508</v>
      </c>
      <c r="AH632" s="24">
        <v>0</v>
      </c>
      <c r="AI632" s="20" t="s">
        <v>4978</v>
      </c>
      <c r="AL632" s="24"/>
      <c r="AN632" s="20">
        <v>2068000</v>
      </c>
      <c r="AO632" s="20">
        <v>0</v>
      </c>
      <c r="AP632" s="212">
        <v>1</v>
      </c>
      <c r="AQ632" s="159"/>
    </row>
    <row r="633" spans="1:43" ht="21" customHeight="1">
      <c r="A633" s="18" t="s">
        <v>4634</v>
      </c>
      <c r="C633" s="6" t="s">
        <v>4051</v>
      </c>
      <c r="D633" s="1" t="s">
        <v>4627</v>
      </c>
      <c r="E633" s="1" t="s">
        <v>4053</v>
      </c>
      <c r="F633" s="1" t="s">
        <v>4635</v>
      </c>
      <c r="G633" s="1" t="s">
        <v>4636</v>
      </c>
      <c r="H633" s="18">
        <v>342000</v>
      </c>
      <c r="I633" s="18">
        <v>322641.51</v>
      </c>
      <c r="J633" s="3">
        <v>322641.51</v>
      </c>
      <c r="K633" s="3">
        <v>-5.660377792082727E-4</v>
      </c>
      <c r="L633" s="1" t="s">
        <v>4637</v>
      </c>
      <c r="M633" s="1" t="s">
        <v>4638</v>
      </c>
      <c r="N633" s="1" t="s">
        <v>4639</v>
      </c>
      <c r="O633" s="1" t="s">
        <v>4640</v>
      </c>
      <c r="P633" s="1" t="s">
        <v>4641</v>
      </c>
      <c r="Q633" s="1" t="s">
        <v>1929</v>
      </c>
      <c r="R633" s="2">
        <v>0.06</v>
      </c>
      <c r="S633" s="1" t="s">
        <v>4642</v>
      </c>
      <c r="T633" s="1" t="s">
        <v>1904</v>
      </c>
      <c r="X633" s="20" t="s">
        <v>1508</v>
      </c>
      <c r="Y633" s="212">
        <v>1</v>
      </c>
      <c r="Z633" s="24">
        <v>342000</v>
      </c>
      <c r="AA633" s="20">
        <v>2016.12</v>
      </c>
      <c r="AL633" s="24"/>
      <c r="AN633" s="20">
        <v>342000</v>
      </c>
      <c r="AO633" s="20">
        <v>0</v>
      </c>
      <c r="AP633" s="212">
        <v>1</v>
      </c>
      <c r="AQ633" s="159"/>
    </row>
    <row r="634" spans="1:43" ht="21" customHeight="1">
      <c r="A634" s="18" t="s">
        <v>4050</v>
      </c>
      <c r="C634" s="6" t="s">
        <v>4051</v>
      </c>
      <c r="D634" s="1" t="s">
        <v>4052</v>
      </c>
      <c r="E634" s="1" t="s">
        <v>4053</v>
      </c>
      <c r="F634" s="1" t="s">
        <v>4054</v>
      </c>
      <c r="G634" s="1" t="s">
        <v>4055</v>
      </c>
      <c r="H634" s="18">
        <v>1226000</v>
      </c>
      <c r="I634" s="18">
        <v>1047863.25</v>
      </c>
      <c r="J634" s="3">
        <v>1047863.25</v>
      </c>
      <c r="K634" s="3">
        <v>-2.1367521258071065E-3</v>
      </c>
      <c r="M634" s="1" t="s">
        <v>3966</v>
      </c>
      <c r="N634" s="1" t="s">
        <v>4056</v>
      </c>
      <c r="O634" s="1" t="s">
        <v>4057</v>
      </c>
      <c r="P634" s="1" t="s">
        <v>4058</v>
      </c>
      <c r="Q634" s="1" t="s">
        <v>1980</v>
      </c>
      <c r="R634" s="2" t="s">
        <v>3423</v>
      </c>
      <c r="S634" s="1" t="s">
        <v>3906</v>
      </c>
      <c r="T634" s="1" t="s">
        <v>1982</v>
      </c>
      <c r="X634" s="20" t="s">
        <v>1506</v>
      </c>
      <c r="Y634" s="212">
        <v>0.3</v>
      </c>
      <c r="Z634" s="24">
        <v>367799.99</v>
      </c>
      <c r="AA634" s="160" t="s">
        <v>4970</v>
      </c>
      <c r="AB634" s="20" t="s">
        <v>1508</v>
      </c>
      <c r="AC634" s="212">
        <v>0.6</v>
      </c>
      <c r="AD634" s="24">
        <v>0</v>
      </c>
      <c r="AE634" s="159" t="s">
        <v>5032</v>
      </c>
      <c r="AG634" s="212">
        <v>0.1</v>
      </c>
      <c r="AH634" s="24">
        <v>122600.01</v>
      </c>
      <c r="AI634" s="159" t="s">
        <v>5001</v>
      </c>
      <c r="AN634" s="24">
        <f t="shared" ref="AN634:AN699" si="13">Z634+AD634+AH634+AL634</f>
        <v>490400</v>
      </c>
      <c r="AO634" s="24">
        <f t="shared" ref="AO634:AO663" si="14">H634-AN634</f>
        <v>735600</v>
      </c>
      <c r="AP634" s="212">
        <f t="shared" ref="AP634:AP663" si="15">AN634/H634</f>
        <v>0.4</v>
      </c>
      <c r="AQ634" s="159" t="s">
        <v>1768</v>
      </c>
    </row>
    <row r="635" spans="1:43" ht="21" customHeight="1">
      <c r="A635" s="18" t="s">
        <v>4059</v>
      </c>
      <c r="C635" s="6" t="s">
        <v>4051</v>
      </c>
      <c r="D635" s="1" t="s">
        <v>4052</v>
      </c>
      <c r="E635" s="1" t="s">
        <v>4053</v>
      </c>
      <c r="F635" s="1" t="s">
        <v>4060</v>
      </c>
      <c r="G635" s="1" t="s">
        <v>4061</v>
      </c>
      <c r="H635" s="18">
        <v>4770000</v>
      </c>
      <c r="I635" s="18">
        <v>4076923.08</v>
      </c>
      <c r="J635" s="3">
        <v>4076923.08</v>
      </c>
      <c r="K635" s="3">
        <v>-3.0769230797886848E-3</v>
      </c>
      <c r="M635" s="1" t="s">
        <v>3966</v>
      </c>
      <c r="N635" s="1" t="s">
        <v>4062</v>
      </c>
      <c r="O635" s="1" t="s">
        <v>4057</v>
      </c>
      <c r="P635" s="1" t="s">
        <v>4058</v>
      </c>
      <c r="Q635" s="1" t="s">
        <v>1980</v>
      </c>
      <c r="R635" s="2" t="s">
        <v>3423</v>
      </c>
      <c r="S635" s="1" t="s">
        <v>3906</v>
      </c>
      <c r="T635" s="1" t="s">
        <v>1982</v>
      </c>
      <c r="X635" s="20" t="s">
        <v>1506</v>
      </c>
      <c r="Y635" s="212">
        <v>0.3</v>
      </c>
      <c r="Z635" s="24">
        <v>0</v>
      </c>
      <c r="AA635" s="160" t="s">
        <v>5061</v>
      </c>
      <c r="AB635" s="20" t="s">
        <v>1508</v>
      </c>
      <c r="AC635" s="212">
        <v>0.6</v>
      </c>
      <c r="AD635" s="24">
        <v>0</v>
      </c>
      <c r="AE635" s="159" t="s">
        <v>5032</v>
      </c>
      <c r="AH635" s="24">
        <v>0</v>
      </c>
      <c r="AI635" s="159"/>
      <c r="AN635" s="24">
        <f t="shared" si="13"/>
        <v>0</v>
      </c>
      <c r="AO635" s="24">
        <f t="shared" si="14"/>
        <v>4770000</v>
      </c>
      <c r="AP635" s="212">
        <f t="shared" si="15"/>
        <v>0</v>
      </c>
      <c r="AQ635" s="159" t="s">
        <v>1768</v>
      </c>
    </row>
    <row r="636" spans="1:43" ht="21" customHeight="1">
      <c r="A636" s="18" t="s">
        <v>4063</v>
      </c>
      <c r="C636" s="6" t="s">
        <v>4051</v>
      </c>
      <c r="D636" s="1" t="s">
        <v>4052</v>
      </c>
      <c r="E636" s="1" t="s">
        <v>4064</v>
      </c>
      <c r="F636" s="1" t="s">
        <v>4065</v>
      </c>
      <c r="G636" s="1" t="s">
        <v>4066</v>
      </c>
      <c r="H636" s="18">
        <v>376000</v>
      </c>
      <c r="I636" s="18">
        <v>321367.52</v>
      </c>
      <c r="J636" s="3">
        <v>321367.52</v>
      </c>
      <c r="K636" s="3">
        <v>1.3675213558599353E-3</v>
      </c>
      <c r="M636" s="1" t="s">
        <v>3966</v>
      </c>
      <c r="N636" s="1" t="s">
        <v>4067</v>
      </c>
      <c r="O636" s="1" t="s">
        <v>4068</v>
      </c>
      <c r="P636" s="1" t="s">
        <v>4040</v>
      </c>
      <c r="Q636" s="1" t="s">
        <v>1980</v>
      </c>
      <c r="R636" s="2" t="s">
        <v>3423</v>
      </c>
      <c r="S636" s="1" t="s">
        <v>3906</v>
      </c>
      <c r="T636" s="1" t="s">
        <v>1982</v>
      </c>
      <c r="X636" s="20" t="s">
        <v>1506</v>
      </c>
      <c r="Y636" s="212">
        <v>0.3</v>
      </c>
      <c r="Z636" s="24">
        <v>0</v>
      </c>
      <c r="AA636" s="160" t="s">
        <v>5062</v>
      </c>
      <c r="AB636" s="20" t="s">
        <v>1508</v>
      </c>
      <c r="AC636" s="212">
        <v>0.6</v>
      </c>
      <c r="AD636" s="24">
        <v>0</v>
      </c>
      <c r="AE636" s="159" t="s">
        <v>5032</v>
      </c>
      <c r="AG636" s="212">
        <v>0.1</v>
      </c>
      <c r="AH636" s="24">
        <v>0</v>
      </c>
      <c r="AI636" s="159" t="s">
        <v>5001</v>
      </c>
      <c r="AN636" s="24">
        <f t="shared" si="13"/>
        <v>0</v>
      </c>
      <c r="AO636" s="24">
        <f t="shared" si="14"/>
        <v>376000</v>
      </c>
      <c r="AP636" s="212">
        <f t="shared" si="15"/>
        <v>0</v>
      </c>
      <c r="AQ636" s="159" t="s">
        <v>1768</v>
      </c>
    </row>
    <row r="637" spans="1:43" ht="21" customHeight="1">
      <c r="A637" s="18" t="s">
        <v>4069</v>
      </c>
      <c r="C637" s="6" t="s">
        <v>4051</v>
      </c>
      <c r="D637" s="1" t="s">
        <v>4052</v>
      </c>
      <c r="E637" s="1" t="s">
        <v>4053</v>
      </c>
      <c r="F637" s="1" t="s">
        <v>4070</v>
      </c>
      <c r="G637" s="1" t="s">
        <v>1248</v>
      </c>
      <c r="H637" s="18">
        <v>152820</v>
      </c>
      <c r="I637" s="18">
        <v>130615.39</v>
      </c>
      <c r="J637" s="3">
        <v>130615.39</v>
      </c>
      <c r="K637" s="3">
        <v>0</v>
      </c>
      <c r="M637" s="1" t="s">
        <v>3966</v>
      </c>
      <c r="N637" s="1" t="s">
        <v>2004</v>
      </c>
      <c r="O637" s="1" t="s">
        <v>4071</v>
      </c>
      <c r="P637" s="1" t="s">
        <v>4072</v>
      </c>
      <c r="Q637" s="1" t="s">
        <v>1980</v>
      </c>
      <c r="R637" s="2" t="s">
        <v>3423</v>
      </c>
      <c r="S637" s="1" t="s">
        <v>3906</v>
      </c>
      <c r="T637" s="1" t="s">
        <v>1982</v>
      </c>
      <c r="X637" s="20" t="s">
        <v>1506</v>
      </c>
      <c r="Y637" s="212">
        <v>0.3</v>
      </c>
      <c r="Z637" s="24">
        <v>45845.99</v>
      </c>
      <c r="AA637" s="20">
        <v>2016.1</v>
      </c>
      <c r="AD637" s="24">
        <v>0</v>
      </c>
      <c r="AE637" s="159"/>
      <c r="AH637" s="24">
        <v>0</v>
      </c>
      <c r="AI637" s="159"/>
      <c r="AN637" s="24">
        <f t="shared" si="13"/>
        <v>45845.99</v>
      </c>
      <c r="AO637" s="24">
        <f t="shared" si="14"/>
        <v>106974.01000000001</v>
      </c>
      <c r="AP637" s="212">
        <f t="shared" si="15"/>
        <v>0.29999993456353879</v>
      </c>
      <c r="AQ637" s="159" t="s">
        <v>1768</v>
      </c>
    </row>
    <row r="638" spans="1:43" ht="21" customHeight="1">
      <c r="A638" s="18" t="s">
        <v>4643</v>
      </c>
      <c r="C638" s="6" t="s">
        <v>4644</v>
      </c>
      <c r="D638" s="1" t="s">
        <v>4645</v>
      </c>
      <c r="E638" s="1" t="s">
        <v>4646</v>
      </c>
      <c r="F638" s="1" t="s">
        <v>5432</v>
      </c>
      <c r="G638" s="1" t="s">
        <v>4647</v>
      </c>
      <c r="H638" s="18">
        <v>12535</v>
      </c>
      <c r="I638" s="18">
        <f>IF(Z638="增值税",(H638/(1+AA638)),(H638))</f>
        <v>12535</v>
      </c>
      <c r="J638" s="3">
        <v>12535</v>
      </c>
      <c r="K638" s="3">
        <v>0</v>
      </c>
      <c r="M638" s="1" t="s">
        <v>1925</v>
      </c>
      <c r="N638" s="1" t="s">
        <v>4648</v>
      </c>
      <c r="O638" s="1" t="s">
        <v>4649</v>
      </c>
      <c r="P638" s="1" t="s">
        <v>4650</v>
      </c>
      <c r="Q638" s="1" t="s">
        <v>1929</v>
      </c>
      <c r="R638" s="2">
        <v>0</v>
      </c>
      <c r="S638" s="1" t="s">
        <v>4617</v>
      </c>
      <c r="T638" s="1" t="s">
        <v>1917</v>
      </c>
      <c r="X638" s="20" t="s">
        <v>4966</v>
      </c>
      <c r="Y638" s="212">
        <v>1</v>
      </c>
      <c r="Z638" s="24">
        <v>12535</v>
      </c>
      <c r="AA638" s="20" t="s">
        <v>4970</v>
      </c>
      <c r="AD638" s="24">
        <v>0</v>
      </c>
      <c r="AL638" s="24"/>
      <c r="AN638" s="20">
        <f t="shared" si="13"/>
        <v>12535</v>
      </c>
      <c r="AO638" s="20">
        <f t="shared" si="14"/>
        <v>0</v>
      </c>
      <c r="AP638" s="212">
        <f t="shared" si="15"/>
        <v>1</v>
      </c>
      <c r="AQ638" s="159"/>
    </row>
    <row r="639" spans="1:43" ht="21" customHeight="1">
      <c r="A639" s="18" t="s">
        <v>4073</v>
      </c>
      <c r="C639" s="6" t="s">
        <v>4074</v>
      </c>
      <c r="D639" s="1" t="s">
        <v>4075</v>
      </c>
      <c r="E639" s="1" t="s">
        <v>4076</v>
      </c>
      <c r="F639" s="1" t="s">
        <v>4077</v>
      </c>
      <c r="G639" s="1" t="s">
        <v>4078</v>
      </c>
      <c r="H639" s="18">
        <v>109200</v>
      </c>
      <c r="I639" s="18">
        <v>93333.33</v>
      </c>
      <c r="J639" s="3">
        <v>93333.33</v>
      </c>
      <c r="K639" s="3">
        <v>3.3333333412883803E-3</v>
      </c>
      <c r="M639" s="1" t="s">
        <v>2040</v>
      </c>
      <c r="N639" s="1" t="s">
        <v>4079</v>
      </c>
      <c r="O639" s="1" t="s">
        <v>4080</v>
      </c>
      <c r="P639" s="1" t="s">
        <v>4081</v>
      </c>
      <c r="Q639" s="1" t="s">
        <v>1980</v>
      </c>
      <c r="R639" s="2" t="s">
        <v>3423</v>
      </c>
      <c r="S639" s="1" t="s">
        <v>4082</v>
      </c>
      <c r="T639" s="1" t="s">
        <v>1982</v>
      </c>
      <c r="X639" s="20" t="s">
        <v>5065</v>
      </c>
      <c r="Y639" s="212">
        <v>1</v>
      </c>
      <c r="Z639" s="24">
        <v>0</v>
      </c>
      <c r="AA639" s="20" t="s">
        <v>5061</v>
      </c>
      <c r="AD639" s="24">
        <v>0</v>
      </c>
      <c r="AE639" s="159"/>
      <c r="AH639" s="24">
        <v>0</v>
      </c>
      <c r="AI639" s="159"/>
      <c r="AN639" s="24">
        <f t="shared" si="13"/>
        <v>0</v>
      </c>
      <c r="AO639" s="24">
        <f t="shared" si="14"/>
        <v>109200</v>
      </c>
      <c r="AP639" s="212">
        <f t="shared" si="15"/>
        <v>0</v>
      </c>
      <c r="AQ639" s="159" t="s">
        <v>1768</v>
      </c>
    </row>
    <row r="640" spans="1:43" ht="21" customHeight="1">
      <c r="A640" s="18" t="s">
        <v>31</v>
      </c>
      <c r="C640" s="6" t="s">
        <v>4651</v>
      </c>
      <c r="D640" s="1" t="s">
        <v>4652</v>
      </c>
      <c r="E640" s="1" t="s">
        <v>2113</v>
      </c>
      <c r="F640" s="1" t="s">
        <v>4653</v>
      </c>
      <c r="G640" s="1" t="s">
        <v>4654</v>
      </c>
      <c r="H640" s="18">
        <v>37755</v>
      </c>
      <c r="I640" s="18">
        <v>35617.919999999998</v>
      </c>
      <c r="J640" s="3">
        <v>35617.919999999998</v>
      </c>
      <c r="K640" s="3">
        <v>0</v>
      </c>
      <c r="L640" s="1" t="s">
        <v>4655</v>
      </c>
      <c r="M640" s="1" t="s">
        <v>1961</v>
      </c>
      <c r="N640" s="1" t="s">
        <v>4575</v>
      </c>
      <c r="O640" s="1" t="s">
        <v>4656</v>
      </c>
      <c r="P640" s="1" t="s">
        <v>4657</v>
      </c>
      <c r="Q640" s="1" t="s">
        <v>1929</v>
      </c>
      <c r="R640" s="2">
        <v>0.06</v>
      </c>
      <c r="S640" s="1" t="s">
        <v>4659</v>
      </c>
      <c r="T640" s="1" t="s">
        <v>1904</v>
      </c>
      <c r="X640" s="20" t="s">
        <v>4979</v>
      </c>
      <c r="Y640" s="212">
        <v>1</v>
      </c>
      <c r="Z640" s="24">
        <v>37755</v>
      </c>
      <c r="AA640" s="20">
        <v>2016.4</v>
      </c>
      <c r="AD640" s="24">
        <v>0</v>
      </c>
      <c r="AL640" s="24"/>
      <c r="AN640" s="20">
        <f t="shared" si="13"/>
        <v>37755</v>
      </c>
      <c r="AO640" s="20">
        <f t="shared" si="14"/>
        <v>0</v>
      </c>
      <c r="AP640" s="212">
        <f t="shared" si="15"/>
        <v>1</v>
      </c>
      <c r="AQ640" s="159"/>
    </row>
    <row r="641" spans="1:43" ht="21" customHeight="1">
      <c r="A641" s="18" t="s">
        <v>4660</v>
      </c>
      <c r="C641" s="6" t="s">
        <v>4661</v>
      </c>
      <c r="D641" s="1" t="s">
        <v>4662</v>
      </c>
      <c r="E641" s="1" t="s">
        <v>4663</v>
      </c>
      <c r="F641" s="1" t="s">
        <v>4664</v>
      </c>
      <c r="G641" s="1" t="s">
        <v>4665</v>
      </c>
      <c r="H641" s="18">
        <v>382500</v>
      </c>
      <c r="I641" s="18">
        <v>382500</v>
      </c>
      <c r="J641" s="3">
        <v>382500</v>
      </c>
      <c r="K641" s="3">
        <v>0</v>
      </c>
      <c r="M641" s="1" t="s">
        <v>1937</v>
      </c>
      <c r="N641" s="1" t="s">
        <v>4666</v>
      </c>
      <c r="O641" s="1" t="s">
        <v>4667</v>
      </c>
      <c r="P641" s="1">
        <v>2016.1</v>
      </c>
      <c r="Q641" s="1" t="s">
        <v>1929</v>
      </c>
      <c r="R641" s="2">
        <v>0</v>
      </c>
      <c r="S641" s="1" t="s">
        <v>4668</v>
      </c>
      <c r="T641" s="1" t="s">
        <v>1917</v>
      </c>
      <c r="Y641" s="212"/>
      <c r="Z641" s="24">
        <v>344250</v>
      </c>
      <c r="AA641" s="20">
        <v>2016.1</v>
      </c>
      <c r="AD641" s="24">
        <v>0</v>
      </c>
      <c r="AL641" s="24"/>
      <c r="AN641" s="20">
        <f t="shared" si="13"/>
        <v>344250</v>
      </c>
      <c r="AO641" s="20">
        <f t="shared" si="14"/>
        <v>38250</v>
      </c>
      <c r="AP641" s="212">
        <f t="shared" si="15"/>
        <v>0.9</v>
      </c>
      <c r="AQ641" s="159"/>
    </row>
    <row r="642" spans="1:43" ht="21" customHeight="1">
      <c r="A642" s="18" t="s">
        <v>4669</v>
      </c>
      <c r="C642" s="6" t="s">
        <v>4084</v>
      </c>
      <c r="D642" s="1" t="s">
        <v>4670</v>
      </c>
      <c r="E642" s="1" t="s">
        <v>4086</v>
      </c>
      <c r="F642" s="1" t="s">
        <v>4671</v>
      </c>
      <c r="G642" s="1" t="s">
        <v>4672</v>
      </c>
      <c r="H642" s="18">
        <v>720000</v>
      </c>
      <c r="I642" s="18">
        <v>679245.28</v>
      </c>
      <c r="J642" s="3">
        <v>679245.28</v>
      </c>
      <c r="K642" s="3">
        <v>3.0188678065314889E-3</v>
      </c>
      <c r="L642" s="1" t="s">
        <v>4673</v>
      </c>
      <c r="M642" s="1" t="s">
        <v>1961</v>
      </c>
      <c r="N642" s="1" t="s">
        <v>4674</v>
      </c>
      <c r="O642" s="1" t="s">
        <v>4675</v>
      </c>
      <c r="P642" s="1" t="s">
        <v>4676</v>
      </c>
      <c r="Q642" s="1" t="s">
        <v>1902</v>
      </c>
      <c r="R642" s="2">
        <v>0.06</v>
      </c>
      <c r="S642" s="1" t="s">
        <v>4677</v>
      </c>
      <c r="T642" s="1" t="s">
        <v>1904</v>
      </c>
      <c r="X642" s="20" t="s">
        <v>4966</v>
      </c>
      <c r="Y642" s="212">
        <v>0.3</v>
      </c>
      <c r="Z642" s="24">
        <v>216000</v>
      </c>
      <c r="AA642" s="20">
        <v>2016.3</v>
      </c>
      <c r="AB642" s="20" t="s">
        <v>1508</v>
      </c>
      <c r="AC642" s="212">
        <v>0.6</v>
      </c>
      <c r="AD642" s="24">
        <v>432000</v>
      </c>
      <c r="AE642" s="20">
        <v>2016.8</v>
      </c>
      <c r="AL642" s="24"/>
      <c r="AN642" s="20">
        <f t="shared" si="13"/>
        <v>648000</v>
      </c>
      <c r="AO642" s="20">
        <f t="shared" si="14"/>
        <v>72000</v>
      </c>
      <c r="AP642" s="212">
        <f t="shared" si="15"/>
        <v>0.9</v>
      </c>
      <c r="AQ642" s="159"/>
    </row>
    <row r="643" spans="1:43" ht="21" customHeight="1">
      <c r="A643" s="18" t="s">
        <v>4678</v>
      </c>
      <c r="C643" s="6" t="s">
        <v>4084</v>
      </c>
      <c r="D643" s="1" t="s">
        <v>4670</v>
      </c>
      <c r="E643" s="1" t="s">
        <v>4086</v>
      </c>
      <c r="F643" s="1" t="s">
        <v>4679</v>
      </c>
      <c r="G643" s="1" t="s">
        <v>4680</v>
      </c>
      <c r="H643" s="18">
        <v>8625204</v>
      </c>
      <c r="I643" s="18">
        <v>7770454.0499999998</v>
      </c>
      <c r="J643" s="3">
        <v>4525692.34</v>
      </c>
      <c r="K643" s="3">
        <v>3244761.7140540536</v>
      </c>
      <c r="L643" s="1" t="s">
        <v>4681</v>
      </c>
      <c r="M643" s="1" t="s">
        <v>1961</v>
      </c>
      <c r="N643" s="1" t="s">
        <v>4631</v>
      </c>
      <c r="O643" s="1" t="s">
        <v>4682</v>
      </c>
      <c r="P643" s="1" t="s">
        <v>4633</v>
      </c>
      <c r="Q643" s="1" t="s">
        <v>1929</v>
      </c>
      <c r="R643" s="2">
        <v>0.11</v>
      </c>
      <c r="S643" s="1" t="s">
        <v>4683</v>
      </c>
      <c r="T643" s="1" t="s">
        <v>1904</v>
      </c>
      <c r="X643" s="20" t="s">
        <v>4980</v>
      </c>
      <c r="Y643" s="212">
        <v>0.20519999999999999</v>
      </c>
      <c r="Z643" s="24">
        <v>1770245</v>
      </c>
      <c r="AA643" s="20">
        <v>2016.12</v>
      </c>
      <c r="AB643" s="20" t="s">
        <v>4980</v>
      </c>
      <c r="AC643" s="212">
        <v>2.5999999999999999E-2</v>
      </c>
      <c r="AD643" s="24">
        <v>223424</v>
      </c>
      <c r="AE643" s="20">
        <v>2017.1</v>
      </c>
      <c r="AF643" s="20" t="s">
        <v>4980</v>
      </c>
      <c r="AG643" s="212">
        <v>8.0299999999999996E-2</v>
      </c>
      <c r="AH643" s="24">
        <v>692500</v>
      </c>
      <c r="AI643" s="20">
        <v>2017.4</v>
      </c>
      <c r="AJ643" s="20" t="s">
        <v>4980</v>
      </c>
      <c r="AK643" s="212">
        <v>0.52329999999999999</v>
      </c>
      <c r="AL643" s="24">
        <v>4513831</v>
      </c>
      <c r="AM643" s="20" t="s">
        <v>5667</v>
      </c>
      <c r="AN643" s="20">
        <f t="shared" si="13"/>
        <v>7200000</v>
      </c>
      <c r="AO643" s="20">
        <f t="shared" si="14"/>
        <v>1425204</v>
      </c>
      <c r="AP643" s="212">
        <f t="shared" si="15"/>
        <v>0.83476286473919925</v>
      </c>
      <c r="AQ643" s="159" t="s">
        <v>5085</v>
      </c>
    </row>
    <row r="644" spans="1:43" ht="21" customHeight="1">
      <c r="A644" s="18" t="s">
        <v>32</v>
      </c>
      <c r="C644" s="6" t="s">
        <v>4084</v>
      </c>
      <c r="D644" s="1" t="s">
        <v>4670</v>
      </c>
      <c r="E644" s="1" t="s">
        <v>4086</v>
      </c>
      <c r="F644" s="1" t="s">
        <v>4684</v>
      </c>
      <c r="G644" s="1" t="s">
        <v>4685</v>
      </c>
      <c r="H644" s="18">
        <v>1030000</v>
      </c>
      <c r="I644" s="18">
        <v>971698.11</v>
      </c>
      <c r="J644" s="3">
        <v>97168.11</v>
      </c>
      <c r="K644" s="3">
        <v>0</v>
      </c>
      <c r="L644" s="1" t="s">
        <v>4686</v>
      </c>
      <c r="M644" s="1" t="s">
        <v>1961</v>
      </c>
      <c r="N644" s="1" t="s">
        <v>4614</v>
      </c>
      <c r="O644" s="1" t="s">
        <v>4687</v>
      </c>
      <c r="P644" s="1" t="s">
        <v>4650</v>
      </c>
      <c r="Q644" s="1" t="s">
        <v>1929</v>
      </c>
      <c r="R644" s="2">
        <v>0.06</v>
      </c>
      <c r="S644" s="1" t="s">
        <v>4688</v>
      </c>
      <c r="T644" s="1" t="s">
        <v>1904</v>
      </c>
      <c r="X644" s="20" t="s">
        <v>4966</v>
      </c>
      <c r="Y644" s="212">
        <v>0.3</v>
      </c>
      <c r="Z644" s="24">
        <v>309000</v>
      </c>
      <c r="AA644" s="20">
        <v>2016.1</v>
      </c>
      <c r="AB644" s="20" t="s">
        <v>1508</v>
      </c>
      <c r="AC644" s="212">
        <v>0.6</v>
      </c>
      <c r="AD644" s="24">
        <v>618000</v>
      </c>
      <c r="AE644" s="20">
        <v>2016.12</v>
      </c>
      <c r="AL644" s="24"/>
      <c r="AN644" s="20">
        <f t="shared" si="13"/>
        <v>927000</v>
      </c>
      <c r="AO644" s="20">
        <f t="shared" si="14"/>
        <v>103000</v>
      </c>
      <c r="AP644" s="212">
        <f t="shared" si="15"/>
        <v>0.9</v>
      </c>
      <c r="AQ644" s="159"/>
    </row>
    <row r="645" spans="1:43" ht="21" customHeight="1">
      <c r="A645" s="18" t="s">
        <v>4083</v>
      </c>
      <c r="C645" s="6" t="s">
        <v>4084</v>
      </c>
      <c r="D645" s="1" t="s">
        <v>4085</v>
      </c>
      <c r="E645" s="1" t="s">
        <v>4086</v>
      </c>
      <c r="F645" s="1" t="s">
        <v>4087</v>
      </c>
      <c r="G645" s="1" t="s">
        <v>4088</v>
      </c>
      <c r="H645" s="18">
        <v>824500</v>
      </c>
      <c r="I645" s="18">
        <v>704700.85</v>
      </c>
      <c r="J645" s="3">
        <v>704700.85</v>
      </c>
      <c r="K645" s="3">
        <v>4.7008547699078918E-3</v>
      </c>
      <c r="M645" s="1" t="s">
        <v>3966</v>
      </c>
      <c r="N645" s="1" t="s">
        <v>4089</v>
      </c>
      <c r="O645" s="1" t="s">
        <v>4090</v>
      </c>
      <c r="P645" s="1" t="s">
        <v>4091</v>
      </c>
      <c r="Q645" s="1" t="s">
        <v>2032</v>
      </c>
      <c r="R645" s="2" t="s">
        <v>3423</v>
      </c>
      <c r="S645" s="1" t="s">
        <v>4092</v>
      </c>
      <c r="T645" s="1" t="s">
        <v>1982</v>
      </c>
      <c r="X645" s="20" t="s">
        <v>4966</v>
      </c>
      <c r="Y645" s="212">
        <v>0.3</v>
      </c>
      <c r="Z645" s="24">
        <v>0</v>
      </c>
      <c r="AA645" s="20">
        <v>2016.1</v>
      </c>
      <c r="AB645" s="20" t="s">
        <v>1506</v>
      </c>
      <c r="AC645" s="212">
        <v>0.6</v>
      </c>
      <c r="AD645" s="24">
        <v>0</v>
      </c>
      <c r="AE645" s="159">
        <v>2016.7</v>
      </c>
      <c r="AH645" s="24">
        <v>0</v>
      </c>
      <c r="AI645" s="159"/>
      <c r="AN645" s="24">
        <f t="shared" si="13"/>
        <v>0</v>
      </c>
      <c r="AO645" s="24">
        <f t="shared" si="14"/>
        <v>824500</v>
      </c>
      <c r="AP645" s="212">
        <f t="shared" si="15"/>
        <v>0</v>
      </c>
      <c r="AQ645" s="159" t="s">
        <v>1768</v>
      </c>
    </row>
    <row r="646" spans="1:43" ht="21" customHeight="1">
      <c r="A646" s="18" t="s">
        <v>4689</v>
      </c>
      <c r="C646" s="6" t="s">
        <v>4690</v>
      </c>
      <c r="D646" s="1" t="s">
        <v>4691</v>
      </c>
      <c r="E646" s="1" t="s">
        <v>4692</v>
      </c>
      <c r="F646" s="1" t="s">
        <v>4693</v>
      </c>
      <c r="G646" s="1" t="s">
        <v>4692</v>
      </c>
      <c r="H646" s="18">
        <v>330120</v>
      </c>
      <c r="I646" s="18">
        <v>311433.96000000002</v>
      </c>
      <c r="J646" s="3">
        <v>311433.96000000002</v>
      </c>
      <c r="K646" s="3" t="s">
        <v>6349</v>
      </c>
      <c r="L646" s="1" t="s">
        <v>4694</v>
      </c>
      <c r="M646" s="1" t="s">
        <v>1949</v>
      </c>
      <c r="N646" s="1" t="s">
        <v>4695</v>
      </c>
      <c r="O646" s="1" t="s">
        <v>4640</v>
      </c>
      <c r="P646" s="1">
        <v>2016.1</v>
      </c>
      <c r="Q646" s="1" t="s">
        <v>1929</v>
      </c>
      <c r="R646" s="2">
        <v>0.06</v>
      </c>
      <c r="S646" s="1" t="s">
        <v>4696</v>
      </c>
      <c r="T646" s="1" t="s">
        <v>1904</v>
      </c>
      <c r="X646" s="20" t="s">
        <v>4966</v>
      </c>
      <c r="Y646" s="212">
        <v>0.2</v>
      </c>
      <c r="Z646" s="24">
        <v>66024</v>
      </c>
      <c r="AA646" s="20">
        <v>2016.1</v>
      </c>
      <c r="AC646" s="212">
        <v>0.8</v>
      </c>
      <c r="AD646" s="24">
        <v>264096</v>
      </c>
      <c r="AE646" s="20">
        <v>2018.7</v>
      </c>
      <c r="AL646" s="24"/>
      <c r="AN646" s="20">
        <f t="shared" si="13"/>
        <v>330120</v>
      </c>
      <c r="AO646" s="20">
        <f t="shared" si="14"/>
        <v>0</v>
      </c>
      <c r="AP646" s="212">
        <f t="shared" si="15"/>
        <v>1</v>
      </c>
      <c r="AQ646" s="159"/>
    </row>
    <row r="647" spans="1:43" ht="21" customHeight="1">
      <c r="A647" s="18" t="s">
        <v>4697</v>
      </c>
      <c r="C647" s="6" t="s">
        <v>4094</v>
      </c>
      <c r="D647" s="1" t="s">
        <v>4698</v>
      </c>
      <c r="E647" s="1" t="s">
        <v>4699</v>
      </c>
      <c r="F647" s="1" t="s">
        <v>4700</v>
      </c>
      <c r="G647" s="1" t="s">
        <v>4701</v>
      </c>
      <c r="H647" s="18">
        <v>2000000</v>
      </c>
      <c r="I647" s="18">
        <v>2000000</v>
      </c>
      <c r="J647" s="3">
        <v>1000000</v>
      </c>
      <c r="K647" s="3">
        <v>1000000</v>
      </c>
      <c r="M647" s="1" t="s">
        <v>1925</v>
      </c>
      <c r="N647" s="1" t="s">
        <v>4702</v>
      </c>
      <c r="O647" s="1" t="s">
        <v>4703</v>
      </c>
      <c r="P647" s="1" t="s">
        <v>1952</v>
      </c>
      <c r="Q647" s="1" t="s">
        <v>1929</v>
      </c>
      <c r="R647" s="2">
        <v>0</v>
      </c>
      <c r="S647" s="1" t="s">
        <v>4704</v>
      </c>
      <c r="T647" s="1" t="s">
        <v>1917</v>
      </c>
      <c r="Y647" s="212"/>
      <c r="Z647" s="24">
        <v>0</v>
      </c>
      <c r="AD647" s="24">
        <v>0</v>
      </c>
      <c r="AL647" s="24"/>
      <c r="AN647" s="20">
        <f t="shared" si="13"/>
        <v>0</v>
      </c>
      <c r="AO647" s="20">
        <f t="shared" si="14"/>
        <v>2000000</v>
      </c>
      <c r="AP647" s="212">
        <f t="shared" si="15"/>
        <v>0</v>
      </c>
      <c r="AQ647" s="159"/>
    </row>
    <row r="648" spans="1:43" ht="21" customHeight="1">
      <c r="A648" s="18" t="s">
        <v>4093</v>
      </c>
      <c r="C648" s="6" t="s">
        <v>4094</v>
      </c>
      <c r="D648" s="1" t="s">
        <v>4095</v>
      </c>
      <c r="E648" s="1" t="s">
        <v>4096</v>
      </c>
      <c r="F648" s="1" t="s">
        <v>4097</v>
      </c>
      <c r="G648" s="1" t="s">
        <v>4098</v>
      </c>
      <c r="H648" s="18">
        <v>1771406.6</v>
      </c>
      <c r="I648" s="18">
        <f>SUM(J648:K648)</f>
        <v>1771406.6</v>
      </c>
      <c r="J648" s="3">
        <v>531421.98</v>
      </c>
      <c r="K648" s="3">
        <v>1239984.6200000001</v>
      </c>
      <c r="M648" s="1" t="s">
        <v>4099</v>
      </c>
      <c r="N648" s="1" t="s">
        <v>2100</v>
      </c>
      <c r="O648" s="1" t="s">
        <v>4080</v>
      </c>
      <c r="P648" s="1" t="s">
        <v>4100</v>
      </c>
      <c r="Q648" s="1" t="s">
        <v>1980</v>
      </c>
      <c r="R648" s="2" t="s">
        <v>3423</v>
      </c>
      <c r="S648" s="1" t="s">
        <v>4101</v>
      </c>
      <c r="T648" s="1" t="s">
        <v>2015</v>
      </c>
      <c r="Y648" s="212"/>
      <c r="Z648" s="24">
        <v>0</v>
      </c>
      <c r="AD648" s="24">
        <v>0</v>
      </c>
      <c r="AE648" s="159"/>
      <c r="AH648" s="24">
        <v>0</v>
      </c>
      <c r="AI648" s="159"/>
      <c r="AN648" s="24">
        <f t="shared" si="13"/>
        <v>0</v>
      </c>
      <c r="AO648" s="24">
        <f t="shared" si="14"/>
        <v>1771406.6</v>
      </c>
      <c r="AP648" s="212">
        <f t="shared" si="15"/>
        <v>0</v>
      </c>
      <c r="AQ648" s="159"/>
    </row>
    <row r="649" spans="1:43" ht="21" customHeight="1">
      <c r="A649" s="18" t="s">
        <v>4705</v>
      </c>
      <c r="C649" s="6" t="s">
        <v>4706</v>
      </c>
      <c r="D649" s="1" t="s">
        <v>4707</v>
      </c>
      <c r="E649" s="1" t="s">
        <v>4708</v>
      </c>
      <c r="F649" s="1" t="s">
        <v>4709</v>
      </c>
      <c r="G649" s="1" t="s">
        <v>4710</v>
      </c>
      <c r="H649" s="18">
        <v>449820</v>
      </c>
      <c r="I649" s="18">
        <v>405243.24</v>
      </c>
      <c r="J649" s="3">
        <v>115818.48</v>
      </c>
      <c r="K649" s="3">
        <v>289424.76324324321</v>
      </c>
      <c r="L649" s="1" t="s">
        <v>4711</v>
      </c>
      <c r="M649" s="1" t="s">
        <v>1961</v>
      </c>
      <c r="N649" s="1" t="s">
        <v>4631</v>
      </c>
      <c r="O649" s="1" t="s">
        <v>4712</v>
      </c>
      <c r="P649" s="1" t="s">
        <v>4713</v>
      </c>
      <c r="Q649" s="1" t="s">
        <v>1929</v>
      </c>
      <c r="R649" s="2">
        <v>0.11</v>
      </c>
      <c r="S649" s="1" t="s">
        <v>4714</v>
      </c>
      <c r="T649" s="1" t="s">
        <v>1904</v>
      </c>
      <c r="X649" s="20" t="s">
        <v>4981</v>
      </c>
      <c r="Y649" s="212">
        <v>0.33</v>
      </c>
      <c r="Z649" s="24">
        <v>150000</v>
      </c>
      <c r="AA649" s="20">
        <v>2017.9</v>
      </c>
      <c r="AB649" s="20" t="s">
        <v>4980</v>
      </c>
      <c r="AC649" s="212">
        <v>0.16669999999999999</v>
      </c>
      <c r="AD649" s="24">
        <v>75000</v>
      </c>
      <c r="AE649" s="20">
        <v>2018.5</v>
      </c>
      <c r="AL649" s="24"/>
      <c r="AN649" s="20">
        <f t="shared" si="13"/>
        <v>225000</v>
      </c>
      <c r="AO649" s="20">
        <f t="shared" si="14"/>
        <v>224820</v>
      </c>
      <c r="AP649" s="212">
        <f t="shared" si="15"/>
        <v>0.50020008003201277</v>
      </c>
      <c r="AQ649" s="159"/>
    </row>
    <row r="650" spans="1:43" ht="21" customHeight="1">
      <c r="A650" s="18" t="s">
        <v>4715</v>
      </c>
      <c r="C650" s="6" t="s">
        <v>4706</v>
      </c>
      <c r="D650" s="1" t="s">
        <v>4707</v>
      </c>
      <c r="E650" s="1" t="s">
        <v>4708</v>
      </c>
      <c r="F650" s="1" t="s">
        <v>4716</v>
      </c>
      <c r="G650" s="1" t="s">
        <v>4717</v>
      </c>
      <c r="H650" s="18">
        <v>391680</v>
      </c>
      <c r="M650" s="1" t="s">
        <v>1961</v>
      </c>
      <c r="N650" s="1" t="s">
        <v>4631</v>
      </c>
      <c r="Q650" s="1" t="s">
        <v>1929</v>
      </c>
      <c r="Y650" s="212">
        <v>1</v>
      </c>
      <c r="Z650" s="24">
        <v>391680</v>
      </c>
      <c r="AA650" s="20">
        <v>2018.1</v>
      </c>
      <c r="AD650" s="24">
        <v>0</v>
      </c>
      <c r="AL650" s="24"/>
      <c r="AN650" s="20">
        <f t="shared" si="13"/>
        <v>391680</v>
      </c>
      <c r="AO650" s="20">
        <f t="shared" si="14"/>
        <v>0</v>
      </c>
      <c r="AP650" s="212">
        <f t="shared" si="15"/>
        <v>1</v>
      </c>
      <c r="AQ650" s="159"/>
    </row>
    <row r="651" spans="1:43" ht="21" customHeight="1">
      <c r="A651" s="18" t="s">
        <v>33</v>
      </c>
      <c r="C651" s="6" t="s">
        <v>4718</v>
      </c>
      <c r="D651" s="1" t="s">
        <v>4719</v>
      </c>
      <c r="E651" s="1" t="s">
        <v>4720</v>
      </c>
      <c r="F651" s="1" t="s">
        <v>4721</v>
      </c>
      <c r="G651" s="1" t="s">
        <v>4722</v>
      </c>
      <c r="H651" s="18">
        <v>538193</v>
      </c>
      <c r="I651" s="18">
        <v>538193</v>
      </c>
      <c r="J651" s="3">
        <v>269096.5</v>
      </c>
      <c r="K651" s="3">
        <v>269096.5</v>
      </c>
      <c r="L651" s="1" t="s">
        <v>4723</v>
      </c>
      <c r="M651" s="1" t="s">
        <v>4581</v>
      </c>
      <c r="N651" s="1" t="s">
        <v>4724</v>
      </c>
      <c r="O651" s="1" t="s">
        <v>4658</v>
      </c>
      <c r="P651" s="1" t="s">
        <v>4675</v>
      </c>
      <c r="Q651" s="1" t="s">
        <v>1929</v>
      </c>
      <c r="R651" s="2">
        <v>0</v>
      </c>
      <c r="S651" s="1" t="s">
        <v>4725</v>
      </c>
      <c r="T651" s="1" t="s">
        <v>1917</v>
      </c>
      <c r="X651" s="20" t="s">
        <v>4969</v>
      </c>
      <c r="Y651" s="212">
        <v>0.95</v>
      </c>
      <c r="Z651" s="24">
        <v>511283.35</v>
      </c>
      <c r="AA651" s="20">
        <v>2016.4</v>
      </c>
      <c r="AD651" s="24">
        <v>0</v>
      </c>
      <c r="AL651" s="24"/>
      <c r="AN651" s="20">
        <f t="shared" si="13"/>
        <v>511283.35</v>
      </c>
      <c r="AO651" s="20">
        <f t="shared" si="14"/>
        <v>26909.650000000023</v>
      </c>
      <c r="AP651" s="212">
        <f t="shared" si="15"/>
        <v>0.95</v>
      </c>
      <c r="AQ651" s="159"/>
    </row>
    <row r="652" spans="1:43" ht="21" customHeight="1">
      <c r="A652" s="18" t="s">
        <v>4727</v>
      </c>
      <c r="C652" s="6" t="s">
        <v>4728</v>
      </c>
      <c r="D652" s="1" t="s">
        <v>4729</v>
      </c>
      <c r="E652" s="1" t="s">
        <v>4730</v>
      </c>
      <c r="F652" s="1" t="s">
        <v>4731</v>
      </c>
      <c r="G652" s="1" t="s">
        <v>4732</v>
      </c>
      <c r="H652" s="18">
        <v>1641200</v>
      </c>
      <c r="I652" s="18">
        <v>1641200</v>
      </c>
      <c r="J652" s="3">
        <v>1641200</v>
      </c>
      <c r="K652" s="3">
        <v>0</v>
      </c>
      <c r="L652" s="1" t="s">
        <v>4733</v>
      </c>
      <c r="M652" s="1" t="s">
        <v>4734</v>
      </c>
      <c r="N652" s="1" t="s">
        <v>1926</v>
      </c>
      <c r="O652" s="1" t="s">
        <v>4735</v>
      </c>
      <c r="P652" s="1" t="s">
        <v>4736</v>
      </c>
      <c r="Q652" s="1" t="s">
        <v>1902</v>
      </c>
      <c r="R652" s="2">
        <v>0</v>
      </c>
      <c r="S652" s="1" t="s">
        <v>4737</v>
      </c>
      <c r="T652" s="1" t="s">
        <v>1917</v>
      </c>
      <c r="X652" s="20" t="s">
        <v>4982</v>
      </c>
      <c r="Y652" s="212">
        <v>0.4</v>
      </c>
      <c r="Z652" s="24">
        <v>656480</v>
      </c>
      <c r="AA652" s="20">
        <v>2017.1</v>
      </c>
      <c r="AB652" s="20" t="s">
        <v>1508</v>
      </c>
      <c r="AC652" s="212">
        <v>0.55000000000000004</v>
      </c>
      <c r="AD652" s="24">
        <v>902660.00000000012</v>
      </c>
      <c r="AE652" s="20" t="s">
        <v>4978</v>
      </c>
      <c r="AL652" s="24"/>
      <c r="AN652" s="20">
        <f t="shared" si="13"/>
        <v>1559140</v>
      </c>
      <c r="AO652" s="20">
        <f t="shared" si="14"/>
        <v>82060</v>
      </c>
      <c r="AP652" s="212">
        <f t="shared" si="15"/>
        <v>0.95</v>
      </c>
      <c r="AQ652" s="159"/>
    </row>
    <row r="653" spans="1:43" ht="21" customHeight="1">
      <c r="A653" s="18" t="s">
        <v>4738</v>
      </c>
      <c r="C653" s="6" t="s">
        <v>4103</v>
      </c>
      <c r="D653" s="1" t="s">
        <v>4739</v>
      </c>
      <c r="E653" s="1" t="s">
        <v>4740</v>
      </c>
      <c r="F653" s="1" t="s">
        <v>4741</v>
      </c>
      <c r="G653" s="1" t="s">
        <v>4742</v>
      </c>
      <c r="H653" s="18">
        <v>45900</v>
      </c>
      <c r="I653" s="18">
        <v>43301.89</v>
      </c>
      <c r="J653" s="3">
        <v>43301.89</v>
      </c>
      <c r="K653" s="3">
        <v>-3.2075471681309864E-3</v>
      </c>
      <c r="L653" s="1" t="s">
        <v>4613</v>
      </c>
      <c r="M653" s="1" t="s">
        <v>1925</v>
      </c>
      <c r="N653" s="1" t="s">
        <v>4743</v>
      </c>
      <c r="O653" s="1" t="s">
        <v>4744</v>
      </c>
      <c r="P653" s="1">
        <v>2016.2</v>
      </c>
      <c r="Q653" s="1" t="s">
        <v>1929</v>
      </c>
      <c r="R653" s="2">
        <v>0.06</v>
      </c>
      <c r="S653" s="1" t="s">
        <v>4745</v>
      </c>
      <c r="T653" s="1" t="s">
        <v>1904</v>
      </c>
      <c r="X653" s="20" t="s">
        <v>4969</v>
      </c>
      <c r="Y653" s="212">
        <v>0.95</v>
      </c>
      <c r="Z653" s="24">
        <v>43605</v>
      </c>
      <c r="AA653" s="20">
        <v>2016.9</v>
      </c>
      <c r="AD653" s="24">
        <v>0</v>
      </c>
      <c r="AL653" s="24"/>
      <c r="AN653" s="20">
        <f t="shared" si="13"/>
        <v>43605</v>
      </c>
      <c r="AO653" s="20">
        <f t="shared" si="14"/>
        <v>2295</v>
      </c>
      <c r="AP653" s="212">
        <f t="shared" si="15"/>
        <v>0.95</v>
      </c>
      <c r="AQ653" s="159"/>
    </row>
    <row r="654" spans="1:43" ht="21" customHeight="1">
      <c r="A654" s="18" t="s">
        <v>4102</v>
      </c>
      <c r="C654" s="6" t="s">
        <v>4103</v>
      </c>
      <c r="D654" s="1" t="s">
        <v>4104</v>
      </c>
      <c r="E654" s="1" t="s">
        <v>4105</v>
      </c>
      <c r="F654" s="1" t="s">
        <v>4106</v>
      </c>
      <c r="G654" s="1" t="s">
        <v>4107</v>
      </c>
      <c r="H654" s="18">
        <v>149600</v>
      </c>
      <c r="I654" s="18">
        <v>127863.25</v>
      </c>
      <c r="J654" s="3">
        <v>127863.25</v>
      </c>
      <c r="K654" s="3">
        <v>-2.1367521258071065E-3</v>
      </c>
      <c r="M654" s="1" t="s">
        <v>4099</v>
      </c>
      <c r="N654" s="1" t="s">
        <v>2000</v>
      </c>
      <c r="O654" s="1" t="s">
        <v>4108</v>
      </c>
      <c r="P654" s="1" t="s">
        <v>4109</v>
      </c>
      <c r="Q654" s="1" t="s">
        <v>1980</v>
      </c>
      <c r="R654" s="2" t="s">
        <v>3423</v>
      </c>
      <c r="S654" s="1" t="s">
        <v>4110</v>
      </c>
      <c r="T654" s="1" t="s">
        <v>1982</v>
      </c>
      <c r="X654" s="20" t="s">
        <v>5066</v>
      </c>
      <c r="Y654" s="212">
        <v>0.95</v>
      </c>
      <c r="Z654" s="24">
        <v>0</v>
      </c>
      <c r="AA654" s="20">
        <v>2016.9</v>
      </c>
      <c r="AD654" s="24">
        <v>0</v>
      </c>
      <c r="AE654" s="159"/>
      <c r="AH654" s="24">
        <v>0</v>
      </c>
      <c r="AI654" s="159"/>
      <c r="AN654" s="24">
        <f t="shared" si="13"/>
        <v>0</v>
      </c>
      <c r="AO654" s="24">
        <f t="shared" si="14"/>
        <v>149600</v>
      </c>
      <c r="AP654" s="212">
        <f t="shared" si="15"/>
        <v>0</v>
      </c>
      <c r="AQ654" s="159" t="s">
        <v>1768</v>
      </c>
    </row>
    <row r="655" spans="1:43" ht="21" customHeight="1">
      <c r="A655" s="18" t="s">
        <v>4746</v>
      </c>
      <c r="C655" s="6" t="s">
        <v>34</v>
      </c>
      <c r="D655" s="1" t="s">
        <v>4747</v>
      </c>
      <c r="E655" s="1" t="s">
        <v>4748</v>
      </c>
      <c r="F655" s="1" t="s">
        <v>4749</v>
      </c>
      <c r="G655" s="1" t="s">
        <v>4750</v>
      </c>
      <c r="H655" s="18">
        <v>29750</v>
      </c>
      <c r="I655" s="18">
        <v>28066.04</v>
      </c>
      <c r="J655" s="3">
        <v>28066.04</v>
      </c>
      <c r="K655" s="3">
        <v>-2.2641509458480868E-3</v>
      </c>
      <c r="L655" s="1" t="s">
        <v>4751</v>
      </c>
      <c r="M655" s="1" t="s">
        <v>1949</v>
      </c>
      <c r="N655" s="1" t="s">
        <v>4752</v>
      </c>
      <c r="O655" s="1" t="s">
        <v>4650</v>
      </c>
      <c r="P655" s="1">
        <v>2016.3</v>
      </c>
      <c r="Q655" s="1" t="s">
        <v>1929</v>
      </c>
      <c r="R655" s="2">
        <v>0.06</v>
      </c>
      <c r="S655" s="1" t="s">
        <v>4617</v>
      </c>
      <c r="T655" s="1" t="s">
        <v>1904</v>
      </c>
      <c r="X655" s="20" t="s">
        <v>4966</v>
      </c>
      <c r="Y655" s="212">
        <v>1</v>
      </c>
      <c r="Z655" s="24">
        <v>29750</v>
      </c>
      <c r="AA655" s="20">
        <v>2016.3</v>
      </c>
      <c r="AD655" s="24">
        <v>0</v>
      </c>
      <c r="AL655" s="24"/>
      <c r="AN655" s="20">
        <f t="shared" si="13"/>
        <v>29750</v>
      </c>
      <c r="AO655" s="20">
        <f t="shared" si="14"/>
        <v>0</v>
      </c>
      <c r="AP655" s="212">
        <f t="shared" si="15"/>
        <v>1</v>
      </c>
      <c r="AQ655" s="159"/>
    </row>
    <row r="656" spans="1:43" ht="21" customHeight="1">
      <c r="A656" s="18" t="s">
        <v>4753</v>
      </c>
      <c r="C656" s="6" t="s">
        <v>4754</v>
      </c>
      <c r="D656" s="1" t="s">
        <v>4755</v>
      </c>
      <c r="E656" s="1" t="s">
        <v>4756</v>
      </c>
      <c r="F656" s="1" t="s">
        <v>4757</v>
      </c>
      <c r="G656" s="1" t="s">
        <v>4758</v>
      </c>
      <c r="H656" s="18">
        <v>175000</v>
      </c>
      <c r="I656" s="18">
        <v>175000</v>
      </c>
      <c r="J656" s="3">
        <v>175000</v>
      </c>
      <c r="K656" s="3">
        <v>0</v>
      </c>
      <c r="L656" s="1" t="s">
        <v>4759</v>
      </c>
      <c r="M656" s="1" t="s">
        <v>4760</v>
      </c>
      <c r="N656" s="1" t="s">
        <v>4761</v>
      </c>
      <c r="O656" s="1" t="s">
        <v>4762</v>
      </c>
      <c r="P656" s="1" t="s">
        <v>4763</v>
      </c>
      <c r="Q656" s="1" t="s">
        <v>1929</v>
      </c>
      <c r="R656" s="2">
        <v>0</v>
      </c>
      <c r="S656" s="1" t="s">
        <v>4725</v>
      </c>
      <c r="T656" s="1" t="s">
        <v>1917</v>
      </c>
      <c r="X656" s="20" t="s">
        <v>4969</v>
      </c>
      <c r="Y656" s="212">
        <v>0.95</v>
      </c>
      <c r="Z656" s="24">
        <v>166250</v>
      </c>
      <c r="AA656" s="20">
        <v>2016.7</v>
      </c>
      <c r="AD656" s="24">
        <v>0</v>
      </c>
      <c r="AL656" s="24"/>
      <c r="AN656" s="20">
        <f t="shared" si="13"/>
        <v>166250</v>
      </c>
      <c r="AO656" s="20">
        <f t="shared" si="14"/>
        <v>8750</v>
      </c>
      <c r="AP656" s="212">
        <f t="shared" si="15"/>
        <v>0.95</v>
      </c>
      <c r="AQ656" s="159"/>
    </row>
    <row r="657" spans="1:43" ht="21" customHeight="1">
      <c r="A657" s="18" t="s">
        <v>4764</v>
      </c>
      <c r="C657" s="6" t="s">
        <v>4765</v>
      </c>
      <c r="D657" s="1" t="s">
        <v>4766</v>
      </c>
      <c r="E657" s="1" t="s">
        <v>4610</v>
      </c>
      <c r="F657" s="1" t="s">
        <v>4767</v>
      </c>
      <c r="G657" s="1" t="s">
        <v>4612</v>
      </c>
      <c r="H657" s="18">
        <v>13440</v>
      </c>
      <c r="I657" s="18">
        <v>12679.24</v>
      </c>
      <c r="J657" s="3">
        <v>12679.24</v>
      </c>
      <c r="K657" s="3">
        <v>5.2830188669759082E-3</v>
      </c>
      <c r="L657" s="1" t="s">
        <v>4613</v>
      </c>
      <c r="M657" s="1" t="s">
        <v>1949</v>
      </c>
      <c r="N657" s="1" t="s">
        <v>4614</v>
      </c>
      <c r="O657" s="1" t="s">
        <v>4615</v>
      </c>
      <c r="P657" s="1">
        <v>2016.2</v>
      </c>
      <c r="Q657" s="1" t="s">
        <v>1929</v>
      </c>
      <c r="R657" s="2">
        <v>0.06</v>
      </c>
      <c r="S657" s="163" t="s">
        <v>4617</v>
      </c>
      <c r="T657" s="1" t="s">
        <v>1904</v>
      </c>
      <c r="X657" s="20" t="s">
        <v>4966</v>
      </c>
      <c r="Y657" s="212">
        <v>1</v>
      </c>
      <c r="Z657" s="24">
        <v>13440</v>
      </c>
      <c r="AA657" s="20">
        <v>2016.2</v>
      </c>
      <c r="AD657" s="24">
        <v>0</v>
      </c>
      <c r="AL657" s="24"/>
      <c r="AN657" s="20">
        <f t="shared" si="13"/>
        <v>13440</v>
      </c>
      <c r="AO657" s="20">
        <f t="shared" si="14"/>
        <v>0</v>
      </c>
      <c r="AP657" s="212">
        <f t="shared" si="15"/>
        <v>1</v>
      </c>
      <c r="AQ657" s="159"/>
    </row>
    <row r="658" spans="1:43" ht="21" customHeight="1">
      <c r="A658" s="18" t="s">
        <v>4768</v>
      </c>
      <c r="C658" s="6" t="s">
        <v>56</v>
      </c>
      <c r="D658" s="1" t="s">
        <v>4769</v>
      </c>
      <c r="E658" s="1" t="s">
        <v>4770</v>
      </c>
      <c r="F658" s="1" t="s">
        <v>4771</v>
      </c>
      <c r="G658" s="1" t="s">
        <v>4772</v>
      </c>
      <c r="H658" s="18">
        <v>28292.240000000002</v>
      </c>
      <c r="I658" s="18">
        <v>28292.240000000002</v>
      </c>
      <c r="J658" s="3">
        <v>28292.240000000002</v>
      </c>
      <c r="K658" s="3">
        <v>0</v>
      </c>
      <c r="L658" s="1" t="s">
        <v>4751</v>
      </c>
      <c r="M658" s="1" t="s">
        <v>1925</v>
      </c>
      <c r="N658" s="1" t="s">
        <v>4773</v>
      </c>
      <c r="O658" s="1" t="s">
        <v>4658</v>
      </c>
      <c r="P658" s="1">
        <v>2016.4</v>
      </c>
      <c r="Q658" s="1" t="s">
        <v>1902</v>
      </c>
      <c r="R658" s="2">
        <v>0</v>
      </c>
      <c r="S658" s="163" t="s">
        <v>1916</v>
      </c>
      <c r="T658" s="1" t="s">
        <v>1917</v>
      </c>
      <c r="X658" s="20" t="s">
        <v>1508</v>
      </c>
      <c r="Y658" s="212">
        <v>1</v>
      </c>
      <c r="Z658" s="24">
        <v>28292.240000000002</v>
      </c>
      <c r="AA658" s="20">
        <v>2016.4</v>
      </c>
      <c r="AD658" s="24">
        <v>0</v>
      </c>
      <c r="AL658" s="24"/>
      <c r="AN658" s="20">
        <f t="shared" si="13"/>
        <v>28292.240000000002</v>
      </c>
      <c r="AO658" s="20">
        <f t="shared" si="14"/>
        <v>0</v>
      </c>
      <c r="AP658" s="212">
        <f t="shared" si="15"/>
        <v>1</v>
      </c>
      <c r="AQ658" s="159"/>
    </row>
    <row r="659" spans="1:43" ht="21" customHeight="1">
      <c r="A659" s="18" t="s">
        <v>4774</v>
      </c>
      <c r="C659" s="6" t="s">
        <v>57</v>
      </c>
      <c r="D659" s="1" t="s">
        <v>4775</v>
      </c>
      <c r="E659" s="1" t="s">
        <v>4776</v>
      </c>
      <c r="F659" s="1" t="s">
        <v>4777</v>
      </c>
      <c r="G659" s="1" t="s">
        <v>4778</v>
      </c>
      <c r="H659" s="18">
        <v>164898</v>
      </c>
      <c r="I659" s="18">
        <v>164898</v>
      </c>
      <c r="J659" s="3">
        <v>164898</v>
      </c>
      <c r="K659" s="3">
        <v>0</v>
      </c>
      <c r="L659" s="1" t="s">
        <v>4779</v>
      </c>
      <c r="M659" s="1" t="s">
        <v>1937</v>
      </c>
      <c r="N659" s="1" t="s">
        <v>4666</v>
      </c>
      <c r="O659" s="1" t="s">
        <v>4780</v>
      </c>
      <c r="P659" s="1" t="s">
        <v>4781</v>
      </c>
      <c r="Q659" s="1" t="s">
        <v>1929</v>
      </c>
      <c r="R659" s="2">
        <v>0</v>
      </c>
      <c r="S659" s="163" t="s">
        <v>4782</v>
      </c>
      <c r="T659" s="1" t="s">
        <v>1917</v>
      </c>
      <c r="Y659" s="212">
        <v>0.9</v>
      </c>
      <c r="Z659" s="24">
        <v>148408.20000000001</v>
      </c>
      <c r="AA659" s="20">
        <v>2018.6</v>
      </c>
      <c r="AD659" s="24">
        <v>0</v>
      </c>
      <c r="AL659" s="24"/>
      <c r="AN659" s="20">
        <f t="shared" si="13"/>
        <v>148408.20000000001</v>
      </c>
      <c r="AO659" s="20">
        <f t="shared" si="14"/>
        <v>16489.799999999988</v>
      </c>
      <c r="AP659" s="212">
        <f t="shared" si="15"/>
        <v>0.9</v>
      </c>
      <c r="AQ659" s="159"/>
    </row>
    <row r="660" spans="1:43" ht="21" customHeight="1">
      <c r="A660" s="18" t="s">
        <v>4783</v>
      </c>
      <c r="C660" s="6" t="s">
        <v>4112</v>
      </c>
      <c r="D660" s="1" t="s">
        <v>4784</v>
      </c>
      <c r="E660" s="1" t="s">
        <v>4785</v>
      </c>
      <c r="F660" s="1" t="s">
        <v>4786</v>
      </c>
      <c r="G660" s="1" t="s">
        <v>4787</v>
      </c>
      <c r="H660" s="18">
        <v>150000</v>
      </c>
      <c r="I660" s="18">
        <v>141509.43</v>
      </c>
      <c r="J660" s="3">
        <v>70754.720000000001</v>
      </c>
      <c r="K660" s="3">
        <v>70754.713962264155</v>
      </c>
      <c r="L660" s="1" t="s">
        <v>4723</v>
      </c>
      <c r="M660" s="1" t="s">
        <v>4788</v>
      </c>
      <c r="N660" s="1" t="s">
        <v>4789</v>
      </c>
      <c r="O660" s="1" t="s">
        <v>1928</v>
      </c>
      <c r="P660" s="1" t="s">
        <v>4616</v>
      </c>
      <c r="Q660" s="1" t="s">
        <v>1929</v>
      </c>
      <c r="R660" s="2">
        <v>0.06</v>
      </c>
      <c r="S660" s="1" t="s">
        <v>4677</v>
      </c>
      <c r="T660" s="1" t="s">
        <v>1904</v>
      </c>
      <c r="X660" s="20" t="s">
        <v>4966</v>
      </c>
      <c r="Y660" s="212">
        <v>0.3</v>
      </c>
      <c r="Z660" s="24">
        <v>45000</v>
      </c>
      <c r="AA660" s="20">
        <v>2016.2</v>
      </c>
      <c r="AB660" s="20" t="s">
        <v>1508</v>
      </c>
      <c r="AC660" s="212">
        <v>0.6</v>
      </c>
      <c r="AD660" s="24">
        <v>90000</v>
      </c>
      <c r="AE660" s="20">
        <v>2016.9</v>
      </c>
      <c r="AG660" s="212">
        <v>0.1</v>
      </c>
      <c r="AH660" s="24">
        <v>15000</v>
      </c>
      <c r="AI660" s="20">
        <v>2018.6</v>
      </c>
      <c r="AL660" s="24"/>
      <c r="AN660" s="20">
        <f t="shared" si="13"/>
        <v>150000</v>
      </c>
      <c r="AO660" s="20">
        <f t="shared" si="14"/>
        <v>0</v>
      </c>
      <c r="AP660" s="212">
        <f t="shared" si="15"/>
        <v>1</v>
      </c>
      <c r="AQ660" s="159"/>
    </row>
    <row r="661" spans="1:43" ht="21" customHeight="1">
      <c r="A661" s="18" t="s">
        <v>4111</v>
      </c>
      <c r="C661" s="6" t="s">
        <v>4112</v>
      </c>
      <c r="D661" s="1" t="s">
        <v>4113</v>
      </c>
      <c r="E661" s="1" t="s">
        <v>4114</v>
      </c>
      <c r="F661" s="1" t="s">
        <v>4115</v>
      </c>
      <c r="G661" s="1" t="s">
        <v>4116</v>
      </c>
      <c r="H661" s="18">
        <v>603120</v>
      </c>
      <c r="I661" s="18">
        <v>515487.18</v>
      </c>
      <c r="J661" s="3">
        <v>515487.18</v>
      </c>
      <c r="K661" s="3">
        <v>-5.128204938955605E-4</v>
      </c>
      <c r="M661" s="1" t="s">
        <v>4117</v>
      </c>
      <c r="N661" s="1" t="s">
        <v>2613</v>
      </c>
      <c r="O661" s="1" t="s">
        <v>4118</v>
      </c>
      <c r="P661" s="1" t="s">
        <v>4119</v>
      </c>
      <c r="Q661" s="1" t="s">
        <v>1980</v>
      </c>
      <c r="R661" s="2" t="s">
        <v>3423</v>
      </c>
      <c r="S661" s="1" t="s">
        <v>3997</v>
      </c>
      <c r="T661" s="1" t="s">
        <v>1982</v>
      </c>
      <c r="X661" s="20" t="s">
        <v>4966</v>
      </c>
      <c r="Y661" s="212">
        <v>0.3</v>
      </c>
      <c r="Z661" s="24">
        <v>0</v>
      </c>
      <c r="AA661" s="20">
        <v>2016.2</v>
      </c>
      <c r="AB661" s="20" t="s">
        <v>1508</v>
      </c>
      <c r="AC661" s="212">
        <v>0.6</v>
      </c>
      <c r="AD661" s="24">
        <v>0</v>
      </c>
      <c r="AE661" s="159">
        <v>2016.9</v>
      </c>
      <c r="AG661" s="212">
        <v>0.1</v>
      </c>
      <c r="AH661" s="24">
        <v>60312</v>
      </c>
      <c r="AI661" s="159" t="s">
        <v>5799</v>
      </c>
      <c r="AN661" s="24">
        <f t="shared" si="13"/>
        <v>60312</v>
      </c>
      <c r="AO661" s="24">
        <f t="shared" si="14"/>
        <v>542808</v>
      </c>
      <c r="AP661" s="212">
        <f t="shared" si="15"/>
        <v>0.1</v>
      </c>
      <c r="AQ661" s="159" t="s">
        <v>1768</v>
      </c>
    </row>
    <row r="662" spans="1:43" ht="21" customHeight="1">
      <c r="A662" s="18" t="s">
        <v>4790</v>
      </c>
      <c r="C662" s="6" t="s">
        <v>4791</v>
      </c>
      <c r="D662" s="1" t="s">
        <v>4792</v>
      </c>
      <c r="E662" s="1" t="s">
        <v>4793</v>
      </c>
      <c r="F662" s="1" t="s">
        <v>4794</v>
      </c>
      <c r="G662" s="1" t="s">
        <v>4795</v>
      </c>
      <c r="H662" s="18">
        <v>276000</v>
      </c>
      <c r="I662" s="18">
        <v>276000</v>
      </c>
      <c r="J662" s="3">
        <v>276000</v>
      </c>
      <c r="K662" s="3">
        <v>0</v>
      </c>
      <c r="L662" s="1" t="s">
        <v>4751</v>
      </c>
      <c r="M662" s="1" t="s">
        <v>4581</v>
      </c>
      <c r="N662" s="1" t="s">
        <v>4796</v>
      </c>
      <c r="O662" s="1" t="s">
        <v>4797</v>
      </c>
      <c r="P662" s="1">
        <v>2016.4</v>
      </c>
      <c r="Q662" s="1" t="s">
        <v>1902</v>
      </c>
      <c r="R662" s="2">
        <v>0</v>
      </c>
      <c r="S662" s="1" t="s">
        <v>4798</v>
      </c>
      <c r="T662" s="1" t="s">
        <v>1917</v>
      </c>
      <c r="X662" s="20" t="s">
        <v>4983</v>
      </c>
      <c r="Y662" s="212">
        <v>1</v>
      </c>
      <c r="Z662" s="24">
        <v>276000</v>
      </c>
      <c r="AA662" s="20">
        <v>2016.4</v>
      </c>
      <c r="AL662" s="24"/>
      <c r="AN662" s="20">
        <f t="shared" si="13"/>
        <v>276000</v>
      </c>
      <c r="AO662" s="20">
        <f t="shared" si="14"/>
        <v>0</v>
      </c>
      <c r="AP662" s="212">
        <f t="shared" si="15"/>
        <v>1</v>
      </c>
      <c r="AQ662" s="159"/>
    </row>
    <row r="663" spans="1:43" ht="21" customHeight="1">
      <c r="B663" s="25" t="s">
        <v>5448</v>
      </c>
      <c r="C663" s="6" t="s">
        <v>4120</v>
      </c>
      <c r="D663" s="1" t="s">
        <v>4800</v>
      </c>
      <c r="E663" s="1" t="s">
        <v>4122</v>
      </c>
      <c r="F663" s="1" t="s">
        <v>4801</v>
      </c>
      <c r="G663" s="1" t="s">
        <v>4802</v>
      </c>
      <c r="H663" s="18">
        <v>1856274</v>
      </c>
      <c r="I663" s="18">
        <v>1856274</v>
      </c>
      <c r="J663" s="3">
        <v>1796274</v>
      </c>
      <c r="K663" s="3">
        <v>60000</v>
      </c>
      <c r="L663" s="1" t="s">
        <v>4803</v>
      </c>
      <c r="M663" s="1" t="s">
        <v>1937</v>
      </c>
      <c r="N663" s="1" t="s">
        <v>4804</v>
      </c>
      <c r="O663" s="1" t="s">
        <v>4805</v>
      </c>
      <c r="P663" s="1" t="s">
        <v>4806</v>
      </c>
      <c r="Q663" s="1" t="s">
        <v>1929</v>
      </c>
      <c r="R663" s="2">
        <v>0</v>
      </c>
      <c r="S663" s="1" t="s">
        <v>4807</v>
      </c>
      <c r="T663" s="1" t="s">
        <v>1917</v>
      </c>
      <c r="X663" s="20" t="s">
        <v>4984</v>
      </c>
      <c r="Y663" s="212">
        <v>0.61129999999999995</v>
      </c>
      <c r="Z663" s="24">
        <v>1134772</v>
      </c>
      <c r="AA663" s="20">
        <v>2016.4</v>
      </c>
      <c r="AB663" s="20" t="s">
        <v>4980</v>
      </c>
      <c r="AC663" s="212">
        <v>0.23860000000000001</v>
      </c>
      <c r="AD663" s="24">
        <v>443060.9</v>
      </c>
      <c r="AE663" s="20">
        <v>2018.2</v>
      </c>
      <c r="AL663" s="24"/>
      <c r="AN663" s="20">
        <f t="shared" si="13"/>
        <v>1577832.9</v>
      </c>
      <c r="AO663" s="20">
        <f t="shared" si="14"/>
        <v>278441.10000000009</v>
      </c>
      <c r="AP663" s="212">
        <f t="shared" si="15"/>
        <v>0.85</v>
      </c>
      <c r="AQ663" s="159"/>
    </row>
    <row r="664" spans="1:43" ht="21" customHeight="1">
      <c r="B664" s="25" t="s">
        <v>5448</v>
      </c>
      <c r="C664" s="6" t="s">
        <v>4120</v>
      </c>
      <c r="D664" s="1" t="s">
        <v>4121</v>
      </c>
      <c r="E664" s="1" t="s">
        <v>4122</v>
      </c>
      <c r="F664" s="1" t="s">
        <v>6417</v>
      </c>
      <c r="G664" s="1" t="s">
        <v>4802</v>
      </c>
      <c r="H664" s="18">
        <v>1796274</v>
      </c>
      <c r="I664" s="18">
        <v>1796274</v>
      </c>
      <c r="M664" s="1" t="s">
        <v>1937</v>
      </c>
      <c r="N664" s="1" t="s">
        <v>4804</v>
      </c>
      <c r="O664" s="1" t="s">
        <v>4805</v>
      </c>
      <c r="P664" s="1" t="s">
        <v>4806</v>
      </c>
      <c r="Q664" s="1" t="s">
        <v>1929</v>
      </c>
      <c r="Y664" s="212"/>
      <c r="Z664" s="24"/>
      <c r="AL664" s="24"/>
      <c r="AQ664" s="159"/>
    </row>
    <row r="665" spans="1:43" ht="21" customHeight="1">
      <c r="B665" s="25" t="s">
        <v>5449</v>
      </c>
      <c r="C665" s="6" t="s">
        <v>4120</v>
      </c>
      <c r="D665" s="1" t="s">
        <v>4121</v>
      </c>
      <c r="E665" s="1" t="s">
        <v>4122</v>
      </c>
      <c r="F665" s="1" t="s">
        <v>4123</v>
      </c>
      <c r="G665" s="1" t="s">
        <v>4124</v>
      </c>
      <c r="H665" s="18">
        <v>715970</v>
      </c>
      <c r="I665" s="18">
        <v>715970</v>
      </c>
      <c r="J665" s="3">
        <v>715970</v>
      </c>
      <c r="K665" s="3">
        <v>0</v>
      </c>
      <c r="M665" s="1" t="s">
        <v>2133</v>
      </c>
      <c r="N665" s="1" t="s">
        <v>4125</v>
      </c>
      <c r="O665" s="1" t="s">
        <v>4126</v>
      </c>
      <c r="P665" s="1" t="s">
        <v>4127</v>
      </c>
      <c r="Q665" s="1" t="s">
        <v>1980</v>
      </c>
      <c r="R665" s="2" t="s">
        <v>3423</v>
      </c>
      <c r="S665" s="1" t="s">
        <v>4128</v>
      </c>
      <c r="T665" s="1" t="s">
        <v>2015</v>
      </c>
      <c r="X665" s="20" t="s">
        <v>1506</v>
      </c>
      <c r="Y665" s="212">
        <v>0.2</v>
      </c>
      <c r="Z665" s="24">
        <v>0</v>
      </c>
      <c r="AA665" s="20">
        <v>2016.4</v>
      </c>
      <c r="AD665" s="24">
        <v>0</v>
      </c>
      <c r="AE665" s="159"/>
      <c r="AH665" s="24">
        <v>0</v>
      </c>
      <c r="AI665" s="159"/>
      <c r="AN665" s="24">
        <f t="shared" si="13"/>
        <v>0</v>
      </c>
      <c r="AO665" s="24">
        <f>H665-AN665</f>
        <v>715970</v>
      </c>
      <c r="AP665" s="212">
        <f>AN665/H665</f>
        <v>0</v>
      </c>
      <c r="AQ665" s="159" t="s">
        <v>1813</v>
      </c>
    </row>
    <row r="666" spans="1:43" ht="21" customHeight="1">
      <c r="B666" s="25" t="s">
        <v>5450</v>
      </c>
      <c r="C666" s="6" t="s">
        <v>4809</v>
      </c>
      <c r="D666" s="1" t="s">
        <v>4810</v>
      </c>
      <c r="E666" s="1" t="s">
        <v>4811</v>
      </c>
      <c r="F666" s="1" t="s">
        <v>4812</v>
      </c>
      <c r="G666" s="1" t="s">
        <v>4813</v>
      </c>
      <c r="H666" s="18">
        <v>746908</v>
      </c>
      <c r="I666" s="18">
        <v>746908</v>
      </c>
      <c r="J666" s="3">
        <v>373454</v>
      </c>
      <c r="K666" s="3">
        <v>373454</v>
      </c>
      <c r="L666" s="1" t="s">
        <v>4723</v>
      </c>
      <c r="M666" s="1" t="s">
        <v>1925</v>
      </c>
      <c r="N666" s="1" t="s">
        <v>4814</v>
      </c>
      <c r="O666" s="1" t="s">
        <v>4815</v>
      </c>
      <c r="P666" s="1" t="s">
        <v>4806</v>
      </c>
      <c r="Q666" s="1" t="s">
        <v>1902</v>
      </c>
      <c r="R666" s="2">
        <v>0</v>
      </c>
      <c r="S666" s="1" t="s">
        <v>4816</v>
      </c>
      <c r="T666" s="1" t="s">
        <v>1917</v>
      </c>
      <c r="X666" s="20" t="s">
        <v>4966</v>
      </c>
      <c r="Y666" s="212">
        <v>0.5</v>
      </c>
      <c r="Z666" s="24">
        <v>373454</v>
      </c>
      <c r="AA666" s="20">
        <v>2016.2</v>
      </c>
      <c r="AD666" s="24">
        <v>0</v>
      </c>
      <c r="AL666" s="24"/>
      <c r="AN666" s="20">
        <f t="shared" si="13"/>
        <v>373454</v>
      </c>
      <c r="AO666" s="20">
        <f>H666-AN666</f>
        <v>373454</v>
      </c>
      <c r="AP666" s="212">
        <f>AN666/H666</f>
        <v>0.5</v>
      </c>
      <c r="AQ666" s="159"/>
    </row>
    <row r="667" spans="1:43" ht="21" customHeight="1">
      <c r="B667" s="25" t="s">
        <v>6095</v>
      </c>
      <c r="C667" s="6" t="s">
        <v>4809</v>
      </c>
      <c r="D667" s="1" t="s">
        <v>4810</v>
      </c>
      <c r="E667" s="1" t="s">
        <v>4811</v>
      </c>
      <c r="F667" s="1" t="s">
        <v>6913</v>
      </c>
      <c r="G667" s="1" t="s">
        <v>6094</v>
      </c>
      <c r="H667" s="18">
        <v>373500</v>
      </c>
      <c r="I667" s="18">
        <v>373500</v>
      </c>
      <c r="J667" s="3">
        <v>373500</v>
      </c>
      <c r="K667" s="3">
        <v>0</v>
      </c>
      <c r="L667" s="1">
        <v>2018.8</v>
      </c>
      <c r="M667" s="1" t="s">
        <v>6914</v>
      </c>
      <c r="N667" s="1" t="s">
        <v>6093</v>
      </c>
      <c r="O667" s="1" t="s">
        <v>6915</v>
      </c>
      <c r="P667" s="1" t="s">
        <v>6916</v>
      </c>
      <c r="Q667" s="1" t="s">
        <v>1902</v>
      </c>
      <c r="R667" s="2">
        <v>0</v>
      </c>
      <c r="S667" s="1" t="s">
        <v>6917</v>
      </c>
      <c r="U667" s="1" t="s">
        <v>6918</v>
      </c>
      <c r="Y667" s="212">
        <v>0.5</v>
      </c>
      <c r="Z667" s="3">
        <v>186750</v>
      </c>
      <c r="AA667" s="20">
        <v>2018.7</v>
      </c>
      <c r="AL667" s="24"/>
      <c r="AQ667" s="159"/>
    </row>
    <row r="668" spans="1:43" ht="21" customHeight="1">
      <c r="B668" s="25" t="s">
        <v>5451</v>
      </c>
      <c r="C668" s="6" t="s">
        <v>4129</v>
      </c>
      <c r="D668" s="1" t="s">
        <v>4817</v>
      </c>
      <c r="E668" s="1" t="s">
        <v>4131</v>
      </c>
      <c r="F668" s="1" t="s">
        <v>4818</v>
      </c>
      <c r="G668" s="1" t="s">
        <v>4819</v>
      </c>
      <c r="H668" s="18">
        <v>6699100</v>
      </c>
      <c r="I668" s="18">
        <v>6699100</v>
      </c>
      <c r="J668" s="3">
        <v>6699100</v>
      </c>
      <c r="K668" s="3">
        <v>0</v>
      </c>
      <c r="L668" s="1" t="s">
        <v>4820</v>
      </c>
      <c r="M668" s="1" t="s">
        <v>4821</v>
      </c>
      <c r="N668" s="1" t="s">
        <v>4822</v>
      </c>
      <c r="O668" s="1" t="s">
        <v>4823</v>
      </c>
      <c r="P668" s="1" t="s">
        <v>4584</v>
      </c>
      <c r="Q668" s="1" t="s">
        <v>1929</v>
      </c>
      <c r="R668" s="2">
        <v>0</v>
      </c>
      <c r="S668" s="1" t="s">
        <v>4824</v>
      </c>
      <c r="T668" s="1" t="s">
        <v>1917</v>
      </c>
      <c r="X668" s="20" t="s">
        <v>4966</v>
      </c>
      <c r="Y668" s="212">
        <v>0.35</v>
      </c>
      <c r="Z668" s="24">
        <v>2344685</v>
      </c>
      <c r="AA668" s="20">
        <v>2016.3</v>
      </c>
      <c r="AB668" s="20" t="s">
        <v>1508</v>
      </c>
      <c r="AC668" s="212">
        <v>0.55000000000000004</v>
      </c>
      <c r="AD668" s="24">
        <v>3684505.0000000005</v>
      </c>
      <c r="AE668" s="20">
        <v>2017.2</v>
      </c>
      <c r="AG668" s="212">
        <v>0.05</v>
      </c>
      <c r="AH668" s="24">
        <v>334955</v>
      </c>
      <c r="AI668" s="20">
        <v>2018.1</v>
      </c>
      <c r="AL668" s="24"/>
      <c r="AN668" s="20">
        <f t="shared" si="13"/>
        <v>6364145</v>
      </c>
      <c r="AO668" s="20">
        <f t="shared" ref="AO668:AO699" si="16">H668-AN668</f>
        <v>334955</v>
      </c>
      <c r="AP668" s="212">
        <f t="shared" ref="AP668:AP699" si="17">AN668/H668</f>
        <v>0.95</v>
      </c>
      <c r="AQ668" s="159"/>
    </row>
    <row r="669" spans="1:43" ht="21" customHeight="1">
      <c r="B669" s="25" t="s">
        <v>5452</v>
      </c>
      <c r="C669" s="6" t="s">
        <v>4129</v>
      </c>
      <c r="D669" s="1" t="s">
        <v>4817</v>
      </c>
      <c r="E669" s="1" t="s">
        <v>4131</v>
      </c>
      <c r="F669" s="1" t="s">
        <v>4825</v>
      </c>
      <c r="G669" s="1" t="s">
        <v>4826</v>
      </c>
      <c r="H669" s="18">
        <v>12878900</v>
      </c>
      <c r="I669" s="18">
        <v>12878900</v>
      </c>
      <c r="J669" s="3">
        <v>12878900</v>
      </c>
      <c r="K669" s="3">
        <v>0</v>
      </c>
      <c r="L669" s="1" t="s">
        <v>4820</v>
      </c>
      <c r="M669" s="1" t="s">
        <v>4821</v>
      </c>
      <c r="N669" s="1" t="s">
        <v>4827</v>
      </c>
      <c r="O669" s="1" t="s">
        <v>4823</v>
      </c>
      <c r="P669" s="1" t="s">
        <v>4584</v>
      </c>
      <c r="Q669" s="1" t="s">
        <v>1929</v>
      </c>
      <c r="R669" s="2">
        <v>0</v>
      </c>
      <c r="S669" s="1" t="s">
        <v>4824</v>
      </c>
      <c r="T669" s="1" t="s">
        <v>1917</v>
      </c>
      <c r="X669" s="20" t="s">
        <v>4966</v>
      </c>
      <c r="Y669" s="212">
        <v>0.35</v>
      </c>
      <c r="Z669" s="24">
        <v>4507615</v>
      </c>
      <c r="AA669" s="20">
        <v>2016.3</v>
      </c>
      <c r="AB669" s="20" t="s">
        <v>1508</v>
      </c>
      <c r="AC669" s="212">
        <v>0.55000000000000004</v>
      </c>
      <c r="AD669" s="24">
        <v>7083395.0000000009</v>
      </c>
      <c r="AE669" s="20">
        <v>2017.8</v>
      </c>
      <c r="AL669" s="24"/>
      <c r="AN669" s="20">
        <f t="shared" si="13"/>
        <v>11591010</v>
      </c>
      <c r="AO669" s="20">
        <f t="shared" si="16"/>
        <v>1287890</v>
      </c>
      <c r="AP669" s="212">
        <f t="shared" si="17"/>
        <v>0.9</v>
      </c>
      <c r="AQ669" s="159"/>
    </row>
    <row r="670" spans="1:43" ht="21" customHeight="1">
      <c r="B670" s="25" t="s">
        <v>5453</v>
      </c>
      <c r="C670" s="6" t="s">
        <v>4129</v>
      </c>
      <c r="D670" s="1" t="s">
        <v>4817</v>
      </c>
      <c r="E670" s="1" t="s">
        <v>4131</v>
      </c>
      <c r="F670" s="1" t="s">
        <v>4828</v>
      </c>
      <c r="G670" s="1" t="s">
        <v>4829</v>
      </c>
      <c r="H670" s="18">
        <v>970400</v>
      </c>
      <c r="I670" s="18">
        <v>970400</v>
      </c>
      <c r="J670" s="3">
        <v>970400</v>
      </c>
      <c r="K670" s="3">
        <v>0</v>
      </c>
      <c r="L670" s="1" t="s">
        <v>4820</v>
      </c>
      <c r="M670" s="1" t="s">
        <v>4821</v>
      </c>
      <c r="N670" s="1" t="s">
        <v>4623</v>
      </c>
      <c r="O670" s="1" t="s">
        <v>4799</v>
      </c>
      <c r="P670" s="1" t="s">
        <v>4830</v>
      </c>
      <c r="Q670" s="1" t="s">
        <v>1929</v>
      </c>
      <c r="R670" s="2">
        <v>0</v>
      </c>
      <c r="S670" s="1" t="s">
        <v>4831</v>
      </c>
      <c r="T670" s="1" t="s">
        <v>1917</v>
      </c>
      <c r="X670" s="20" t="s">
        <v>4966</v>
      </c>
      <c r="Y670" s="212">
        <v>0.3</v>
      </c>
      <c r="Z670" s="24">
        <v>291120</v>
      </c>
      <c r="AA670" s="20">
        <v>2016.3</v>
      </c>
      <c r="AB670" s="20" t="s">
        <v>1508</v>
      </c>
      <c r="AC670" s="212">
        <v>0.6</v>
      </c>
      <c r="AD670" s="24">
        <v>582240</v>
      </c>
      <c r="AE670" s="20">
        <v>2017.5</v>
      </c>
      <c r="AG670" s="212">
        <v>0.05</v>
      </c>
      <c r="AH670" s="24">
        <v>48520</v>
      </c>
      <c r="AI670" s="20">
        <v>2018.1</v>
      </c>
      <c r="AL670" s="24"/>
      <c r="AN670" s="20">
        <f t="shared" si="13"/>
        <v>921880</v>
      </c>
      <c r="AO670" s="20">
        <f t="shared" si="16"/>
        <v>48520</v>
      </c>
      <c r="AP670" s="212">
        <f t="shared" si="17"/>
        <v>0.95</v>
      </c>
      <c r="AQ670" s="159"/>
    </row>
    <row r="671" spans="1:43" ht="21" customHeight="1">
      <c r="B671" s="25" t="s">
        <v>5454</v>
      </c>
      <c r="C671" s="6" t="s">
        <v>4129</v>
      </c>
      <c r="D671" s="1" t="s">
        <v>4817</v>
      </c>
      <c r="E671" s="1" t="s">
        <v>4131</v>
      </c>
      <c r="F671" s="1" t="s">
        <v>4832</v>
      </c>
      <c r="G671" s="1" t="s">
        <v>4833</v>
      </c>
      <c r="H671" s="18">
        <v>1328080</v>
      </c>
      <c r="I671" s="18">
        <v>1328080</v>
      </c>
      <c r="J671" s="3">
        <v>1328080</v>
      </c>
      <c r="K671" s="3">
        <v>0</v>
      </c>
      <c r="L671" s="1" t="s">
        <v>4820</v>
      </c>
      <c r="M671" s="1" t="s">
        <v>4821</v>
      </c>
      <c r="N671" s="1" t="s">
        <v>4834</v>
      </c>
      <c r="O671" s="1" t="s">
        <v>4799</v>
      </c>
      <c r="P671" s="1" t="s">
        <v>4830</v>
      </c>
      <c r="Q671" s="1" t="s">
        <v>1929</v>
      </c>
      <c r="R671" s="2">
        <v>0</v>
      </c>
      <c r="S671" s="1" t="s">
        <v>4831</v>
      </c>
      <c r="T671" s="1" t="s">
        <v>1917</v>
      </c>
      <c r="X671" s="20" t="s">
        <v>4966</v>
      </c>
      <c r="Y671" s="212">
        <v>0.3</v>
      </c>
      <c r="Z671" s="24">
        <v>398424</v>
      </c>
      <c r="AA671" s="20">
        <v>2016.3</v>
      </c>
      <c r="AB671" s="20" t="s">
        <v>1508</v>
      </c>
      <c r="AC671" s="212">
        <v>0.6</v>
      </c>
      <c r="AD671" s="24">
        <v>796848</v>
      </c>
      <c r="AE671" s="20">
        <v>2017.1</v>
      </c>
      <c r="AG671" s="212">
        <v>0.05</v>
      </c>
      <c r="AH671" s="24">
        <v>66404</v>
      </c>
      <c r="AI671" s="20">
        <v>2018.1</v>
      </c>
      <c r="AL671" s="24"/>
      <c r="AN671" s="20">
        <f t="shared" si="13"/>
        <v>1261676</v>
      </c>
      <c r="AO671" s="20">
        <f t="shared" si="16"/>
        <v>66404</v>
      </c>
      <c r="AP671" s="212">
        <f t="shared" si="17"/>
        <v>0.95</v>
      </c>
      <c r="AQ671" s="159"/>
    </row>
    <row r="672" spans="1:43" ht="21" customHeight="1">
      <c r="B672" s="25" t="s">
        <v>5455</v>
      </c>
      <c r="C672" s="6" t="s">
        <v>4129</v>
      </c>
      <c r="D672" s="1" t="s">
        <v>4817</v>
      </c>
      <c r="E672" s="1" t="s">
        <v>4131</v>
      </c>
      <c r="F672" s="1" t="s">
        <v>4835</v>
      </c>
      <c r="G672" s="1" t="s">
        <v>4836</v>
      </c>
      <c r="H672" s="18">
        <v>1381320</v>
      </c>
      <c r="I672" s="18">
        <v>1381320</v>
      </c>
      <c r="J672" s="3">
        <v>1381320</v>
      </c>
      <c r="K672" s="3">
        <v>0</v>
      </c>
      <c r="L672" s="1" t="s">
        <v>4820</v>
      </c>
      <c r="M672" s="1" t="s">
        <v>4821</v>
      </c>
      <c r="N672" s="1" t="s">
        <v>4837</v>
      </c>
      <c r="O672" s="1" t="s">
        <v>4799</v>
      </c>
      <c r="P672" s="1" t="s">
        <v>4830</v>
      </c>
      <c r="Q672" s="1" t="s">
        <v>1929</v>
      </c>
      <c r="R672" s="2">
        <v>0</v>
      </c>
      <c r="S672" s="1" t="s">
        <v>4831</v>
      </c>
      <c r="T672" s="1" t="s">
        <v>1917</v>
      </c>
      <c r="X672" s="20" t="s">
        <v>4966</v>
      </c>
      <c r="Y672" s="212">
        <v>0.3</v>
      </c>
      <c r="Z672" s="24">
        <v>414396</v>
      </c>
      <c r="AA672" s="20">
        <v>2016.3</v>
      </c>
      <c r="AB672" s="20" t="s">
        <v>1508</v>
      </c>
      <c r="AC672" s="212">
        <v>0.6</v>
      </c>
      <c r="AD672" s="24">
        <v>828792</v>
      </c>
      <c r="AE672" s="20">
        <v>2017.1</v>
      </c>
      <c r="AG672" s="212">
        <v>0.05</v>
      </c>
      <c r="AH672" s="24">
        <v>69066</v>
      </c>
      <c r="AI672" s="20">
        <v>2018.1</v>
      </c>
      <c r="AL672" s="24"/>
      <c r="AN672" s="20">
        <f t="shared" si="13"/>
        <v>1312254</v>
      </c>
      <c r="AO672" s="20">
        <f t="shared" si="16"/>
        <v>69066</v>
      </c>
      <c r="AP672" s="212">
        <f t="shared" si="17"/>
        <v>0.95</v>
      </c>
      <c r="AQ672" s="159"/>
    </row>
    <row r="673" spans="2:43" ht="21" customHeight="1">
      <c r="B673" s="25" t="s">
        <v>5456</v>
      </c>
      <c r="C673" s="6" t="s">
        <v>4129</v>
      </c>
      <c r="D673" s="1" t="s">
        <v>4817</v>
      </c>
      <c r="E673" s="1" t="s">
        <v>4131</v>
      </c>
      <c r="F673" s="1" t="s">
        <v>4838</v>
      </c>
      <c r="G673" s="1" t="s">
        <v>4839</v>
      </c>
      <c r="H673" s="18">
        <v>791430</v>
      </c>
      <c r="I673" s="18">
        <v>791430</v>
      </c>
      <c r="J673" s="3">
        <v>791430</v>
      </c>
      <c r="K673" s="3">
        <v>0</v>
      </c>
      <c r="L673" s="1" t="s">
        <v>4820</v>
      </c>
      <c r="M673" s="1" t="s">
        <v>4821</v>
      </c>
      <c r="N673" s="1" t="s">
        <v>4743</v>
      </c>
      <c r="O673" s="1" t="s">
        <v>4830</v>
      </c>
      <c r="P673" s="1" t="s">
        <v>4840</v>
      </c>
      <c r="Q673" s="1" t="s">
        <v>1929</v>
      </c>
      <c r="R673" s="2">
        <v>0</v>
      </c>
      <c r="S673" s="1" t="s">
        <v>4831</v>
      </c>
      <c r="T673" s="1" t="s">
        <v>1917</v>
      </c>
      <c r="X673" s="20" t="s">
        <v>4966</v>
      </c>
      <c r="Y673" s="212">
        <v>0.3</v>
      </c>
      <c r="Z673" s="24">
        <v>237429</v>
      </c>
      <c r="AA673" s="20">
        <v>2016.3</v>
      </c>
      <c r="AD673" s="24">
        <v>0</v>
      </c>
      <c r="AG673" s="212">
        <v>0.05</v>
      </c>
      <c r="AH673" s="24">
        <v>39571.5</v>
      </c>
      <c r="AI673" s="20">
        <v>2018.1</v>
      </c>
      <c r="AL673" s="24"/>
      <c r="AN673" s="20">
        <f t="shared" si="13"/>
        <v>277000.5</v>
      </c>
      <c r="AO673" s="20">
        <f t="shared" si="16"/>
        <v>514429.5</v>
      </c>
      <c r="AP673" s="212">
        <f t="shared" si="17"/>
        <v>0.35</v>
      </c>
      <c r="AQ673" s="159"/>
    </row>
    <row r="674" spans="2:43" ht="21" customHeight="1">
      <c r="B674" s="25" t="s">
        <v>5457</v>
      </c>
      <c r="C674" s="6" t="s">
        <v>4129</v>
      </c>
      <c r="D674" s="1" t="s">
        <v>4817</v>
      </c>
      <c r="E674" s="1" t="s">
        <v>4131</v>
      </c>
      <c r="F674" s="1" t="s">
        <v>4841</v>
      </c>
      <c r="G674" s="1" t="s">
        <v>4842</v>
      </c>
      <c r="H674" s="18">
        <v>959585</v>
      </c>
      <c r="I674" s="18">
        <v>959585</v>
      </c>
      <c r="J674" s="3">
        <v>959568</v>
      </c>
      <c r="K674" s="3">
        <v>17</v>
      </c>
      <c r="L674" s="1" t="s">
        <v>4843</v>
      </c>
      <c r="M674" s="1" t="s">
        <v>4821</v>
      </c>
      <c r="N674" s="1" t="s">
        <v>4631</v>
      </c>
      <c r="O674" s="1">
        <v>2016.6</v>
      </c>
      <c r="P674" s="1" t="s">
        <v>4844</v>
      </c>
      <c r="Q674" s="1" t="s">
        <v>1929</v>
      </c>
      <c r="R674" s="2">
        <v>0</v>
      </c>
      <c r="S674" s="1" t="s">
        <v>4845</v>
      </c>
      <c r="T674" s="1" t="s">
        <v>1917</v>
      </c>
      <c r="X674" s="20" t="s">
        <v>4980</v>
      </c>
      <c r="Y674" s="212">
        <v>8.3299999999999999E-2</v>
      </c>
      <c r="Z674" s="24">
        <v>79964</v>
      </c>
      <c r="AA674" s="20">
        <v>2017.2</v>
      </c>
      <c r="AB674" s="20" t="s">
        <v>4980</v>
      </c>
      <c r="AC674" s="212">
        <v>8.3299999999999999E-2</v>
      </c>
      <c r="AD674" s="24">
        <v>79964</v>
      </c>
      <c r="AE674" s="20">
        <v>2017.3</v>
      </c>
      <c r="AF674" s="20" t="s">
        <v>4980</v>
      </c>
      <c r="AG674" s="212">
        <v>8.3299999999999999E-2</v>
      </c>
      <c r="AH674" s="24">
        <v>79964</v>
      </c>
      <c r="AI674" s="20">
        <v>2017.4</v>
      </c>
      <c r="AJ674" s="20" t="s">
        <v>4980</v>
      </c>
      <c r="AK674" s="212">
        <v>0.41670000000000001</v>
      </c>
      <c r="AL674" s="24">
        <v>719693</v>
      </c>
      <c r="AM674" s="20" t="s">
        <v>4985</v>
      </c>
      <c r="AN674" s="20">
        <f t="shared" si="13"/>
        <v>959585</v>
      </c>
      <c r="AO674" s="20">
        <f t="shared" si="16"/>
        <v>0</v>
      </c>
      <c r="AP674" s="212">
        <f t="shared" si="17"/>
        <v>1</v>
      </c>
      <c r="AQ674" s="159"/>
    </row>
    <row r="675" spans="2:43" ht="21" customHeight="1">
      <c r="B675" s="25" t="s">
        <v>5458</v>
      </c>
      <c r="C675" s="6" t="s">
        <v>4129</v>
      </c>
      <c r="D675" s="1" t="s">
        <v>4817</v>
      </c>
      <c r="E675" s="1" t="s">
        <v>4131</v>
      </c>
      <c r="F675" s="1" t="s">
        <v>4846</v>
      </c>
      <c r="G675" s="1" t="s">
        <v>4847</v>
      </c>
      <c r="H675" s="18">
        <v>371910</v>
      </c>
      <c r="I675" s="18">
        <v>371910</v>
      </c>
      <c r="J675" s="3">
        <v>371910</v>
      </c>
      <c r="K675" s="3">
        <v>0</v>
      </c>
      <c r="L675" s="1" t="s">
        <v>4848</v>
      </c>
      <c r="M675" s="1" t="s">
        <v>4821</v>
      </c>
      <c r="N675" s="1" t="s">
        <v>4849</v>
      </c>
      <c r="O675" s="1" t="s">
        <v>4850</v>
      </c>
      <c r="P675" s="1" t="s">
        <v>4851</v>
      </c>
      <c r="Q675" s="1" t="s">
        <v>1929</v>
      </c>
      <c r="R675" s="2">
        <v>0</v>
      </c>
      <c r="S675" s="1" t="s">
        <v>4852</v>
      </c>
      <c r="T675" s="1" t="s">
        <v>1917</v>
      </c>
      <c r="X675" s="20" t="s">
        <v>4966</v>
      </c>
      <c r="Y675" s="212">
        <v>0.3</v>
      </c>
      <c r="Z675" s="24">
        <v>111573</v>
      </c>
      <c r="AA675" s="20">
        <v>2016.6</v>
      </c>
      <c r="AD675" s="24">
        <v>0</v>
      </c>
      <c r="AL675" s="24"/>
      <c r="AN675" s="20">
        <f t="shared" si="13"/>
        <v>111573</v>
      </c>
      <c r="AO675" s="20">
        <f t="shared" si="16"/>
        <v>260337</v>
      </c>
      <c r="AP675" s="212">
        <f t="shared" si="17"/>
        <v>0.3</v>
      </c>
      <c r="AQ675" s="159"/>
    </row>
    <row r="676" spans="2:43" ht="21" customHeight="1">
      <c r="B676" s="25" t="s">
        <v>5459</v>
      </c>
      <c r="C676" s="6" t="s">
        <v>4129</v>
      </c>
      <c r="D676" s="1" t="s">
        <v>4130</v>
      </c>
      <c r="E676" s="1" t="s">
        <v>4131</v>
      </c>
      <c r="F676" s="1" t="s">
        <v>4132</v>
      </c>
      <c r="G676" s="1" t="s">
        <v>4133</v>
      </c>
      <c r="H676" s="18">
        <v>909450</v>
      </c>
      <c r="I676" s="18">
        <v>909450</v>
      </c>
      <c r="J676" s="3">
        <v>909450</v>
      </c>
      <c r="K676" s="3">
        <v>0</v>
      </c>
      <c r="M676" s="1" t="s">
        <v>1976</v>
      </c>
      <c r="N676" s="1" t="s">
        <v>4134</v>
      </c>
      <c r="O676" s="1" t="s">
        <v>2016</v>
      </c>
      <c r="P676" s="1" t="s">
        <v>2053</v>
      </c>
      <c r="Q676" s="1" t="s">
        <v>1980</v>
      </c>
      <c r="R676" s="2" t="s">
        <v>3423</v>
      </c>
      <c r="S676" s="1" t="s">
        <v>4135</v>
      </c>
      <c r="T676" s="1" t="s">
        <v>2015</v>
      </c>
      <c r="X676" s="20" t="s">
        <v>1506</v>
      </c>
      <c r="Y676" s="212">
        <v>0.3</v>
      </c>
      <c r="Z676" s="24">
        <v>0</v>
      </c>
      <c r="AA676" s="20">
        <v>2016.6</v>
      </c>
      <c r="AB676" s="20" t="s">
        <v>1508</v>
      </c>
      <c r="AC676" s="212">
        <v>0.6</v>
      </c>
      <c r="AD676" s="24">
        <v>0</v>
      </c>
      <c r="AE676" s="159" t="s">
        <v>5002</v>
      </c>
      <c r="AH676" s="24">
        <v>0</v>
      </c>
      <c r="AI676" s="159"/>
      <c r="AN676" s="24">
        <f t="shared" si="13"/>
        <v>0</v>
      </c>
      <c r="AO676" s="24">
        <f t="shared" si="16"/>
        <v>909450</v>
      </c>
      <c r="AP676" s="212">
        <f t="shared" si="17"/>
        <v>0</v>
      </c>
      <c r="AQ676" s="159" t="s">
        <v>1813</v>
      </c>
    </row>
    <row r="677" spans="2:43" ht="21" customHeight="1">
      <c r="B677" s="25" t="s">
        <v>5460</v>
      </c>
      <c r="C677" s="6" t="s">
        <v>4853</v>
      </c>
      <c r="D677" s="1" t="s">
        <v>4854</v>
      </c>
      <c r="E677" s="1" t="s">
        <v>4855</v>
      </c>
      <c r="F677" s="1" t="s">
        <v>4856</v>
      </c>
      <c r="G677" s="1" t="s">
        <v>4857</v>
      </c>
      <c r="H677" s="18">
        <v>56500</v>
      </c>
      <c r="I677" s="18">
        <v>53301.89</v>
      </c>
      <c r="J677" s="3">
        <v>53301.89</v>
      </c>
      <c r="K677" s="3">
        <v>-3.207547175406944E-3</v>
      </c>
      <c r="L677" s="1" t="s">
        <v>4858</v>
      </c>
      <c r="M677" s="1" t="s">
        <v>4581</v>
      </c>
      <c r="N677" s="1" t="s">
        <v>4859</v>
      </c>
      <c r="O677" s="1" t="s">
        <v>4860</v>
      </c>
      <c r="P677" s="1" t="s">
        <v>4861</v>
      </c>
      <c r="Q677" s="1" t="s">
        <v>1902</v>
      </c>
      <c r="R677" s="2">
        <v>0.06</v>
      </c>
      <c r="S677" s="1" t="s">
        <v>4862</v>
      </c>
      <c r="T677" s="1" t="s">
        <v>1904</v>
      </c>
      <c r="X677" s="20" t="s">
        <v>4986</v>
      </c>
      <c r="Y677" s="212">
        <v>0.6</v>
      </c>
      <c r="Z677" s="24">
        <v>33900</v>
      </c>
      <c r="AA677" s="20">
        <v>2016.8</v>
      </c>
      <c r="AC677" s="212">
        <v>0.4</v>
      </c>
      <c r="AD677" s="24">
        <v>22600</v>
      </c>
      <c r="AE677" s="20">
        <v>2018.5</v>
      </c>
      <c r="AL677" s="24"/>
      <c r="AN677" s="20">
        <f t="shared" si="13"/>
        <v>56500</v>
      </c>
      <c r="AO677" s="20">
        <f t="shared" si="16"/>
        <v>0</v>
      </c>
      <c r="AP677" s="212">
        <f t="shared" si="17"/>
        <v>1</v>
      </c>
      <c r="AQ677" s="159"/>
    </row>
    <row r="678" spans="2:43" ht="21" customHeight="1">
      <c r="B678" s="25" t="s">
        <v>5461</v>
      </c>
      <c r="C678" s="6" t="s">
        <v>4853</v>
      </c>
      <c r="D678" s="1" t="s">
        <v>4854</v>
      </c>
      <c r="E678" s="1" t="s">
        <v>4855</v>
      </c>
      <c r="F678" s="1" t="s">
        <v>4863</v>
      </c>
      <c r="G678" s="1" t="s">
        <v>4864</v>
      </c>
      <c r="H678" s="18">
        <v>353100</v>
      </c>
      <c r="I678" s="18">
        <v>353100</v>
      </c>
      <c r="J678" s="3">
        <v>353100</v>
      </c>
      <c r="K678" s="3">
        <v>0</v>
      </c>
      <c r="L678" s="1" t="s">
        <v>4865</v>
      </c>
      <c r="M678" s="1" t="s">
        <v>4581</v>
      </c>
      <c r="N678" s="1" t="s">
        <v>4859</v>
      </c>
      <c r="O678" s="1" t="s">
        <v>4808</v>
      </c>
      <c r="P678" s="1" t="s">
        <v>4861</v>
      </c>
      <c r="Q678" s="1" t="s">
        <v>1902</v>
      </c>
      <c r="R678" s="2">
        <v>0</v>
      </c>
      <c r="S678" s="1" t="s">
        <v>1916</v>
      </c>
      <c r="T678" s="1" t="s">
        <v>1917</v>
      </c>
      <c r="X678" s="20" t="s">
        <v>1508</v>
      </c>
      <c r="Y678" s="212">
        <v>1</v>
      </c>
      <c r="Z678" s="24">
        <v>353100</v>
      </c>
      <c r="AA678" s="20">
        <v>2016.4</v>
      </c>
      <c r="AD678" s="24">
        <v>0</v>
      </c>
      <c r="AL678" s="24"/>
      <c r="AN678" s="20">
        <f t="shared" si="13"/>
        <v>353100</v>
      </c>
      <c r="AO678" s="20">
        <f t="shared" si="16"/>
        <v>0</v>
      </c>
      <c r="AP678" s="212">
        <f t="shared" si="17"/>
        <v>1</v>
      </c>
      <c r="AQ678" s="159"/>
    </row>
    <row r="679" spans="2:43" ht="21" customHeight="1">
      <c r="B679" s="25" t="s">
        <v>5462</v>
      </c>
      <c r="C679" s="6" t="s">
        <v>4853</v>
      </c>
      <c r="D679" s="1" t="s">
        <v>4854</v>
      </c>
      <c r="E679" s="1" t="s">
        <v>4855</v>
      </c>
      <c r="F679" s="1" t="s">
        <v>4866</v>
      </c>
      <c r="G679" s="1" t="s">
        <v>4867</v>
      </c>
      <c r="H679" s="18">
        <v>56500</v>
      </c>
      <c r="I679" s="18">
        <v>53301.89</v>
      </c>
      <c r="J679" s="3">
        <v>53301.89</v>
      </c>
      <c r="K679" s="3">
        <v>-3.207547175406944E-3</v>
      </c>
      <c r="L679" s="1" t="s">
        <v>4868</v>
      </c>
      <c r="M679" s="1" t="s">
        <v>4581</v>
      </c>
      <c r="N679" s="1" t="s">
        <v>4859</v>
      </c>
      <c r="O679" s="1" t="s">
        <v>4869</v>
      </c>
      <c r="P679" s="1" t="s">
        <v>4870</v>
      </c>
      <c r="Q679" s="1" t="s">
        <v>1902</v>
      </c>
      <c r="R679" s="2">
        <v>0.06</v>
      </c>
      <c r="S679" s="1" t="s">
        <v>4862</v>
      </c>
      <c r="T679" s="1" t="s">
        <v>1904</v>
      </c>
      <c r="X679" s="20" t="s">
        <v>4986</v>
      </c>
      <c r="Y679" s="212">
        <v>0.6</v>
      </c>
      <c r="Z679" s="24">
        <v>33900</v>
      </c>
      <c r="AA679" s="20">
        <v>2017.8</v>
      </c>
      <c r="AC679" s="212">
        <v>0.4</v>
      </c>
      <c r="AD679" s="24">
        <v>22600</v>
      </c>
      <c r="AE679" s="20">
        <v>2018.5</v>
      </c>
      <c r="AL679" s="24"/>
      <c r="AN679" s="20">
        <f t="shared" si="13"/>
        <v>56500</v>
      </c>
      <c r="AO679" s="20">
        <f t="shared" si="16"/>
        <v>0</v>
      </c>
      <c r="AP679" s="212">
        <f t="shared" si="17"/>
        <v>1</v>
      </c>
      <c r="AQ679" s="159"/>
    </row>
    <row r="680" spans="2:43" ht="21" customHeight="1">
      <c r="B680" s="25" t="s">
        <v>5463</v>
      </c>
      <c r="C680" s="6" t="s">
        <v>4136</v>
      </c>
      <c r="D680" s="1" t="s">
        <v>4871</v>
      </c>
      <c r="E680" s="1" t="s">
        <v>4138</v>
      </c>
      <c r="F680" s="1" t="s">
        <v>4872</v>
      </c>
      <c r="G680" s="1" t="s">
        <v>4873</v>
      </c>
      <c r="H680" s="18">
        <v>1725000</v>
      </c>
      <c r="I680" s="18">
        <v>1725000</v>
      </c>
      <c r="J680" s="3">
        <v>862500</v>
      </c>
      <c r="K680" s="3">
        <v>862500</v>
      </c>
      <c r="L680" s="1" t="s">
        <v>4874</v>
      </c>
      <c r="M680" s="1" t="s">
        <v>4788</v>
      </c>
      <c r="N680" s="1" t="s">
        <v>4773</v>
      </c>
      <c r="O680" s="1" t="s">
        <v>4875</v>
      </c>
      <c r="P680" s="1" t="s">
        <v>4830</v>
      </c>
      <c r="Q680" s="1" t="s">
        <v>1929</v>
      </c>
      <c r="R680" s="2">
        <v>0</v>
      </c>
      <c r="S680" s="1" t="s">
        <v>4677</v>
      </c>
      <c r="T680" s="1" t="s">
        <v>1917</v>
      </c>
      <c r="X680" s="20" t="s">
        <v>4966</v>
      </c>
      <c r="Y680" s="212">
        <v>0.3</v>
      </c>
      <c r="Z680" s="24">
        <v>517500</v>
      </c>
      <c r="AA680" s="20">
        <v>2016.3</v>
      </c>
      <c r="AB680" s="20" t="s">
        <v>1508</v>
      </c>
      <c r="AC680" s="212">
        <v>0.6</v>
      </c>
      <c r="AD680" s="24">
        <v>1035000</v>
      </c>
      <c r="AE680" s="20">
        <v>2016.6</v>
      </c>
      <c r="AL680" s="24"/>
      <c r="AN680" s="20">
        <f t="shared" si="13"/>
        <v>1552500</v>
      </c>
      <c r="AO680" s="20">
        <f t="shared" si="16"/>
        <v>172500</v>
      </c>
      <c r="AP680" s="212">
        <f t="shared" si="17"/>
        <v>0.9</v>
      </c>
      <c r="AQ680" s="159" t="s">
        <v>5086</v>
      </c>
    </row>
    <row r="681" spans="2:43" ht="21" customHeight="1">
      <c r="B681" s="25" t="s">
        <v>5464</v>
      </c>
      <c r="C681" s="6" t="s">
        <v>4136</v>
      </c>
      <c r="D681" s="1" t="s">
        <v>4137</v>
      </c>
      <c r="E681" s="1" t="s">
        <v>4138</v>
      </c>
      <c r="F681" s="1" t="s">
        <v>4139</v>
      </c>
      <c r="G681" s="1" t="s">
        <v>4140</v>
      </c>
      <c r="H681" s="18">
        <v>1751000</v>
      </c>
      <c r="I681" s="18">
        <v>1751000</v>
      </c>
      <c r="J681" s="3">
        <v>1751000</v>
      </c>
      <c r="K681" s="3">
        <v>0</v>
      </c>
      <c r="M681" s="1" t="s">
        <v>4117</v>
      </c>
      <c r="N681" s="1" t="s">
        <v>2265</v>
      </c>
      <c r="O681" s="1" t="s">
        <v>4141</v>
      </c>
      <c r="P681" s="1" t="s">
        <v>4127</v>
      </c>
      <c r="Q681" s="1" t="s">
        <v>1980</v>
      </c>
      <c r="R681" s="2" t="s">
        <v>3423</v>
      </c>
      <c r="S681" s="1" t="s">
        <v>4142</v>
      </c>
      <c r="T681" s="1" t="s">
        <v>2015</v>
      </c>
      <c r="X681" s="20" t="s">
        <v>1506</v>
      </c>
      <c r="Y681" s="212">
        <v>0.3</v>
      </c>
      <c r="Z681" s="24">
        <v>0</v>
      </c>
      <c r="AA681" s="20">
        <v>2016.3</v>
      </c>
      <c r="AB681" s="20" t="s">
        <v>1508</v>
      </c>
      <c r="AC681" s="212">
        <v>0.6</v>
      </c>
      <c r="AD681" s="24">
        <v>0</v>
      </c>
      <c r="AE681" s="159">
        <v>2016.6</v>
      </c>
      <c r="AH681" s="24">
        <v>0</v>
      </c>
      <c r="AI681" s="159"/>
      <c r="AN681" s="24">
        <f t="shared" si="13"/>
        <v>0</v>
      </c>
      <c r="AO681" s="24">
        <f t="shared" si="16"/>
        <v>1751000</v>
      </c>
      <c r="AP681" s="212">
        <f t="shared" si="17"/>
        <v>0</v>
      </c>
      <c r="AQ681" s="159" t="s">
        <v>1891</v>
      </c>
    </row>
    <row r="682" spans="2:43" ht="21" customHeight="1">
      <c r="B682" s="25" t="s">
        <v>5465</v>
      </c>
      <c r="C682" s="6" t="s">
        <v>4136</v>
      </c>
      <c r="D682" s="1" t="s">
        <v>4137</v>
      </c>
      <c r="E682" s="1" t="s">
        <v>4138</v>
      </c>
      <c r="F682" s="1" t="s">
        <v>4143</v>
      </c>
      <c r="G682" s="1" t="s">
        <v>4144</v>
      </c>
      <c r="H682" s="18">
        <v>1931410</v>
      </c>
      <c r="I682" s="18">
        <v>1931410</v>
      </c>
      <c r="J682" s="3">
        <v>1931410</v>
      </c>
      <c r="K682" s="3">
        <v>0</v>
      </c>
      <c r="M682" s="1" t="s">
        <v>4117</v>
      </c>
      <c r="N682" s="1" t="s">
        <v>4145</v>
      </c>
      <c r="O682" s="1" t="s">
        <v>4146</v>
      </c>
      <c r="P682" s="1" t="s">
        <v>2017</v>
      </c>
      <c r="Q682" s="1" t="s">
        <v>1980</v>
      </c>
      <c r="R682" s="2" t="s">
        <v>3423</v>
      </c>
      <c r="S682" s="1" t="s">
        <v>3997</v>
      </c>
      <c r="T682" s="1" t="s">
        <v>2015</v>
      </c>
      <c r="X682" s="20" t="s">
        <v>1506</v>
      </c>
      <c r="Y682" s="212">
        <v>0.3</v>
      </c>
      <c r="Z682" s="24">
        <v>0</v>
      </c>
      <c r="AA682" s="20" t="s">
        <v>4988</v>
      </c>
      <c r="AB682" s="20" t="s">
        <v>1508</v>
      </c>
      <c r="AC682" s="212">
        <v>0.6</v>
      </c>
      <c r="AD682" s="24">
        <v>0</v>
      </c>
      <c r="AE682" s="159">
        <v>2016.6</v>
      </c>
      <c r="AH682" s="24">
        <v>0</v>
      </c>
      <c r="AI682" s="159"/>
      <c r="AN682" s="24">
        <f t="shared" si="13"/>
        <v>0</v>
      </c>
      <c r="AO682" s="24">
        <f t="shared" si="16"/>
        <v>1931410</v>
      </c>
      <c r="AP682" s="212">
        <f t="shared" si="17"/>
        <v>0</v>
      </c>
      <c r="AQ682" s="159" t="s">
        <v>1891</v>
      </c>
    </row>
    <row r="683" spans="2:43" ht="21" customHeight="1">
      <c r="B683" s="25" t="s">
        <v>5466</v>
      </c>
      <c r="C683" s="6" t="s">
        <v>4876</v>
      </c>
      <c r="D683" s="1" t="s">
        <v>4877</v>
      </c>
      <c r="E683" s="1" t="s">
        <v>4878</v>
      </c>
      <c r="F683" s="1" t="s">
        <v>4879</v>
      </c>
      <c r="G683" s="1" t="s">
        <v>4880</v>
      </c>
      <c r="H683" s="18">
        <v>30672</v>
      </c>
      <c r="I683" s="18">
        <v>28935.85</v>
      </c>
      <c r="J683" s="3">
        <v>28935.85</v>
      </c>
      <c r="K683" s="3">
        <v>-9.4339622592087835E-4</v>
      </c>
      <c r="L683" s="1" t="s">
        <v>4881</v>
      </c>
      <c r="M683" s="1" t="s">
        <v>4882</v>
      </c>
      <c r="N683" s="1" t="s">
        <v>4883</v>
      </c>
      <c r="O683" s="1" t="s">
        <v>4875</v>
      </c>
      <c r="P683" s="1" t="s">
        <v>4884</v>
      </c>
      <c r="Q683" s="1" t="s">
        <v>1902</v>
      </c>
      <c r="R683" s="2">
        <v>0.06</v>
      </c>
      <c r="S683" s="1" t="s">
        <v>4885</v>
      </c>
      <c r="T683" s="1" t="s">
        <v>1904</v>
      </c>
      <c r="X683" s="20" t="s">
        <v>4966</v>
      </c>
      <c r="Y683" s="212">
        <v>0.6</v>
      </c>
      <c r="Z683" s="24">
        <v>18403.2</v>
      </c>
      <c r="AA683" s="20">
        <v>2016.12</v>
      </c>
      <c r="AD683" s="24">
        <v>0</v>
      </c>
      <c r="AL683" s="24"/>
      <c r="AN683" s="20">
        <f t="shared" si="13"/>
        <v>18403.2</v>
      </c>
      <c r="AO683" s="20">
        <f t="shared" si="16"/>
        <v>12268.8</v>
      </c>
      <c r="AP683" s="212">
        <f t="shared" si="17"/>
        <v>0.6</v>
      </c>
      <c r="AQ683" s="159"/>
    </row>
    <row r="684" spans="2:43" ht="21" customHeight="1">
      <c r="B684" s="25" t="s">
        <v>5467</v>
      </c>
      <c r="C684" s="6" t="s">
        <v>4876</v>
      </c>
      <c r="D684" s="1" t="s">
        <v>4877</v>
      </c>
      <c r="E684" s="1" t="s">
        <v>4878</v>
      </c>
      <c r="F684" s="1" t="s">
        <v>4886</v>
      </c>
      <c r="G684" s="1" t="s">
        <v>4887</v>
      </c>
      <c r="H684" s="18">
        <v>820900</v>
      </c>
      <c r="I684" s="18">
        <v>774433.96</v>
      </c>
      <c r="J684" s="3">
        <v>387216.98</v>
      </c>
      <c r="K684" s="3">
        <v>387216.98226415087</v>
      </c>
      <c r="L684" s="1" t="s">
        <v>4888</v>
      </c>
      <c r="M684" s="1" t="s">
        <v>4882</v>
      </c>
      <c r="N684" s="1" t="s">
        <v>4889</v>
      </c>
      <c r="O684" s="1" t="s">
        <v>4890</v>
      </c>
      <c r="P684" s="1" t="s">
        <v>4861</v>
      </c>
      <c r="Q684" s="1" t="s">
        <v>1902</v>
      </c>
      <c r="R684" s="2">
        <v>0.06</v>
      </c>
      <c r="S684" s="1" t="s">
        <v>4891</v>
      </c>
      <c r="T684" s="1" t="s">
        <v>1904</v>
      </c>
      <c r="X684" s="20" t="s">
        <v>4966</v>
      </c>
      <c r="Y684" s="212">
        <v>0.6</v>
      </c>
      <c r="Z684" s="24">
        <v>492540</v>
      </c>
      <c r="AA684" s="20">
        <v>2016.5</v>
      </c>
      <c r="AB684" s="20" t="s">
        <v>1508</v>
      </c>
      <c r="AC684" s="212">
        <v>0.35</v>
      </c>
      <c r="AD684" s="24">
        <v>287315</v>
      </c>
      <c r="AE684" s="20">
        <v>2016.12</v>
      </c>
      <c r="AF684" s="20" t="s">
        <v>4987</v>
      </c>
      <c r="AG684" s="212">
        <v>0.05</v>
      </c>
      <c r="AH684" s="24">
        <v>41045</v>
      </c>
      <c r="AI684" s="20">
        <v>2017.9</v>
      </c>
      <c r="AL684" s="24"/>
      <c r="AN684" s="20">
        <f t="shared" si="13"/>
        <v>820900</v>
      </c>
      <c r="AO684" s="20">
        <f t="shared" si="16"/>
        <v>0</v>
      </c>
      <c r="AP684" s="212">
        <f t="shared" si="17"/>
        <v>1</v>
      </c>
      <c r="AQ684" s="159"/>
    </row>
    <row r="685" spans="2:43" ht="21" customHeight="1">
      <c r="B685" s="25" t="s">
        <v>5468</v>
      </c>
      <c r="C685" s="6" t="s">
        <v>4876</v>
      </c>
      <c r="D685" s="1" t="s">
        <v>4877</v>
      </c>
      <c r="E685" s="1" t="s">
        <v>4878</v>
      </c>
      <c r="F685" s="1" t="s">
        <v>4892</v>
      </c>
      <c r="G685" s="1" t="s">
        <v>4887</v>
      </c>
      <c r="H685" s="18">
        <v>336000</v>
      </c>
      <c r="I685" s="18">
        <v>316981.13</v>
      </c>
      <c r="J685" s="3">
        <v>158490.57</v>
      </c>
      <c r="K685" s="3">
        <v>158490.56207547168</v>
      </c>
      <c r="L685" s="1" t="s">
        <v>4893</v>
      </c>
      <c r="M685" s="1" t="s">
        <v>4882</v>
      </c>
      <c r="N685" s="1" t="s">
        <v>4834</v>
      </c>
      <c r="O685" s="1">
        <v>2016.5</v>
      </c>
      <c r="P685" s="1" t="s">
        <v>4851</v>
      </c>
      <c r="Q685" s="1" t="s">
        <v>1902</v>
      </c>
      <c r="R685" s="2">
        <v>0.06</v>
      </c>
      <c r="S685" s="1" t="s">
        <v>4891</v>
      </c>
      <c r="T685" s="1" t="s">
        <v>1904</v>
      </c>
      <c r="X685" s="20" t="s">
        <v>4966</v>
      </c>
      <c r="Y685" s="212">
        <v>0.6</v>
      </c>
      <c r="Z685" s="24">
        <v>201600</v>
      </c>
      <c r="AA685" s="20">
        <v>2016.6</v>
      </c>
      <c r="AB685" s="20" t="s">
        <v>1508</v>
      </c>
      <c r="AC685" s="212">
        <v>0.35</v>
      </c>
      <c r="AD685" s="24">
        <v>117599.99999999999</v>
      </c>
      <c r="AE685" s="20">
        <v>2016.11</v>
      </c>
      <c r="AF685" s="20" t="s">
        <v>4987</v>
      </c>
      <c r="AG685" s="212">
        <v>0.05</v>
      </c>
      <c r="AH685" s="24">
        <v>16800</v>
      </c>
      <c r="AI685" s="20">
        <v>2017.9</v>
      </c>
      <c r="AL685" s="24"/>
      <c r="AN685" s="20">
        <f t="shared" si="13"/>
        <v>336000</v>
      </c>
      <c r="AO685" s="20">
        <f t="shared" si="16"/>
        <v>0</v>
      </c>
      <c r="AP685" s="212">
        <f t="shared" si="17"/>
        <v>1</v>
      </c>
      <c r="AQ685" s="159"/>
    </row>
    <row r="686" spans="2:43" ht="21" customHeight="1">
      <c r="B686" s="25" t="s">
        <v>5469</v>
      </c>
      <c r="C686" s="6" t="s">
        <v>4894</v>
      </c>
      <c r="D686" s="1" t="s">
        <v>4895</v>
      </c>
      <c r="E686" s="1" t="s">
        <v>4896</v>
      </c>
      <c r="F686" s="1" t="s">
        <v>4897</v>
      </c>
      <c r="G686" s="1" t="s">
        <v>4898</v>
      </c>
      <c r="H686" s="18">
        <v>152400</v>
      </c>
      <c r="I686" s="18">
        <v>143773.57999999999</v>
      </c>
      <c r="J686" s="3">
        <v>143773.57999999999</v>
      </c>
      <c r="K686" s="3">
        <v>4.9056603747885674E-3</v>
      </c>
      <c r="L686" s="1" t="s">
        <v>4899</v>
      </c>
      <c r="M686" s="1" t="s">
        <v>1961</v>
      </c>
      <c r="N686" s="1" t="s">
        <v>4752</v>
      </c>
      <c r="O686" s="1" t="s">
        <v>4900</v>
      </c>
      <c r="P686" s="1" t="s">
        <v>4633</v>
      </c>
      <c r="Q686" s="1" t="s">
        <v>1929</v>
      </c>
      <c r="R686" s="2">
        <v>0.06</v>
      </c>
      <c r="S686" s="1" t="s">
        <v>4901</v>
      </c>
      <c r="T686" s="1" t="s">
        <v>1904</v>
      </c>
      <c r="X686" s="20" t="s">
        <v>1508</v>
      </c>
      <c r="Y686" s="212">
        <v>0.9</v>
      </c>
      <c r="Z686" s="24">
        <v>137160</v>
      </c>
      <c r="AA686" s="20">
        <v>2017.5</v>
      </c>
      <c r="AC686" s="212">
        <v>0.1</v>
      </c>
      <c r="AD686" s="24">
        <v>15240</v>
      </c>
      <c r="AE686" s="20">
        <v>2018.5</v>
      </c>
      <c r="AL686" s="24"/>
      <c r="AN686" s="20">
        <f t="shared" si="13"/>
        <v>152400</v>
      </c>
      <c r="AO686" s="20">
        <f t="shared" si="16"/>
        <v>0</v>
      </c>
      <c r="AP686" s="212">
        <f t="shared" si="17"/>
        <v>1</v>
      </c>
      <c r="AQ686" s="159"/>
    </row>
    <row r="687" spans="2:43" ht="21" customHeight="1">
      <c r="B687" s="25" t="s">
        <v>5470</v>
      </c>
      <c r="C687" s="6" t="s">
        <v>41</v>
      </c>
      <c r="D687" s="1" t="s">
        <v>4902</v>
      </c>
      <c r="E687" s="1" t="s">
        <v>4903</v>
      </c>
      <c r="F687" s="1" t="s">
        <v>4904</v>
      </c>
      <c r="G687" s="1" t="s">
        <v>4905</v>
      </c>
      <c r="H687" s="18">
        <v>1077000</v>
      </c>
      <c r="I687" s="18">
        <v>1077000</v>
      </c>
      <c r="J687" s="3">
        <v>1077000</v>
      </c>
      <c r="K687" s="3">
        <v>0</v>
      </c>
      <c r="L687" s="1" t="s">
        <v>4906</v>
      </c>
      <c r="M687" s="1" t="s">
        <v>4760</v>
      </c>
      <c r="N687" s="1" t="s">
        <v>1926</v>
      </c>
      <c r="O687" s="1">
        <v>2016.6</v>
      </c>
      <c r="P687" s="1" t="s">
        <v>4907</v>
      </c>
      <c r="Q687" s="1" t="s">
        <v>1929</v>
      </c>
      <c r="R687" s="2">
        <v>0</v>
      </c>
      <c r="S687" s="1" t="s">
        <v>4908</v>
      </c>
      <c r="T687" s="1" t="s">
        <v>1917</v>
      </c>
      <c r="X687" s="20" t="s">
        <v>4969</v>
      </c>
      <c r="Y687" s="212">
        <v>0.95</v>
      </c>
      <c r="Z687" s="24">
        <v>1023150</v>
      </c>
      <c r="AA687" s="20">
        <v>2016.8</v>
      </c>
      <c r="AB687" s="20" t="s">
        <v>54</v>
      </c>
      <c r="AC687" s="212">
        <v>0.05</v>
      </c>
      <c r="AD687" s="24">
        <v>53850</v>
      </c>
      <c r="AE687" s="20">
        <v>2017.7</v>
      </c>
      <c r="AL687" s="24"/>
      <c r="AN687" s="20">
        <f t="shared" si="13"/>
        <v>1077000</v>
      </c>
      <c r="AO687" s="20">
        <f t="shared" si="16"/>
        <v>0</v>
      </c>
      <c r="AP687" s="212">
        <f t="shared" si="17"/>
        <v>1</v>
      </c>
      <c r="AQ687" s="159"/>
    </row>
    <row r="688" spans="2:43" ht="21" customHeight="1">
      <c r="B688" s="25" t="s">
        <v>5471</v>
      </c>
      <c r="C688" s="6" t="s">
        <v>4147</v>
      </c>
      <c r="D688" s="1" t="s">
        <v>4148</v>
      </c>
      <c r="E688" s="1" t="s">
        <v>4149</v>
      </c>
      <c r="F688" s="1" t="s">
        <v>4150</v>
      </c>
      <c r="G688" s="1" t="s">
        <v>4151</v>
      </c>
      <c r="H688" s="18">
        <v>947040</v>
      </c>
      <c r="I688" s="18">
        <f>SUM(J688:K688)</f>
        <v>809435.8974358975</v>
      </c>
      <c r="J688" s="3">
        <v>323774.36</v>
      </c>
      <c r="K688" s="3">
        <v>485661.53743589751</v>
      </c>
      <c r="M688" s="1" t="s">
        <v>2021</v>
      </c>
      <c r="N688" s="1" t="s">
        <v>2279</v>
      </c>
      <c r="O688" s="1" t="s">
        <v>4152</v>
      </c>
      <c r="P688" s="1" t="s">
        <v>4153</v>
      </c>
      <c r="Q688" s="1" t="s">
        <v>1980</v>
      </c>
      <c r="R688" s="2" t="s">
        <v>3423</v>
      </c>
      <c r="S688" s="1" t="s">
        <v>4154</v>
      </c>
      <c r="T688" s="1" t="s">
        <v>1982</v>
      </c>
      <c r="X688" s="20" t="s">
        <v>5066</v>
      </c>
      <c r="Y688" s="212">
        <v>0.9</v>
      </c>
      <c r="Z688" s="24">
        <v>0</v>
      </c>
      <c r="AA688" s="20">
        <v>2016.9</v>
      </c>
      <c r="AC688" s="212">
        <v>0.1</v>
      </c>
      <c r="AD688" s="24">
        <v>94704</v>
      </c>
      <c r="AE688" s="159"/>
      <c r="AH688" s="24">
        <v>0</v>
      </c>
      <c r="AI688" s="159"/>
      <c r="AN688" s="24">
        <f t="shared" si="13"/>
        <v>94704</v>
      </c>
      <c r="AO688" s="24">
        <f t="shared" si="16"/>
        <v>852336</v>
      </c>
      <c r="AP688" s="212">
        <f t="shared" si="17"/>
        <v>0.1</v>
      </c>
      <c r="AQ688" s="159" t="s">
        <v>1813</v>
      </c>
    </row>
    <row r="689" spans="2:43" ht="21" customHeight="1">
      <c r="B689" s="25" t="s">
        <v>5472</v>
      </c>
      <c r="C689" s="6" t="s">
        <v>4147</v>
      </c>
      <c r="D689" s="1" t="s">
        <v>4148</v>
      </c>
      <c r="E689" s="1" t="s">
        <v>4149</v>
      </c>
      <c r="F689" s="1" t="s">
        <v>4155</v>
      </c>
      <c r="G689" s="1" t="s">
        <v>4156</v>
      </c>
      <c r="H689" s="18">
        <v>774250</v>
      </c>
      <c r="I689" s="18">
        <v>661752.13</v>
      </c>
      <c r="J689" s="3">
        <v>661752.13</v>
      </c>
      <c r="K689" s="3">
        <v>0</v>
      </c>
      <c r="M689" s="1" t="s">
        <v>2021</v>
      </c>
      <c r="N689" s="1" t="s">
        <v>4157</v>
      </c>
      <c r="O689" s="1" t="s">
        <v>4152</v>
      </c>
      <c r="P689" s="1" t="s">
        <v>4153</v>
      </c>
      <c r="Q689" s="1" t="s">
        <v>1980</v>
      </c>
      <c r="R689" s="2" t="s">
        <v>3423</v>
      </c>
      <c r="S689" s="1" t="s">
        <v>4154</v>
      </c>
      <c r="T689" s="1" t="s">
        <v>1982</v>
      </c>
      <c r="X689" s="20" t="s">
        <v>5066</v>
      </c>
      <c r="Y689" s="212">
        <v>0.9</v>
      </c>
      <c r="Z689" s="24">
        <v>0</v>
      </c>
      <c r="AA689" s="20">
        <v>2016.9</v>
      </c>
      <c r="AD689" s="24">
        <v>0</v>
      </c>
      <c r="AE689" s="159"/>
      <c r="AI689" s="159"/>
      <c r="AN689" s="24">
        <f t="shared" si="13"/>
        <v>0</v>
      </c>
      <c r="AO689" s="24">
        <f t="shared" si="16"/>
        <v>774250</v>
      </c>
      <c r="AP689" s="212">
        <f t="shared" si="17"/>
        <v>0</v>
      </c>
      <c r="AQ689" s="159" t="s">
        <v>1813</v>
      </c>
    </row>
    <row r="690" spans="2:43" ht="21" customHeight="1">
      <c r="B690" s="25" t="s">
        <v>5444</v>
      </c>
      <c r="C690" s="6" t="s">
        <v>4147</v>
      </c>
      <c r="D690" s="1" t="s">
        <v>4148</v>
      </c>
      <c r="E690" s="1" t="s">
        <v>4149</v>
      </c>
      <c r="F690" s="1" t="s">
        <v>4158</v>
      </c>
      <c r="G690" s="1" t="s">
        <v>4159</v>
      </c>
      <c r="H690" s="18">
        <v>2873965.9</v>
      </c>
      <c r="I690" s="18">
        <v>2456381.11</v>
      </c>
      <c r="J690" s="3">
        <v>2456381.11</v>
      </c>
      <c r="K690" s="3">
        <v>1.1111111380159855E-3</v>
      </c>
      <c r="M690" s="1" t="s">
        <v>2021</v>
      </c>
      <c r="N690" s="1" t="s">
        <v>2022</v>
      </c>
      <c r="O690" s="1" t="s">
        <v>3995</v>
      </c>
      <c r="P690" s="1" t="s">
        <v>3996</v>
      </c>
      <c r="Q690" s="1" t="s">
        <v>1980</v>
      </c>
      <c r="R690" s="2" t="s">
        <v>3423</v>
      </c>
      <c r="S690" s="1" t="s">
        <v>4154</v>
      </c>
      <c r="T690" s="1" t="s">
        <v>1982</v>
      </c>
      <c r="X690" s="20" t="s">
        <v>5066</v>
      </c>
      <c r="Y690" s="212">
        <v>0.9</v>
      </c>
      <c r="Z690" s="24">
        <v>0</v>
      </c>
      <c r="AA690" s="20">
        <v>2016.9</v>
      </c>
      <c r="AC690" s="212">
        <v>0.1</v>
      </c>
      <c r="AD690" s="24">
        <v>0</v>
      </c>
      <c r="AE690" s="159" t="s">
        <v>5001</v>
      </c>
      <c r="AI690" s="159"/>
      <c r="AN690" s="24">
        <f t="shared" si="13"/>
        <v>0</v>
      </c>
      <c r="AO690" s="24">
        <f t="shared" si="16"/>
        <v>2873965.9</v>
      </c>
      <c r="AP690" s="212">
        <f t="shared" si="17"/>
        <v>0</v>
      </c>
      <c r="AQ690" s="159" t="s">
        <v>1813</v>
      </c>
    </row>
    <row r="691" spans="2:43" ht="21" customHeight="1">
      <c r="B691" s="25" t="s">
        <v>5444</v>
      </c>
      <c r="C691" s="6" t="s">
        <v>4147</v>
      </c>
      <c r="D691" s="1" t="s">
        <v>4148</v>
      </c>
      <c r="E691" s="1" t="s">
        <v>4149</v>
      </c>
      <c r="F691" s="1" t="s">
        <v>5441</v>
      </c>
      <c r="G691" s="1" t="s">
        <v>4159</v>
      </c>
      <c r="H691" s="18">
        <v>2873965.9</v>
      </c>
      <c r="I691" s="18">
        <v>2456381.11</v>
      </c>
      <c r="J691" s="3">
        <v>2456381.11</v>
      </c>
      <c r="K691" s="3">
        <v>1.1111111380159855E-3</v>
      </c>
      <c r="M691" s="1" t="s">
        <v>2021</v>
      </c>
      <c r="N691" s="1" t="s">
        <v>2022</v>
      </c>
      <c r="O691" s="1" t="s">
        <v>3995</v>
      </c>
      <c r="P691" s="1" t="s">
        <v>3996</v>
      </c>
      <c r="Q691" s="1" t="s">
        <v>1929</v>
      </c>
      <c r="R691" s="2" t="s">
        <v>3423</v>
      </c>
      <c r="S691" s="1" t="s">
        <v>4154</v>
      </c>
      <c r="T691" s="1" t="s">
        <v>1904</v>
      </c>
      <c r="X691" s="20" t="s">
        <v>5066</v>
      </c>
      <c r="Y691" s="212">
        <v>0.9</v>
      </c>
      <c r="Z691" s="24">
        <v>0</v>
      </c>
      <c r="AA691" s="20">
        <v>2016.9</v>
      </c>
      <c r="AC691" s="212">
        <v>0.1</v>
      </c>
      <c r="AD691" s="24">
        <v>0</v>
      </c>
      <c r="AE691" s="159" t="s">
        <v>5001</v>
      </c>
      <c r="AI691" s="159"/>
      <c r="AN691" s="24">
        <f t="shared" si="13"/>
        <v>0</v>
      </c>
      <c r="AO691" s="24">
        <f t="shared" si="16"/>
        <v>2873965.9</v>
      </c>
      <c r="AP691" s="212">
        <f t="shared" si="17"/>
        <v>0</v>
      </c>
      <c r="AQ691" s="159" t="s">
        <v>1813</v>
      </c>
    </row>
    <row r="692" spans="2:43" ht="21" customHeight="1">
      <c r="B692" s="25" t="s">
        <v>5443</v>
      </c>
      <c r="C692" s="6" t="s">
        <v>5445</v>
      </c>
      <c r="D692" s="1" t="s">
        <v>5446</v>
      </c>
      <c r="E692" s="1" t="s">
        <v>4149</v>
      </c>
      <c r="F692" s="1" t="s">
        <v>5447</v>
      </c>
      <c r="G692" s="1" t="s">
        <v>4159</v>
      </c>
      <c r="H692" s="18">
        <v>2873965.9</v>
      </c>
      <c r="I692" s="18">
        <v>2456381.11</v>
      </c>
      <c r="J692" s="3">
        <v>2456381.11</v>
      </c>
      <c r="K692" s="3">
        <v>1.1111111380159855E-3</v>
      </c>
      <c r="M692" s="1" t="s">
        <v>2021</v>
      </c>
      <c r="N692" s="1" t="s">
        <v>2022</v>
      </c>
      <c r="O692" s="1" t="s">
        <v>3995</v>
      </c>
      <c r="P692" s="1" t="s">
        <v>3996</v>
      </c>
      <c r="Q692" s="1" t="s">
        <v>1929</v>
      </c>
      <c r="R692" s="2" t="s">
        <v>3423</v>
      </c>
      <c r="S692" s="1" t="s">
        <v>4154</v>
      </c>
      <c r="T692" s="1" t="s">
        <v>1904</v>
      </c>
      <c r="X692" s="20" t="s">
        <v>5066</v>
      </c>
      <c r="Y692" s="212">
        <v>0.9</v>
      </c>
      <c r="Z692" s="24">
        <v>0</v>
      </c>
      <c r="AA692" s="20">
        <v>2016.9</v>
      </c>
      <c r="AC692" s="212">
        <v>0.1</v>
      </c>
      <c r="AD692" s="24">
        <v>0</v>
      </c>
      <c r="AE692" s="159" t="s">
        <v>5001</v>
      </c>
      <c r="AI692" s="159"/>
      <c r="AN692" s="24">
        <f t="shared" si="13"/>
        <v>0</v>
      </c>
      <c r="AO692" s="24">
        <f t="shared" si="16"/>
        <v>2873965.9</v>
      </c>
      <c r="AP692" s="212">
        <f t="shared" si="17"/>
        <v>0</v>
      </c>
      <c r="AQ692" s="159" t="s">
        <v>1813</v>
      </c>
    </row>
    <row r="693" spans="2:43" ht="21" customHeight="1">
      <c r="B693" s="25" t="s">
        <v>5442</v>
      </c>
      <c r="C693" s="6" t="s">
        <v>4160</v>
      </c>
      <c r="D693" s="1" t="s">
        <v>4909</v>
      </c>
      <c r="E693" s="1" t="s">
        <v>4162</v>
      </c>
      <c r="F693" s="1" t="s">
        <v>4910</v>
      </c>
      <c r="G693" s="1" t="s">
        <v>4911</v>
      </c>
      <c r="H693" s="18">
        <v>51000</v>
      </c>
      <c r="I693" s="18">
        <v>45945.95</v>
      </c>
      <c r="K693" s="3">
        <v>45945.95</v>
      </c>
      <c r="M693" s="1" t="s">
        <v>1902</v>
      </c>
      <c r="N693" s="1" t="s">
        <v>4631</v>
      </c>
      <c r="O693" s="1" t="s">
        <v>4912</v>
      </c>
      <c r="P693" s="1" t="s">
        <v>4913</v>
      </c>
      <c r="Q693" s="1" t="s">
        <v>1902</v>
      </c>
      <c r="R693" s="2">
        <v>0.11</v>
      </c>
      <c r="S693" s="1" t="s">
        <v>1916</v>
      </c>
      <c r="T693" s="1" t="s">
        <v>1904</v>
      </c>
      <c r="Y693" s="212">
        <v>1</v>
      </c>
      <c r="Z693" s="24">
        <v>51000</v>
      </c>
      <c r="AA693" s="20" t="s">
        <v>4978</v>
      </c>
      <c r="AL693" s="24"/>
      <c r="AN693" s="20">
        <f t="shared" si="13"/>
        <v>51000</v>
      </c>
      <c r="AO693" s="20">
        <f t="shared" si="16"/>
        <v>0</v>
      </c>
      <c r="AP693" s="212">
        <f t="shared" si="17"/>
        <v>1</v>
      </c>
      <c r="AQ693" s="159"/>
    </row>
    <row r="694" spans="2:43" ht="21" customHeight="1">
      <c r="B694" s="25" t="s">
        <v>5473</v>
      </c>
      <c r="C694" s="6" t="s">
        <v>4160</v>
      </c>
      <c r="D694" s="1" t="s">
        <v>4161</v>
      </c>
      <c r="E694" s="1" t="s">
        <v>4162</v>
      </c>
      <c r="F694" s="1" t="s">
        <v>4163</v>
      </c>
      <c r="G694" s="1" t="s">
        <v>4164</v>
      </c>
      <c r="H694" s="18">
        <v>59000</v>
      </c>
      <c r="I694" s="18">
        <v>50427.35</v>
      </c>
      <c r="J694" s="3">
        <v>50427.35</v>
      </c>
      <c r="K694" s="3">
        <v>4.2735043098218739E-4</v>
      </c>
      <c r="M694" s="1" t="s">
        <v>4165</v>
      </c>
      <c r="N694" s="1" t="s">
        <v>4056</v>
      </c>
      <c r="O694" s="1" t="s">
        <v>2453</v>
      </c>
      <c r="P694" s="1" t="s">
        <v>2023</v>
      </c>
      <c r="Q694" s="1" t="s">
        <v>2032</v>
      </c>
      <c r="R694" s="2" t="s">
        <v>3423</v>
      </c>
      <c r="S694" s="1" t="s">
        <v>2033</v>
      </c>
      <c r="T694" s="1" t="s">
        <v>1982</v>
      </c>
      <c r="X694" s="20" t="s">
        <v>1508</v>
      </c>
      <c r="Y694" s="212">
        <v>1</v>
      </c>
      <c r="Z694" s="24">
        <v>0</v>
      </c>
      <c r="AA694" s="20">
        <v>2017.8</v>
      </c>
      <c r="AD694" s="24">
        <v>0</v>
      </c>
      <c r="AE694" s="159"/>
      <c r="AI694" s="159"/>
      <c r="AN694" s="24">
        <f t="shared" si="13"/>
        <v>0</v>
      </c>
      <c r="AO694" s="24">
        <f t="shared" si="16"/>
        <v>59000</v>
      </c>
      <c r="AP694" s="212">
        <f t="shared" si="17"/>
        <v>0</v>
      </c>
      <c r="AQ694" s="159"/>
    </row>
    <row r="695" spans="2:43" ht="21" customHeight="1">
      <c r="B695" s="25" t="s">
        <v>5474</v>
      </c>
      <c r="C695" s="6" t="s">
        <v>4914</v>
      </c>
      <c r="D695" s="1" t="s">
        <v>4915</v>
      </c>
      <c r="E695" s="1" t="s">
        <v>4916</v>
      </c>
      <c r="F695" s="1" t="s">
        <v>4917</v>
      </c>
      <c r="G695" s="1" t="s">
        <v>4918</v>
      </c>
      <c r="H695" s="18">
        <v>2194000</v>
      </c>
      <c r="I695" s="18">
        <v>2194000</v>
      </c>
      <c r="J695" s="3">
        <v>2194000</v>
      </c>
      <c r="K695" s="3">
        <v>0</v>
      </c>
      <c r="L695" s="1" t="s">
        <v>4919</v>
      </c>
      <c r="M695" s="1" t="s">
        <v>1961</v>
      </c>
      <c r="N695" s="1" t="s">
        <v>4920</v>
      </c>
      <c r="O695" s="1" t="s">
        <v>4921</v>
      </c>
      <c r="P695" s="1" t="s">
        <v>4861</v>
      </c>
      <c r="Q695" s="1" t="s">
        <v>1902</v>
      </c>
      <c r="R695" s="2">
        <v>0</v>
      </c>
      <c r="S695" s="1" t="s">
        <v>4922</v>
      </c>
      <c r="T695" s="1" t="s">
        <v>1917</v>
      </c>
      <c r="X695" s="20" t="s">
        <v>4966</v>
      </c>
      <c r="Y695" s="212">
        <v>0.3</v>
      </c>
      <c r="Z695" s="24">
        <v>658200</v>
      </c>
      <c r="AA695" s="20" t="s">
        <v>4988</v>
      </c>
      <c r="AL695" s="24"/>
      <c r="AN695" s="20">
        <f t="shared" si="13"/>
        <v>658200</v>
      </c>
      <c r="AO695" s="20">
        <f t="shared" si="16"/>
        <v>1535800</v>
      </c>
      <c r="AP695" s="212">
        <f t="shared" si="17"/>
        <v>0.3</v>
      </c>
      <c r="AQ695" s="159"/>
    </row>
    <row r="696" spans="2:43" ht="21" customHeight="1">
      <c r="B696" s="25" t="s">
        <v>5475</v>
      </c>
      <c r="C696" s="6" t="s">
        <v>4914</v>
      </c>
      <c r="D696" s="1" t="s">
        <v>4915</v>
      </c>
      <c r="E696" s="1" t="s">
        <v>4916</v>
      </c>
      <c r="F696" s="1" t="s">
        <v>4923</v>
      </c>
      <c r="G696" s="1" t="s">
        <v>4924</v>
      </c>
      <c r="H696" s="18">
        <v>1134900</v>
      </c>
      <c r="I696" s="18">
        <v>1134900</v>
      </c>
      <c r="J696" s="3">
        <v>1134900</v>
      </c>
      <c r="K696" s="3">
        <v>0</v>
      </c>
      <c r="L696" s="1" t="s">
        <v>4919</v>
      </c>
      <c r="M696" s="1" t="s">
        <v>1961</v>
      </c>
      <c r="N696" s="1" t="s">
        <v>4925</v>
      </c>
      <c r="O696" s="1" t="s">
        <v>4726</v>
      </c>
      <c r="P696" s="1" t="s">
        <v>4861</v>
      </c>
      <c r="Q696" s="1" t="s">
        <v>1902</v>
      </c>
      <c r="R696" s="2">
        <v>0</v>
      </c>
      <c r="S696" s="1" t="s">
        <v>4922</v>
      </c>
      <c r="T696" s="1" t="s">
        <v>1917</v>
      </c>
      <c r="X696" s="20" t="s">
        <v>4966</v>
      </c>
      <c r="Y696" s="212">
        <v>0.3</v>
      </c>
      <c r="Z696" s="24">
        <v>340470</v>
      </c>
      <c r="AA696" s="20" t="s">
        <v>4988</v>
      </c>
      <c r="AL696" s="24"/>
      <c r="AN696" s="20">
        <f t="shared" si="13"/>
        <v>340470</v>
      </c>
      <c r="AO696" s="20">
        <f t="shared" si="16"/>
        <v>794430</v>
      </c>
      <c r="AP696" s="212">
        <f t="shared" si="17"/>
        <v>0.3</v>
      </c>
      <c r="AQ696" s="159"/>
    </row>
    <row r="697" spans="2:43" ht="21" customHeight="1">
      <c r="B697" s="25" t="s">
        <v>5476</v>
      </c>
      <c r="C697" s="6" t="s">
        <v>4914</v>
      </c>
      <c r="D697" s="1" t="s">
        <v>4915</v>
      </c>
      <c r="E697" s="1" t="s">
        <v>4916</v>
      </c>
      <c r="F697" s="1" t="s">
        <v>4926</v>
      </c>
      <c r="G697" s="1" t="s">
        <v>4927</v>
      </c>
      <c r="H697" s="18">
        <v>1349500</v>
      </c>
      <c r="I697" s="18">
        <v>1349500</v>
      </c>
      <c r="J697" s="3">
        <v>1349500</v>
      </c>
      <c r="K697" s="3">
        <v>0</v>
      </c>
      <c r="L697" s="1" t="s">
        <v>4919</v>
      </c>
      <c r="M697" s="1" t="s">
        <v>1961</v>
      </c>
      <c r="N697" s="1" t="s">
        <v>4822</v>
      </c>
      <c r="O697" s="1" t="s">
        <v>4928</v>
      </c>
      <c r="P697" s="1" t="s">
        <v>4861</v>
      </c>
      <c r="Q697" s="1" t="s">
        <v>1902</v>
      </c>
      <c r="R697" s="2">
        <v>0</v>
      </c>
      <c r="S697" s="1" t="s">
        <v>4922</v>
      </c>
      <c r="T697" s="1" t="s">
        <v>1917</v>
      </c>
      <c r="X697" s="20" t="s">
        <v>4966</v>
      </c>
      <c r="Y697" s="212">
        <v>0.3</v>
      </c>
      <c r="Z697" s="24">
        <v>404850</v>
      </c>
      <c r="AA697" s="20" t="s">
        <v>4988</v>
      </c>
      <c r="AL697" s="24"/>
      <c r="AN697" s="20">
        <f t="shared" si="13"/>
        <v>404850</v>
      </c>
      <c r="AO697" s="20">
        <f t="shared" si="16"/>
        <v>944650</v>
      </c>
      <c r="AP697" s="212">
        <f t="shared" si="17"/>
        <v>0.3</v>
      </c>
      <c r="AQ697" s="159"/>
    </row>
    <row r="698" spans="2:43" ht="21" customHeight="1">
      <c r="B698" s="25" t="s">
        <v>5477</v>
      </c>
      <c r="C698" s="6" t="s">
        <v>4929</v>
      </c>
      <c r="D698" s="1" t="s">
        <v>4930</v>
      </c>
      <c r="E698" s="1" t="s">
        <v>4931</v>
      </c>
      <c r="F698" s="1" t="s">
        <v>4932</v>
      </c>
      <c r="G698" s="1" t="s">
        <v>4933</v>
      </c>
      <c r="H698" s="18">
        <v>490500</v>
      </c>
      <c r="I698" s="18">
        <v>490500</v>
      </c>
      <c r="J698" s="3">
        <v>490500</v>
      </c>
      <c r="K698" s="3">
        <v>0</v>
      </c>
      <c r="L698" s="1" t="s">
        <v>4865</v>
      </c>
      <c r="M698" s="1" t="s">
        <v>4760</v>
      </c>
      <c r="N698" s="1" t="s">
        <v>4934</v>
      </c>
      <c r="O698" s="1">
        <v>2016.4</v>
      </c>
      <c r="P698" s="1" t="s">
        <v>4861</v>
      </c>
      <c r="Q698" s="1" t="s">
        <v>1902</v>
      </c>
      <c r="R698" s="2">
        <v>0</v>
      </c>
      <c r="S698" s="1" t="s">
        <v>4935</v>
      </c>
      <c r="T698" s="1" t="s">
        <v>1917</v>
      </c>
      <c r="X698" s="20" t="s">
        <v>1508</v>
      </c>
      <c r="Y698" s="212">
        <v>0.95</v>
      </c>
      <c r="Z698" s="24">
        <v>465975</v>
      </c>
      <c r="AA698" s="20" t="s">
        <v>4988</v>
      </c>
      <c r="AC698" s="212">
        <v>0.05</v>
      </c>
      <c r="AD698" s="24">
        <v>24525</v>
      </c>
      <c r="AE698" s="20">
        <v>2017.11</v>
      </c>
      <c r="AL698" s="24"/>
      <c r="AN698" s="20">
        <f t="shared" si="13"/>
        <v>490500</v>
      </c>
      <c r="AO698" s="20">
        <f t="shared" si="16"/>
        <v>0</v>
      </c>
      <c r="AP698" s="212">
        <f t="shared" si="17"/>
        <v>1</v>
      </c>
      <c r="AQ698" s="159"/>
    </row>
    <row r="699" spans="2:43" ht="21" customHeight="1">
      <c r="B699" s="25" t="s">
        <v>5478</v>
      </c>
      <c r="C699" s="6" t="s">
        <v>1970</v>
      </c>
      <c r="D699" s="1" t="s">
        <v>4936</v>
      </c>
      <c r="E699" s="1" t="s">
        <v>1972</v>
      </c>
      <c r="F699" s="1" t="s">
        <v>4937</v>
      </c>
      <c r="G699" s="1" t="s">
        <v>4938</v>
      </c>
      <c r="H699" s="18">
        <v>154860</v>
      </c>
      <c r="I699" s="18">
        <v>146094.34</v>
      </c>
      <c r="J699" s="3">
        <f>133919.81+12174.53</f>
        <v>146094.34</v>
      </c>
      <c r="K699" s="3">
        <v>-3.7735849036835134E-4</v>
      </c>
      <c r="L699" s="1" t="s">
        <v>4939</v>
      </c>
      <c r="M699" s="1" t="s">
        <v>4821</v>
      </c>
      <c r="N699" s="1" t="s">
        <v>4623</v>
      </c>
      <c r="O699" s="1" t="s">
        <v>4940</v>
      </c>
      <c r="P699" s="1" t="s">
        <v>4941</v>
      </c>
      <c r="Q699" s="1" t="s">
        <v>1929</v>
      </c>
      <c r="R699" s="2">
        <v>0.06</v>
      </c>
      <c r="S699" s="1" t="s">
        <v>4942</v>
      </c>
      <c r="T699" s="1" t="s">
        <v>1904</v>
      </c>
      <c r="X699" s="20" t="s">
        <v>4966</v>
      </c>
      <c r="Y699" s="212">
        <v>0.5</v>
      </c>
      <c r="Z699" s="24">
        <v>77430</v>
      </c>
      <c r="AA699" s="20">
        <v>2016.6</v>
      </c>
      <c r="AB699" s="20" t="s">
        <v>54</v>
      </c>
      <c r="AC699" s="212">
        <v>0.5</v>
      </c>
      <c r="AD699" s="24">
        <v>77430</v>
      </c>
      <c r="AE699" s="20">
        <v>2017.9</v>
      </c>
      <c r="AL699" s="24"/>
      <c r="AN699" s="20">
        <f t="shared" si="13"/>
        <v>154860</v>
      </c>
      <c r="AO699" s="20">
        <f t="shared" si="16"/>
        <v>0</v>
      </c>
      <c r="AP699" s="212">
        <f t="shared" si="17"/>
        <v>1</v>
      </c>
      <c r="AQ699" s="159"/>
    </row>
    <row r="700" spans="2:43" ht="21" customHeight="1">
      <c r="B700" s="25" t="s">
        <v>5479</v>
      </c>
      <c r="C700" s="6" t="s">
        <v>1970</v>
      </c>
      <c r="D700" s="1" t="s">
        <v>4936</v>
      </c>
      <c r="E700" s="1" t="s">
        <v>1972</v>
      </c>
      <c r="F700" s="1" t="s">
        <v>4943</v>
      </c>
      <c r="G700" s="1" t="s">
        <v>4944</v>
      </c>
      <c r="H700" s="18">
        <v>201140</v>
      </c>
      <c r="I700" s="18">
        <v>189754.72</v>
      </c>
      <c r="J700" s="3">
        <f>173941.68+15813.04</f>
        <v>189754.72</v>
      </c>
      <c r="K700" s="3">
        <v>-3.0188679229468107E-3</v>
      </c>
      <c r="L700" s="1" t="s">
        <v>4945</v>
      </c>
      <c r="M700" s="1" t="s">
        <v>4821</v>
      </c>
      <c r="N700" s="1" t="s">
        <v>4946</v>
      </c>
      <c r="O700" s="1" t="s">
        <v>4940</v>
      </c>
      <c r="P700" s="1" t="s">
        <v>4941</v>
      </c>
      <c r="Q700" s="1" t="s">
        <v>1929</v>
      </c>
      <c r="R700" s="2">
        <v>0.06</v>
      </c>
      <c r="S700" s="1" t="s">
        <v>4942</v>
      </c>
      <c r="T700" s="1" t="s">
        <v>1904</v>
      </c>
      <c r="X700" s="20" t="s">
        <v>4966</v>
      </c>
      <c r="Y700" s="212">
        <v>0.5</v>
      </c>
      <c r="Z700" s="24">
        <v>100570</v>
      </c>
      <c r="AA700" s="20">
        <v>2016.6</v>
      </c>
      <c r="AB700" s="20" t="s">
        <v>54</v>
      </c>
      <c r="AC700" s="212">
        <v>0.5</v>
      </c>
      <c r="AD700" s="24">
        <v>100570</v>
      </c>
      <c r="AE700" s="20">
        <v>2017.9</v>
      </c>
      <c r="AL700" s="24"/>
      <c r="AN700" s="20">
        <f t="shared" ref="AN700:AN774" si="18">Z700+AD700+AH700+AL700</f>
        <v>201140</v>
      </c>
      <c r="AO700" s="20">
        <f t="shared" ref="AO700:AO731" si="19">H700-AN700</f>
        <v>0</v>
      </c>
      <c r="AP700" s="212">
        <f t="shared" ref="AP700:AP736" si="20">AN700/H700</f>
        <v>1</v>
      </c>
      <c r="AQ700" s="159"/>
    </row>
    <row r="701" spans="2:43" ht="21" customHeight="1">
      <c r="B701" s="25" t="s">
        <v>5480</v>
      </c>
      <c r="C701" s="6" t="s">
        <v>1970</v>
      </c>
      <c r="D701" s="1" t="s">
        <v>4936</v>
      </c>
      <c r="E701" s="1" t="s">
        <v>1972</v>
      </c>
      <c r="F701" s="1" t="s">
        <v>4947</v>
      </c>
      <c r="G701" s="1" t="s">
        <v>4948</v>
      </c>
      <c r="H701" s="18">
        <v>183340</v>
      </c>
      <c r="I701" s="18">
        <v>172962.26</v>
      </c>
      <c r="J701" s="3">
        <v>172962.26</v>
      </c>
      <c r="K701" s="3">
        <v>4.1509433649480343E-3</v>
      </c>
      <c r="L701" s="1" t="s">
        <v>4949</v>
      </c>
      <c r="M701" s="1" t="s">
        <v>4821</v>
      </c>
      <c r="N701" s="1" t="s">
        <v>4743</v>
      </c>
      <c r="O701" s="1" t="s">
        <v>4940</v>
      </c>
      <c r="P701" s="1" t="s">
        <v>4941</v>
      </c>
      <c r="Q701" s="1" t="s">
        <v>1929</v>
      </c>
      <c r="R701" s="2">
        <v>0.06</v>
      </c>
      <c r="S701" s="1" t="s">
        <v>4942</v>
      </c>
      <c r="T701" s="1" t="s">
        <v>1904</v>
      </c>
      <c r="X701" s="20" t="s">
        <v>4966</v>
      </c>
      <c r="Y701" s="212">
        <v>0.5</v>
      </c>
      <c r="Z701" s="24">
        <v>91670</v>
      </c>
      <c r="AA701" s="20">
        <v>2016.6</v>
      </c>
      <c r="AB701" s="20" t="s">
        <v>54</v>
      </c>
      <c r="AC701" s="212">
        <v>0.5</v>
      </c>
      <c r="AD701" s="24">
        <v>91670</v>
      </c>
      <c r="AE701" s="20">
        <v>2017.9</v>
      </c>
      <c r="AL701" s="24"/>
      <c r="AN701" s="20">
        <f t="shared" si="18"/>
        <v>183340</v>
      </c>
      <c r="AO701" s="20">
        <f t="shared" si="19"/>
        <v>0</v>
      </c>
      <c r="AP701" s="212">
        <f t="shared" si="20"/>
        <v>1</v>
      </c>
      <c r="AQ701" s="159"/>
    </row>
    <row r="702" spans="2:43" ht="21" customHeight="1">
      <c r="B702" s="25" t="s">
        <v>5481</v>
      </c>
      <c r="C702" s="6" t="s">
        <v>1970</v>
      </c>
      <c r="D702" s="1" t="s">
        <v>1971</v>
      </c>
      <c r="E702" s="1" t="s">
        <v>1972</v>
      </c>
      <c r="F702" s="1" t="s">
        <v>1973</v>
      </c>
      <c r="G702" s="1" t="s">
        <v>1974</v>
      </c>
      <c r="H702" s="18">
        <v>178000</v>
      </c>
      <c r="I702" s="18">
        <v>167924.53</v>
      </c>
      <c r="J702" s="3">
        <v>167924.53</v>
      </c>
      <c r="K702" s="3">
        <v>-1.6981132212094963E-3</v>
      </c>
      <c r="L702" s="1" t="s">
        <v>1975</v>
      </c>
      <c r="M702" s="1" t="s">
        <v>1976</v>
      </c>
      <c r="N702" s="1" t="s">
        <v>1977</v>
      </c>
      <c r="O702" s="1" t="s">
        <v>1978</v>
      </c>
      <c r="P702" s="1" t="s">
        <v>1979</v>
      </c>
      <c r="Q702" s="1" t="s">
        <v>1980</v>
      </c>
      <c r="R702" s="2">
        <v>0.06</v>
      </c>
      <c r="S702" s="1" t="s">
        <v>1981</v>
      </c>
      <c r="T702" s="1" t="s">
        <v>1982</v>
      </c>
      <c r="X702" s="20" t="s">
        <v>4966</v>
      </c>
      <c r="Y702" s="212">
        <v>0.5</v>
      </c>
      <c r="Z702" s="24">
        <v>89000</v>
      </c>
      <c r="AA702" s="20">
        <v>2016.6</v>
      </c>
      <c r="AC702" s="212">
        <v>0.41670000000000001</v>
      </c>
      <c r="AD702" s="24">
        <v>74166.649999999994</v>
      </c>
      <c r="AE702" s="20">
        <v>2017.11</v>
      </c>
      <c r="AG702" s="212">
        <v>8.3299999999999999E-2</v>
      </c>
      <c r="AH702" s="24">
        <v>14833.35</v>
      </c>
      <c r="AI702" s="20" t="s">
        <v>4968</v>
      </c>
      <c r="AL702" s="24"/>
      <c r="AN702" s="20">
        <f t="shared" si="18"/>
        <v>178000</v>
      </c>
      <c r="AO702" s="20">
        <f t="shared" si="19"/>
        <v>0</v>
      </c>
      <c r="AP702" s="212">
        <f t="shared" si="20"/>
        <v>1</v>
      </c>
      <c r="AQ702" s="159"/>
    </row>
    <row r="703" spans="2:43" ht="21" customHeight="1">
      <c r="B703" s="25" t="s">
        <v>5482</v>
      </c>
      <c r="C703" s="6" t="s">
        <v>1970</v>
      </c>
      <c r="D703" s="1" t="s">
        <v>1971</v>
      </c>
      <c r="E703" s="1" t="s">
        <v>1972</v>
      </c>
      <c r="F703" s="1" t="s">
        <v>1983</v>
      </c>
      <c r="G703" s="1" t="s">
        <v>1984</v>
      </c>
      <c r="H703" s="18">
        <v>212240</v>
      </c>
      <c r="I703" s="18">
        <v>200226.42</v>
      </c>
      <c r="J703" s="3">
        <v>200226.42</v>
      </c>
      <c r="K703" s="3">
        <v>-4.9056604038923979E-3</v>
      </c>
      <c r="L703" s="1" t="s">
        <v>1985</v>
      </c>
      <c r="M703" s="1" t="s">
        <v>1976</v>
      </c>
      <c r="N703" s="1" t="s">
        <v>1986</v>
      </c>
      <c r="O703" s="1" t="s">
        <v>1978</v>
      </c>
      <c r="P703" s="1" t="s">
        <v>1979</v>
      </c>
      <c r="Q703" s="1" t="s">
        <v>1980</v>
      </c>
      <c r="R703" s="2">
        <v>0.06</v>
      </c>
      <c r="S703" s="1" t="s">
        <v>1981</v>
      </c>
      <c r="T703" s="1" t="s">
        <v>1982</v>
      </c>
      <c r="X703" s="20" t="s">
        <v>4966</v>
      </c>
      <c r="Y703" s="212">
        <v>0.5</v>
      </c>
      <c r="Z703" s="24">
        <v>106120</v>
      </c>
      <c r="AA703" s="20">
        <v>2016.6</v>
      </c>
      <c r="AB703" s="20" t="s">
        <v>54</v>
      </c>
      <c r="AC703" s="212">
        <v>0.5</v>
      </c>
      <c r="AD703" s="24">
        <v>106120</v>
      </c>
      <c r="AE703" s="20">
        <v>2017.9</v>
      </c>
      <c r="AL703" s="24"/>
      <c r="AN703" s="20">
        <f t="shared" si="18"/>
        <v>212240</v>
      </c>
      <c r="AO703" s="20">
        <f t="shared" si="19"/>
        <v>0</v>
      </c>
      <c r="AP703" s="212">
        <f t="shared" si="20"/>
        <v>1</v>
      </c>
      <c r="AQ703" s="159"/>
    </row>
    <row r="704" spans="2:43" ht="21" customHeight="1">
      <c r="B704" s="25" t="s">
        <v>5483</v>
      </c>
      <c r="C704" s="6" t="s">
        <v>35</v>
      </c>
      <c r="D704" s="1" t="s">
        <v>1987</v>
      </c>
      <c r="E704" s="1" t="s">
        <v>36</v>
      </c>
      <c r="F704" s="1" t="s">
        <v>1988</v>
      </c>
      <c r="G704" s="1" t="s">
        <v>1989</v>
      </c>
      <c r="H704" s="18">
        <v>280350</v>
      </c>
      <c r="I704" s="18">
        <v>264481.13</v>
      </c>
      <c r="J704" s="3">
        <v>176320.75</v>
      </c>
      <c r="K704" s="3">
        <v>88160.382075471687</v>
      </c>
      <c r="L704" s="1" t="s">
        <v>1990</v>
      </c>
      <c r="M704" s="1" t="s">
        <v>1976</v>
      </c>
      <c r="N704" s="1" t="s">
        <v>1991</v>
      </c>
      <c r="O704" s="1" t="s">
        <v>1978</v>
      </c>
      <c r="P704" s="1" t="s">
        <v>1979</v>
      </c>
      <c r="Q704" s="1" t="s">
        <v>1980</v>
      </c>
      <c r="R704" s="2">
        <v>0.06</v>
      </c>
      <c r="S704" s="1" t="s">
        <v>1992</v>
      </c>
      <c r="T704" s="1" t="s">
        <v>1982</v>
      </c>
      <c r="X704" s="20" t="s">
        <v>4966</v>
      </c>
      <c r="Y704" s="212" t="s">
        <v>4989</v>
      </c>
      <c r="Z704" s="24">
        <v>93450</v>
      </c>
      <c r="AA704" s="20">
        <v>2016.6</v>
      </c>
      <c r="AB704" s="20" t="s">
        <v>54</v>
      </c>
      <c r="AC704" s="212" t="s">
        <v>4989</v>
      </c>
      <c r="AD704" s="24">
        <v>93450</v>
      </c>
      <c r="AE704" s="20">
        <v>2017.9</v>
      </c>
      <c r="AL704" s="24"/>
      <c r="AN704" s="20">
        <f t="shared" si="18"/>
        <v>186900</v>
      </c>
      <c r="AO704" s="20">
        <f t="shared" si="19"/>
        <v>93450</v>
      </c>
      <c r="AP704" s="212">
        <f t="shared" si="20"/>
        <v>0.66666666666666663</v>
      </c>
      <c r="AQ704" s="159"/>
    </row>
    <row r="705" spans="2:43" ht="21" customHeight="1">
      <c r="B705" s="25" t="s">
        <v>5484</v>
      </c>
      <c r="C705" s="6" t="s">
        <v>35</v>
      </c>
      <c r="D705" s="1" t="s">
        <v>1987</v>
      </c>
      <c r="E705" s="1" t="s">
        <v>36</v>
      </c>
      <c r="F705" s="1" t="s">
        <v>1993</v>
      </c>
      <c r="G705" s="1" t="s">
        <v>1994</v>
      </c>
      <c r="H705" s="18">
        <v>403800</v>
      </c>
      <c r="I705" s="18">
        <v>380943.4</v>
      </c>
      <c r="J705" s="3">
        <v>253962.26</v>
      </c>
      <c r="K705" s="3">
        <v>126981.13622641505</v>
      </c>
      <c r="L705" s="1" t="s">
        <v>1995</v>
      </c>
      <c r="M705" s="1" t="s">
        <v>1976</v>
      </c>
      <c r="N705" s="1" t="s">
        <v>1996</v>
      </c>
      <c r="O705" s="1" t="s">
        <v>1978</v>
      </c>
      <c r="P705" s="1" t="s">
        <v>1979</v>
      </c>
      <c r="Q705" s="1" t="s">
        <v>1980</v>
      </c>
      <c r="R705" s="2">
        <v>0.06</v>
      </c>
      <c r="S705" s="1" t="s">
        <v>1992</v>
      </c>
      <c r="T705" s="1" t="s">
        <v>1982</v>
      </c>
      <c r="X705" s="20" t="s">
        <v>4966</v>
      </c>
      <c r="Y705" s="212" t="s">
        <v>4989</v>
      </c>
      <c r="Z705" s="24">
        <v>134600</v>
      </c>
      <c r="AA705" s="20">
        <v>2016.6</v>
      </c>
      <c r="AB705" s="20" t="s">
        <v>54</v>
      </c>
      <c r="AC705" s="212" t="s">
        <v>4989</v>
      </c>
      <c r="AD705" s="24">
        <v>134600</v>
      </c>
      <c r="AE705" s="20">
        <v>2017.9</v>
      </c>
      <c r="AL705" s="24"/>
      <c r="AN705" s="20">
        <f t="shared" si="18"/>
        <v>269200</v>
      </c>
      <c r="AO705" s="20">
        <f t="shared" si="19"/>
        <v>134600</v>
      </c>
      <c r="AP705" s="212">
        <f t="shared" si="20"/>
        <v>0.66666666666666663</v>
      </c>
      <c r="AQ705" s="159"/>
    </row>
    <row r="706" spans="2:43" ht="21" customHeight="1">
      <c r="B706" s="25" t="s">
        <v>5485</v>
      </c>
      <c r="C706" s="6" t="s">
        <v>35</v>
      </c>
      <c r="D706" s="1" t="s">
        <v>1987</v>
      </c>
      <c r="E706" s="1" t="s">
        <v>36</v>
      </c>
      <c r="F706" s="1" t="s">
        <v>1997</v>
      </c>
      <c r="G706" s="1" t="s">
        <v>1998</v>
      </c>
      <c r="H706" s="18">
        <v>232290</v>
      </c>
      <c r="I706" s="18">
        <v>219141.51</v>
      </c>
      <c r="J706" s="3">
        <v>146094.34</v>
      </c>
      <c r="K706" s="3">
        <v>73047.169433962263</v>
      </c>
      <c r="L706" s="1" t="s">
        <v>1999</v>
      </c>
      <c r="M706" s="1" t="s">
        <v>1976</v>
      </c>
      <c r="N706" s="1" t="s">
        <v>2000</v>
      </c>
      <c r="O706" s="1" t="s">
        <v>2001</v>
      </c>
      <c r="P706" s="1" t="s">
        <v>1979</v>
      </c>
      <c r="Q706" s="1" t="s">
        <v>1980</v>
      </c>
      <c r="R706" s="2">
        <v>0.06</v>
      </c>
      <c r="S706" s="1" t="s">
        <v>1992</v>
      </c>
      <c r="T706" s="1" t="s">
        <v>1982</v>
      </c>
      <c r="X706" s="20" t="s">
        <v>4966</v>
      </c>
      <c r="Y706" s="212" t="s">
        <v>4989</v>
      </c>
      <c r="Z706" s="24">
        <v>77430</v>
      </c>
      <c r="AA706" s="20">
        <v>2016.6</v>
      </c>
      <c r="AB706" s="20" t="s">
        <v>54</v>
      </c>
      <c r="AC706" s="212" t="s">
        <v>4989</v>
      </c>
      <c r="AD706" s="24">
        <v>77430</v>
      </c>
      <c r="AE706" s="20">
        <v>2017.9</v>
      </c>
      <c r="AL706" s="24"/>
      <c r="AN706" s="20">
        <f t="shared" si="18"/>
        <v>154860</v>
      </c>
      <c r="AO706" s="20">
        <f t="shared" si="19"/>
        <v>77430</v>
      </c>
      <c r="AP706" s="212">
        <f t="shared" si="20"/>
        <v>0.66666666666666663</v>
      </c>
      <c r="AQ706" s="159"/>
    </row>
    <row r="707" spans="2:43" ht="21" customHeight="1">
      <c r="B707" s="25" t="s">
        <v>5486</v>
      </c>
      <c r="C707" s="6" t="s">
        <v>35</v>
      </c>
      <c r="D707" s="1" t="s">
        <v>1987</v>
      </c>
      <c r="E707" s="1" t="s">
        <v>36</v>
      </c>
      <c r="F707" s="1" t="s">
        <v>2002</v>
      </c>
      <c r="G707" s="1" t="s">
        <v>2003</v>
      </c>
      <c r="H707" s="18">
        <v>194910</v>
      </c>
      <c r="I707" s="18">
        <v>183877.36</v>
      </c>
      <c r="J707" s="3">
        <v>122584.91</v>
      </c>
      <c r="K707" s="3">
        <v>61292.448490566021</v>
      </c>
      <c r="L707" s="1" t="s">
        <v>7</v>
      </c>
      <c r="M707" s="1" t="s">
        <v>1976</v>
      </c>
      <c r="N707" s="1" t="s">
        <v>2004</v>
      </c>
      <c r="O707" s="1" t="s">
        <v>2001</v>
      </c>
      <c r="P707" s="1" t="s">
        <v>1979</v>
      </c>
      <c r="Q707" s="1" t="s">
        <v>1980</v>
      </c>
      <c r="R707" s="2">
        <v>0.06</v>
      </c>
      <c r="S707" s="1" t="s">
        <v>1992</v>
      </c>
      <c r="T707" s="1" t="s">
        <v>1982</v>
      </c>
      <c r="X707" s="20" t="s">
        <v>4966</v>
      </c>
      <c r="Y707" s="212" t="s">
        <v>4989</v>
      </c>
      <c r="Z707" s="24">
        <v>64970</v>
      </c>
      <c r="AA707" s="20">
        <v>2016.6</v>
      </c>
      <c r="AB707" s="20" t="s">
        <v>54</v>
      </c>
      <c r="AC707" s="212" t="s">
        <v>4989</v>
      </c>
      <c r="AD707" s="24">
        <v>64970</v>
      </c>
      <c r="AE707" s="20">
        <v>2017.9</v>
      </c>
      <c r="AL707" s="24"/>
      <c r="AN707" s="20">
        <f t="shared" si="18"/>
        <v>129940</v>
      </c>
      <c r="AO707" s="20">
        <f t="shared" si="19"/>
        <v>64970</v>
      </c>
      <c r="AP707" s="212">
        <f t="shared" si="20"/>
        <v>0.66666666666666663</v>
      </c>
      <c r="AQ707" s="159"/>
    </row>
    <row r="708" spans="2:43" ht="21" customHeight="1">
      <c r="B708" s="25" t="s">
        <v>5487</v>
      </c>
      <c r="C708" s="6" t="s">
        <v>2005</v>
      </c>
      <c r="D708" s="1" t="s">
        <v>2006</v>
      </c>
      <c r="E708" s="1" t="s">
        <v>2007</v>
      </c>
      <c r="F708" s="1" t="s">
        <v>2008</v>
      </c>
      <c r="G708" s="1" t="s">
        <v>2009</v>
      </c>
      <c r="H708" s="18">
        <v>144061.4</v>
      </c>
      <c r="I708" s="18">
        <v>144061.4</v>
      </c>
      <c r="J708" s="3">
        <v>144061.4</v>
      </c>
      <c r="K708" s="3">
        <v>0</v>
      </c>
      <c r="L708" s="1" t="s">
        <v>2010</v>
      </c>
      <c r="M708" s="1" t="s">
        <v>2011</v>
      </c>
      <c r="N708" s="1" t="s">
        <v>2012</v>
      </c>
      <c r="O708" s="1" t="s">
        <v>2013</v>
      </c>
      <c r="P708" s="1" t="s">
        <v>1979</v>
      </c>
      <c r="Q708" s="1" t="s">
        <v>1980</v>
      </c>
      <c r="R708" s="2">
        <v>0</v>
      </c>
      <c r="S708" s="1" t="s">
        <v>2014</v>
      </c>
      <c r="T708" s="1" t="s">
        <v>2015</v>
      </c>
      <c r="X708" s="20" t="s">
        <v>4969</v>
      </c>
      <c r="Y708" s="212">
        <v>1</v>
      </c>
      <c r="Z708" s="24">
        <v>144061.4</v>
      </c>
      <c r="AA708" s="20" t="s">
        <v>4988</v>
      </c>
      <c r="AL708" s="24"/>
      <c r="AN708" s="20">
        <f t="shared" si="18"/>
        <v>144061.4</v>
      </c>
      <c r="AO708" s="20">
        <f t="shared" si="19"/>
        <v>0</v>
      </c>
      <c r="AP708" s="212">
        <f t="shared" si="20"/>
        <v>1</v>
      </c>
      <c r="AQ708" s="159"/>
    </row>
    <row r="709" spans="2:43" ht="21" customHeight="1">
      <c r="B709" s="25" t="s">
        <v>5488</v>
      </c>
      <c r="C709" s="6" t="s">
        <v>2005</v>
      </c>
      <c r="D709" s="1" t="s">
        <v>2006</v>
      </c>
      <c r="E709" s="1" t="s">
        <v>2007</v>
      </c>
      <c r="F709" s="1" t="s">
        <v>2018</v>
      </c>
      <c r="G709" s="1" t="s">
        <v>2019</v>
      </c>
      <c r="H709" s="18">
        <v>12500</v>
      </c>
      <c r="I709" s="18">
        <v>11261.26</v>
      </c>
      <c r="J709" s="3">
        <v>11261.26</v>
      </c>
      <c r="K709" s="3">
        <v>1.2612612608791096E-3</v>
      </c>
      <c r="L709" s="1" t="s">
        <v>2020</v>
      </c>
      <c r="M709" s="1" t="s">
        <v>2021</v>
      </c>
      <c r="N709" s="1" t="s">
        <v>2022</v>
      </c>
      <c r="O709" s="1">
        <v>2017.2</v>
      </c>
      <c r="P709" s="1" t="s">
        <v>2023</v>
      </c>
      <c r="Q709" s="1" t="s">
        <v>1980</v>
      </c>
      <c r="R709" s="2">
        <v>0.11</v>
      </c>
      <c r="S709" s="1" t="s">
        <v>2014</v>
      </c>
      <c r="T709" s="1" t="s">
        <v>1982</v>
      </c>
      <c r="X709" s="20" t="s">
        <v>4969</v>
      </c>
      <c r="Y709" s="212">
        <v>1</v>
      </c>
      <c r="Z709" s="24">
        <v>12500</v>
      </c>
      <c r="AA709" s="20">
        <v>2017.9</v>
      </c>
      <c r="AL709" s="24"/>
      <c r="AN709" s="20">
        <f t="shared" si="18"/>
        <v>12500</v>
      </c>
      <c r="AO709" s="20">
        <f t="shared" si="19"/>
        <v>0</v>
      </c>
      <c r="AP709" s="212">
        <f t="shared" si="20"/>
        <v>1</v>
      </c>
      <c r="AQ709" s="159"/>
    </row>
    <row r="710" spans="2:43" ht="21" customHeight="1">
      <c r="B710" s="25" t="s">
        <v>5489</v>
      </c>
      <c r="C710" s="6" t="s">
        <v>2024</v>
      </c>
      <c r="D710" s="1" t="s">
        <v>2025</v>
      </c>
      <c r="E710" s="1" t="s">
        <v>2026</v>
      </c>
      <c r="F710" s="1" t="s">
        <v>2027</v>
      </c>
      <c r="G710" s="1" t="s">
        <v>2028</v>
      </c>
      <c r="H710" s="18">
        <v>49300</v>
      </c>
      <c r="I710" s="18">
        <v>49300</v>
      </c>
      <c r="J710" s="3">
        <v>49300</v>
      </c>
      <c r="K710" s="3">
        <v>0</v>
      </c>
      <c r="L710" s="1" t="s">
        <v>2010</v>
      </c>
      <c r="M710" s="1" t="s">
        <v>2011</v>
      </c>
      <c r="N710" s="1" t="s">
        <v>2029</v>
      </c>
      <c r="O710" s="1" t="s">
        <v>2030</v>
      </c>
      <c r="P710" s="1" t="s">
        <v>2031</v>
      </c>
      <c r="Q710" s="1" t="s">
        <v>2032</v>
      </c>
      <c r="R710" s="2">
        <v>0</v>
      </c>
      <c r="S710" s="1" t="s">
        <v>2033</v>
      </c>
      <c r="T710" s="1" t="s">
        <v>2015</v>
      </c>
      <c r="X710" s="20" t="s">
        <v>1508</v>
      </c>
      <c r="Y710" s="212">
        <v>1</v>
      </c>
      <c r="Z710" s="24">
        <v>49300</v>
      </c>
      <c r="AA710" s="20">
        <v>2016.9</v>
      </c>
      <c r="AL710" s="24"/>
      <c r="AN710" s="20">
        <f t="shared" si="18"/>
        <v>49300</v>
      </c>
      <c r="AO710" s="20">
        <f t="shared" si="19"/>
        <v>0</v>
      </c>
      <c r="AP710" s="212">
        <f t="shared" si="20"/>
        <v>1</v>
      </c>
      <c r="AQ710" s="159"/>
    </row>
    <row r="711" spans="2:43" ht="21" customHeight="1">
      <c r="B711" s="25" t="s">
        <v>5490</v>
      </c>
      <c r="C711" s="6" t="s">
        <v>2035</v>
      </c>
      <c r="D711" s="1" t="s">
        <v>2036</v>
      </c>
      <c r="E711" s="1" t="s">
        <v>1908</v>
      </c>
      <c r="F711" s="1" t="s">
        <v>2037</v>
      </c>
      <c r="G711" s="1" t="s">
        <v>2038</v>
      </c>
      <c r="H711" s="18">
        <v>480</v>
      </c>
      <c r="I711" s="18">
        <v>466.02</v>
      </c>
      <c r="J711" s="3">
        <v>466.02</v>
      </c>
      <c r="K711" s="3">
        <v>-5.8252427186289424E-4</v>
      </c>
      <c r="L711" s="162" t="s">
        <v>2039</v>
      </c>
      <c r="M711" s="1" t="s">
        <v>2040</v>
      </c>
      <c r="N711" s="1" t="s">
        <v>2041</v>
      </c>
      <c r="O711" s="1" t="s">
        <v>2042</v>
      </c>
      <c r="P711" s="226" t="s">
        <v>2043</v>
      </c>
      <c r="Q711" s="227" t="s">
        <v>2032</v>
      </c>
      <c r="R711" s="2">
        <v>0.03</v>
      </c>
      <c r="S711" s="163" t="s">
        <v>2044</v>
      </c>
      <c r="T711" s="1" t="s">
        <v>1982</v>
      </c>
      <c r="X711" s="229" t="s">
        <v>4990</v>
      </c>
      <c r="Y711" s="212">
        <v>1</v>
      </c>
      <c r="Z711" s="24">
        <v>480</v>
      </c>
      <c r="AA711" s="20">
        <v>2017.9</v>
      </c>
      <c r="AB711" s="30"/>
      <c r="AE711" s="30"/>
      <c r="AF711" s="30"/>
      <c r="AI711" s="30"/>
      <c r="AJ711" s="30"/>
      <c r="AK711" s="30"/>
      <c r="AL711" s="24"/>
      <c r="AM711" s="30"/>
      <c r="AN711" s="218">
        <f t="shared" si="18"/>
        <v>480</v>
      </c>
      <c r="AO711" s="218">
        <f t="shared" si="19"/>
        <v>0</v>
      </c>
      <c r="AP711" s="212">
        <f t="shared" si="20"/>
        <v>1</v>
      </c>
      <c r="AQ711" s="159"/>
    </row>
    <row r="712" spans="2:43" ht="21" customHeight="1">
      <c r="B712" s="25" t="s">
        <v>5491</v>
      </c>
      <c r="C712" s="6" t="s">
        <v>2045</v>
      </c>
      <c r="D712" s="1" t="s">
        <v>2046</v>
      </c>
      <c r="E712" s="1" t="s">
        <v>2047</v>
      </c>
      <c r="F712" s="1" t="s">
        <v>2048</v>
      </c>
      <c r="G712" s="1" t="s">
        <v>2049</v>
      </c>
      <c r="H712" s="18">
        <v>405860</v>
      </c>
      <c r="I712" s="18">
        <v>394038.84</v>
      </c>
      <c r="J712" s="3">
        <v>394038.84</v>
      </c>
      <c r="K712" s="3">
        <v>0</v>
      </c>
      <c r="L712" s="1" t="s">
        <v>2050</v>
      </c>
      <c r="M712" s="1" t="s">
        <v>2051</v>
      </c>
      <c r="N712" s="1" t="s">
        <v>2052</v>
      </c>
      <c r="O712" s="1" t="s">
        <v>2016</v>
      </c>
      <c r="P712" s="1" t="s">
        <v>2053</v>
      </c>
      <c r="Q712" s="1" t="s">
        <v>1980</v>
      </c>
      <c r="R712" s="2">
        <v>0.03</v>
      </c>
      <c r="S712" s="1" t="s">
        <v>2054</v>
      </c>
      <c r="T712" s="1" t="s">
        <v>1982</v>
      </c>
      <c r="X712" s="20" t="s">
        <v>4991</v>
      </c>
      <c r="Y712" s="212">
        <v>0.9</v>
      </c>
      <c r="Z712" s="24">
        <v>365274</v>
      </c>
      <c r="AA712" s="20">
        <v>2016.7</v>
      </c>
      <c r="AC712" s="212">
        <v>0.1</v>
      </c>
      <c r="AD712" s="24">
        <v>40586</v>
      </c>
      <c r="AE712" s="20">
        <v>2018.3</v>
      </c>
      <c r="AL712" s="24"/>
      <c r="AN712" s="20">
        <f t="shared" si="18"/>
        <v>405860</v>
      </c>
      <c r="AO712" s="20">
        <f t="shared" si="19"/>
        <v>0</v>
      </c>
      <c r="AP712" s="212">
        <f t="shared" si="20"/>
        <v>1</v>
      </c>
      <c r="AQ712" s="159"/>
    </row>
    <row r="713" spans="2:43" ht="21" customHeight="1">
      <c r="B713" s="25" t="s">
        <v>5492</v>
      </c>
      <c r="C713" s="6" t="s">
        <v>39</v>
      </c>
      <c r="D713" s="1" t="s">
        <v>2055</v>
      </c>
      <c r="E713" s="1" t="s">
        <v>2056</v>
      </c>
      <c r="F713" s="1" t="s">
        <v>2057</v>
      </c>
      <c r="G713" s="1" t="s">
        <v>2058</v>
      </c>
      <c r="H713" s="18">
        <v>528000</v>
      </c>
      <c r="I713" s="18">
        <v>475675.68</v>
      </c>
      <c r="J713" s="3">
        <v>475675.68</v>
      </c>
      <c r="K713" s="3">
        <v>-4.3243243708275259E-3</v>
      </c>
      <c r="L713" s="1" t="s">
        <v>2059</v>
      </c>
      <c r="M713" s="1" t="s">
        <v>2011</v>
      </c>
      <c r="N713" s="1" t="s">
        <v>2060</v>
      </c>
      <c r="O713" s="1" t="s">
        <v>2061</v>
      </c>
      <c r="P713" s="1" t="s">
        <v>2031</v>
      </c>
      <c r="Q713" s="1" t="s">
        <v>1980</v>
      </c>
      <c r="R713" s="2">
        <v>0.11</v>
      </c>
      <c r="S713" s="1" t="s">
        <v>2062</v>
      </c>
      <c r="T713" s="1" t="s">
        <v>1982</v>
      </c>
      <c r="X713" s="20" t="s">
        <v>1508</v>
      </c>
      <c r="Y713" s="212">
        <v>0.95</v>
      </c>
      <c r="Z713" s="24">
        <v>501600</v>
      </c>
      <c r="AA713" s="20">
        <v>2016.11</v>
      </c>
      <c r="AL713" s="24"/>
      <c r="AN713" s="20">
        <f t="shared" si="18"/>
        <v>501600</v>
      </c>
      <c r="AO713" s="20">
        <f t="shared" si="19"/>
        <v>26400</v>
      </c>
      <c r="AP713" s="212">
        <f t="shared" si="20"/>
        <v>0.95</v>
      </c>
      <c r="AQ713" s="159"/>
    </row>
    <row r="714" spans="2:43" ht="21" customHeight="1">
      <c r="B714" s="25" t="s">
        <v>5493</v>
      </c>
      <c r="C714" s="6" t="s">
        <v>2063</v>
      </c>
      <c r="D714" s="1" t="s">
        <v>2064</v>
      </c>
      <c r="E714" s="1" t="s">
        <v>2065</v>
      </c>
      <c r="F714" s="1" t="s">
        <v>2066</v>
      </c>
      <c r="G714" s="1" t="s">
        <v>2067</v>
      </c>
      <c r="H714" s="18">
        <v>709000</v>
      </c>
      <c r="I714" s="18">
        <v>709000</v>
      </c>
      <c r="J714" s="3">
        <v>354500</v>
      </c>
      <c r="K714" s="3">
        <v>354500</v>
      </c>
      <c r="L714" s="1" t="s">
        <v>7032</v>
      </c>
      <c r="M714" s="1" t="s">
        <v>2011</v>
      </c>
      <c r="N714" s="1" t="s">
        <v>2068</v>
      </c>
      <c r="O714" s="1" t="s">
        <v>2016</v>
      </c>
      <c r="P714" s="1" t="s">
        <v>2053</v>
      </c>
      <c r="Q714" s="1" t="s">
        <v>1980</v>
      </c>
      <c r="R714" s="2">
        <v>0</v>
      </c>
      <c r="S714" s="1" t="s">
        <v>2069</v>
      </c>
      <c r="T714" s="1" t="s">
        <v>2015</v>
      </c>
      <c r="X714" s="20" t="s">
        <v>4992</v>
      </c>
      <c r="Y714" s="212">
        <v>0.5</v>
      </c>
      <c r="Z714" s="24">
        <v>354500</v>
      </c>
      <c r="AA714" s="20">
        <v>2016.7</v>
      </c>
      <c r="AL714" s="24"/>
      <c r="AN714" s="20">
        <f t="shared" si="18"/>
        <v>354500</v>
      </c>
      <c r="AO714" s="20">
        <f t="shared" si="19"/>
        <v>354500</v>
      </c>
      <c r="AP714" s="212">
        <f t="shared" si="20"/>
        <v>0.5</v>
      </c>
      <c r="AQ714" s="159"/>
    </row>
    <row r="715" spans="2:43" ht="21" customHeight="1">
      <c r="B715" s="25" t="s">
        <v>5494</v>
      </c>
      <c r="C715" s="6" t="s">
        <v>38</v>
      </c>
      <c r="D715" s="1" t="s">
        <v>2070</v>
      </c>
      <c r="E715" s="1" t="s">
        <v>2071</v>
      </c>
      <c r="F715" s="1" t="s">
        <v>2072</v>
      </c>
      <c r="G715" s="1" t="s">
        <v>2073</v>
      </c>
      <c r="H715" s="18">
        <v>272000</v>
      </c>
      <c r="I715" s="18">
        <v>256603.77</v>
      </c>
      <c r="J715" s="3">
        <v>256603.77</v>
      </c>
      <c r="K715" s="3">
        <v>3.5849056439474225E-3</v>
      </c>
      <c r="L715" s="1" t="s">
        <v>2074</v>
      </c>
      <c r="M715" s="1" t="s">
        <v>2075</v>
      </c>
      <c r="N715" s="1" t="s">
        <v>2076</v>
      </c>
      <c r="O715" s="1" t="s">
        <v>2001</v>
      </c>
      <c r="P715" s="1" t="s">
        <v>2053</v>
      </c>
      <c r="Q715" s="1" t="s">
        <v>1980</v>
      </c>
      <c r="R715" s="2">
        <v>0.06</v>
      </c>
      <c r="S715" s="1" t="s">
        <v>2077</v>
      </c>
      <c r="T715" s="1" t="s">
        <v>1982</v>
      </c>
      <c r="X715" s="20" t="s">
        <v>1508</v>
      </c>
      <c r="Y715" s="212">
        <v>0.95</v>
      </c>
      <c r="Z715" s="24">
        <v>258400</v>
      </c>
      <c r="AA715" s="20">
        <v>2017.3</v>
      </c>
      <c r="AC715" s="212">
        <v>0.05</v>
      </c>
      <c r="AD715" s="24">
        <v>13600</v>
      </c>
      <c r="AE715" s="20">
        <v>2018.6</v>
      </c>
      <c r="AL715" s="24"/>
      <c r="AN715" s="20">
        <f t="shared" si="18"/>
        <v>272000</v>
      </c>
      <c r="AO715" s="20">
        <f t="shared" si="19"/>
        <v>0</v>
      </c>
      <c r="AP715" s="212">
        <f t="shared" si="20"/>
        <v>1</v>
      </c>
      <c r="AQ715" s="159"/>
    </row>
    <row r="716" spans="2:43" ht="21" customHeight="1">
      <c r="B716" s="25" t="s">
        <v>5495</v>
      </c>
      <c r="C716" s="6" t="s">
        <v>40</v>
      </c>
      <c r="D716" s="1" t="s">
        <v>2079</v>
      </c>
      <c r="E716" s="1" t="s">
        <v>2080</v>
      </c>
      <c r="F716" s="1" t="s">
        <v>2081</v>
      </c>
      <c r="G716" s="1" t="s">
        <v>2082</v>
      </c>
      <c r="H716" s="18">
        <v>99200</v>
      </c>
      <c r="I716" s="18">
        <v>89369.37</v>
      </c>
      <c r="J716" s="3">
        <v>89369.37</v>
      </c>
      <c r="K716" s="3">
        <v>-6.3063063134904951E-4</v>
      </c>
      <c r="L716" s="1" t="s">
        <v>2083</v>
      </c>
      <c r="M716" s="1" t="s">
        <v>2011</v>
      </c>
      <c r="N716" s="1" t="s">
        <v>2084</v>
      </c>
      <c r="O716" s="1" t="s">
        <v>2085</v>
      </c>
      <c r="P716" s="1" t="s">
        <v>2031</v>
      </c>
      <c r="Q716" s="1" t="s">
        <v>2032</v>
      </c>
      <c r="R716" s="2">
        <v>0.11</v>
      </c>
      <c r="S716" s="1" t="s">
        <v>2033</v>
      </c>
      <c r="T716" s="1" t="s">
        <v>1982</v>
      </c>
      <c r="X716" s="20" t="s">
        <v>1508</v>
      </c>
      <c r="Y716" s="212">
        <v>1</v>
      </c>
      <c r="Z716" s="24">
        <v>99200</v>
      </c>
      <c r="AA716" s="20">
        <v>2016.9</v>
      </c>
      <c r="AL716" s="24"/>
      <c r="AN716" s="20">
        <f t="shared" si="18"/>
        <v>99200</v>
      </c>
      <c r="AO716" s="20">
        <f t="shared" si="19"/>
        <v>0</v>
      </c>
      <c r="AP716" s="212">
        <f t="shared" si="20"/>
        <v>1</v>
      </c>
      <c r="AQ716" s="159"/>
    </row>
    <row r="717" spans="2:43" ht="21" customHeight="1">
      <c r="B717" s="25" t="s">
        <v>5496</v>
      </c>
      <c r="C717" s="6" t="s">
        <v>2086</v>
      </c>
      <c r="D717" s="1" t="s">
        <v>2087</v>
      </c>
      <c r="E717" s="1" t="s">
        <v>2088</v>
      </c>
      <c r="F717" s="1" t="s">
        <v>2089</v>
      </c>
      <c r="G717" s="1" t="s">
        <v>2090</v>
      </c>
      <c r="H717" s="18">
        <v>113000</v>
      </c>
      <c r="I717" s="18">
        <v>113000</v>
      </c>
      <c r="J717" s="3">
        <v>113000</v>
      </c>
      <c r="K717" s="3">
        <v>0</v>
      </c>
      <c r="L717" s="1" t="s">
        <v>2091</v>
      </c>
      <c r="M717" s="1" t="s">
        <v>2011</v>
      </c>
      <c r="N717" s="1" t="s">
        <v>2022</v>
      </c>
      <c r="O717" s="1">
        <v>2016.6</v>
      </c>
      <c r="P717" s="1" t="s">
        <v>2031</v>
      </c>
      <c r="Q717" s="1" t="s">
        <v>2032</v>
      </c>
      <c r="R717" s="2">
        <v>0</v>
      </c>
      <c r="S717" s="1" t="s">
        <v>2014</v>
      </c>
      <c r="T717" s="1" t="s">
        <v>2015</v>
      </c>
      <c r="X717" s="20" t="s">
        <v>4969</v>
      </c>
      <c r="Y717" s="212">
        <v>1</v>
      </c>
      <c r="Z717" s="24">
        <v>113000</v>
      </c>
      <c r="AA717" s="20">
        <v>2016.6</v>
      </c>
      <c r="AL717" s="24"/>
      <c r="AN717" s="20">
        <f t="shared" si="18"/>
        <v>113000</v>
      </c>
      <c r="AO717" s="20">
        <f t="shared" si="19"/>
        <v>0</v>
      </c>
      <c r="AP717" s="212">
        <f t="shared" si="20"/>
        <v>1</v>
      </c>
      <c r="AQ717" s="159"/>
    </row>
    <row r="718" spans="2:43" ht="21" customHeight="1">
      <c r="B718" s="25" t="s">
        <v>5497</v>
      </c>
      <c r="C718" s="6" t="s">
        <v>2086</v>
      </c>
      <c r="D718" s="1" t="s">
        <v>2087</v>
      </c>
      <c r="E718" s="1" t="s">
        <v>2088</v>
      </c>
      <c r="F718" s="1" t="s">
        <v>2092</v>
      </c>
      <c r="G718" s="1" t="s">
        <v>2093</v>
      </c>
      <c r="H718" s="18">
        <v>9900</v>
      </c>
      <c r="I718" s="18">
        <v>8918.92</v>
      </c>
      <c r="J718" s="3">
        <v>8918.92</v>
      </c>
      <c r="K718" s="3">
        <v>-1.081081081792945E-3</v>
      </c>
      <c r="L718" s="1" t="s">
        <v>2020</v>
      </c>
      <c r="M718" s="1" t="s">
        <v>2021</v>
      </c>
      <c r="N718" s="1" t="s">
        <v>2022</v>
      </c>
      <c r="O718" s="1">
        <v>2017.2</v>
      </c>
      <c r="P718" s="1" t="s">
        <v>2023</v>
      </c>
      <c r="Q718" s="1" t="s">
        <v>2032</v>
      </c>
      <c r="R718" s="2">
        <v>0.11</v>
      </c>
      <c r="S718" s="1" t="s">
        <v>2014</v>
      </c>
      <c r="T718" s="1" t="s">
        <v>1982</v>
      </c>
      <c r="X718" s="20" t="s">
        <v>4969</v>
      </c>
      <c r="Y718" s="212">
        <v>1</v>
      </c>
      <c r="Z718" s="24">
        <v>9900</v>
      </c>
      <c r="AA718" s="20">
        <v>2017.9</v>
      </c>
      <c r="AL718" s="24"/>
      <c r="AN718" s="20">
        <f t="shared" si="18"/>
        <v>9900</v>
      </c>
      <c r="AO718" s="20">
        <f t="shared" si="19"/>
        <v>0</v>
      </c>
      <c r="AP718" s="212">
        <f t="shared" si="20"/>
        <v>1</v>
      </c>
      <c r="AQ718" s="159"/>
    </row>
    <row r="719" spans="2:43" ht="21" customHeight="1">
      <c r="B719" s="25" t="s">
        <v>5498</v>
      </c>
      <c r="C719" s="6" t="s">
        <v>2094</v>
      </c>
      <c r="D719" s="1" t="s">
        <v>2095</v>
      </c>
      <c r="E719" s="1" t="s">
        <v>2096</v>
      </c>
      <c r="F719" s="1" t="s">
        <v>2097</v>
      </c>
      <c r="G719" s="1" t="s">
        <v>2098</v>
      </c>
      <c r="H719" s="18">
        <v>119000</v>
      </c>
      <c r="I719" s="18">
        <v>119000</v>
      </c>
      <c r="J719" s="3">
        <v>119000</v>
      </c>
      <c r="K719" s="3">
        <v>0</v>
      </c>
      <c r="L719" s="1" t="s">
        <v>2099</v>
      </c>
      <c r="M719" s="1" t="s">
        <v>2021</v>
      </c>
      <c r="N719" s="1" t="s">
        <v>2100</v>
      </c>
      <c r="O719" s="1" t="s">
        <v>2101</v>
      </c>
      <c r="P719" s="1" t="s">
        <v>2102</v>
      </c>
      <c r="Q719" s="1" t="s">
        <v>2032</v>
      </c>
      <c r="R719" s="2">
        <v>0</v>
      </c>
      <c r="S719" s="1" t="s">
        <v>2033</v>
      </c>
      <c r="T719" s="1" t="s">
        <v>2015</v>
      </c>
      <c r="X719" s="20" t="s">
        <v>1508</v>
      </c>
      <c r="Y719" s="212">
        <v>1</v>
      </c>
      <c r="Z719" s="24">
        <v>119000</v>
      </c>
      <c r="AA719" s="20">
        <v>2016.11</v>
      </c>
      <c r="AL719" s="24"/>
      <c r="AN719" s="20">
        <f t="shared" si="18"/>
        <v>119000</v>
      </c>
      <c r="AO719" s="20">
        <f t="shared" si="19"/>
        <v>0</v>
      </c>
      <c r="AP719" s="212">
        <f t="shared" si="20"/>
        <v>1</v>
      </c>
      <c r="AQ719" s="159"/>
    </row>
    <row r="720" spans="2:43" ht="21" customHeight="1">
      <c r="B720" s="25" t="s">
        <v>5499</v>
      </c>
      <c r="C720" s="6" t="s">
        <v>2103</v>
      </c>
      <c r="D720" s="1" t="s">
        <v>2104</v>
      </c>
      <c r="E720" s="1" t="s">
        <v>2105</v>
      </c>
      <c r="F720" s="1" t="s">
        <v>2106</v>
      </c>
      <c r="G720" s="1" t="s">
        <v>2107</v>
      </c>
      <c r="H720" s="18">
        <v>988000</v>
      </c>
      <c r="I720" s="18">
        <v>932075.47</v>
      </c>
      <c r="J720" s="3">
        <v>932075.47</v>
      </c>
      <c r="K720" s="3">
        <v>1.6981131630018353E-3</v>
      </c>
      <c r="L720" s="1" t="s">
        <v>2099</v>
      </c>
      <c r="M720" s="1" t="s">
        <v>2051</v>
      </c>
      <c r="N720" s="1" t="s">
        <v>1986</v>
      </c>
      <c r="O720" s="1" t="s">
        <v>2108</v>
      </c>
      <c r="P720" s="1" t="s">
        <v>2109</v>
      </c>
      <c r="Q720" s="1" t="s">
        <v>1980</v>
      </c>
      <c r="R720" s="2">
        <v>0.06</v>
      </c>
      <c r="S720" s="1" t="s">
        <v>2110</v>
      </c>
      <c r="T720" s="1" t="s">
        <v>1982</v>
      </c>
      <c r="X720" s="20" t="s">
        <v>4966</v>
      </c>
      <c r="Y720" s="212">
        <v>0.6</v>
      </c>
      <c r="Z720" s="24">
        <v>592800</v>
      </c>
      <c r="AA720" s="20" t="s">
        <v>4993</v>
      </c>
      <c r="AB720" s="20" t="s">
        <v>1508</v>
      </c>
      <c r="AC720" s="212">
        <v>0.4</v>
      </c>
      <c r="AD720" s="24">
        <v>395200</v>
      </c>
      <c r="AE720" s="20">
        <v>2017.1</v>
      </c>
      <c r="AL720" s="24"/>
      <c r="AN720" s="20">
        <f t="shared" si="18"/>
        <v>988000</v>
      </c>
      <c r="AO720" s="20">
        <f t="shared" si="19"/>
        <v>0</v>
      </c>
      <c r="AP720" s="212">
        <f t="shared" si="20"/>
        <v>1</v>
      </c>
      <c r="AQ720" s="159"/>
    </row>
    <row r="721" spans="1:45" ht="21" customHeight="1">
      <c r="B721" s="25" t="s">
        <v>5500</v>
      </c>
      <c r="C721" s="6" t="s">
        <v>2111</v>
      </c>
      <c r="D721" s="1" t="s">
        <v>2112</v>
      </c>
      <c r="E721" s="1" t="s">
        <v>2113</v>
      </c>
      <c r="F721" s="1" t="s">
        <v>2114</v>
      </c>
      <c r="G721" s="1" t="s">
        <v>2115</v>
      </c>
      <c r="H721" s="18">
        <v>44190</v>
      </c>
      <c r="I721" s="18">
        <v>41688.68</v>
      </c>
      <c r="J721" s="3">
        <v>41688.68</v>
      </c>
      <c r="K721" s="3">
        <v>-7.5471698073670268E-4</v>
      </c>
      <c r="L721" s="1" t="s">
        <v>2116</v>
      </c>
      <c r="M721" s="1" t="s">
        <v>2117</v>
      </c>
      <c r="N721" s="1" t="s">
        <v>2118</v>
      </c>
      <c r="O721" s="1" t="s">
        <v>2017</v>
      </c>
      <c r="P721" s="1" t="s">
        <v>2119</v>
      </c>
      <c r="Q721" s="1" t="s">
        <v>1980</v>
      </c>
      <c r="R721" s="2">
        <v>0.06</v>
      </c>
      <c r="S721" s="1" t="s">
        <v>2120</v>
      </c>
      <c r="T721" s="1" t="s">
        <v>1982</v>
      </c>
      <c r="X721" s="20" t="s">
        <v>23</v>
      </c>
      <c r="Y721" s="212">
        <v>0.5</v>
      </c>
      <c r="Z721" s="24">
        <v>21870</v>
      </c>
      <c r="AA721" s="20">
        <v>2016.11</v>
      </c>
      <c r="AB721" s="20" t="s">
        <v>24</v>
      </c>
      <c r="AC721" s="212">
        <v>0.5</v>
      </c>
      <c r="AD721" s="24">
        <v>22320</v>
      </c>
      <c r="AE721" s="20">
        <v>2017.5</v>
      </c>
      <c r="AL721" s="24"/>
      <c r="AN721" s="20">
        <f t="shared" si="18"/>
        <v>44190</v>
      </c>
      <c r="AO721" s="20">
        <f t="shared" si="19"/>
        <v>0</v>
      </c>
      <c r="AP721" s="212">
        <f t="shared" si="20"/>
        <v>1</v>
      </c>
      <c r="AQ721" s="159"/>
    </row>
    <row r="722" spans="1:45" ht="21" customHeight="1">
      <c r="B722" s="25" t="s">
        <v>5501</v>
      </c>
      <c r="C722" s="6" t="s">
        <v>4166</v>
      </c>
      <c r="D722" s="1" t="s">
        <v>4167</v>
      </c>
      <c r="E722" s="1" t="s">
        <v>4168</v>
      </c>
      <c r="F722" s="1" t="s">
        <v>4169</v>
      </c>
      <c r="G722" s="1" t="s">
        <v>4170</v>
      </c>
      <c r="H722" s="18">
        <v>166500</v>
      </c>
      <c r="I722" s="18">
        <v>142307.69</v>
      </c>
      <c r="J722" s="3">
        <v>142307.69</v>
      </c>
      <c r="K722" s="3">
        <v>2.3076923098415136E-3</v>
      </c>
      <c r="M722" s="1" t="s">
        <v>2388</v>
      </c>
      <c r="N722" s="1" t="s">
        <v>4171</v>
      </c>
      <c r="O722" s="1" t="s">
        <v>2321</v>
      </c>
      <c r="P722" s="1" t="s">
        <v>2102</v>
      </c>
      <c r="Q722" s="1" t="s">
        <v>1980</v>
      </c>
      <c r="R722" s="2" t="s">
        <v>3423</v>
      </c>
      <c r="S722" s="1" t="s">
        <v>2033</v>
      </c>
      <c r="T722" s="1" t="s">
        <v>1982</v>
      </c>
      <c r="X722" s="20" t="s">
        <v>1508</v>
      </c>
      <c r="Y722" s="212">
        <v>1</v>
      </c>
      <c r="Z722" s="24">
        <v>0</v>
      </c>
      <c r="AA722" s="20">
        <v>2016.11</v>
      </c>
      <c r="AD722" s="24">
        <v>0</v>
      </c>
      <c r="AE722" s="159"/>
      <c r="AI722" s="159"/>
      <c r="AN722" s="24">
        <f t="shared" si="18"/>
        <v>0</v>
      </c>
      <c r="AO722" s="24">
        <f t="shared" si="19"/>
        <v>166500</v>
      </c>
      <c r="AP722" s="212">
        <f t="shared" si="20"/>
        <v>0</v>
      </c>
      <c r="AQ722" s="159"/>
    </row>
    <row r="723" spans="1:45" ht="21" customHeight="1">
      <c r="B723" s="25" t="s">
        <v>5502</v>
      </c>
      <c r="C723" s="6" t="s">
        <v>4172</v>
      </c>
      <c r="D723" s="1" t="s">
        <v>4173</v>
      </c>
      <c r="E723" s="1" t="s">
        <v>8492</v>
      </c>
      <c r="F723" s="1" t="s">
        <v>4174</v>
      </c>
      <c r="G723" s="1" t="s">
        <v>4175</v>
      </c>
      <c r="H723" s="18">
        <v>1699000</v>
      </c>
      <c r="I723" s="18">
        <v>1452136.75</v>
      </c>
      <c r="J723" s="3">
        <v>1452136.75</v>
      </c>
      <c r="K723" s="3">
        <v>2.1367522422224283E-3</v>
      </c>
      <c r="M723" s="1" t="s">
        <v>2011</v>
      </c>
      <c r="N723" s="1" t="s">
        <v>4176</v>
      </c>
      <c r="O723" s="1" t="s">
        <v>4177</v>
      </c>
      <c r="P723" s="1" t="s">
        <v>4178</v>
      </c>
      <c r="Q723" s="1" t="s">
        <v>1980</v>
      </c>
      <c r="R723" s="2" t="s">
        <v>3423</v>
      </c>
      <c r="S723" s="1" t="s">
        <v>4179</v>
      </c>
      <c r="T723" s="1" t="s">
        <v>1982</v>
      </c>
      <c r="X723" s="20" t="s">
        <v>1506</v>
      </c>
      <c r="Y723" s="212">
        <v>0.5</v>
      </c>
      <c r="Z723" s="24">
        <v>0</v>
      </c>
      <c r="AA723" s="20">
        <v>2016.9</v>
      </c>
      <c r="AB723" s="20" t="s">
        <v>1508</v>
      </c>
      <c r="AC723" s="212">
        <v>0.4</v>
      </c>
      <c r="AD723" s="24">
        <v>0</v>
      </c>
      <c r="AE723" s="159" t="s">
        <v>5067</v>
      </c>
      <c r="AI723" s="159"/>
      <c r="AN723" s="24">
        <f t="shared" si="18"/>
        <v>0</v>
      </c>
      <c r="AO723" s="24">
        <f t="shared" si="19"/>
        <v>1699000</v>
      </c>
      <c r="AP723" s="212">
        <f t="shared" si="20"/>
        <v>0</v>
      </c>
      <c r="AQ723" s="159"/>
    </row>
    <row r="724" spans="1:45" ht="21" customHeight="1">
      <c r="B724" s="25" t="s">
        <v>5503</v>
      </c>
      <c r="C724" s="6" t="s">
        <v>2121</v>
      </c>
      <c r="D724" s="1" t="s">
        <v>2122</v>
      </c>
      <c r="E724" s="1" t="s">
        <v>2123</v>
      </c>
      <c r="F724" s="1" t="s">
        <v>2124</v>
      </c>
      <c r="G724" s="1" t="s">
        <v>2125</v>
      </c>
      <c r="H724" s="18">
        <v>390000</v>
      </c>
      <c r="I724" s="18">
        <v>351351.35</v>
      </c>
      <c r="J724" s="3">
        <v>351351.35</v>
      </c>
      <c r="K724" s="3">
        <v>1.351351325865835E-3</v>
      </c>
      <c r="L724" s="1" t="s">
        <v>2126</v>
      </c>
      <c r="M724" s="1" t="s">
        <v>2021</v>
      </c>
      <c r="N724" s="1" t="s">
        <v>2100</v>
      </c>
      <c r="O724" s="1">
        <v>2016.11</v>
      </c>
      <c r="P724" s="1" t="s">
        <v>2102</v>
      </c>
      <c r="Q724" s="1" t="s">
        <v>2032</v>
      </c>
      <c r="R724" s="2">
        <v>0.11</v>
      </c>
      <c r="S724" s="1" t="s">
        <v>2127</v>
      </c>
      <c r="T724" s="1" t="s">
        <v>1982</v>
      </c>
      <c r="X724" s="20" t="s">
        <v>1508</v>
      </c>
      <c r="Y724" s="212">
        <v>0.95</v>
      </c>
      <c r="Z724" s="24">
        <v>370500</v>
      </c>
      <c r="AA724" s="20">
        <v>2016.11</v>
      </c>
      <c r="AL724" s="24"/>
      <c r="AN724" s="20">
        <f t="shared" si="18"/>
        <v>370500</v>
      </c>
      <c r="AO724" s="20">
        <f t="shared" si="19"/>
        <v>19500</v>
      </c>
      <c r="AP724" s="212">
        <f t="shared" si="20"/>
        <v>0.95</v>
      </c>
      <c r="AQ724" s="159"/>
    </row>
    <row r="725" spans="1:45" ht="21" customHeight="1">
      <c r="B725" s="25" t="s">
        <v>5504</v>
      </c>
      <c r="C725" s="6" t="s">
        <v>10</v>
      </c>
      <c r="D725" s="1" t="s">
        <v>2128</v>
      </c>
      <c r="E725" s="1" t="s">
        <v>2129</v>
      </c>
      <c r="F725" s="1" t="s">
        <v>2130</v>
      </c>
      <c r="G725" s="1" t="s">
        <v>2131</v>
      </c>
      <c r="H725" s="18">
        <v>61000</v>
      </c>
      <c r="I725" s="18">
        <v>57547.17</v>
      </c>
      <c r="J725" s="3">
        <v>57547.17</v>
      </c>
      <c r="K725" s="3">
        <v>-1.8867924518417567E-4</v>
      </c>
      <c r="L725" s="1" t="s">
        <v>2132</v>
      </c>
      <c r="M725" s="1" t="s">
        <v>2133</v>
      </c>
      <c r="N725" s="1" t="s">
        <v>2134</v>
      </c>
      <c r="O725" s="1">
        <v>2016.11</v>
      </c>
      <c r="P725" s="1" t="s">
        <v>2135</v>
      </c>
      <c r="Q725" s="1" t="s">
        <v>2032</v>
      </c>
      <c r="R725" s="2">
        <v>0.06</v>
      </c>
      <c r="S725" s="1" t="s">
        <v>2136</v>
      </c>
      <c r="T725" s="1" t="s">
        <v>1982</v>
      </c>
      <c r="X725" s="20" t="s">
        <v>1508</v>
      </c>
      <c r="Y725" s="212">
        <v>1</v>
      </c>
      <c r="Z725" s="24">
        <v>61000</v>
      </c>
      <c r="AA725" s="20">
        <v>2017.1</v>
      </c>
      <c r="AL725" s="24"/>
      <c r="AN725" s="20">
        <f t="shared" si="18"/>
        <v>61000</v>
      </c>
      <c r="AO725" s="20">
        <f t="shared" si="19"/>
        <v>0</v>
      </c>
      <c r="AP725" s="212">
        <f t="shared" si="20"/>
        <v>1</v>
      </c>
      <c r="AQ725" s="159"/>
    </row>
    <row r="726" spans="1:45" ht="21" customHeight="1">
      <c r="B726" s="25" t="s">
        <v>5505</v>
      </c>
      <c r="C726" s="6" t="s">
        <v>4180</v>
      </c>
      <c r="D726" s="1" t="s">
        <v>2128</v>
      </c>
      <c r="E726" s="1" t="s">
        <v>4181</v>
      </c>
      <c r="F726" s="1" t="s">
        <v>4182</v>
      </c>
      <c r="G726" s="1" t="s">
        <v>4183</v>
      </c>
      <c r="H726" s="18">
        <v>19900</v>
      </c>
      <c r="I726" s="18">
        <v>17008.55</v>
      </c>
      <c r="J726" s="3">
        <v>17008.55</v>
      </c>
      <c r="K726" s="3">
        <v>-2.9914529914094601E-3</v>
      </c>
      <c r="M726" s="1" t="s">
        <v>2133</v>
      </c>
      <c r="N726" s="1" t="s">
        <v>2134</v>
      </c>
      <c r="O726" s="1">
        <v>2016.9</v>
      </c>
      <c r="P726" s="1" t="s">
        <v>4184</v>
      </c>
      <c r="Q726" s="1" t="s">
        <v>2032</v>
      </c>
      <c r="R726" s="2" t="s">
        <v>3423</v>
      </c>
      <c r="S726" s="1" t="s">
        <v>2439</v>
      </c>
      <c r="T726" s="1" t="s">
        <v>1982</v>
      </c>
      <c r="X726" s="20" t="s">
        <v>4966</v>
      </c>
      <c r="Y726" s="212">
        <v>1</v>
      </c>
      <c r="Z726" s="24">
        <v>0</v>
      </c>
      <c r="AA726" s="20">
        <v>2016.12</v>
      </c>
      <c r="AE726" s="159"/>
      <c r="AI726" s="159"/>
      <c r="AN726" s="24">
        <f t="shared" si="18"/>
        <v>0</v>
      </c>
      <c r="AO726" s="24">
        <f t="shared" si="19"/>
        <v>19900</v>
      </c>
      <c r="AP726" s="212">
        <f t="shared" si="20"/>
        <v>0</v>
      </c>
      <c r="AQ726" s="159"/>
    </row>
    <row r="727" spans="1:45" ht="21" customHeight="1">
      <c r="B727" s="25" t="s">
        <v>5506</v>
      </c>
      <c r="C727" s="6" t="s">
        <v>2138</v>
      </c>
      <c r="D727" s="1" t="s">
        <v>2139</v>
      </c>
      <c r="E727" s="1" t="s">
        <v>2140</v>
      </c>
      <c r="F727" s="1" t="s">
        <v>2141</v>
      </c>
      <c r="G727" s="1" t="s">
        <v>2142</v>
      </c>
      <c r="H727" s="18">
        <v>605200</v>
      </c>
      <c r="I727" s="18">
        <v>545225.22</v>
      </c>
      <c r="J727" s="3">
        <v>272612.61</v>
      </c>
      <c r="K727" s="3">
        <v>272612.61522522522</v>
      </c>
      <c r="L727" s="1" t="s">
        <v>2143</v>
      </c>
      <c r="M727" s="1" t="s">
        <v>2011</v>
      </c>
      <c r="N727" s="1" t="s">
        <v>2068</v>
      </c>
      <c r="O727" s="1" t="s">
        <v>2061</v>
      </c>
      <c r="P727" s="1" t="s">
        <v>2031</v>
      </c>
      <c r="Q727" s="1" t="s">
        <v>1980</v>
      </c>
      <c r="R727" s="2">
        <v>0.11</v>
      </c>
      <c r="S727" s="1" t="s">
        <v>2144</v>
      </c>
      <c r="T727" s="1" t="s">
        <v>1982</v>
      </c>
      <c r="X727" s="20" t="s">
        <v>4994</v>
      </c>
      <c r="Y727" s="212">
        <v>0.5</v>
      </c>
      <c r="Z727" s="24">
        <v>302600</v>
      </c>
      <c r="AA727" s="20">
        <v>2016.8</v>
      </c>
      <c r="AB727" s="20" t="s">
        <v>1508</v>
      </c>
      <c r="AC727" s="212">
        <v>0.45</v>
      </c>
      <c r="AD727" s="24">
        <v>272340</v>
      </c>
      <c r="AE727" s="20">
        <v>2017.1</v>
      </c>
      <c r="AG727" s="212">
        <v>0.05</v>
      </c>
      <c r="AH727" s="24">
        <v>30260</v>
      </c>
      <c r="AI727" s="20">
        <v>2018.1</v>
      </c>
      <c r="AL727" s="24"/>
      <c r="AN727" s="20">
        <f t="shared" si="18"/>
        <v>605200</v>
      </c>
      <c r="AO727" s="20">
        <f t="shared" si="19"/>
        <v>0</v>
      </c>
      <c r="AP727" s="212">
        <f t="shared" si="20"/>
        <v>1</v>
      </c>
      <c r="AQ727" s="159"/>
    </row>
    <row r="728" spans="1:45" ht="21" customHeight="1">
      <c r="B728" s="25" t="s">
        <v>5507</v>
      </c>
      <c r="C728" s="6" t="s">
        <v>2145</v>
      </c>
      <c r="D728" s="1" t="s">
        <v>2146</v>
      </c>
      <c r="E728" s="1" t="s">
        <v>2147</v>
      </c>
      <c r="F728" s="1" t="s">
        <v>2148</v>
      </c>
      <c r="G728" s="1" t="s">
        <v>2149</v>
      </c>
      <c r="H728" s="18">
        <v>1126950</v>
      </c>
      <c r="I728" s="18">
        <v>1063160.3799999999</v>
      </c>
      <c r="J728" s="166">
        <v>53158.020000000004</v>
      </c>
      <c r="K728" s="3">
        <f>(H728/1.06-J728)</f>
        <v>1010002.3573584906</v>
      </c>
      <c r="L728" s="1" t="s">
        <v>6955</v>
      </c>
      <c r="M728" s="1" t="s">
        <v>2021</v>
      </c>
      <c r="N728" s="1" t="s">
        <v>2150</v>
      </c>
      <c r="O728" s="1" t="s">
        <v>2151</v>
      </c>
      <c r="P728" s="1" t="s">
        <v>2152</v>
      </c>
      <c r="Q728" s="1" t="s">
        <v>1980</v>
      </c>
      <c r="R728" s="2">
        <v>0.06</v>
      </c>
      <c r="S728" s="1" t="s">
        <v>45</v>
      </c>
      <c r="T728" s="1" t="s">
        <v>1982</v>
      </c>
      <c r="X728" s="20" t="s">
        <v>4969</v>
      </c>
      <c r="Y728" s="212">
        <v>0.2</v>
      </c>
      <c r="Z728" s="24">
        <v>225390</v>
      </c>
      <c r="AC728" s="212">
        <v>0.1</v>
      </c>
      <c r="AD728" s="24">
        <v>112695</v>
      </c>
      <c r="AE728" s="20">
        <v>2018.2</v>
      </c>
      <c r="AL728" s="24"/>
      <c r="AN728" s="20">
        <f t="shared" si="18"/>
        <v>338085</v>
      </c>
      <c r="AO728" s="20">
        <f t="shared" si="19"/>
        <v>788865</v>
      </c>
      <c r="AP728" s="212">
        <f t="shared" si="20"/>
        <v>0.3</v>
      </c>
      <c r="AQ728" s="159"/>
    </row>
    <row r="729" spans="1:45" s="103" customFormat="1" ht="21" customHeight="1">
      <c r="A729" s="18"/>
      <c r="B729" s="25" t="s">
        <v>5508</v>
      </c>
      <c r="C729" s="6" t="s">
        <v>2145</v>
      </c>
      <c r="D729" s="1" t="s">
        <v>2146</v>
      </c>
      <c r="E729" s="1" t="s">
        <v>2147</v>
      </c>
      <c r="F729" s="1" t="s">
        <v>2153</v>
      </c>
      <c r="G729" s="1" t="s">
        <v>2154</v>
      </c>
      <c r="H729" s="18">
        <v>3700000</v>
      </c>
      <c r="I729" s="18">
        <v>3490566.04</v>
      </c>
      <c r="J729" s="165">
        <v>174528.3</v>
      </c>
      <c r="K729" s="3">
        <f>(H729/1.06-J729)</f>
        <v>3316037.7377358489</v>
      </c>
      <c r="L729" s="1" t="s">
        <v>6954</v>
      </c>
      <c r="M729" s="1" t="s">
        <v>2021</v>
      </c>
      <c r="N729" s="1" t="s">
        <v>2155</v>
      </c>
      <c r="O729" s="1" t="s">
        <v>2151</v>
      </c>
      <c r="P729" s="1" t="s">
        <v>2156</v>
      </c>
      <c r="Q729" s="1" t="s">
        <v>1929</v>
      </c>
      <c r="R729" s="2">
        <v>0.06</v>
      </c>
      <c r="S729" s="1" t="s">
        <v>45</v>
      </c>
      <c r="T729" s="1" t="s">
        <v>1904</v>
      </c>
      <c r="U729" s="1"/>
      <c r="V729" s="1"/>
      <c r="W729" s="1"/>
      <c r="X729" s="20" t="s">
        <v>4969</v>
      </c>
      <c r="Y729" s="212">
        <v>0.2</v>
      </c>
      <c r="Z729" s="24">
        <v>740000</v>
      </c>
      <c r="AA729" s="20">
        <v>2017.1</v>
      </c>
      <c r="AB729" s="20"/>
      <c r="AC729" s="212">
        <v>0.1</v>
      </c>
      <c r="AD729" s="24">
        <v>370000</v>
      </c>
      <c r="AE729" s="20">
        <v>2018.2</v>
      </c>
      <c r="AF729" s="20"/>
      <c r="AG729" s="212"/>
      <c r="AH729" s="24"/>
      <c r="AI729" s="20"/>
      <c r="AJ729" s="20"/>
      <c r="AK729" s="20"/>
      <c r="AL729" s="24"/>
      <c r="AM729" s="20"/>
      <c r="AN729" s="20">
        <f t="shared" si="18"/>
        <v>1110000</v>
      </c>
      <c r="AO729" s="20">
        <f t="shared" si="19"/>
        <v>2590000</v>
      </c>
      <c r="AP729" s="212">
        <f t="shared" si="20"/>
        <v>0.3</v>
      </c>
      <c r="AQ729" s="159"/>
      <c r="AR729" s="20"/>
      <c r="AS729" s="20"/>
    </row>
    <row r="730" spans="1:45" ht="21" customHeight="1">
      <c r="B730" s="25" t="s">
        <v>5509</v>
      </c>
      <c r="C730" s="6" t="s">
        <v>2145</v>
      </c>
      <c r="D730" s="1" t="s">
        <v>2146</v>
      </c>
      <c r="E730" s="1" t="s">
        <v>2147</v>
      </c>
      <c r="F730" s="1" t="s">
        <v>2157</v>
      </c>
      <c r="G730" s="1" t="s">
        <v>2158</v>
      </c>
      <c r="H730" s="18">
        <v>3482150</v>
      </c>
      <c r="I730" s="18">
        <v>3285047.17</v>
      </c>
      <c r="J730" s="165">
        <v>219003.08</v>
      </c>
      <c r="K730" s="3">
        <f>(H730/1.06-J730)</f>
        <v>3066044.0898113204</v>
      </c>
      <c r="L730" s="1" t="s">
        <v>6956</v>
      </c>
      <c r="M730" s="1" t="s">
        <v>2021</v>
      </c>
      <c r="N730" s="1" t="s">
        <v>2012</v>
      </c>
      <c r="O730" s="1" t="s">
        <v>2159</v>
      </c>
      <c r="P730" s="1" t="s">
        <v>2160</v>
      </c>
      <c r="Q730" s="1" t="s">
        <v>1980</v>
      </c>
      <c r="R730" s="2">
        <v>0.06</v>
      </c>
      <c r="S730" s="1" t="s">
        <v>2161</v>
      </c>
      <c r="T730" s="1" t="s">
        <v>1982</v>
      </c>
      <c r="X730" s="20" t="s">
        <v>4969</v>
      </c>
      <c r="Y730" s="212">
        <v>0.2</v>
      </c>
      <c r="Z730" s="24">
        <v>696430</v>
      </c>
      <c r="AA730" s="20">
        <v>2017.1</v>
      </c>
      <c r="AC730" s="212">
        <v>0.1</v>
      </c>
      <c r="AD730" s="24">
        <v>348215</v>
      </c>
      <c r="AE730" s="20">
        <v>2018.2</v>
      </c>
      <c r="AL730" s="24"/>
      <c r="AN730" s="20">
        <f t="shared" si="18"/>
        <v>1044645</v>
      </c>
      <c r="AO730" s="20">
        <f t="shared" si="19"/>
        <v>2437505</v>
      </c>
      <c r="AP730" s="212">
        <f t="shared" si="20"/>
        <v>0.3</v>
      </c>
      <c r="AQ730" s="159"/>
    </row>
    <row r="731" spans="1:45" ht="21" customHeight="1">
      <c r="B731" s="25" t="s">
        <v>5510</v>
      </c>
      <c r="C731" s="6" t="s">
        <v>2145</v>
      </c>
      <c r="D731" s="1" t="s">
        <v>2146</v>
      </c>
      <c r="E731" s="1" t="s">
        <v>2147</v>
      </c>
      <c r="F731" s="1" t="s">
        <v>2162</v>
      </c>
      <c r="G731" s="1" t="s">
        <v>2163</v>
      </c>
      <c r="H731" s="18">
        <v>9000000</v>
      </c>
      <c r="I731" s="18">
        <v>8490566.0399999991</v>
      </c>
      <c r="J731" s="3">
        <v>141509.43</v>
      </c>
      <c r="K731" s="3">
        <v>8349056.6077358481</v>
      </c>
      <c r="L731" s="1" t="s">
        <v>2164</v>
      </c>
      <c r="M731" s="1" t="s">
        <v>2021</v>
      </c>
      <c r="N731" s="1" t="s">
        <v>2165</v>
      </c>
      <c r="O731" s="1" t="s">
        <v>2166</v>
      </c>
      <c r="P731" s="1" t="s">
        <v>2167</v>
      </c>
      <c r="Q731" s="1" t="s">
        <v>1980</v>
      </c>
      <c r="R731" s="2">
        <v>0.06</v>
      </c>
      <c r="S731" s="1" t="s">
        <v>2168</v>
      </c>
      <c r="T731" s="1" t="s">
        <v>1982</v>
      </c>
      <c r="Y731" s="212">
        <v>0.22</v>
      </c>
      <c r="Z731" s="24">
        <v>1950000</v>
      </c>
      <c r="AA731" s="20">
        <v>2018.2</v>
      </c>
      <c r="AC731" s="212">
        <v>1.66E-2</v>
      </c>
      <c r="AD731" s="24">
        <v>150000</v>
      </c>
      <c r="AE731" s="20">
        <v>2018.3</v>
      </c>
      <c r="AG731" s="212">
        <v>1.66E-2</v>
      </c>
      <c r="AH731" s="24">
        <v>150000</v>
      </c>
      <c r="AI731" s="20">
        <v>2018.4</v>
      </c>
      <c r="AK731" s="212"/>
      <c r="AL731" s="24">
        <v>450000</v>
      </c>
      <c r="AM731" s="20" t="s">
        <v>6089</v>
      </c>
      <c r="AN731" s="20">
        <f t="shared" si="18"/>
        <v>2700000</v>
      </c>
      <c r="AO731" s="20">
        <f t="shared" si="19"/>
        <v>6300000</v>
      </c>
      <c r="AP731" s="212">
        <f t="shared" si="20"/>
        <v>0.3</v>
      </c>
      <c r="AQ731" s="159"/>
    </row>
    <row r="732" spans="1:45" ht="21" customHeight="1">
      <c r="B732" s="25" t="s">
        <v>5511</v>
      </c>
      <c r="C732" s="6" t="s">
        <v>29</v>
      </c>
      <c r="D732" s="1" t="s">
        <v>30</v>
      </c>
      <c r="E732" s="1" t="s">
        <v>2147</v>
      </c>
      <c r="F732" s="1" t="s">
        <v>2169</v>
      </c>
      <c r="G732" s="1" t="s">
        <v>2170</v>
      </c>
      <c r="H732" s="18">
        <v>2285000</v>
      </c>
      <c r="I732" s="18">
        <v>2155660.38</v>
      </c>
      <c r="J732" s="24">
        <v>574842.76</v>
      </c>
      <c r="K732" s="3">
        <f>(H732/1.06-J732)</f>
        <v>1580817.6173584906</v>
      </c>
      <c r="L732" s="1" t="s">
        <v>6957</v>
      </c>
      <c r="M732" s="1" t="s">
        <v>2021</v>
      </c>
      <c r="N732" s="1" t="s">
        <v>2171</v>
      </c>
      <c r="O732" s="1" t="s">
        <v>2172</v>
      </c>
      <c r="P732" s="1" t="s">
        <v>2173</v>
      </c>
      <c r="Q732" s="1" t="s">
        <v>1980</v>
      </c>
      <c r="R732" s="2">
        <v>0.06</v>
      </c>
      <c r="S732" s="1" t="s">
        <v>2174</v>
      </c>
      <c r="T732" s="1" t="s">
        <v>1982</v>
      </c>
      <c r="Y732" s="212"/>
      <c r="Z732" s="24"/>
      <c r="AL732" s="24"/>
      <c r="AN732" s="20">
        <f t="shared" si="18"/>
        <v>0</v>
      </c>
      <c r="AO732" s="20">
        <f t="shared" ref="AO732:AO736" si="21">H732-AN732</f>
        <v>2285000</v>
      </c>
      <c r="AP732" s="212">
        <f t="shared" si="20"/>
        <v>0</v>
      </c>
      <c r="AQ732" s="159"/>
    </row>
    <row r="733" spans="1:45" ht="21" customHeight="1">
      <c r="B733" s="25" t="s">
        <v>5512</v>
      </c>
      <c r="C733" s="6" t="s">
        <v>29</v>
      </c>
      <c r="D733" s="1" t="s">
        <v>30</v>
      </c>
      <c r="E733" s="1" t="s">
        <v>2147</v>
      </c>
      <c r="F733" s="1" t="s">
        <v>2175</v>
      </c>
      <c r="G733" s="1" t="s">
        <v>2176</v>
      </c>
      <c r="H733" s="18">
        <v>1440000</v>
      </c>
      <c r="I733" s="18">
        <v>1297297.3</v>
      </c>
      <c r="J733" s="3">
        <v>21621.62</v>
      </c>
      <c r="K733" s="3">
        <v>1275675.6772972972</v>
      </c>
      <c r="L733" s="1" t="s">
        <v>2177</v>
      </c>
      <c r="M733" s="1" t="s">
        <v>2021</v>
      </c>
      <c r="N733" s="1" t="s">
        <v>2165</v>
      </c>
      <c r="O733" s="1" t="s">
        <v>2172</v>
      </c>
      <c r="P733" s="1" t="s">
        <v>2178</v>
      </c>
      <c r="Q733" s="1" t="s">
        <v>1980</v>
      </c>
      <c r="R733" s="2">
        <v>0.11</v>
      </c>
      <c r="S733" s="1" t="s">
        <v>2179</v>
      </c>
      <c r="T733" s="1" t="s">
        <v>1982</v>
      </c>
      <c r="Y733" s="212">
        <v>1.66E-2</v>
      </c>
      <c r="Z733" s="24">
        <v>24000</v>
      </c>
      <c r="AA733" s="20">
        <v>2018.3</v>
      </c>
      <c r="AC733" s="212">
        <v>1.66E-2</v>
      </c>
      <c r="AD733" s="24">
        <v>24000</v>
      </c>
      <c r="AE733" s="20">
        <v>2018.4</v>
      </c>
      <c r="AG733" s="212">
        <v>1.66E-2</v>
      </c>
      <c r="AH733" s="24">
        <v>24000</v>
      </c>
      <c r="AI733" s="20">
        <v>2018.5</v>
      </c>
      <c r="AL733" s="24">
        <v>48000</v>
      </c>
      <c r="AM733" s="20" t="s">
        <v>6090</v>
      </c>
      <c r="AN733" s="20">
        <f t="shared" si="18"/>
        <v>120000</v>
      </c>
      <c r="AO733" s="20">
        <f t="shared" si="21"/>
        <v>1320000</v>
      </c>
      <c r="AP733" s="212">
        <f t="shared" si="20"/>
        <v>8.3333333333333329E-2</v>
      </c>
      <c r="AQ733" s="159"/>
    </row>
    <row r="734" spans="1:45" ht="21" customHeight="1">
      <c r="B734" s="25" t="s">
        <v>5513</v>
      </c>
      <c r="C734" s="6" t="s">
        <v>29</v>
      </c>
      <c r="D734" s="1" t="s">
        <v>30</v>
      </c>
      <c r="E734" s="1" t="s">
        <v>2147</v>
      </c>
      <c r="F734" s="1" t="s">
        <v>0</v>
      </c>
      <c r="G734" s="1" t="s">
        <v>2180</v>
      </c>
      <c r="H734" s="18">
        <v>1050000</v>
      </c>
      <c r="I734" s="18">
        <v>945945.95</v>
      </c>
      <c r="K734" s="3">
        <v>945945.95</v>
      </c>
      <c r="M734" s="1" t="s">
        <v>2021</v>
      </c>
      <c r="N734" s="1" t="s">
        <v>2165</v>
      </c>
      <c r="O734" s="1" t="s">
        <v>2181</v>
      </c>
      <c r="P734" s="1" t="s">
        <v>2182</v>
      </c>
      <c r="Q734" s="1" t="s">
        <v>1980</v>
      </c>
      <c r="R734" s="2">
        <v>0.11</v>
      </c>
      <c r="S734" s="1" t="s">
        <v>2179</v>
      </c>
      <c r="T734" s="1" t="s">
        <v>1982</v>
      </c>
      <c r="Y734" s="212">
        <v>1.66E-2</v>
      </c>
      <c r="Z734" s="24">
        <v>17500</v>
      </c>
      <c r="AA734" s="20">
        <v>2018.5</v>
      </c>
      <c r="AC734" s="212">
        <v>1.66E-2</v>
      </c>
      <c r="AD734" s="24">
        <v>17500</v>
      </c>
      <c r="AE734" s="20">
        <v>2018.6</v>
      </c>
      <c r="AG734" s="212">
        <v>1.66E-2</v>
      </c>
      <c r="AH734" s="24">
        <v>17500</v>
      </c>
      <c r="AI734" s="20">
        <v>2018.7</v>
      </c>
      <c r="AL734" s="24"/>
      <c r="AN734" s="20">
        <f t="shared" si="18"/>
        <v>52500</v>
      </c>
      <c r="AO734" s="20">
        <f t="shared" si="21"/>
        <v>997500</v>
      </c>
      <c r="AP734" s="212">
        <f t="shared" si="20"/>
        <v>0.05</v>
      </c>
      <c r="AQ734" s="159"/>
    </row>
    <row r="735" spans="1:45" ht="21" customHeight="1">
      <c r="B735" s="25" t="s">
        <v>5514</v>
      </c>
      <c r="C735" s="6" t="s">
        <v>29</v>
      </c>
      <c r="D735" s="1" t="s">
        <v>30</v>
      </c>
      <c r="E735" s="1" t="s">
        <v>2147</v>
      </c>
      <c r="F735" s="1" t="s">
        <v>6</v>
      </c>
      <c r="G735" s="1" t="s">
        <v>2183</v>
      </c>
      <c r="H735" s="18">
        <v>570000</v>
      </c>
      <c r="I735" s="18">
        <v>513513.51</v>
      </c>
      <c r="K735" s="3">
        <v>513513.51</v>
      </c>
      <c r="M735" s="1" t="s">
        <v>2021</v>
      </c>
      <c r="N735" s="1" t="s">
        <v>2165</v>
      </c>
      <c r="O735" s="1" t="s">
        <v>5</v>
      </c>
      <c r="P735" s="1" t="s">
        <v>2182</v>
      </c>
      <c r="Q735" s="1" t="s">
        <v>1980</v>
      </c>
      <c r="R735" s="2">
        <v>0.11</v>
      </c>
      <c r="S735" s="1" t="s">
        <v>2184</v>
      </c>
      <c r="T735" s="1" t="s">
        <v>1982</v>
      </c>
      <c r="Y735" s="212">
        <v>0.1</v>
      </c>
      <c r="Z735" s="24">
        <v>57000</v>
      </c>
      <c r="AA735" s="20">
        <v>2018.3</v>
      </c>
      <c r="AC735" s="212">
        <v>1.66E-2</v>
      </c>
      <c r="AD735" s="24">
        <v>9500</v>
      </c>
      <c r="AE735" s="20">
        <v>2018.4</v>
      </c>
      <c r="AG735" s="212">
        <v>1.66E-2</v>
      </c>
      <c r="AH735" s="24">
        <v>9500</v>
      </c>
      <c r="AI735" s="20">
        <v>2018.5</v>
      </c>
      <c r="AL735" s="24">
        <v>19000</v>
      </c>
      <c r="AM735" s="20" t="s">
        <v>6090</v>
      </c>
      <c r="AN735" s="20">
        <f t="shared" si="18"/>
        <v>95000</v>
      </c>
      <c r="AO735" s="20">
        <f t="shared" si="21"/>
        <v>475000</v>
      </c>
      <c r="AP735" s="212">
        <f t="shared" si="20"/>
        <v>0.16666666666666666</v>
      </c>
      <c r="AQ735" s="159"/>
    </row>
    <row r="736" spans="1:45" ht="21" customHeight="1">
      <c r="B736" s="25" t="s">
        <v>5091</v>
      </c>
      <c r="C736" s="6" t="s">
        <v>29</v>
      </c>
      <c r="D736" s="1" t="s">
        <v>30</v>
      </c>
      <c r="E736" s="1" t="s">
        <v>2147</v>
      </c>
      <c r="F736" s="1" t="s">
        <v>2185</v>
      </c>
      <c r="G736" s="1" t="s">
        <v>2186</v>
      </c>
      <c r="H736" s="18">
        <v>696000</v>
      </c>
      <c r="I736" s="18">
        <v>656603.77</v>
      </c>
      <c r="K736" s="3">
        <v>656603.77</v>
      </c>
      <c r="M736" s="1" t="s">
        <v>2021</v>
      </c>
      <c r="N736" s="1" t="s">
        <v>2165</v>
      </c>
      <c r="O736" s="1" t="s">
        <v>2172</v>
      </c>
      <c r="P736" s="1" t="s">
        <v>2178</v>
      </c>
      <c r="Q736" s="1" t="s">
        <v>1980</v>
      </c>
      <c r="R736" s="2">
        <v>0.06</v>
      </c>
      <c r="S736" s="1" t="s">
        <v>2179</v>
      </c>
      <c r="T736" s="1" t="s">
        <v>1982</v>
      </c>
      <c r="Y736" s="212"/>
      <c r="Z736" s="24"/>
      <c r="AL736" s="24"/>
      <c r="AN736" s="20">
        <f t="shared" si="18"/>
        <v>0</v>
      </c>
      <c r="AO736" s="20">
        <f t="shared" si="21"/>
        <v>696000</v>
      </c>
      <c r="AP736" s="212">
        <f t="shared" si="20"/>
        <v>0</v>
      </c>
      <c r="AQ736" s="159"/>
    </row>
    <row r="737" spans="1:45" ht="21" customHeight="1">
      <c r="B737" s="25" t="s">
        <v>5091</v>
      </c>
      <c r="C737" s="6" t="s">
        <v>29</v>
      </c>
      <c r="D737" s="1" t="s">
        <v>30</v>
      </c>
      <c r="E737" s="1" t="s">
        <v>2147</v>
      </c>
      <c r="F737" s="1" t="s">
        <v>6879</v>
      </c>
      <c r="G737" s="1" t="s">
        <v>6880</v>
      </c>
      <c r="H737" s="18">
        <v>696000</v>
      </c>
      <c r="I737" s="18">
        <v>656603.77</v>
      </c>
      <c r="M737" s="1" t="s">
        <v>2021</v>
      </c>
      <c r="N737" s="1" t="s">
        <v>2165</v>
      </c>
      <c r="O737" s="1" t="s">
        <v>6881</v>
      </c>
      <c r="P737" s="1" t="s">
        <v>6759</v>
      </c>
      <c r="Q737" s="1" t="s">
        <v>1929</v>
      </c>
      <c r="R737" s="2">
        <v>0.06</v>
      </c>
      <c r="Y737" s="212"/>
      <c r="Z737" s="24"/>
      <c r="AL737" s="24"/>
      <c r="AQ737" s="159"/>
    </row>
    <row r="738" spans="1:45" ht="21" customHeight="1">
      <c r="A738" s="245"/>
      <c r="B738" s="25" t="s">
        <v>5202</v>
      </c>
      <c r="C738" s="6" t="s">
        <v>2145</v>
      </c>
      <c r="D738" s="1" t="s">
        <v>5094</v>
      </c>
      <c r="E738" s="1" t="s">
        <v>2147</v>
      </c>
      <c r="F738" s="1" t="s">
        <v>5092</v>
      </c>
      <c r="G738" s="1" t="s">
        <v>5093</v>
      </c>
      <c r="H738" s="18">
        <v>69000</v>
      </c>
      <c r="I738" s="18">
        <v>58974.36</v>
      </c>
      <c r="K738" s="3">
        <f>(H738/1.17-J738)</f>
        <v>58974.358974358976</v>
      </c>
      <c r="M738" s="1" t="s">
        <v>5095</v>
      </c>
      <c r="N738" s="1" t="s">
        <v>2012</v>
      </c>
      <c r="O738" s="1" t="s">
        <v>5096</v>
      </c>
      <c r="P738" s="1" t="s">
        <v>5097</v>
      </c>
      <c r="Q738" s="1" t="s">
        <v>1929</v>
      </c>
      <c r="R738" s="2">
        <v>0.17</v>
      </c>
      <c r="S738" s="1" t="s">
        <v>4187</v>
      </c>
      <c r="T738" s="1" t="s">
        <v>1904</v>
      </c>
      <c r="Y738" s="212"/>
      <c r="Z738" s="24"/>
      <c r="AL738" s="24"/>
      <c r="AN738" s="20">
        <f t="shared" si="18"/>
        <v>0</v>
      </c>
      <c r="AO738" s="20">
        <f t="shared" ref="AO738:AO744" si="22">H738-AN738</f>
        <v>69000</v>
      </c>
      <c r="AP738" s="212">
        <f t="shared" ref="AP738:AP744" si="23">AN738/H738</f>
        <v>0</v>
      </c>
      <c r="AQ738" s="159"/>
    </row>
    <row r="739" spans="1:45" ht="21" customHeight="1">
      <c r="A739" s="245"/>
      <c r="B739" s="25" t="s">
        <v>5202</v>
      </c>
      <c r="C739" s="6" t="s">
        <v>2145</v>
      </c>
      <c r="D739" s="1" t="s">
        <v>2146</v>
      </c>
      <c r="E739" s="1" t="s">
        <v>2147</v>
      </c>
      <c r="F739" s="1" t="s">
        <v>5675</v>
      </c>
      <c r="G739" s="1" t="s">
        <v>5676</v>
      </c>
      <c r="H739" s="18">
        <v>68410</v>
      </c>
      <c r="I739" s="18">
        <v>58974.14</v>
      </c>
      <c r="J739" s="166">
        <v>3931.6</v>
      </c>
      <c r="K739" s="3">
        <f>(H739/1.16-J739)</f>
        <v>55042.537931034487</v>
      </c>
      <c r="L739" s="1" t="s">
        <v>6958</v>
      </c>
      <c r="M739" s="1" t="s">
        <v>2021</v>
      </c>
      <c r="N739" s="1" t="s">
        <v>2012</v>
      </c>
      <c r="O739" s="1" t="s">
        <v>5677</v>
      </c>
      <c r="P739" s="1" t="s">
        <v>5678</v>
      </c>
      <c r="Q739" s="1" t="s">
        <v>1929</v>
      </c>
      <c r="R739" s="2">
        <v>0.16</v>
      </c>
      <c r="S739" s="1" t="s">
        <v>4187</v>
      </c>
      <c r="T739" s="1" t="s">
        <v>1904</v>
      </c>
      <c r="Y739" s="212">
        <v>0.3</v>
      </c>
      <c r="Z739" s="24">
        <v>20523</v>
      </c>
      <c r="AA739" s="20">
        <v>2018.6</v>
      </c>
      <c r="AL739" s="24"/>
      <c r="AN739" s="20">
        <f t="shared" ref="AN739" si="24">Z739+AD739+AH739+AL739</f>
        <v>20523</v>
      </c>
      <c r="AO739" s="20">
        <f t="shared" si="22"/>
        <v>47887</v>
      </c>
      <c r="AP739" s="212">
        <f t="shared" si="23"/>
        <v>0.3</v>
      </c>
      <c r="AQ739" s="159"/>
    </row>
    <row r="740" spans="1:45" ht="21" customHeight="1">
      <c r="A740" s="245"/>
      <c r="B740" s="25" t="s">
        <v>5679</v>
      </c>
      <c r="C740" s="6" t="s">
        <v>29</v>
      </c>
      <c r="D740" s="1" t="s">
        <v>30</v>
      </c>
      <c r="E740" s="1" t="s">
        <v>2147</v>
      </c>
      <c r="F740" s="1" t="s">
        <v>5680</v>
      </c>
      <c r="G740" s="1" t="s">
        <v>5681</v>
      </c>
      <c r="H740" s="18">
        <v>15000</v>
      </c>
      <c r="I740" s="18">
        <v>14150.94</v>
      </c>
      <c r="K740" s="3">
        <f>(H740/1.06-J740)</f>
        <v>14150.943396226414</v>
      </c>
      <c r="M740" s="1" t="s">
        <v>2021</v>
      </c>
      <c r="N740" s="1" t="s">
        <v>2165</v>
      </c>
      <c r="O740" s="1" t="s">
        <v>5682</v>
      </c>
      <c r="P740" s="1" t="s">
        <v>5683</v>
      </c>
      <c r="Q740" s="1" t="s">
        <v>1929</v>
      </c>
      <c r="R740" s="2">
        <v>0.06</v>
      </c>
      <c r="S740" s="1" t="s">
        <v>5684</v>
      </c>
      <c r="T740" s="1" t="s">
        <v>1904</v>
      </c>
      <c r="Y740" s="212"/>
      <c r="Z740" s="24"/>
      <c r="AL740" s="24"/>
      <c r="AN740" s="20">
        <f t="shared" ref="AN740" si="25">Z740+AD740+AH740+AL740</f>
        <v>0</v>
      </c>
      <c r="AO740" s="20">
        <f t="shared" si="22"/>
        <v>15000</v>
      </c>
      <c r="AP740" s="212">
        <f t="shared" si="23"/>
        <v>0</v>
      </c>
      <c r="AQ740" s="159"/>
    </row>
    <row r="741" spans="1:45" ht="21" customHeight="1">
      <c r="A741" s="245"/>
      <c r="B741" s="25" t="s">
        <v>5798</v>
      </c>
      <c r="C741" s="6" t="s">
        <v>29</v>
      </c>
      <c r="D741" s="1" t="s">
        <v>30</v>
      </c>
      <c r="E741" s="1" t="s">
        <v>2147</v>
      </c>
      <c r="F741" s="1" t="s">
        <v>5796</v>
      </c>
      <c r="G741" s="99" t="s">
        <v>5797</v>
      </c>
      <c r="H741" s="310">
        <v>150000</v>
      </c>
      <c r="I741" s="18">
        <v>141509.43</v>
      </c>
      <c r="J741" s="165">
        <v>9433.9599999999991</v>
      </c>
      <c r="K741" s="3">
        <f>(H741/1.06-J741)</f>
        <v>132075.47396226416</v>
      </c>
      <c r="L741" s="1" t="s">
        <v>6959</v>
      </c>
      <c r="M741" s="1" t="s">
        <v>2021</v>
      </c>
      <c r="N741" s="1" t="s">
        <v>2012</v>
      </c>
      <c r="O741" s="1" t="s">
        <v>5810</v>
      </c>
      <c r="P741" s="1" t="s">
        <v>5809</v>
      </c>
      <c r="Q741" s="1" t="s">
        <v>1929</v>
      </c>
      <c r="R741" s="2">
        <v>0.06</v>
      </c>
      <c r="S741" s="1" t="s">
        <v>4187</v>
      </c>
      <c r="T741" s="1" t="s">
        <v>1904</v>
      </c>
      <c r="Y741" s="212">
        <v>0.3</v>
      </c>
      <c r="Z741" s="24">
        <v>45000</v>
      </c>
      <c r="AA741" s="20">
        <v>2018.6</v>
      </c>
      <c r="AL741" s="24"/>
      <c r="AN741" s="20">
        <f t="shared" ref="AN741" si="26">Z741+AD741+AH741+AL741</f>
        <v>45000</v>
      </c>
      <c r="AO741" s="20">
        <f t="shared" si="22"/>
        <v>105000</v>
      </c>
      <c r="AP741" s="212">
        <f t="shared" si="23"/>
        <v>0.3</v>
      </c>
      <c r="AQ741" s="159"/>
    </row>
    <row r="742" spans="1:45" ht="21" customHeight="1">
      <c r="B742" s="25" t="s">
        <v>5515</v>
      </c>
      <c r="C742" s="6" t="s">
        <v>2145</v>
      </c>
      <c r="D742" s="1" t="s">
        <v>2146</v>
      </c>
      <c r="E742" s="1" t="s">
        <v>2147</v>
      </c>
      <c r="F742" s="1" t="s">
        <v>4185</v>
      </c>
      <c r="G742" s="1" t="s">
        <v>4186</v>
      </c>
      <c r="H742" s="18">
        <v>24867000</v>
      </c>
      <c r="I742" s="18">
        <f>SUM(J742:K742)</f>
        <v>21253846.153846156</v>
      </c>
      <c r="J742" s="3">
        <v>5731200</v>
      </c>
      <c r="K742" s="3">
        <v>15522646.153846156</v>
      </c>
      <c r="M742" s="1" t="s">
        <v>2021</v>
      </c>
      <c r="N742" s="1" t="s">
        <v>2012</v>
      </c>
      <c r="O742" s="1">
        <v>2016.8</v>
      </c>
      <c r="P742" s="1">
        <v>2016.8</v>
      </c>
      <c r="Q742" s="1" t="s">
        <v>1980</v>
      </c>
      <c r="R742" s="2" t="s">
        <v>3423</v>
      </c>
      <c r="S742" s="1" t="s">
        <v>4187</v>
      </c>
      <c r="T742" s="1" t="s">
        <v>1982</v>
      </c>
      <c r="X742" s="20" t="s">
        <v>4966</v>
      </c>
      <c r="Y742" s="212">
        <v>0.1</v>
      </c>
      <c r="Z742" s="24">
        <v>0</v>
      </c>
      <c r="AA742" s="160" t="s">
        <v>4975</v>
      </c>
      <c r="AB742" s="20" t="s">
        <v>1508</v>
      </c>
      <c r="AC742" s="212">
        <v>0.1</v>
      </c>
      <c r="AD742" s="24">
        <v>0</v>
      </c>
      <c r="AE742" s="159" t="s">
        <v>5002</v>
      </c>
      <c r="AG742" s="212">
        <v>0.1</v>
      </c>
      <c r="AH742" s="24">
        <v>2486700</v>
      </c>
      <c r="AI742" s="159" t="s">
        <v>5068</v>
      </c>
      <c r="AN742" s="24">
        <f t="shared" si="18"/>
        <v>2486700</v>
      </c>
      <c r="AO742" s="24">
        <f t="shared" si="22"/>
        <v>22380300</v>
      </c>
      <c r="AP742" s="212">
        <f t="shared" si="23"/>
        <v>0.1</v>
      </c>
      <c r="AQ742" s="159"/>
    </row>
    <row r="743" spans="1:45" s="291" customFormat="1" ht="21" customHeight="1">
      <c r="A743" s="97"/>
      <c r="B743" s="231" t="s">
        <v>7247</v>
      </c>
      <c r="C743" s="232" t="s">
        <v>2145</v>
      </c>
      <c r="D743" s="35" t="s">
        <v>2146</v>
      </c>
      <c r="E743" s="35" t="s">
        <v>2147</v>
      </c>
      <c r="F743" s="35" t="s">
        <v>7246</v>
      </c>
      <c r="G743" s="35" t="s">
        <v>4186</v>
      </c>
      <c r="H743" s="97">
        <v>18006269.530000001</v>
      </c>
      <c r="I743" s="97">
        <v>15522646.15</v>
      </c>
      <c r="J743" s="167">
        <v>290723.08</v>
      </c>
      <c r="K743" s="167">
        <f>(H743/1.16-J743)</f>
        <v>15231923.066551726</v>
      </c>
      <c r="L743" s="35">
        <v>2018</v>
      </c>
      <c r="M743" s="35"/>
      <c r="N743" s="35"/>
      <c r="O743" s="35"/>
      <c r="P743" s="35"/>
      <c r="Q743" s="35"/>
      <c r="R743" s="33"/>
      <c r="S743" s="35"/>
      <c r="T743" s="35"/>
      <c r="U743" s="35"/>
      <c r="V743" s="35"/>
      <c r="W743" s="35"/>
      <c r="X743" s="85"/>
      <c r="Y743" s="233"/>
      <c r="Z743" s="37"/>
      <c r="AA743" s="234"/>
      <c r="AB743" s="85"/>
      <c r="AC743" s="233"/>
      <c r="AD743" s="37"/>
      <c r="AE743" s="90"/>
      <c r="AF743" s="85"/>
      <c r="AG743" s="233"/>
      <c r="AH743" s="37"/>
      <c r="AI743" s="90"/>
      <c r="AJ743" s="85"/>
      <c r="AK743" s="85"/>
      <c r="AL743" s="85"/>
      <c r="AM743" s="85"/>
      <c r="AN743" s="37"/>
      <c r="AO743" s="37"/>
      <c r="AP743" s="233"/>
      <c r="AQ743" s="90"/>
      <c r="AR743" s="85"/>
      <c r="AS743" s="85"/>
    </row>
    <row r="744" spans="1:45" ht="21" customHeight="1">
      <c r="B744" s="25" t="s">
        <v>5516</v>
      </c>
      <c r="C744" s="6" t="s">
        <v>2145</v>
      </c>
      <c r="D744" s="1" t="s">
        <v>2146</v>
      </c>
      <c r="E744" s="1" t="s">
        <v>2147</v>
      </c>
      <c r="F744" s="1" t="s">
        <v>4188</v>
      </c>
      <c r="G744" s="1" t="s">
        <v>4189</v>
      </c>
      <c r="H744" s="18">
        <v>9745189</v>
      </c>
      <c r="I744" s="18">
        <f>SUM(J744:K744)</f>
        <v>8329221.367521368</v>
      </c>
      <c r="J744" s="3">
        <v>2735235</v>
      </c>
      <c r="K744" s="3">
        <v>5593986.367521368</v>
      </c>
      <c r="M744" s="1" t="s">
        <v>2021</v>
      </c>
      <c r="N744" s="1" t="s">
        <v>4190</v>
      </c>
      <c r="O744" s="1" t="s">
        <v>2159</v>
      </c>
      <c r="P744" s="1" t="s">
        <v>2152</v>
      </c>
      <c r="Q744" s="1" t="s">
        <v>1980</v>
      </c>
      <c r="R744" s="2" t="s">
        <v>3423</v>
      </c>
      <c r="S744" s="1" t="s">
        <v>4187</v>
      </c>
      <c r="T744" s="1" t="s">
        <v>1982</v>
      </c>
      <c r="X744" s="20" t="s">
        <v>4969</v>
      </c>
      <c r="Y744" s="212">
        <v>0.2</v>
      </c>
      <c r="Z744" s="24">
        <v>0</v>
      </c>
      <c r="AA744" s="20">
        <v>2017.1</v>
      </c>
      <c r="AC744" s="212">
        <v>0.1</v>
      </c>
      <c r="AD744" s="24">
        <v>974518.9</v>
      </c>
      <c r="AE744" s="159" t="s">
        <v>5068</v>
      </c>
      <c r="AI744" s="159"/>
      <c r="AN744" s="24">
        <f t="shared" si="18"/>
        <v>974518.9</v>
      </c>
      <c r="AO744" s="24">
        <f t="shared" si="22"/>
        <v>8770670.0999999996</v>
      </c>
      <c r="AP744" s="212">
        <f t="shared" si="23"/>
        <v>0.1</v>
      </c>
      <c r="AQ744" s="159"/>
    </row>
    <row r="745" spans="1:45" ht="21" customHeight="1">
      <c r="B745" s="25" t="s">
        <v>6578</v>
      </c>
      <c r="C745" s="6" t="s">
        <v>29</v>
      </c>
      <c r="D745" s="1" t="s">
        <v>30</v>
      </c>
      <c r="E745" s="1" t="s">
        <v>2147</v>
      </c>
      <c r="F745" s="1" t="s">
        <v>6579</v>
      </c>
      <c r="G745" s="1" t="s">
        <v>6580</v>
      </c>
      <c r="H745" s="18">
        <v>116000</v>
      </c>
      <c r="I745" s="18">
        <v>100000</v>
      </c>
      <c r="K745" s="3">
        <f>(H745/1.16-J745)</f>
        <v>100000</v>
      </c>
      <c r="M745" s="1" t="s">
        <v>2021</v>
      </c>
      <c r="N745" s="1" t="s">
        <v>2012</v>
      </c>
      <c r="O745" s="1" t="s">
        <v>6560</v>
      </c>
      <c r="P745" s="1" t="s">
        <v>6561</v>
      </c>
      <c r="Q745" s="1" t="s">
        <v>1929</v>
      </c>
      <c r="R745" s="2">
        <v>0.16</v>
      </c>
      <c r="Y745" s="212"/>
      <c r="Z745" s="24"/>
      <c r="AE745" s="159"/>
      <c r="AI745" s="159"/>
      <c r="AN745" s="24"/>
      <c r="AO745" s="24"/>
      <c r="AQ745" s="159"/>
    </row>
    <row r="746" spans="1:45" ht="21" customHeight="1">
      <c r="B746" s="25" t="s">
        <v>7020</v>
      </c>
      <c r="C746" s="6" t="s">
        <v>29</v>
      </c>
      <c r="D746" s="1" t="s">
        <v>30</v>
      </c>
      <c r="E746" s="1" t="s">
        <v>2147</v>
      </c>
      <c r="F746" s="1" t="s">
        <v>7021</v>
      </c>
      <c r="G746" s="1" t="s">
        <v>2170</v>
      </c>
      <c r="H746" s="18">
        <v>500000</v>
      </c>
      <c r="I746" s="18">
        <v>471698.11</v>
      </c>
      <c r="K746" s="3">
        <f>(H746/1.06-J746)</f>
        <v>471698.11320754717</v>
      </c>
      <c r="M746" s="1" t="s">
        <v>2021</v>
      </c>
      <c r="N746" s="1" t="s">
        <v>2171</v>
      </c>
      <c r="O746" s="1" t="s">
        <v>7022</v>
      </c>
      <c r="P746" s="1" t="s">
        <v>7010</v>
      </c>
      <c r="Q746" s="1" t="s">
        <v>1929</v>
      </c>
      <c r="R746" s="2">
        <v>0.06</v>
      </c>
      <c r="S746" s="1" t="s">
        <v>7024</v>
      </c>
      <c r="U746" s="1" t="s">
        <v>7023</v>
      </c>
      <c r="Y746" s="212"/>
      <c r="Z746" s="24"/>
      <c r="AE746" s="159"/>
      <c r="AI746" s="159"/>
      <c r="AN746" s="24"/>
      <c r="AO746" s="24"/>
      <c r="AQ746" s="159"/>
    </row>
    <row r="747" spans="1:45" ht="21" customHeight="1">
      <c r="B747" s="25" t="s">
        <v>7154</v>
      </c>
      <c r="C747" s="6" t="s">
        <v>29</v>
      </c>
      <c r="D747" s="1" t="s">
        <v>30</v>
      </c>
      <c r="E747" s="1" t="s">
        <v>2147</v>
      </c>
      <c r="F747" s="1" t="s">
        <v>7155</v>
      </c>
      <c r="G747" s="1" t="s">
        <v>7156</v>
      </c>
      <c r="H747" s="18">
        <v>135000</v>
      </c>
      <c r="I747" s="18">
        <v>116379.31</v>
      </c>
      <c r="K747" s="3">
        <f>(H747/1.16-J747)</f>
        <v>116379.31034482759</v>
      </c>
      <c r="M747" s="1" t="s">
        <v>2021</v>
      </c>
      <c r="N747" s="1" t="s">
        <v>2012</v>
      </c>
      <c r="O747" s="1" t="s">
        <v>7157</v>
      </c>
      <c r="P747" s="1" t="s">
        <v>7158</v>
      </c>
      <c r="Q747" s="1" t="s">
        <v>1929</v>
      </c>
      <c r="R747" s="2">
        <v>0.16</v>
      </c>
      <c r="Y747" s="212"/>
      <c r="Z747" s="24"/>
      <c r="AE747" s="159"/>
      <c r="AI747" s="159"/>
      <c r="AN747" s="24"/>
      <c r="AO747" s="24"/>
      <c r="AQ747" s="159"/>
    </row>
    <row r="748" spans="1:45" ht="21" customHeight="1">
      <c r="B748" s="25" t="s">
        <v>8493</v>
      </c>
      <c r="C748" s="6" t="s">
        <v>29</v>
      </c>
      <c r="D748" s="1" t="s">
        <v>30</v>
      </c>
      <c r="E748" s="1" t="s">
        <v>2147</v>
      </c>
      <c r="F748" s="1" t="s">
        <v>8495</v>
      </c>
      <c r="G748" s="1" t="s">
        <v>8496</v>
      </c>
      <c r="H748" s="18">
        <v>128832</v>
      </c>
      <c r="I748" s="18">
        <v>121539.62</v>
      </c>
      <c r="M748" s="1" t="s">
        <v>8494</v>
      </c>
      <c r="N748" s="1" t="s">
        <v>8497</v>
      </c>
      <c r="O748" s="1" t="s">
        <v>8483</v>
      </c>
      <c r="P748" s="1" t="s">
        <v>8483</v>
      </c>
      <c r="Q748" s="1" t="s">
        <v>1929</v>
      </c>
      <c r="R748" s="2">
        <v>0.06</v>
      </c>
      <c r="Y748" s="212"/>
      <c r="Z748" s="24"/>
      <c r="AE748" s="159"/>
      <c r="AI748" s="159"/>
      <c r="AN748" s="24"/>
      <c r="AO748" s="24"/>
      <c r="AQ748" s="159"/>
    </row>
    <row r="749" spans="1:45" ht="21" customHeight="1">
      <c r="B749" s="25" t="s">
        <v>5517</v>
      </c>
      <c r="C749" s="6" t="s">
        <v>2187</v>
      </c>
      <c r="D749" s="1" t="s">
        <v>2188</v>
      </c>
      <c r="E749" s="1" t="s">
        <v>2189</v>
      </c>
      <c r="F749" s="1" t="s">
        <v>2190</v>
      </c>
      <c r="G749" s="1" t="s">
        <v>2191</v>
      </c>
      <c r="H749" s="18">
        <v>777000</v>
      </c>
      <c r="I749" s="18">
        <v>700000</v>
      </c>
      <c r="J749" s="3">
        <v>700000</v>
      </c>
      <c r="K749" s="3">
        <v>-1.1641532182693481E-10</v>
      </c>
      <c r="L749" s="1" t="s">
        <v>2192</v>
      </c>
      <c r="M749" s="1" t="s">
        <v>2193</v>
      </c>
      <c r="N749" s="1" t="s">
        <v>2060</v>
      </c>
      <c r="O749" s="1">
        <v>2016.6</v>
      </c>
      <c r="P749" s="1" t="s">
        <v>2194</v>
      </c>
      <c r="Q749" s="1" t="s">
        <v>1980</v>
      </c>
      <c r="R749" s="2">
        <v>0.11</v>
      </c>
      <c r="S749" s="1" t="s">
        <v>2195</v>
      </c>
      <c r="T749" s="1" t="s">
        <v>1982</v>
      </c>
      <c r="X749" s="20" t="s">
        <v>1508</v>
      </c>
      <c r="Y749" s="212">
        <v>0.9</v>
      </c>
      <c r="Z749" s="24">
        <v>699300</v>
      </c>
      <c r="AA749" s="20">
        <v>2017.1</v>
      </c>
      <c r="AC749" s="212">
        <v>0.1</v>
      </c>
      <c r="AD749" s="24">
        <v>77700</v>
      </c>
      <c r="AE749" s="20">
        <v>2018.2</v>
      </c>
      <c r="AL749" s="24"/>
      <c r="AN749" s="20">
        <f t="shared" si="18"/>
        <v>777000</v>
      </c>
      <c r="AO749" s="20">
        <f t="shared" ref="AO749:AO758" si="27">H749-AN749</f>
        <v>0</v>
      </c>
      <c r="AP749" s="212">
        <f t="shared" ref="AP749:AP758" si="28">AN749/H749</f>
        <v>1</v>
      </c>
      <c r="AQ749" s="159"/>
    </row>
    <row r="750" spans="1:45" ht="21" customHeight="1">
      <c r="B750" s="25" t="s">
        <v>5518</v>
      </c>
      <c r="C750" s="6" t="s">
        <v>4191</v>
      </c>
      <c r="D750" s="1" t="s">
        <v>4192</v>
      </c>
      <c r="E750" s="1" t="s">
        <v>4193</v>
      </c>
      <c r="F750" s="1" t="s">
        <v>4194</v>
      </c>
      <c r="G750" s="1" t="s">
        <v>4195</v>
      </c>
      <c r="H750" s="18">
        <v>169790.4</v>
      </c>
      <c r="I750" s="18">
        <v>145120</v>
      </c>
      <c r="J750" s="3">
        <v>145120</v>
      </c>
      <c r="K750" s="3">
        <v>0</v>
      </c>
      <c r="M750" s="1" t="s">
        <v>2388</v>
      </c>
      <c r="N750" s="1" t="s">
        <v>4171</v>
      </c>
      <c r="O750" s="1" t="s">
        <v>2426</v>
      </c>
      <c r="P750" s="1" t="s">
        <v>4196</v>
      </c>
      <c r="Q750" s="1" t="s">
        <v>1980</v>
      </c>
      <c r="R750" s="2" t="s">
        <v>3423</v>
      </c>
      <c r="S750" s="1" t="s">
        <v>4197</v>
      </c>
      <c r="T750" s="1" t="s">
        <v>1982</v>
      </c>
      <c r="X750" s="20" t="s">
        <v>1508</v>
      </c>
      <c r="Y750" s="212">
        <v>0.95</v>
      </c>
      <c r="Z750" s="24">
        <v>0</v>
      </c>
      <c r="AA750" s="20">
        <v>2017.1</v>
      </c>
      <c r="AC750" s="212">
        <v>0.05</v>
      </c>
      <c r="AD750" s="24">
        <v>8489.52</v>
      </c>
      <c r="AE750" s="159" t="s">
        <v>1772</v>
      </c>
      <c r="AI750" s="159"/>
      <c r="AN750" s="24">
        <f t="shared" si="18"/>
        <v>8489.52</v>
      </c>
      <c r="AO750" s="24">
        <f t="shared" si="27"/>
        <v>161300.88</v>
      </c>
      <c r="AP750" s="212">
        <f t="shared" si="28"/>
        <v>0.05</v>
      </c>
      <c r="AQ750" s="159"/>
    </row>
    <row r="751" spans="1:45" ht="21" customHeight="1">
      <c r="B751" s="25" t="s">
        <v>5519</v>
      </c>
      <c r="C751" s="6" t="s">
        <v>2196</v>
      </c>
      <c r="D751" s="1" t="s">
        <v>2197</v>
      </c>
      <c r="E751" s="1" t="s">
        <v>2198</v>
      </c>
      <c r="F751" s="1" t="s">
        <v>2199</v>
      </c>
      <c r="G751" s="1" t="s">
        <v>2200</v>
      </c>
      <c r="H751" s="18">
        <v>448000</v>
      </c>
      <c r="I751" s="18">
        <v>403603.6</v>
      </c>
      <c r="J751" s="3">
        <v>395375.67</v>
      </c>
      <c r="K751" s="3">
        <v>8227.9336036035675</v>
      </c>
      <c r="L751" s="1" t="s">
        <v>2201</v>
      </c>
      <c r="M751" s="1" t="s">
        <v>2051</v>
      </c>
      <c r="N751" s="1" t="s">
        <v>2202</v>
      </c>
      <c r="O751" s="1" t="s">
        <v>2203</v>
      </c>
      <c r="P751" s="1" t="s">
        <v>2204</v>
      </c>
      <c r="Q751" s="1" t="s">
        <v>1980</v>
      </c>
      <c r="R751" s="2">
        <v>0.11</v>
      </c>
      <c r="S751" s="1" t="s">
        <v>2205</v>
      </c>
      <c r="T751" s="1" t="s">
        <v>1982</v>
      </c>
      <c r="Y751" s="212">
        <v>1</v>
      </c>
      <c r="Z751" s="24">
        <v>438867</v>
      </c>
      <c r="AA751" s="20">
        <v>2018.3</v>
      </c>
      <c r="AL751" s="24"/>
      <c r="AN751" s="20">
        <f t="shared" si="18"/>
        <v>438867</v>
      </c>
      <c r="AO751" s="20">
        <f t="shared" si="27"/>
        <v>9133</v>
      </c>
      <c r="AP751" s="212">
        <f t="shared" si="28"/>
        <v>0.97961383928571433</v>
      </c>
      <c r="AQ751" s="159"/>
    </row>
    <row r="752" spans="1:45" ht="21" customHeight="1">
      <c r="B752" s="25" t="s">
        <v>5520</v>
      </c>
      <c r="C752" s="6" t="s">
        <v>331</v>
      </c>
      <c r="D752" s="1" t="s">
        <v>4198</v>
      </c>
      <c r="E752" s="1" t="s">
        <v>4199</v>
      </c>
      <c r="F752" s="1" t="s">
        <v>4200</v>
      </c>
      <c r="G752" s="1" t="s">
        <v>4201</v>
      </c>
      <c r="H752" s="18">
        <v>349010</v>
      </c>
      <c r="I752" s="18">
        <v>298299.15000000002</v>
      </c>
      <c r="J752" s="3">
        <v>298299.15000000002</v>
      </c>
      <c r="K752" s="3">
        <v>-4.7008547117002308E-3</v>
      </c>
      <c r="M752" s="1" t="s">
        <v>2051</v>
      </c>
      <c r="N752" s="1" t="s">
        <v>2279</v>
      </c>
      <c r="O752" s="1" t="s">
        <v>2239</v>
      </c>
      <c r="P752" s="1" t="s">
        <v>2204</v>
      </c>
      <c r="Q752" s="1" t="s">
        <v>1980</v>
      </c>
      <c r="R752" s="2" t="s">
        <v>3423</v>
      </c>
      <c r="S752" s="1" t="s">
        <v>4202</v>
      </c>
      <c r="T752" s="1" t="s">
        <v>1982</v>
      </c>
      <c r="X752" s="20" t="s">
        <v>5066</v>
      </c>
      <c r="Y752" s="212">
        <v>0.9</v>
      </c>
      <c r="Z752" s="24">
        <v>314100</v>
      </c>
      <c r="AA752" s="20">
        <v>2017.4</v>
      </c>
      <c r="AC752" s="212">
        <v>0.1</v>
      </c>
      <c r="AD752" s="24">
        <v>34901</v>
      </c>
      <c r="AE752" s="159" t="s">
        <v>1772</v>
      </c>
      <c r="AI752" s="159"/>
      <c r="AN752" s="24">
        <f t="shared" si="18"/>
        <v>349001</v>
      </c>
      <c r="AO752" s="24">
        <f t="shared" si="27"/>
        <v>9</v>
      </c>
      <c r="AP752" s="212">
        <f t="shared" si="28"/>
        <v>0.99997421277327292</v>
      </c>
      <c r="AQ752" s="159"/>
    </row>
    <row r="753" spans="2:43" ht="21" customHeight="1">
      <c r="B753" s="25" t="s">
        <v>5521</v>
      </c>
      <c r="C753" s="6" t="s">
        <v>4203</v>
      </c>
      <c r="D753" s="1" t="s">
        <v>4198</v>
      </c>
      <c r="E753" s="1" t="s">
        <v>4199</v>
      </c>
      <c r="F753" s="1" t="s">
        <v>4204</v>
      </c>
      <c r="G753" s="1" t="s">
        <v>4201</v>
      </c>
      <c r="H753" s="18">
        <v>334000</v>
      </c>
      <c r="I753" s="18">
        <v>285470.09000000003</v>
      </c>
      <c r="J753" s="3">
        <v>285470.09000000003</v>
      </c>
      <c r="K753" s="3">
        <v>-4.5299145276658237E-3</v>
      </c>
      <c r="M753" s="1" t="s">
        <v>2051</v>
      </c>
      <c r="N753" s="1" t="s">
        <v>2837</v>
      </c>
      <c r="O753" s="1" t="s">
        <v>2275</v>
      </c>
      <c r="P753" s="1" t="s">
        <v>2276</v>
      </c>
      <c r="Q753" s="1" t="s">
        <v>1980</v>
      </c>
      <c r="R753" s="2" t="s">
        <v>3423</v>
      </c>
      <c r="S753" s="1" t="s">
        <v>4202</v>
      </c>
      <c r="T753" s="1" t="s">
        <v>1982</v>
      </c>
      <c r="X753" s="20" t="s">
        <v>5066</v>
      </c>
      <c r="Y753" s="212">
        <v>0.9</v>
      </c>
      <c r="Z753" s="24">
        <v>0</v>
      </c>
      <c r="AA753" s="20">
        <v>2017.4</v>
      </c>
      <c r="AC753" s="212">
        <v>0.1</v>
      </c>
      <c r="AD753" s="24">
        <v>33400</v>
      </c>
      <c r="AE753" s="159" t="s">
        <v>1772</v>
      </c>
      <c r="AI753" s="159"/>
      <c r="AN753" s="24">
        <f t="shared" si="18"/>
        <v>33400</v>
      </c>
      <c r="AO753" s="24">
        <f t="shared" si="27"/>
        <v>300600</v>
      </c>
      <c r="AP753" s="212">
        <f t="shared" si="28"/>
        <v>0.1</v>
      </c>
      <c r="AQ753" s="159"/>
    </row>
    <row r="754" spans="2:43" ht="21" customHeight="1">
      <c r="B754" s="25" t="s">
        <v>5522</v>
      </c>
      <c r="C754" s="6" t="s">
        <v>4205</v>
      </c>
      <c r="D754" s="1" t="s">
        <v>4206</v>
      </c>
      <c r="E754" s="1" t="s">
        <v>4207</v>
      </c>
      <c r="F754" s="1" t="s">
        <v>4208</v>
      </c>
      <c r="G754" s="1" t="s">
        <v>4209</v>
      </c>
      <c r="H754" s="18">
        <v>169000</v>
      </c>
      <c r="I754" s="18">
        <v>144444.44</v>
      </c>
      <c r="J754" s="3">
        <v>144444.44</v>
      </c>
      <c r="K754" s="3">
        <v>4.4444444647524506E-3</v>
      </c>
      <c r="M754" s="1" t="s">
        <v>2193</v>
      </c>
      <c r="N754" s="1" t="s">
        <v>4210</v>
      </c>
      <c r="O754" s="1" t="s">
        <v>2239</v>
      </c>
      <c r="P754" s="1" t="s">
        <v>2221</v>
      </c>
      <c r="Q754" s="1" t="s">
        <v>1980</v>
      </c>
      <c r="R754" s="2" t="s">
        <v>3423</v>
      </c>
      <c r="S754" s="1" t="s">
        <v>2033</v>
      </c>
      <c r="T754" s="1" t="s">
        <v>1982</v>
      </c>
      <c r="X754" s="20" t="s">
        <v>1508</v>
      </c>
      <c r="Y754" s="212">
        <v>1</v>
      </c>
      <c r="Z754" s="24">
        <v>0</v>
      </c>
      <c r="AA754" s="20">
        <v>2016.9</v>
      </c>
      <c r="AE754" s="159"/>
      <c r="AI754" s="159"/>
      <c r="AN754" s="24">
        <f t="shared" si="18"/>
        <v>0</v>
      </c>
      <c r="AO754" s="24">
        <f t="shared" si="27"/>
        <v>169000</v>
      </c>
      <c r="AP754" s="212">
        <f t="shared" si="28"/>
        <v>0</v>
      </c>
      <c r="AQ754" s="159"/>
    </row>
    <row r="755" spans="2:43" ht="21" customHeight="1">
      <c r="B755" s="25" t="s">
        <v>5523</v>
      </c>
      <c r="C755" s="6" t="s">
        <v>2206</v>
      </c>
      <c r="D755" s="1" t="s">
        <v>2207</v>
      </c>
      <c r="E755" s="1" t="s">
        <v>2208</v>
      </c>
      <c r="F755" s="1" t="s">
        <v>2209</v>
      </c>
      <c r="G755" s="1" t="s">
        <v>2210</v>
      </c>
      <c r="H755" s="18">
        <v>1192600</v>
      </c>
      <c r="I755" s="18">
        <v>1074414.4099999999</v>
      </c>
      <c r="J755" s="3">
        <v>1074414.4099999999</v>
      </c>
      <c r="K755" s="3">
        <v>4.4144142884761095E-3</v>
      </c>
      <c r="L755" s="1" t="s">
        <v>2099</v>
      </c>
      <c r="M755" s="1" t="s">
        <v>2021</v>
      </c>
      <c r="N755" s="1" t="s">
        <v>2100</v>
      </c>
      <c r="O755" s="1" t="s">
        <v>2204</v>
      </c>
      <c r="P755" s="1" t="s">
        <v>2119</v>
      </c>
      <c r="Q755" s="1" t="s">
        <v>1980</v>
      </c>
      <c r="R755" s="2">
        <v>0.11</v>
      </c>
      <c r="S755" s="1" t="s">
        <v>2211</v>
      </c>
      <c r="T755" s="1" t="s">
        <v>1982</v>
      </c>
      <c r="X755" s="20" t="s">
        <v>1508</v>
      </c>
      <c r="Y755" s="212">
        <v>0.95</v>
      </c>
      <c r="Z755" s="24">
        <v>1132970</v>
      </c>
      <c r="AA755" s="20">
        <v>2017.1</v>
      </c>
      <c r="AC755" s="212">
        <v>0.05</v>
      </c>
      <c r="AD755" s="24">
        <v>59630</v>
      </c>
      <c r="AE755" s="20">
        <v>2018.3</v>
      </c>
      <c r="AL755" s="24"/>
      <c r="AN755" s="20">
        <f t="shared" si="18"/>
        <v>1192600</v>
      </c>
      <c r="AO755" s="20">
        <f t="shared" si="27"/>
        <v>0</v>
      </c>
      <c r="AP755" s="212">
        <f t="shared" si="28"/>
        <v>1</v>
      </c>
      <c r="AQ755" s="159"/>
    </row>
    <row r="756" spans="2:43" ht="21" customHeight="1">
      <c r="B756" s="25" t="s">
        <v>5524</v>
      </c>
      <c r="C756" s="6" t="s">
        <v>2213</v>
      </c>
      <c r="D756" s="1" t="s">
        <v>2214</v>
      </c>
      <c r="E756" s="1" t="s">
        <v>2215</v>
      </c>
      <c r="F756" s="1" t="s">
        <v>2216</v>
      </c>
      <c r="G756" s="1" t="s">
        <v>2217</v>
      </c>
      <c r="H756" s="18">
        <v>530000</v>
      </c>
      <c r="I756" s="18">
        <v>500000</v>
      </c>
      <c r="J756" s="3">
        <v>500000</v>
      </c>
      <c r="K756" s="3">
        <v>0</v>
      </c>
      <c r="L756" s="1" t="s">
        <v>2218</v>
      </c>
      <c r="M756" s="1" t="s">
        <v>2011</v>
      </c>
      <c r="N756" s="1" t="s">
        <v>2219</v>
      </c>
      <c r="O756" s="1" t="s">
        <v>2220</v>
      </c>
      <c r="P756" s="1" t="s">
        <v>2221</v>
      </c>
      <c r="Q756" s="1" t="s">
        <v>1980</v>
      </c>
      <c r="R756" s="2">
        <v>0.06</v>
      </c>
      <c r="S756" s="1" t="s">
        <v>2222</v>
      </c>
      <c r="T756" s="1" t="s">
        <v>1982</v>
      </c>
      <c r="X756" s="20" t="s">
        <v>4995</v>
      </c>
      <c r="Y756" s="212">
        <v>1</v>
      </c>
      <c r="Z756" s="24">
        <v>530000</v>
      </c>
      <c r="AA756" s="20">
        <v>2016.9</v>
      </c>
      <c r="AL756" s="24"/>
      <c r="AN756" s="20">
        <f t="shared" si="18"/>
        <v>530000</v>
      </c>
      <c r="AO756" s="20">
        <f t="shared" si="27"/>
        <v>0</v>
      </c>
      <c r="AP756" s="212">
        <f t="shared" si="28"/>
        <v>1</v>
      </c>
      <c r="AQ756" s="159"/>
    </row>
    <row r="757" spans="2:43" ht="21" customHeight="1">
      <c r="B757" s="25" t="s">
        <v>5525</v>
      </c>
      <c r="C757" s="6" t="s">
        <v>2213</v>
      </c>
      <c r="D757" s="1" t="s">
        <v>2214</v>
      </c>
      <c r="E757" s="1" t="s">
        <v>2223</v>
      </c>
      <c r="F757" s="1" t="s">
        <v>11</v>
      </c>
      <c r="G757" s="1" t="s">
        <v>2224</v>
      </c>
      <c r="H757" s="18">
        <v>60433</v>
      </c>
      <c r="I757" s="18">
        <v>57012.26</v>
      </c>
      <c r="J757" s="3">
        <v>57012.26</v>
      </c>
      <c r="K757" s="3">
        <v>4.1509433940518647E-3</v>
      </c>
      <c r="L757" s="1" t="s">
        <v>2225</v>
      </c>
      <c r="M757" s="1" t="s">
        <v>2011</v>
      </c>
      <c r="N757" s="1" t="s">
        <v>2134</v>
      </c>
      <c r="O757" s="1" t="s">
        <v>2226</v>
      </c>
      <c r="P757" s="1" t="s">
        <v>2221</v>
      </c>
      <c r="Q757" s="1" t="s">
        <v>1980</v>
      </c>
      <c r="R757" s="2">
        <v>0.06</v>
      </c>
      <c r="S757" s="1" t="s">
        <v>2222</v>
      </c>
      <c r="T757" s="1" t="s">
        <v>1982</v>
      </c>
      <c r="X757" s="20" t="s">
        <v>4995</v>
      </c>
      <c r="Y757" s="212">
        <v>1</v>
      </c>
      <c r="Z757" s="24">
        <v>60433</v>
      </c>
      <c r="AA757" s="20">
        <v>2016.9</v>
      </c>
      <c r="AL757" s="24"/>
      <c r="AN757" s="20">
        <f t="shared" si="18"/>
        <v>60433</v>
      </c>
      <c r="AO757" s="20">
        <f t="shared" si="27"/>
        <v>0</v>
      </c>
      <c r="AP757" s="212">
        <f t="shared" si="28"/>
        <v>1</v>
      </c>
      <c r="AQ757" s="159"/>
    </row>
    <row r="758" spans="2:43" ht="21" customHeight="1">
      <c r="B758" s="25" t="s">
        <v>5526</v>
      </c>
      <c r="C758" s="6" t="s">
        <v>2227</v>
      </c>
      <c r="D758" s="1" t="s">
        <v>2228</v>
      </c>
      <c r="E758" s="1" t="s">
        <v>2229</v>
      </c>
      <c r="F758" s="1" t="s">
        <v>2230</v>
      </c>
      <c r="G758" s="1" t="s">
        <v>2231</v>
      </c>
      <c r="H758" s="18">
        <v>1998000</v>
      </c>
      <c r="I758" s="18">
        <v>1884905.66</v>
      </c>
      <c r="J758" s="3">
        <v>1884905.66</v>
      </c>
      <c r="K758" s="3">
        <v>3.7735840305685997E-4</v>
      </c>
      <c r="L758" s="1" t="s">
        <v>2232</v>
      </c>
      <c r="M758" s="1" t="s">
        <v>2040</v>
      </c>
      <c r="N758" s="1" t="s">
        <v>2233</v>
      </c>
      <c r="O758" s="1" t="s">
        <v>2221</v>
      </c>
      <c r="P758" s="1" t="s">
        <v>2234</v>
      </c>
      <c r="Q758" s="1" t="s">
        <v>1980</v>
      </c>
      <c r="R758" s="2">
        <v>0.06</v>
      </c>
      <c r="S758" s="1" t="s">
        <v>2235</v>
      </c>
      <c r="T758" s="1" t="s">
        <v>1982</v>
      </c>
      <c r="X758" s="20" t="s">
        <v>4996</v>
      </c>
      <c r="Y758" s="212">
        <v>0.6</v>
      </c>
      <c r="Z758" s="24">
        <v>1198800</v>
      </c>
      <c r="AA758" s="159" t="s">
        <v>4975</v>
      </c>
      <c r="AB758" s="20" t="s">
        <v>1508</v>
      </c>
      <c r="AC758" s="212">
        <v>0.3</v>
      </c>
      <c r="AD758" s="24">
        <v>599400</v>
      </c>
      <c r="AE758" s="20">
        <v>2017.1</v>
      </c>
      <c r="AL758" s="24"/>
      <c r="AN758" s="20">
        <f t="shared" si="18"/>
        <v>1798200</v>
      </c>
      <c r="AO758" s="20">
        <f t="shared" si="27"/>
        <v>199800</v>
      </c>
      <c r="AP758" s="212">
        <f t="shared" si="28"/>
        <v>0.9</v>
      </c>
      <c r="AQ758" s="159"/>
    </row>
    <row r="759" spans="2:43" ht="21" customHeight="1">
      <c r="B759" s="25" t="s">
        <v>5526</v>
      </c>
      <c r="C759" s="6" t="s">
        <v>2227</v>
      </c>
      <c r="D759" s="1" t="s">
        <v>2228</v>
      </c>
      <c r="E759" s="1" t="s">
        <v>2229</v>
      </c>
      <c r="F759" s="1" t="s">
        <v>7092</v>
      </c>
      <c r="G759" s="1" t="s">
        <v>7089</v>
      </c>
      <c r="H759" s="18">
        <v>2230180</v>
      </c>
      <c r="I759" s="18">
        <v>2103943.4</v>
      </c>
      <c r="J759" s="3">
        <v>1884905.66</v>
      </c>
      <c r="K759" s="3">
        <f>(H759/1.06-J759)</f>
        <v>219037.73622641503</v>
      </c>
      <c r="L759" s="1" t="s">
        <v>2232</v>
      </c>
      <c r="M759" s="1" t="s">
        <v>1912</v>
      </c>
      <c r="N759" s="1" t="s">
        <v>2233</v>
      </c>
      <c r="O759" s="1" t="s">
        <v>7090</v>
      </c>
      <c r="P759" s="1" t="s">
        <v>7062</v>
      </c>
      <c r="Q759" s="1" t="s">
        <v>7091</v>
      </c>
      <c r="R759" s="2">
        <v>0.06</v>
      </c>
      <c r="Y759" s="212"/>
      <c r="Z759" s="24"/>
      <c r="AA759" s="159"/>
      <c r="AL759" s="24"/>
      <c r="AQ759" s="159"/>
    </row>
    <row r="760" spans="2:43" ht="21" customHeight="1">
      <c r="B760" s="25" t="s">
        <v>5527</v>
      </c>
      <c r="C760" s="6" t="s">
        <v>2227</v>
      </c>
      <c r="D760" s="1" t="s">
        <v>2228</v>
      </c>
      <c r="E760" s="1" t="s">
        <v>2229</v>
      </c>
      <c r="F760" s="1" t="s">
        <v>2236</v>
      </c>
      <c r="G760" s="1" t="s">
        <v>2237</v>
      </c>
      <c r="H760" s="18">
        <v>446400</v>
      </c>
      <c r="I760" s="18">
        <v>402162.16</v>
      </c>
      <c r="J760" s="3">
        <v>402162.16</v>
      </c>
      <c r="K760" s="3">
        <v>2.1621621563099325E-3</v>
      </c>
      <c r="L760" s="1" t="s">
        <v>2238</v>
      </c>
      <c r="M760" s="1" t="s">
        <v>2040</v>
      </c>
      <c r="N760" s="1" t="s">
        <v>2165</v>
      </c>
      <c r="O760" s="1" t="s">
        <v>2239</v>
      </c>
      <c r="P760" s="1" t="s">
        <v>2240</v>
      </c>
      <c r="Q760" s="1" t="s">
        <v>1980</v>
      </c>
      <c r="R760" s="2">
        <v>0.11</v>
      </c>
      <c r="S760" s="1" t="s">
        <v>2241</v>
      </c>
      <c r="T760" s="1" t="s">
        <v>1982</v>
      </c>
      <c r="X760" s="20" t="s">
        <v>4997</v>
      </c>
      <c r="Y760" s="212">
        <v>0.5</v>
      </c>
      <c r="Z760" s="24">
        <v>223200</v>
      </c>
      <c r="AA760" s="159" t="s">
        <v>4998</v>
      </c>
      <c r="AC760" s="212">
        <v>0.42</v>
      </c>
      <c r="AD760" s="24">
        <v>186000</v>
      </c>
      <c r="AE760" s="20" t="s">
        <v>4968</v>
      </c>
      <c r="AG760" s="212">
        <v>8.3299999999999999E-2</v>
      </c>
      <c r="AH760" s="24">
        <v>37200</v>
      </c>
      <c r="AI760" s="20" t="s">
        <v>4999</v>
      </c>
      <c r="AL760" s="24"/>
      <c r="AN760" s="20">
        <f t="shared" si="18"/>
        <v>446400</v>
      </c>
      <c r="AO760" s="20">
        <f t="shared" ref="AO760:AO769" si="29">H760-AN760</f>
        <v>0</v>
      </c>
      <c r="AP760" s="212">
        <f t="shared" ref="AP760:AP769" si="30">AN760/H760</f>
        <v>1</v>
      </c>
      <c r="AQ760" s="159"/>
    </row>
    <row r="761" spans="2:43" ht="21" customHeight="1">
      <c r="B761" s="25" t="s">
        <v>5528</v>
      </c>
      <c r="C761" s="6" t="s">
        <v>2227</v>
      </c>
      <c r="D761" s="1" t="s">
        <v>2228</v>
      </c>
      <c r="E761" s="1" t="s">
        <v>2229</v>
      </c>
      <c r="F761" s="1" t="s">
        <v>4211</v>
      </c>
      <c r="G761" s="1" t="s">
        <v>4212</v>
      </c>
      <c r="H761" s="18">
        <v>247000</v>
      </c>
      <c r="I761" s="18">
        <v>211111.11</v>
      </c>
      <c r="J761" s="3">
        <v>211111.11</v>
      </c>
      <c r="K761" s="3">
        <v>1.1111111380159855E-3</v>
      </c>
      <c r="M761" s="1" t="s">
        <v>2040</v>
      </c>
      <c r="N761" s="1" t="s">
        <v>4213</v>
      </c>
      <c r="O761" s="1" t="s">
        <v>4214</v>
      </c>
      <c r="P761" s="1">
        <v>2016.9</v>
      </c>
      <c r="Q761" s="1" t="s">
        <v>1980</v>
      </c>
      <c r="R761" s="2" t="s">
        <v>3423</v>
      </c>
      <c r="S761" s="1" t="s">
        <v>4215</v>
      </c>
      <c r="T761" s="1" t="s">
        <v>1982</v>
      </c>
      <c r="X761" s="20" t="s">
        <v>1506</v>
      </c>
      <c r="Y761" s="212">
        <v>0.6</v>
      </c>
      <c r="Z761" s="24">
        <v>0</v>
      </c>
      <c r="AA761" s="160" t="s">
        <v>4975</v>
      </c>
      <c r="AB761" s="20" t="s">
        <v>1508</v>
      </c>
      <c r="AC761" s="212">
        <v>0.3</v>
      </c>
      <c r="AD761" s="24">
        <v>0</v>
      </c>
      <c r="AE761" s="159" t="s">
        <v>5002</v>
      </c>
      <c r="AI761" s="159"/>
      <c r="AN761" s="24">
        <f t="shared" si="18"/>
        <v>0</v>
      </c>
      <c r="AO761" s="24">
        <f t="shared" si="29"/>
        <v>247000</v>
      </c>
      <c r="AP761" s="212">
        <f t="shared" si="30"/>
        <v>0</v>
      </c>
      <c r="AQ761" s="159"/>
    </row>
    <row r="762" spans="2:43" ht="21" customHeight="1">
      <c r="B762" s="25" t="s">
        <v>5529</v>
      </c>
      <c r="C762" s="6" t="s">
        <v>2227</v>
      </c>
      <c r="D762" s="1" t="s">
        <v>2228</v>
      </c>
      <c r="E762" s="1" t="s">
        <v>2229</v>
      </c>
      <c r="F762" s="1" t="s">
        <v>4216</v>
      </c>
      <c r="G762" s="1" t="s">
        <v>4212</v>
      </c>
      <c r="H762" s="18">
        <v>607600</v>
      </c>
      <c r="I762" s="18">
        <v>519316.24</v>
      </c>
      <c r="J762" s="3">
        <v>519316.24</v>
      </c>
      <c r="K762" s="3">
        <v>-6.8376061972230673E-4</v>
      </c>
      <c r="M762" s="1" t="s">
        <v>2040</v>
      </c>
      <c r="N762" s="1" t="s">
        <v>2233</v>
      </c>
      <c r="O762" s="1" t="s">
        <v>2221</v>
      </c>
      <c r="P762" s="1">
        <v>2016.9</v>
      </c>
      <c r="Q762" s="1" t="s">
        <v>1980</v>
      </c>
      <c r="R762" s="2" t="s">
        <v>3423</v>
      </c>
      <c r="S762" s="1" t="s">
        <v>4215</v>
      </c>
      <c r="T762" s="1" t="s">
        <v>1982</v>
      </c>
      <c r="X762" s="20" t="s">
        <v>1506</v>
      </c>
      <c r="Y762" s="212">
        <v>0.6</v>
      </c>
      <c r="Z762" s="24">
        <v>0</v>
      </c>
      <c r="AA762" s="160" t="s">
        <v>4975</v>
      </c>
      <c r="AB762" s="20" t="s">
        <v>1508</v>
      </c>
      <c r="AC762" s="212">
        <v>0.3</v>
      </c>
      <c r="AD762" s="24">
        <v>0</v>
      </c>
      <c r="AE762" s="159" t="s">
        <v>5002</v>
      </c>
      <c r="AI762" s="159"/>
      <c r="AN762" s="24">
        <f t="shared" si="18"/>
        <v>0</v>
      </c>
      <c r="AO762" s="24">
        <f t="shared" si="29"/>
        <v>607600</v>
      </c>
      <c r="AP762" s="212">
        <f t="shared" si="30"/>
        <v>0</v>
      </c>
      <c r="AQ762" s="159"/>
    </row>
    <row r="763" spans="2:43" ht="21" customHeight="1">
      <c r="B763" s="25" t="s">
        <v>5530</v>
      </c>
      <c r="C763" s="6" t="s">
        <v>2227</v>
      </c>
      <c r="D763" s="1" t="s">
        <v>2228</v>
      </c>
      <c r="E763" s="1" t="s">
        <v>2229</v>
      </c>
      <c r="F763" s="1" t="s">
        <v>4217</v>
      </c>
      <c r="G763" s="1" t="s">
        <v>4218</v>
      </c>
      <c r="H763" s="18">
        <v>1293748</v>
      </c>
      <c r="I763" s="18">
        <v>1105767.52</v>
      </c>
      <c r="J763" s="3">
        <v>1105767.52</v>
      </c>
      <c r="K763" s="3">
        <v>1.3675214722752571E-3</v>
      </c>
      <c r="M763" s="1" t="s">
        <v>2040</v>
      </c>
      <c r="N763" s="1" t="s">
        <v>1991</v>
      </c>
      <c r="O763" s="1" t="s">
        <v>2239</v>
      </c>
      <c r="P763" s="1">
        <v>2016.9</v>
      </c>
      <c r="Q763" s="1" t="s">
        <v>1980</v>
      </c>
      <c r="R763" s="2" t="s">
        <v>3423</v>
      </c>
      <c r="S763" s="1" t="s">
        <v>4215</v>
      </c>
      <c r="T763" s="1" t="s">
        <v>1982</v>
      </c>
      <c r="X763" s="20" t="s">
        <v>1506</v>
      </c>
      <c r="Y763" s="212">
        <v>0.6</v>
      </c>
      <c r="Z763" s="24">
        <v>0</v>
      </c>
      <c r="AA763" s="160" t="s">
        <v>4975</v>
      </c>
      <c r="AB763" s="20" t="s">
        <v>1508</v>
      </c>
      <c r="AC763" s="212">
        <v>0.3</v>
      </c>
      <c r="AD763" s="24">
        <v>0</v>
      </c>
      <c r="AE763" s="159" t="s">
        <v>5002</v>
      </c>
      <c r="AI763" s="159"/>
      <c r="AN763" s="24">
        <f t="shared" si="18"/>
        <v>0</v>
      </c>
      <c r="AO763" s="24">
        <f t="shared" si="29"/>
        <v>1293748</v>
      </c>
      <c r="AP763" s="212">
        <f t="shared" si="30"/>
        <v>0</v>
      </c>
      <c r="AQ763" s="159"/>
    </row>
    <row r="764" spans="2:43" ht="21" customHeight="1">
      <c r="B764" s="25" t="s">
        <v>5531</v>
      </c>
      <c r="C764" s="6" t="s">
        <v>2227</v>
      </c>
      <c r="D764" s="1" t="s">
        <v>2228</v>
      </c>
      <c r="E764" s="1" t="s">
        <v>2229</v>
      </c>
      <c r="F764" s="1" t="s">
        <v>4219</v>
      </c>
      <c r="G764" s="1" t="s">
        <v>4220</v>
      </c>
      <c r="H764" s="18">
        <v>567868</v>
      </c>
      <c r="I764" s="18">
        <v>485357.26</v>
      </c>
      <c r="J764" s="3">
        <v>485357.26</v>
      </c>
      <c r="K764" s="3">
        <v>4.9572649877518415E-3</v>
      </c>
      <c r="M764" s="1" t="s">
        <v>2040</v>
      </c>
      <c r="N764" s="1" t="s">
        <v>4221</v>
      </c>
      <c r="O764" s="1" t="s">
        <v>2239</v>
      </c>
      <c r="P764" s="1">
        <v>2016.9</v>
      </c>
      <c r="Q764" s="1" t="s">
        <v>1980</v>
      </c>
      <c r="R764" s="2" t="s">
        <v>3423</v>
      </c>
      <c r="S764" s="1" t="s">
        <v>4215</v>
      </c>
      <c r="T764" s="1" t="s">
        <v>1982</v>
      </c>
      <c r="X764" s="20" t="s">
        <v>1506</v>
      </c>
      <c r="Y764" s="212">
        <v>0.6</v>
      </c>
      <c r="Z764" s="24">
        <v>0</v>
      </c>
      <c r="AA764" s="20">
        <v>2017.1</v>
      </c>
      <c r="AC764" s="212">
        <v>0.3</v>
      </c>
      <c r="AD764" s="24">
        <v>170360.4</v>
      </c>
      <c r="AE764" s="159" t="s">
        <v>4968</v>
      </c>
      <c r="AI764" s="159"/>
      <c r="AN764" s="24">
        <f t="shared" si="18"/>
        <v>170360.4</v>
      </c>
      <c r="AO764" s="24">
        <f t="shared" si="29"/>
        <v>397507.6</v>
      </c>
      <c r="AP764" s="212">
        <f t="shared" si="30"/>
        <v>0.3</v>
      </c>
      <c r="AQ764" s="159"/>
    </row>
    <row r="765" spans="2:43" ht="21" customHeight="1">
      <c r="B765" s="25" t="s">
        <v>5532</v>
      </c>
      <c r="C765" s="6" t="s">
        <v>2227</v>
      </c>
      <c r="D765" s="1" t="s">
        <v>2228</v>
      </c>
      <c r="E765" s="1" t="s">
        <v>2229</v>
      </c>
      <c r="F765" s="1" t="s">
        <v>4222</v>
      </c>
      <c r="G765" s="1" t="s">
        <v>4223</v>
      </c>
      <c r="H765" s="18">
        <v>861340</v>
      </c>
      <c r="I765" s="18">
        <v>736188.03</v>
      </c>
      <c r="J765" s="3">
        <v>736188.03</v>
      </c>
      <c r="K765" s="3">
        <v>4.1880342178046703E-3</v>
      </c>
      <c r="M765" s="1" t="s">
        <v>2040</v>
      </c>
      <c r="N765" s="1" t="s">
        <v>4224</v>
      </c>
      <c r="O765" s="1" t="s">
        <v>2034</v>
      </c>
      <c r="P765" s="1">
        <v>2016.9</v>
      </c>
      <c r="Q765" s="1" t="s">
        <v>1980</v>
      </c>
      <c r="R765" s="2" t="s">
        <v>3423</v>
      </c>
      <c r="S765" s="1" t="s">
        <v>4215</v>
      </c>
      <c r="T765" s="1" t="s">
        <v>1982</v>
      </c>
      <c r="X765" s="20" t="s">
        <v>1506</v>
      </c>
      <c r="Y765" s="212">
        <v>0.6</v>
      </c>
      <c r="Z765" s="24">
        <v>0</v>
      </c>
      <c r="AA765" s="20">
        <v>2017.1</v>
      </c>
      <c r="AB765" s="20" t="s">
        <v>1508</v>
      </c>
      <c r="AC765" s="212">
        <v>0.3</v>
      </c>
      <c r="AD765" s="24">
        <v>258400</v>
      </c>
      <c r="AE765" s="159" t="s">
        <v>5069</v>
      </c>
      <c r="AI765" s="159"/>
      <c r="AN765" s="24">
        <f t="shared" si="18"/>
        <v>258400</v>
      </c>
      <c r="AO765" s="24">
        <f t="shared" si="29"/>
        <v>602940</v>
      </c>
      <c r="AP765" s="212">
        <f t="shared" si="30"/>
        <v>0.2999976780365477</v>
      </c>
      <c r="AQ765" s="159"/>
    </row>
    <row r="766" spans="2:43" ht="21" customHeight="1">
      <c r="B766" s="25" t="s">
        <v>5533</v>
      </c>
      <c r="C766" s="6" t="s">
        <v>2227</v>
      </c>
      <c r="D766" s="1" t="s">
        <v>2228</v>
      </c>
      <c r="E766" s="1" t="s">
        <v>2229</v>
      </c>
      <c r="F766" s="1" t="s">
        <v>4225</v>
      </c>
      <c r="G766" s="1" t="s">
        <v>4226</v>
      </c>
      <c r="H766" s="18">
        <v>183955</v>
      </c>
      <c r="I766" s="18">
        <v>157226.5</v>
      </c>
      <c r="J766" s="3">
        <v>157226.5</v>
      </c>
      <c r="K766" s="3">
        <v>-4.273504251614213E-3</v>
      </c>
      <c r="M766" s="1" t="s">
        <v>2040</v>
      </c>
      <c r="N766" s="1" t="s">
        <v>2155</v>
      </c>
      <c r="O766" s="1" t="s">
        <v>2239</v>
      </c>
      <c r="P766" s="1">
        <v>2016.9</v>
      </c>
      <c r="Q766" s="1" t="s">
        <v>1980</v>
      </c>
      <c r="R766" s="2" t="s">
        <v>3423</v>
      </c>
      <c r="S766" s="1" t="s">
        <v>4215</v>
      </c>
      <c r="T766" s="1" t="s">
        <v>1982</v>
      </c>
      <c r="X766" s="20" t="s">
        <v>1508</v>
      </c>
      <c r="Y766" s="212">
        <v>0.6</v>
      </c>
      <c r="Z766" s="24">
        <v>0</v>
      </c>
      <c r="AA766" s="20">
        <v>2017.1</v>
      </c>
      <c r="AD766" s="24">
        <v>0</v>
      </c>
      <c r="AE766" s="159"/>
      <c r="AI766" s="159"/>
      <c r="AN766" s="24">
        <f t="shared" si="18"/>
        <v>0</v>
      </c>
      <c r="AO766" s="24">
        <f t="shared" si="29"/>
        <v>183955</v>
      </c>
      <c r="AP766" s="212">
        <f t="shared" si="30"/>
        <v>0</v>
      </c>
      <c r="AQ766" s="159"/>
    </row>
    <row r="767" spans="2:43" ht="21" customHeight="1">
      <c r="B767" s="25" t="s">
        <v>5534</v>
      </c>
      <c r="C767" s="6" t="s">
        <v>2243</v>
      </c>
      <c r="D767" s="1" t="s">
        <v>2244</v>
      </c>
      <c r="E767" s="1" t="s">
        <v>2245</v>
      </c>
      <c r="F767" s="1" t="s">
        <v>2246</v>
      </c>
      <c r="G767" s="1" t="s">
        <v>2247</v>
      </c>
      <c r="H767" s="18">
        <v>592444</v>
      </c>
      <c r="I767" s="18">
        <v>575188.35</v>
      </c>
      <c r="J767" s="3">
        <v>575188.35</v>
      </c>
      <c r="K767" s="3">
        <v>0</v>
      </c>
      <c r="L767" s="1" t="s">
        <v>2248</v>
      </c>
      <c r="M767" s="1" t="s">
        <v>2051</v>
      </c>
      <c r="N767" s="1" t="s">
        <v>2052</v>
      </c>
      <c r="O767" s="1" t="s">
        <v>2249</v>
      </c>
      <c r="P767" s="1" t="s">
        <v>2250</v>
      </c>
      <c r="Q767" s="1" t="s">
        <v>1980</v>
      </c>
      <c r="R767" s="2">
        <v>0.03</v>
      </c>
      <c r="S767" s="1" t="s">
        <v>2251</v>
      </c>
      <c r="T767" s="1" t="s">
        <v>1982</v>
      </c>
      <c r="X767" s="20" t="s">
        <v>5000</v>
      </c>
      <c r="Y767" s="212">
        <v>0.4</v>
      </c>
      <c r="Z767" s="24">
        <v>236977.6</v>
      </c>
      <c r="AA767" s="159" t="s">
        <v>5001</v>
      </c>
      <c r="AB767" s="20" t="s">
        <v>4981</v>
      </c>
      <c r="AC767" s="212">
        <v>0.5</v>
      </c>
      <c r="AD767" s="24">
        <v>296222</v>
      </c>
      <c r="AE767" s="20">
        <v>2018.4</v>
      </c>
      <c r="AL767" s="24"/>
      <c r="AN767" s="20">
        <f t="shared" si="18"/>
        <v>533199.6</v>
      </c>
      <c r="AO767" s="20">
        <f t="shared" si="29"/>
        <v>59244.400000000023</v>
      </c>
      <c r="AP767" s="212">
        <f t="shared" si="30"/>
        <v>0.89999999999999991</v>
      </c>
      <c r="AQ767" s="159"/>
    </row>
    <row r="768" spans="2:43" ht="21" customHeight="1">
      <c r="B768" s="25" t="s">
        <v>5535</v>
      </c>
      <c r="C768" s="6" t="s">
        <v>2252</v>
      </c>
      <c r="D768" s="1" t="s">
        <v>2253</v>
      </c>
      <c r="E768" s="1" t="s">
        <v>2254</v>
      </c>
      <c r="F768" s="1" t="s">
        <v>2255</v>
      </c>
      <c r="G768" s="1" t="s">
        <v>2256</v>
      </c>
      <c r="H768" s="18">
        <v>223000</v>
      </c>
      <c r="I768" s="18">
        <v>200900.9</v>
      </c>
      <c r="J768" s="3">
        <v>200900.9</v>
      </c>
      <c r="K768" s="3">
        <v>9.0090089361183345E-4</v>
      </c>
      <c r="L768" s="1" t="s">
        <v>2257</v>
      </c>
      <c r="M768" s="1" t="s">
        <v>2133</v>
      </c>
      <c r="N768" s="1" t="s">
        <v>2155</v>
      </c>
      <c r="O768" s="1" t="s">
        <v>2239</v>
      </c>
      <c r="P768" s="1" t="s">
        <v>2258</v>
      </c>
      <c r="Q768" s="1" t="s">
        <v>2032</v>
      </c>
      <c r="R768" s="2">
        <v>0.11</v>
      </c>
      <c r="S768" s="1" t="s">
        <v>2259</v>
      </c>
      <c r="T768" s="1" t="s">
        <v>1982</v>
      </c>
      <c r="X768" s="20" t="s">
        <v>4966</v>
      </c>
      <c r="Y768" s="212">
        <v>0.5</v>
      </c>
      <c r="Z768" s="24">
        <v>111500</v>
      </c>
      <c r="AA768" s="159" t="s">
        <v>5002</v>
      </c>
      <c r="AB768" s="20" t="s">
        <v>5003</v>
      </c>
      <c r="AC768" s="212">
        <v>0.5</v>
      </c>
      <c r="AD768" s="24">
        <v>111500</v>
      </c>
      <c r="AE768" s="20">
        <v>2017.4</v>
      </c>
      <c r="AL768" s="24"/>
      <c r="AN768" s="20">
        <f t="shared" si="18"/>
        <v>223000</v>
      </c>
      <c r="AO768" s="20">
        <f t="shared" si="29"/>
        <v>0</v>
      </c>
      <c r="AP768" s="212">
        <f t="shared" si="30"/>
        <v>1</v>
      </c>
      <c r="AQ768" s="159"/>
    </row>
    <row r="769" spans="2:43" ht="21" customHeight="1">
      <c r="B769" s="25" t="s">
        <v>5536</v>
      </c>
      <c r="C769" s="6" t="s">
        <v>2260</v>
      </c>
      <c r="D769" s="1" t="s">
        <v>2261</v>
      </c>
      <c r="E769" s="1" t="s">
        <v>2262</v>
      </c>
      <c r="F769" s="1" t="s">
        <v>2263</v>
      </c>
      <c r="G769" s="1" t="s">
        <v>2264</v>
      </c>
      <c r="H769" s="18">
        <v>1070016</v>
      </c>
      <c r="I769" s="18">
        <v>1009449.06</v>
      </c>
      <c r="J769" s="3">
        <v>723252.83</v>
      </c>
      <c r="K769" s="3">
        <f>(H769/1.06-J769)</f>
        <v>286196.22660377354</v>
      </c>
      <c r="L769" s="1" t="s">
        <v>6581</v>
      </c>
      <c r="M769" s="1" t="s">
        <v>2133</v>
      </c>
      <c r="N769" s="1" t="s">
        <v>2265</v>
      </c>
      <c r="O769" s="1" t="s">
        <v>2266</v>
      </c>
      <c r="P769" s="1" t="s">
        <v>2204</v>
      </c>
      <c r="Q769" s="1" t="s">
        <v>1980</v>
      </c>
      <c r="R769" s="2">
        <v>0.06</v>
      </c>
      <c r="S769" s="1" t="s">
        <v>2267</v>
      </c>
      <c r="T769" s="1" t="s">
        <v>1982</v>
      </c>
      <c r="X769" s="30" t="s">
        <v>5004</v>
      </c>
      <c r="Y769" s="212">
        <v>0.2399</v>
      </c>
      <c r="Z769" s="24">
        <v>256800</v>
      </c>
      <c r="AA769" s="20">
        <v>2016.11</v>
      </c>
      <c r="AC769" s="212">
        <v>0.32</v>
      </c>
      <c r="AD769" s="24">
        <v>342726</v>
      </c>
      <c r="AE769" s="20" t="s">
        <v>4968</v>
      </c>
      <c r="AL769" s="24"/>
      <c r="AN769" s="20">
        <f t="shared" si="18"/>
        <v>599526</v>
      </c>
      <c r="AO769" s="20">
        <f t="shared" si="29"/>
        <v>470490</v>
      </c>
      <c r="AP769" s="212">
        <f t="shared" si="30"/>
        <v>0.56029629463484654</v>
      </c>
      <c r="AQ769" s="159"/>
    </row>
    <row r="770" spans="2:43" ht="21" customHeight="1">
      <c r="B770" s="25" t="s">
        <v>5536</v>
      </c>
      <c r="C770" s="6" t="s">
        <v>2260</v>
      </c>
      <c r="D770" s="1" t="s">
        <v>2261</v>
      </c>
      <c r="E770" s="1" t="s">
        <v>2262</v>
      </c>
      <c r="F770" s="1" t="s">
        <v>6710</v>
      </c>
      <c r="G770" s="1" t="s">
        <v>6711</v>
      </c>
      <c r="H770" s="18">
        <v>766648</v>
      </c>
      <c r="I770" s="18">
        <v>723252.83</v>
      </c>
      <c r="J770" s="3">
        <v>723252.83</v>
      </c>
      <c r="K770" s="3">
        <v>0</v>
      </c>
      <c r="M770" s="1" t="s">
        <v>1937</v>
      </c>
      <c r="N770" s="1" t="s">
        <v>1950</v>
      </c>
      <c r="O770" s="1" t="s">
        <v>6712</v>
      </c>
      <c r="P770" s="1" t="s">
        <v>6713</v>
      </c>
      <c r="Q770" s="1" t="s">
        <v>1929</v>
      </c>
      <c r="R770" s="2">
        <v>0.06</v>
      </c>
      <c r="S770" s="1" t="s">
        <v>2267</v>
      </c>
      <c r="X770" s="30"/>
      <c r="Y770" s="212"/>
      <c r="Z770" s="24"/>
      <c r="AL770" s="24"/>
      <c r="AQ770" s="159"/>
    </row>
    <row r="771" spans="2:43" ht="21" customHeight="1">
      <c r="B771" s="25" t="s">
        <v>5537</v>
      </c>
      <c r="C771" s="6" t="s">
        <v>2268</v>
      </c>
      <c r="D771" s="1" t="s">
        <v>2269</v>
      </c>
      <c r="E771" s="1" t="s">
        <v>2270</v>
      </c>
      <c r="F771" s="1" t="s">
        <v>2271</v>
      </c>
      <c r="G771" s="1" t="s">
        <v>6664</v>
      </c>
      <c r="H771" s="18">
        <v>462000</v>
      </c>
      <c r="I771" s="18">
        <v>435849.06</v>
      </c>
      <c r="J771" s="3">
        <v>399528.3</v>
      </c>
      <c r="K771" s="3">
        <v>36320.756603773567</v>
      </c>
      <c r="L771" s="1" t="s">
        <v>2272</v>
      </c>
      <c r="M771" s="1" t="s">
        <v>2273</v>
      </c>
      <c r="N771" s="1" t="s">
        <v>2274</v>
      </c>
      <c r="O771" s="1" t="s">
        <v>2275</v>
      </c>
      <c r="P771" s="1" t="s">
        <v>2276</v>
      </c>
      <c r="Q771" s="1" t="s">
        <v>2032</v>
      </c>
      <c r="R771" s="2">
        <v>0.06</v>
      </c>
      <c r="S771" s="1" t="s">
        <v>2277</v>
      </c>
      <c r="T771" s="1" t="s">
        <v>1982</v>
      </c>
      <c r="X771" s="30" t="s">
        <v>4966</v>
      </c>
      <c r="Y771" s="212">
        <v>0.5</v>
      </c>
      <c r="Z771" s="24">
        <v>231000</v>
      </c>
      <c r="AA771" s="20">
        <v>2016.12</v>
      </c>
      <c r="AD771" s="24">
        <v>0</v>
      </c>
      <c r="AL771" s="24"/>
      <c r="AN771" s="20">
        <f t="shared" si="18"/>
        <v>231000</v>
      </c>
      <c r="AO771" s="20">
        <f t="shared" ref="AO771:AO779" si="31">H771-AN771</f>
        <v>231000</v>
      </c>
      <c r="AP771" s="212">
        <f t="shared" ref="AP771:AP779" si="32">AN771/H771</f>
        <v>0.5</v>
      </c>
      <c r="AQ771" s="159"/>
    </row>
    <row r="772" spans="2:43" ht="21" customHeight="1">
      <c r="B772" s="25" t="s">
        <v>5538</v>
      </c>
      <c r="C772" s="6" t="s">
        <v>2268</v>
      </c>
      <c r="D772" s="1" t="s">
        <v>2269</v>
      </c>
      <c r="E772" s="1" t="s">
        <v>2270</v>
      </c>
      <c r="F772" s="1" t="s">
        <v>2278</v>
      </c>
      <c r="G772" s="1" t="s">
        <v>6664</v>
      </c>
      <c r="H772" s="18">
        <v>1110000</v>
      </c>
      <c r="I772" s="18">
        <v>1047169.81</v>
      </c>
      <c r="J772" s="3">
        <v>959905.66</v>
      </c>
      <c r="K772" s="3">
        <v>87264.151320754667</v>
      </c>
      <c r="L772" s="1" t="s">
        <v>2272</v>
      </c>
      <c r="M772" s="1" t="s">
        <v>2273</v>
      </c>
      <c r="N772" s="1" t="s">
        <v>2279</v>
      </c>
      <c r="O772" s="1">
        <v>2016.11</v>
      </c>
      <c r="P772" s="1" t="s">
        <v>2276</v>
      </c>
      <c r="Q772" s="1" t="s">
        <v>2032</v>
      </c>
      <c r="R772" s="2">
        <v>0.06</v>
      </c>
      <c r="S772" s="1" t="s">
        <v>2277</v>
      </c>
      <c r="T772" s="1" t="s">
        <v>1982</v>
      </c>
      <c r="X772" s="30" t="s">
        <v>4966</v>
      </c>
      <c r="Y772" s="212">
        <v>0.5</v>
      </c>
      <c r="Z772" s="24">
        <v>555000</v>
      </c>
      <c r="AA772" s="20">
        <v>2016.12</v>
      </c>
      <c r="AD772" s="24">
        <v>0</v>
      </c>
      <c r="AI772" s="212"/>
      <c r="AL772" s="24"/>
      <c r="AN772" s="20">
        <f t="shared" si="18"/>
        <v>555000</v>
      </c>
      <c r="AO772" s="20">
        <f t="shared" si="31"/>
        <v>555000</v>
      </c>
      <c r="AP772" s="212">
        <f t="shared" si="32"/>
        <v>0.5</v>
      </c>
      <c r="AQ772" s="159"/>
    </row>
    <row r="773" spans="2:43" ht="21" customHeight="1">
      <c r="B773" s="25" t="s">
        <v>5539</v>
      </c>
      <c r="C773" s="6" t="s">
        <v>2281</v>
      </c>
      <c r="D773" s="1" t="s">
        <v>2282</v>
      </c>
      <c r="E773" s="1" t="s">
        <v>2283</v>
      </c>
      <c r="F773" s="1" t="s">
        <v>2284</v>
      </c>
      <c r="G773" s="1" t="s">
        <v>2285</v>
      </c>
      <c r="H773" s="18">
        <v>40183.75</v>
      </c>
      <c r="I773" s="18">
        <v>36201.58</v>
      </c>
      <c r="J773" s="3">
        <v>36201.58</v>
      </c>
      <c r="K773" s="3">
        <v>-3.4234234262839891E-3</v>
      </c>
      <c r="L773" s="1" t="s">
        <v>2020</v>
      </c>
      <c r="M773" s="1" t="s">
        <v>2273</v>
      </c>
      <c r="N773" s="1" t="s">
        <v>2286</v>
      </c>
      <c r="O773" s="1" t="s">
        <v>2287</v>
      </c>
      <c r="P773" s="1" t="s">
        <v>2288</v>
      </c>
      <c r="Q773" s="1" t="s">
        <v>1980</v>
      </c>
      <c r="R773" s="2">
        <v>0.11</v>
      </c>
      <c r="S773" s="1" t="s">
        <v>2033</v>
      </c>
      <c r="T773" s="1" t="s">
        <v>1982</v>
      </c>
      <c r="X773" s="30" t="s">
        <v>1508</v>
      </c>
      <c r="Y773" s="212">
        <v>1</v>
      </c>
      <c r="Z773" s="24">
        <v>40183.75</v>
      </c>
      <c r="AA773" s="20">
        <v>2017.5</v>
      </c>
      <c r="AD773" s="24">
        <v>0</v>
      </c>
      <c r="AL773" s="24"/>
      <c r="AN773" s="20">
        <f t="shared" si="18"/>
        <v>40183.75</v>
      </c>
      <c r="AO773" s="20">
        <f t="shared" si="31"/>
        <v>0</v>
      </c>
      <c r="AP773" s="212">
        <f t="shared" si="32"/>
        <v>1</v>
      </c>
      <c r="AQ773" s="159"/>
    </row>
    <row r="774" spans="2:43" ht="21" customHeight="1">
      <c r="B774" s="25" t="s">
        <v>5540</v>
      </c>
      <c r="C774" s="6" t="s">
        <v>2289</v>
      </c>
      <c r="D774" s="1" t="s">
        <v>2290</v>
      </c>
      <c r="E774" s="1" t="s">
        <v>2291</v>
      </c>
      <c r="F774" s="1" t="s">
        <v>2292</v>
      </c>
      <c r="G774" s="1" t="s">
        <v>2293</v>
      </c>
      <c r="H774" s="18">
        <v>168500</v>
      </c>
      <c r="I774" s="18">
        <v>151801.79999999999</v>
      </c>
      <c r="J774" s="3">
        <v>151801.79999999999</v>
      </c>
      <c r="K774" s="3">
        <v>1.8018017872236669E-3</v>
      </c>
      <c r="L774" s="1" t="s">
        <v>2294</v>
      </c>
      <c r="M774" s="1" t="s">
        <v>2133</v>
      </c>
      <c r="N774" s="1" t="s">
        <v>2295</v>
      </c>
      <c r="O774" s="1" t="s">
        <v>2221</v>
      </c>
      <c r="P774" s="1" t="s">
        <v>2296</v>
      </c>
      <c r="Q774" s="1" t="s">
        <v>2032</v>
      </c>
      <c r="R774" s="2">
        <v>0.11</v>
      </c>
      <c r="S774" s="1" t="s">
        <v>2297</v>
      </c>
      <c r="T774" s="1" t="s">
        <v>1982</v>
      </c>
      <c r="X774" s="30" t="s">
        <v>1508</v>
      </c>
      <c r="Y774" s="212">
        <v>0.9</v>
      </c>
      <c r="Z774" s="24">
        <v>151650</v>
      </c>
      <c r="AA774" s="20">
        <v>2017.5</v>
      </c>
      <c r="AD774" s="24">
        <v>0</v>
      </c>
      <c r="AL774" s="24"/>
      <c r="AN774" s="20">
        <f t="shared" si="18"/>
        <v>151650</v>
      </c>
      <c r="AO774" s="20">
        <f t="shared" si="31"/>
        <v>16850</v>
      </c>
      <c r="AP774" s="212">
        <f t="shared" si="32"/>
        <v>0.9</v>
      </c>
      <c r="AQ774" s="159"/>
    </row>
    <row r="775" spans="2:43" ht="21" customHeight="1">
      <c r="B775" s="25" t="s">
        <v>5541</v>
      </c>
      <c r="C775" s="6" t="s">
        <v>2298</v>
      </c>
      <c r="D775" s="1" t="s">
        <v>2299</v>
      </c>
      <c r="E775" s="1" t="s">
        <v>2300</v>
      </c>
      <c r="F775" s="1" t="s">
        <v>2301</v>
      </c>
      <c r="G775" s="1" t="s">
        <v>2302</v>
      </c>
      <c r="H775" s="18">
        <v>279800</v>
      </c>
      <c r="I775" s="18">
        <v>254363.64</v>
      </c>
      <c r="K775" s="3">
        <f>(H775/1.1-J775)</f>
        <v>254363.63636363635</v>
      </c>
      <c r="M775" s="1" t="s">
        <v>1980</v>
      </c>
      <c r="N775" s="1" t="s">
        <v>2155</v>
      </c>
      <c r="O775" s="1" t="s">
        <v>2204</v>
      </c>
      <c r="P775" s="1" t="s">
        <v>2204</v>
      </c>
      <c r="Q775" s="1" t="s">
        <v>1980</v>
      </c>
      <c r="R775" s="2">
        <v>0.11</v>
      </c>
      <c r="S775" s="1" t="s">
        <v>2297</v>
      </c>
      <c r="T775" s="1" t="s">
        <v>1982</v>
      </c>
      <c r="Y775" s="212"/>
      <c r="Z775" s="24">
        <v>0</v>
      </c>
      <c r="AD775" s="24">
        <v>0</v>
      </c>
      <c r="AL775" s="24"/>
      <c r="AN775" s="20">
        <f t="shared" ref="AN775:AN868" si="33">Z775+AD775+AH775+AL775</f>
        <v>0</v>
      </c>
      <c r="AO775" s="20">
        <f t="shared" si="31"/>
        <v>279800</v>
      </c>
      <c r="AP775" s="212">
        <f t="shared" si="32"/>
        <v>0</v>
      </c>
      <c r="AQ775" s="159"/>
    </row>
    <row r="776" spans="2:43" ht="21" customHeight="1">
      <c r="B776" s="25" t="s">
        <v>5542</v>
      </c>
      <c r="C776" s="6" t="s">
        <v>2303</v>
      </c>
      <c r="D776" s="1" t="s">
        <v>2304</v>
      </c>
      <c r="E776" s="1" t="s">
        <v>2305</v>
      </c>
      <c r="F776" s="1" t="s">
        <v>2306</v>
      </c>
      <c r="G776" s="1" t="s">
        <v>2307</v>
      </c>
      <c r="H776" s="18">
        <v>9199450</v>
      </c>
      <c r="I776" s="18">
        <v>8678726.4199999999</v>
      </c>
      <c r="J776" s="3">
        <v>8678726.4199999999</v>
      </c>
      <c r="K776" s="3">
        <v>-4.9056615680456161E-3</v>
      </c>
      <c r="L776" s="1" t="s">
        <v>2308</v>
      </c>
      <c r="M776" s="1" t="s">
        <v>2273</v>
      </c>
      <c r="N776" s="1" t="s">
        <v>1991</v>
      </c>
      <c r="O776" s="1" t="s">
        <v>2309</v>
      </c>
      <c r="P776" s="1" t="s">
        <v>2258</v>
      </c>
      <c r="Q776" s="1" t="s">
        <v>1980</v>
      </c>
      <c r="R776" s="2">
        <v>0.06</v>
      </c>
      <c r="S776" s="1" t="s">
        <v>2310</v>
      </c>
      <c r="T776" s="1" t="s">
        <v>1982</v>
      </c>
      <c r="X776" s="20" t="s">
        <v>4966</v>
      </c>
      <c r="Y776" s="212">
        <v>0.3</v>
      </c>
      <c r="Z776" s="24">
        <v>2759835</v>
      </c>
      <c r="AA776" s="20">
        <v>2016.12</v>
      </c>
      <c r="AC776" s="212">
        <v>0.2</v>
      </c>
      <c r="AD776" s="24">
        <v>1839890</v>
      </c>
      <c r="AE776" s="20">
        <v>2017.11</v>
      </c>
      <c r="AG776" s="212">
        <v>0.2</v>
      </c>
      <c r="AH776" s="24">
        <v>1839890</v>
      </c>
      <c r="AI776" s="20">
        <v>2018.3</v>
      </c>
      <c r="AL776" s="24"/>
      <c r="AN776" s="20">
        <f t="shared" si="33"/>
        <v>6439615</v>
      </c>
      <c r="AO776" s="20">
        <f t="shared" si="31"/>
        <v>2759835</v>
      </c>
      <c r="AP776" s="212">
        <f t="shared" si="32"/>
        <v>0.7</v>
      </c>
      <c r="AQ776" s="159"/>
    </row>
    <row r="777" spans="2:43" ht="21" customHeight="1">
      <c r="B777" s="25" t="s">
        <v>5543</v>
      </c>
      <c r="C777" s="6" t="s">
        <v>2303</v>
      </c>
      <c r="D777" s="1" t="s">
        <v>2304</v>
      </c>
      <c r="E777" s="1" t="s">
        <v>2305</v>
      </c>
      <c r="F777" s="1" t="s">
        <v>4227</v>
      </c>
      <c r="G777" s="1" t="s">
        <v>4228</v>
      </c>
      <c r="H777" s="18">
        <v>8438640</v>
      </c>
      <c r="I777" s="18">
        <f>SUM(J777:K777)</f>
        <v>7212512.820512821</v>
      </c>
      <c r="J777" s="3">
        <v>4212512.82</v>
      </c>
      <c r="K777" s="3">
        <v>3000000.0005128207</v>
      </c>
      <c r="M777" s="1" t="s">
        <v>2273</v>
      </c>
      <c r="N777" s="1" t="s">
        <v>1991</v>
      </c>
      <c r="O777" s="1" t="s">
        <v>2309</v>
      </c>
      <c r="P777" s="1" t="s">
        <v>2258</v>
      </c>
      <c r="Q777" s="1" t="s">
        <v>1980</v>
      </c>
      <c r="R777" s="2" t="s">
        <v>3423</v>
      </c>
      <c r="S777" s="1" t="s">
        <v>4229</v>
      </c>
      <c r="T777" s="1" t="s">
        <v>1982</v>
      </c>
      <c r="X777" s="20" t="s">
        <v>1506</v>
      </c>
      <c r="Y777" s="212">
        <v>0.3</v>
      </c>
      <c r="Z777" s="24">
        <v>0</v>
      </c>
      <c r="AA777" s="20">
        <v>2016.12</v>
      </c>
      <c r="AC777" s="212">
        <v>0.2</v>
      </c>
      <c r="AD777" s="24">
        <v>0</v>
      </c>
      <c r="AE777" s="159" t="s">
        <v>5001</v>
      </c>
      <c r="AG777" s="212">
        <v>0.2</v>
      </c>
      <c r="AH777" s="24">
        <v>1687728</v>
      </c>
      <c r="AI777" s="159" t="s">
        <v>1772</v>
      </c>
      <c r="AN777" s="24">
        <f t="shared" si="33"/>
        <v>1687728</v>
      </c>
      <c r="AO777" s="24">
        <f t="shared" si="31"/>
        <v>6750912</v>
      </c>
      <c r="AP777" s="212">
        <f t="shared" si="32"/>
        <v>0.2</v>
      </c>
      <c r="AQ777" s="159"/>
    </row>
    <row r="778" spans="2:43" ht="21" customHeight="1">
      <c r="B778" s="25" t="s">
        <v>5544</v>
      </c>
      <c r="C778" s="6" t="s">
        <v>2303</v>
      </c>
      <c r="D778" s="1" t="s">
        <v>2304</v>
      </c>
      <c r="E778" s="1" t="s">
        <v>2305</v>
      </c>
      <c r="F778" s="1" t="s">
        <v>4230</v>
      </c>
      <c r="G778" s="1" t="s">
        <v>4231</v>
      </c>
      <c r="H778" s="18">
        <v>3061770</v>
      </c>
      <c r="I778" s="18">
        <v>2616897.44</v>
      </c>
      <c r="J778" s="3">
        <v>2616897.44</v>
      </c>
      <c r="K778" s="3">
        <v>-4.102563951164484E-3</v>
      </c>
      <c r="M778" s="1" t="s">
        <v>2273</v>
      </c>
      <c r="N778" s="1" t="s">
        <v>4232</v>
      </c>
      <c r="O778" s="1" t="s">
        <v>2258</v>
      </c>
      <c r="P778" s="1" t="s">
        <v>4233</v>
      </c>
      <c r="Q778" s="1" t="s">
        <v>1980</v>
      </c>
      <c r="R778" s="2" t="s">
        <v>3423</v>
      </c>
      <c r="S778" s="1" t="s">
        <v>4229</v>
      </c>
      <c r="T778" s="1" t="s">
        <v>1982</v>
      </c>
      <c r="X778" s="20" t="s">
        <v>1506</v>
      </c>
      <c r="Y778" s="212">
        <v>0.3</v>
      </c>
      <c r="Z778" s="24">
        <v>0</v>
      </c>
      <c r="AA778" s="20">
        <v>2016.12</v>
      </c>
      <c r="AC778" s="212">
        <v>0.2</v>
      </c>
      <c r="AD778" s="24">
        <v>0</v>
      </c>
      <c r="AE778" s="159" t="s">
        <v>5001</v>
      </c>
      <c r="AG778" s="212">
        <v>0.2</v>
      </c>
      <c r="AH778" s="24">
        <v>612354</v>
      </c>
      <c r="AI778" s="159" t="s">
        <v>1772</v>
      </c>
      <c r="AN778" s="24">
        <f t="shared" si="33"/>
        <v>612354</v>
      </c>
      <c r="AO778" s="24">
        <f t="shared" si="31"/>
        <v>2449416</v>
      </c>
      <c r="AP778" s="212">
        <f t="shared" si="32"/>
        <v>0.2</v>
      </c>
      <c r="AQ778" s="159"/>
    </row>
    <row r="779" spans="2:43" ht="21" customHeight="1">
      <c r="B779" s="25" t="s">
        <v>5545</v>
      </c>
      <c r="C779" s="6" t="s">
        <v>2312</v>
      </c>
      <c r="D779" s="1" t="s">
        <v>2313</v>
      </c>
      <c r="E779" s="1" t="s">
        <v>2314</v>
      </c>
      <c r="F779" s="1" t="s">
        <v>43</v>
      </c>
      <c r="G779" s="1" t="s">
        <v>2315</v>
      </c>
      <c r="H779" s="18">
        <v>743905.8</v>
      </c>
      <c r="I779" s="18">
        <v>701797.92</v>
      </c>
      <c r="J779" s="3">
        <v>676939.43</v>
      </c>
      <c r="K779" s="3">
        <v>24858.494528301875</v>
      </c>
      <c r="L779" s="1" t="s">
        <v>2316</v>
      </c>
      <c r="M779" s="1" t="s">
        <v>2317</v>
      </c>
      <c r="N779" s="1" t="s">
        <v>2318</v>
      </c>
      <c r="O779" s="1" t="s">
        <v>2319</v>
      </c>
      <c r="P779" s="1" t="s">
        <v>2204</v>
      </c>
      <c r="Q779" s="1" t="s">
        <v>1980</v>
      </c>
      <c r="R779" s="2">
        <v>0.06</v>
      </c>
      <c r="S779" s="1" t="s">
        <v>2320</v>
      </c>
      <c r="T779" s="1" t="s">
        <v>1982</v>
      </c>
      <c r="X779" s="20" t="s">
        <v>5005</v>
      </c>
      <c r="Y779" s="212">
        <v>0.45</v>
      </c>
      <c r="Z779" s="24">
        <v>334757.61000000004</v>
      </c>
      <c r="AA779" s="20">
        <v>2016.11</v>
      </c>
      <c r="AC779" s="212">
        <v>0.5</v>
      </c>
      <c r="AD779" s="24">
        <v>371952.9</v>
      </c>
      <c r="AE779" s="20">
        <v>2018.1</v>
      </c>
      <c r="AL779" s="24"/>
      <c r="AN779" s="20">
        <f t="shared" si="33"/>
        <v>706710.51</v>
      </c>
      <c r="AO779" s="20">
        <f t="shared" si="31"/>
        <v>37195.290000000037</v>
      </c>
      <c r="AP779" s="212">
        <f t="shared" si="32"/>
        <v>0.95</v>
      </c>
      <c r="AQ779" s="159"/>
    </row>
    <row r="780" spans="2:43" ht="21" customHeight="1">
      <c r="B780" s="25" t="s">
        <v>5545</v>
      </c>
      <c r="C780" s="6" t="s">
        <v>2312</v>
      </c>
      <c r="D780" s="1" t="s">
        <v>2313</v>
      </c>
      <c r="E780" s="1" t="s">
        <v>2314</v>
      </c>
      <c r="F780" s="1" t="s">
        <v>7079</v>
      </c>
      <c r="G780" s="1" t="s">
        <v>7080</v>
      </c>
      <c r="H780" s="18">
        <v>743905.8</v>
      </c>
      <c r="I780" s="18">
        <v>701797.92</v>
      </c>
      <c r="K780" s="3">
        <f t="shared" ref="K780" si="34">(H780/1.06-J780)</f>
        <v>701797.92452830193</v>
      </c>
      <c r="O780" s="1" t="s">
        <v>7081</v>
      </c>
      <c r="P780" s="1" t="s">
        <v>7062</v>
      </c>
      <c r="Q780" s="1" t="s">
        <v>1929</v>
      </c>
      <c r="R780" s="2">
        <v>0.06</v>
      </c>
      <c r="Y780" s="212"/>
      <c r="Z780" s="24"/>
      <c r="AL780" s="24"/>
      <c r="AQ780" s="159"/>
    </row>
    <row r="781" spans="2:43" ht="21" customHeight="1">
      <c r="B781" s="25" t="s">
        <v>5546</v>
      </c>
      <c r="C781" s="6" t="s">
        <v>2312</v>
      </c>
      <c r="D781" s="1" t="s">
        <v>2313</v>
      </c>
      <c r="E781" s="1" t="s">
        <v>2314</v>
      </c>
      <c r="F781" s="1" t="s">
        <v>2322</v>
      </c>
      <c r="G781" s="1" t="s">
        <v>2323</v>
      </c>
      <c r="H781" s="18">
        <v>777600</v>
      </c>
      <c r="I781" s="18">
        <v>700540.54</v>
      </c>
      <c r="J781" s="3">
        <v>233513.52</v>
      </c>
      <c r="K781" s="3">
        <v>467027.02054054046</v>
      </c>
      <c r="L781" s="1" t="s">
        <v>2324</v>
      </c>
      <c r="M781" s="1" t="s">
        <v>2021</v>
      </c>
      <c r="N781" s="1" t="s">
        <v>2165</v>
      </c>
      <c r="O781" s="1" t="s">
        <v>2275</v>
      </c>
      <c r="P781" s="1" t="s">
        <v>2258</v>
      </c>
      <c r="Q781" s="1" t="s">
        <v>1980</v>
      </c>
      <c r="R781" s="2">
        <v>0.11</v>
      </c>
      <c r="S781" s="1" t="s">
        <v>2325</v>
      </c>
      <c r="T781" s="1" t="s">
        <v>1982</v>
      </c>
      <c r="X781" s="20" t="s">
        <v>5006</v>
      </c>
      <c r="Y781" s="212">
        <v>0.45</v>
      </c>
      <c r="Z781" s="24">
        <v>349920</v>
      </c>
      <c r="AA781" s="20">
        <v>2017.9</v>
      </c>
      <c r="AC781" s="212">
        <v>0.5</v>
      </c>
      <c r="AD781" s="24">
        <v>388800</v>
      </c>
      <c r="AE781" s="20">
        <v>2018.4</v>
      </c>
      <c r="AL781" s="24"/>
      <c r="AN781" s="20">
        <f t="shared" si="33"/>
        <v>738720</v>
      </c>
      <c r="AO781" s="20">
        <f t="shared" ref="AO781:AO788" si="35">H781-AN781</f>
        <v>38880</v>
      </c>
      <c r="AP781" s="212">
        <f t="shared" ref="AP781:AP788" si="36">AN781/H781</f>
        <v>0.95</v>
      </c>
      <c r="AQ781" s="159"/>
    </row>
    <row r="782" spans="2:43" ht="21" customHeight="1">
      <c r="B782" s="25" t="s">
        <v>5547</v>
      </c>
      <c r="C782" s="6" t="s">
        <v>2312</v>
      </c>
      <c r="D782" s="1" t="s">
        <v>2313</v>
      </c>
      <c r="E782" s="1" t="s">
        <v>2314</v>
      </c>
      <c r="F782" s="1" t="s">
        <v>2326</v>
      </c>
      <c r="G782" s="1" t="s">
        <v>2327</v>
      </c>
      <c r="H782" s="18">
        <v>518400</v>
      </c>
      <c r="I782" s="18">
        <v>467027.03</v>
      </c>
      <c r="J782" s="3">
        <v>158378.38</v>
      </c>
      <c r="K782" s="3">
        <v>308648.64702702698</v>
      </c>
      <c r="L782" s="1" t="s">
        <v>2328</v>
      </c>
      <c r="M782" s="1" t="s">
        <v>2021</v>
      </c>
      <c r="N782" s="1" t="s">
        <v>2165</v>
      </c>
      <c r="O782" s="1" t="s">
        <v>2309</v>
      </c>
      <c r="P782" s="1" t="s">
        <v>2258</v>
      </c>
      <c r="Q782" s="1" t="s">
        <v>1980</v>
      </c>
      <c r="R782" s="2">
        <v>0.11</v>
      </c>
      <c r="S782" s="1" t="s">
        <v>2325</v>
      </c>
      <c r="T782" s="1" t="s">
        <v>1982</v>
      </c>
      <c r="X782" s="20" t="s">
        <v>5006</v>
      </c>
      <c r="Y782" s="212">
        <v>0.125</v>
      </c>
      <c r="Z782" s="24">
        <v>64800</v>
      </c>
      <c r="AA782" s="20" t="s">
        <v>4978</v>
      </c>
      <c r="AC782" s="212">
        <v>0.20830000000000001</v>
      </c>
      <c r="AD782" s="24">
        <v>108000</v>
      </c>
      <c r="AE782" s="20" t="s">
        <v>5007</v>
      </c>
      <c r="AG782" s="212">
        <v>4.1599999999999998E-2</v>
      </c>
      <c r="AH782" s="24">
        <v>21600</v>
      </c>
      <c r="AI782" s="20">
        <v>2017.12</v>
      </c>
      <c r="AK782" s="212"/>
      <c r="AL782" s="24">
        <v>151200</v>
      </c>
      <c r="AM782" s="20" t="s">
        <v>6087</v>
      </c>
      <c r="AN782" s="20">
        <f t="shared" si="33"/>
        <v>345600</v>
      </c>
      <c r="AO782" s="20">
        <f t="shared" si="35"/>
        <v>172800</v>
      </c>
      <c r="AP782" s="212">
        <f t="shared" si="36"/>
        <v>0.66666666666666663</v>
      </c>
      <c r="AQ782" s="159"/>
    </row>
    <row r="783" spans="2:43" ht="21" customHeight="1">
      <c r="B783" s="25" t="s">
        <v>5548</v>
      </c>
      <c r="C783" s="6" t="s">
        <v>2312</v>
      </c>
      <c r="D783" s="1" t="s">
        <v>2313</v>
      </c>
      <c r="E783" s="1" t="s">
        <v>2314</v>
      </c>
      <c r="F783" s="1" t="s">
        <v>2329</v>
      </c>
      <c r="G783" s="1" t="s">
        <v>2330</v>
      </c>
      <c r="H783" s="18">
        <v>388800</v>
      </c>
      <c r="I783" s="18">
        <v>350270.27</v>
      </c>
      <c r="J783" s="3">
        <v>116756.73</v>
      </c>
      <c r="K783" s="3">
        <v>233513.54027027026</v>
      </c>
      <c r="L783" s="1" t="s">
        <v>2331</v>
      </c>
      <c r="M783" s="1" t="s">
        <v>2021</v>
      </c>
      <c r="N783" s="1" t="s">
        <v>2165</v>
      </c>
      <c r="O783" s="1" t="s">
        <v>2275</v>
      </c>
      <c r="P783" s="1" t="s">
        <v>2258</v>
      </c>
      <c r="Q783" s="1" t="s">
        <v>1980</v>
      </c>
      <c r="R783" s="2">
        <v>0.11</v>
      </c>
      <c r="S783" s="1" t="s">
        <v>2332</v>
      </c>
      <c r="T783" s="1" t="s">
        <v>1982</v>
      </c>
      <c r="Y783" s="212">
        <v>0.45</v>
      </c>
      <c r="Z783" s="24">
        <v>174960</v>
      </c>
      <c r="AA783" s="20" t="s">
        <v>4978</v>
      </c>
      <c r="AC783" s="212">
        <v>0.33329999999999999</v>
      </c>
      <c r="AD783" s="24">
        <v>129600</v>
      </c>
      <c r="AE783" s="20">
        <v>2018.2</v>
      </c>
      <c r="AG783" s="212">
        <v>4.1599999999999998E-2</v>
      </c>
      <c r="AH783" s="24">
        <v>12600</v>
      </c>
      <c r="AI783" s="20">
        <v>2018.3</v>
      </c>
      <c r="AK783" s="212"/>
      <c r="AL783" s="24">
        <v>64800</v>
      </c>
      <c r="AM783" s="20" t="s">
        <v>6088</v>
      </c>
      <c r="AN783" s="20">
        <f t="shared" si="33"/>
        <v>381960</v>
      </c>
      <c r="AO783" s="20">
        <f t="shared" si="35"/>
        <v>6840</v>
      </c>
      <c r="AP783" s="212">
        <f t="shared" si="36"/>
        <v>0.9824074074074074</v>
      </c>
      <c r="AQ783" s="159"/>
    </row>
    <row r="784" spans="2:43" ht="21" customHeight="1">
      <c r="B784" s="25" t="s">
        <v>5549</v>
      </c>
      <c r="C784" s="6" t="s">
        <v>2312</v>
      </c>
      <c r="D784" s="1" t="s">
        <v>2313</v>
      </c>
      <c r="E784" s="1" t="s">
        <v>2314</v>
      </c>
      <c r="F784" s="1" t="s">
        <v>4234</v>
      </c>
      <c r="G784" s="1" t="s">
        <v>4235</v>
      </c>
      <c r="H784" s="18">
        <v>1201154.98</v>
      </c>
      <c r="I784" s="18">
        <v>1026628.19</v>
      </c>
      <c r="J784" s="3">
        <v>1026628.19</v>
      </c>
      <c r="K784" s="3">
        <v>-1.9658118253573775E-3</v>
      </c>
      <c r="M784" s="1" t="s">
        <v>2021</v>
      </c>
      <c r="N784" s="1" t="s">
        <v>4236</v>
      </c>
      <c r="O784" s="1" t="s">
        <v>2204</v>
      </c>
      <c r="P784" s="1" t="s">
        <v>2102</v>
      </c>
      <c r="Q784" s="1" t="s">
        <v>1980</v>
      </c>
      <c r="R784" s="2" t="s">
        <v>3423</v>
      </c>
      <c r="S784" s="1" t="s">
        <v>4237</v>
      </c>
      <c r="T784" s="1" t="s">
        <v>1982</v>
      </c>
      <c r="X784" s="20" t="s">
        <v>1506</v>
      </c>
      <c r="Y784" s="212">
        <v>0.45</v>
      </c>
      <c r="Z784" s="24">
        <v>0</v>
      </c>
      <c r="AA784" s="20">
        <v>2016.11</v>
      </c>
      <c r="AC784" s="212">
        <v>0.48899999999999999</v>
      </c>
      <c r="AD784" s="24">
        <v>587402</v>
      </c>
      <c r="AE784" s="159" t="s">
        <v>5070</v>
      </c>
      <c r="AI784" s="159"/>
      <c r="AN784" s="24">
        <f t="shared" si="33"/>
        <v>587402</v>
      </c>
      <c r="AO784" s="24">
        <f t="shared" si="35"/>
        <v>613752.98</v>
      </c>
      <c r="AP784" s="212">
        <f t="shared" si="36"/>
        <v>0.48903098249653015</v>
      </c>
      <c r="AQ784" s="159"/>
    </row>
    <row r="785" spans="1:45" ht="21" customHeight="1">
      <c r="B785" s="25" t="s">
        <v>5550</v>
      </c>
      <c r="C785" s="6" t="s">
        <v>2312</v>
      </c>
      <c r="D785" s="1" t="s">
        <v>2313</v>
      </c>
      <c r="E785" s="1" t="s">
        <v>2314</v>
      </c>
      <c r="F785" s="1" t="s">
        <v>1249</v>
      </c>
      <c r="G785" s="1" t="s">
        <v>4238</v>
      </c>
      <c r="H785" s="18">
        <v>394100</v>
      </c>
      <c r="I785" s="18">
        <v>336837.61</v>
      </c>
      <c r="J785" s="3">
        <v>336837.61</v>
      </c>
      <c r="K785" s="3">
        <v>-3.1623931135982275E-3</v>
      </c>
      <c r="M785" s="1" t="s">
        <v>2021</v>
      </c>
      <c r="N785" s="1" t="s">
        <v>4239</v>
      </c>
      <c r="O785" s="1" t="s">
        <v>2204</v>
      </c>
      <c r="P785" s="1" t="s">
        <v>2102</v>
      </c>
      <c r="Q785" s="1" t="s">
        <v>1980</v>
      </c>
      <c r="R785" s="2" t="s">
        <v>3423</v>
      </c>
      <c r="S785" s="1" t="s">
        <v>4237</v>
      </c>
      <c r="T785" s="1" t="s">
        <v>1982</v>
      </c>
      <c r="X785" s="20" t="s">
        <v>1506</v>
      </c>
      <c r="Y785" s="212">
        <v>0.45</v>
      </c>
      <c r="Z785" s="24">
        <v>0</v>
      </c>
      <c r="AA785" s="20">
        <v>2016.11</v>
      </c>
      <c r="AC785" s="212">
        <v>0.5</v>
      </c>
      <c r="AD785" s="24">
        <v>197050</v>
      </c>
      <c r="AE785" s="159" t="s">
        <v>5070</v>
      </c>
      <c r="AI785" s="159"/>
      <c r="AN785" s="24">
        <f t="shared" si="33"/>
        <v>197050</v>
      </c>
      <c r="AO785" s="24">
        <f t="shared" si="35"/>
        <v>197050</v>
      </c>
      <c r="AP785" s="212">
        <f t="shared" si="36"/>
        <v>0.5</v>
      </c>
      <c r="AQ785" s="159"/>
    </row>
    <row r="786" spans="1:45" ht="21" customHeight="1">
      <c r="B786" s="25" t="s">
        <v>5551</v>
      </c>
      <c r="C786" s="6" t="s">
        <v>63</v>
      </c>
      <c r="D786" s="1" t="s">
        <v>2333</v>
      </c>
      <c r="E786" s="1" t="s">
        <v>2334</v>
      </c>
      <c r="F786" s="1" t="s">
        <v>2335</v>
      </c>
      <c r="G786" s="1" t="s">
        <v>2336</v>
      </c>
      <c r="H786" s="18">
        <v>3864000</v>
      </c>
      <c r="I786" s="18">
        <v>3645283.02</v>
      </c>
      <c r="K786" s="3">
        <f t="shared" ref="K786:K790" si="37">(H786/1.06-J786)</f>
        <v>3645283.0188679243</v>
      </c>
      <c r="M786" s="1" t="s">
        <v>2273</v>
      </c>
      <c r="N786" s="1" t="s">
        <v>2165</v>
      </c>
      <c r="O786" s="1" t="s">
        <v>2172</v>
      </c>
      <c r="P786" s="1" t="s">
        <v>2178</v>
      </c>
      <c r="Q786" s="1" t="s">
        <v>1980</v>
      </c>
      <c r="R786" s="2">
        <v>0.06</v>
      </c>
      <c r="S786" s="1" t="s">
        <v>2337</v>
      </c>
      <c r="T786" s="1" t="s">
        <v>1982</v>
      </c>
      <c r="Y786" s="212"/>
      <c r="Z786" s="24"/>
      <c r="AL786" s="24"/>
      <c r="AN786" s="20">
        <f t="shared" si="33"/>
        <v>0</v>
      </c>
      <c r="AO786" s="20">
        <f t="shared" si="35"/>
        <v>3864000</v>
      </c>
      <c r="AP786" s="212">
        <f t="shared" si="36"/>
        <v>0</v>
      </c>
      <c r="AQ786" s="159"/>
    </row>
    <row r="787" spans="1:45" ht="21" customHeight="1">
      <c r="B787" s="25" t="s">
        <v>5552</v>
      </c>
      <c r="C787" s="6" t="s">
        <v>2338</v>
      </c>
      <c r="D787" s="1" t="s">
        <v>2333</v>
      </c>
      <c r="E787" s="1" t="s">
        <v>2334</v>
      </c>
      <c r="F787" s="1" t="s">
        <v>2339</v>
      </c>
      <c r="G787" s="1" t="s">
        <v>2340</v>
      </c>
      <c r="H787" s="18">
        <v>20028000</v>
      </c>
      <c r="I787" s="18">
        <v>18894339.620000001</v>
      </c>
      <c r="K787" s="3">
        <f t="shared" si="37"/>
        <v>18894339.622641508</v>
      </c>
      <c r="M787" s="1" t="s">
        <v>2273</v>
      </c>
      <c r="N787" s="1" t="s">
        <v>2165</v>
      </c>
      <c r="O787" s="1" t="s">
        <v>2172</v>
      </c>
      <c r="P787" s="1" t="s">
        <v>2178</v>
      </c>
      <c r="Q787" s="1" t="s">
        <v>1980</v>
      </c>
      <c r="R787" s="2">
        <v>0.06</v>
      </c>
      <c r="S787" s="1" t="s">
        <v>2341</v>
      </c>
      <c r="T787" s="1" t="s">
        <v>1982</v>
      </c>
      <c r="Y787" s="212"/>
      <c r="Z787" s="24"/>
      <c r="AL787" s="24"/>
      <c r="AN787" s="20">
        <f t="shared" si="33"/>
        <v>0</v>
      </c>
      <c r="AO787" s="20">
        <f t="shared" si="35"/>
        <v>20028000</v>
      </c>
      <c r="AP787" s="212">
        <f t="shared" si="36"/>
        <v>0</v>
      </c>
      <c r="AQ787" s="159"/>
    </row>
    <row r="788" spans="1:45" ht="21" customHeight="1">
      <c r="B788" s="25" t="s">
        <v>5727</v>
      </c>
      <c r="C788" s="6" t="s">
        <v>5729</v>
      </c>
      <c r="D788" s="1" t="s">
        <v>2333</v>
      </c>
      <c r="E788" s="1" t="s">
        <v>2334</v>
      </c>
      <c r="F788" s="1" t="s">
        <v>6610</v>
      </c>
      <c r="G788" s="1" t="s">
        <v>5730</v>
      </c>
      <c r="H788" s="18">
        <v>35612129</v>
      </c>
      <c r="I788" s="18">
        <v>30437717.09</v>
      </c>
      <c r="J788" s="165">
        <v>6140022.2400000002</v>
      </c>
      <c r="K788" s="3">
        <f>(H788/1.16-J788)</f>
        <v>24560088.966896556</v>
      </c>
      <c r="L788" s="3" t="s">
        <v>6909</v>
      </c>
      <c r="M788" s="1" t="s">
        <v>2273</v>
      </c>
      <c r="N788" s="1" t="s">
        <v>5731</v>
      </c>
      <c r="O788" s="1" t="s">
        <v>5732</v>
      </c>
      <c r="P788" s="1" t="s">
        <v>5733</v>
      </c>
      <c r="Q788" s="1" t="s">
        <v>1929</v>
      </c>
      <c r="R788" s="2">
        <v>0.16</v>
      </c>
      <c r="S788" s="1" t="s">
        <v>5734</v>
      </c>
      <c r="T788" s="1" t="s">
        <v>1904</v>
      </c>
      <c r="Y788" s="212"/>
      <c r="Z788" s="24"/>
      <c r="AL788" s="24"/>
      <c r="AN788" s="20">
        <f t="shared" ref="AN788:AN790" si="38">Z788+AD788+AH788+AL788</f>
        <v>0</v>
      </c>
      <c r="AO788" s="20">
        <f t="shared" si="35"/>
        <v>35612129</v>
      </c>
      <c r="AP788" s="212">
        <f t="shared" si="36"/>
        <v>0</v>
      </c>
      <c r="AQ788" s="159"/>
    </row>
    <row r="789" spans="1:45" ht="21" customHeight="1">
      <c r="B789" s="25" t="s">
        <v>5727</v>
      </c>
      <c r="C789" s="6" t="s">
        <v>5729</v>
      </c>
      <c r="D789" s="1" t="s">
        <v>2333</v>
      </c>
      <c r="E789" s="1" t="s">
        <v>2334</v>
      </c>
      <c r="F789" s="1" t="s">
        <v>6612</v>
      </c>
      <c r="G789" s="1" t="s">
        <v>6613</v>
      </c>
      <c r="H789" s="18">
        <v>35612129</v>
      </c>
      <c r="I789" s="18">
        <v>30700111.210000001</v>
      </c>
      <c r="K789" s="3">
        <f>(H789/1.16-J789)</f>
        <v>30700111.206896555</v>
      </c>
      <c r="L789" s="3"/>
      <c r="M789" s="1" t="s">
        <v>2273</v>
      </c>
      <c r="N789" s="1" t="s">
        <v>5731</v>
      </c>
      <c r="O789" s="1" t="s">
        <v>6606</v>
      </c>
      <c r="P789" s="1" t="s">
        <v>6609</v>
      </c>
      <c r="Q789" s="1" t="s">
        <v>6607</v>
      </c>
      <c r="R789" s="2">
        <v>0.16</v>
      </c>
      <c r="Y789" s="212"/>
      <c r="Z789" s="24"/>
      <c r="AL789" s="24"/>
      <c r="AQ789" s="159"/>
    </row>
    <row r="790" spans="1:45" ht="21" customHeight="1">
      <c r="B790" s="25" t="s">
        <v>5728</v>
      </c>
      <c r="C790" s="6" t="s">
        <v>5729</v>
      </c>
      <c r="D790" s="1" t="s">
        <v>2333</v>
      </c>
      <c r="E790" s="1" t="s">
        <v>2334</v>
      </c>
      <c r="F790" s="1" t="s">
        <v>6611</v>
      </c>
      <c r="G790" s="1" t="s">
        <v>5735</v>
      </c>
      <c r="H790" s="18">
        <v>15987871</v>
      </c>
      <c r="I790" s="18">
        <v>15082897.17</v>
      </c>
      <c r="J790" s="165">
        <v>3016579.44</v>
      </c>
      <c r="K790" s="3">
        <f t="shared" si="37"/>
        <v>12066317.72981132</v>
      </c>
      <c r="L790" s="3" t="s">
        <v>6910</v>
      </c>
      <c r="M790" s="1" t="s">
        <v>2273</v>
      </c>
      <c r="N790" s="1" t="s">
        <v>5731</v>
      </c>
      <c r="O790" s="1" t="s">
        <v>5736</v>
      </c>
      <c r="P790" s="1" t="s">
        <v>5733</v>
      </c>
      <c r="Q790" s="1" t="s">
        <v>1929</v>
      </c>
      <c r="R790" s="2">
        <v>0.06</v>
      </c>
      <c r="S790" s="1" t="s">
        <v>5734</v>
      </c>
      <c r="T790" s="1" t="s">
        <v>1904</v>
      </c>
      <c r="Y790" s="212"/>
      <c r="Z790" s="24"/>
      <c r="AL790" s="24"/>
      <c r="AN790" s="20">
        <f t="shared" si="38"/>
        <v>0</v>
      </c>
      <c r="AO790" s="20">
        <f t="shared" ref="AO790:AO824" si="39">H790-AN790</f>
        <v>15987871</v>
      </c>
      <c r="AP790" s="212">
        <f t="shared" ref="AP790:AP824" si="40">AN790/H790</f>
        <v>0</v>
      </c>
      <c r="AQ790" s="159"/>
    </row>
    <row r="791" spans="1:45" ht="21" customHeight="1">
      <c r="B791" s="25" t="s">
        <v>5553</v>
      </c>
      <c r="C791" s="6" t="s">
        <v>2342</v>
      </c>
      <c r="D791" s="1" t="s">
        <v>2343</v>
      </c>
      <c r="E791" s="1" t="s">
        <v>2344</v>
      </c>
      <c r="F791" s="1" t="s">
        <v>2345</v>
      </c>
      <c r="G791" s="1" t="s">
        <v>2346</v>
      </c>
      <c r="H791" s="18">
        <v>362000</v>
      </c>
      <c r="I791" s="18">
        <v>326126.13</v>
      </c>
      <c r="J791" s="3">
        <v>65225.23</v>
      </c>
      <c r="K791" s="3">
        <f>(H791/1.11-J791)</f>
        <v>260900.89612612608</v>
      </c>
      <c r="L791" s="1" t="s">
        <v>2347</v>
      </c>
      <c r="M791" s="1" t="s">
        <v>2193</v>
      </c>
      <c r="N791" s="1" t="s">
        <v>1991</v>
      </c>
      <c r="O791" s="1" t="s">
        <v>2348</v>
      </c>
      <c r="P791" s="1" t="s">
        <v>2276</v>
      </c>
      <c r="Q791" s="1" t="s">
        <v>2032</v>
      </c>
      <c r="R791" s="2">
        <v>0.11</v>
      </c>
      <c r="S791" s="1" t="s">
        <v>2349</v>
      </c>
      <c r="T791" s="1" t="s">
        <v>1982</v>
      </c>
      <c r="Y791" s="212"/>
      <c r="Z791" s="24">
        <v>71747.75</v>
      </c>
      <c r="AA791" s="20">
        <v>2018.7</v>
      </c>
      <c r="AD791" s="24">
        <v>0</v>
      </c>
      <c r="AL791" s="24"/>
      <c r="AN791" s="20">
        <f t="shared" si="33"/>
        <v>71747.75</v>
      </c>
      <c r="AO791" s="20">
        <f t="shared" si="39"/>
        <v>290252.25</v>
      </c>
      <c r="AP791" s="212">
        <f t="shared" si="40"/>
        <v>0.1981982044198895</v>
      </c>
      <c r="AQ791" s="159"/>
    </row>
    <row r="792" spans="1:45" s="291" customFormat="1" ht="21" customHeight="1">
      <c r="A792" s="97"/>
      <c r="B792" s="231" t="s">
        <v>7412</v>
      </c>
      <c r="C792" s="232" t="s">
        <v>2342</v>
      </c>
      <c r="D792" s="35" t="s">
        <v>2343</v>
      </c>
      <c r="E792" s="35" t="s">
        <v>2344</v>
      </c>
      <c r="F792" s="35" t="s">
        <v>9794</v>
      </c>
      <c r="G792" s="35" t="s">
        <v>2346</v>
      </c>
      <c r="H792" s="97">
        <v>286990.99</v>
      </c>
      <c r="I792" s="97">
        <v>260900.9</v>
      </c>
      <c r="J792" s="167"/>
      <c r="K792" s="167"/>
      <c r="L792" s="35"/>
      <c r="M792" s="35" t="s">
        <v>2193</v>
      </c>
      <c r="N792" s="35" t="s">
        <v>1991</v>
      </c>
      <c r="O792" s="35" t="s">
        <v>7402</v>
      </c>
      <c r="P792" s="35" t="s">
        <v>7413</v>
      </c>
      <c r="Q792" s="35" t="s">
        <v>7401</v>
      </c>
      <c r="R792" s="33">
        <v>0.1</v>
      </c>
      <c r="S792" s="35"/>
      <c r="T792" s="35"/>
      <c r="U792" s="35"/>
      <c r="V792" s="35"/>
      <c r="W792" s="35"/>
      <c r="X792" s="85"/>
      <c r="Y792" s="233"/>
      <c r="Z792" s="37"/>
      <c r="AA792" s="85"/>
      <c r="AB792" s="85"/>
      <c r="AC792" s="233"/>
      <c r="AD792" s="37"/>
      <c r="AE792" s="85"/>
      <c r="AF792" s="85"/>
      <c r="AG792" s="233"/>
      <c r="AH792" s="37"/>
      <c r="AI792" s="85"/>
      <c r="AJ792" s="85"/>
      <c r="AK792" s="85"/>
      <c r="AL792" s="37"/>
      <c r="AM792" s="85"/>
      <c r="AN792" s="85"/>
      <c r="AO792" s="85"/>
      <c r="AP792" s="233"/>
      <c r="AQ792" s="90"/>
      <c r="AR792" s="85"/>
      <c r="AS792" s="85"/>
    </row>
    <row r="793" spans="1:45" ht="21" customHeight="1">
      <c r="B793" s="25" t="s">
        <v>5554</v>
      </c>
      <c r="C793" s="6" t="s">
        <v>4240</v>
      </c>
      <c r="D793" s="1" t="s">
        <v>4241</v>
      </c>
      <c r="E793" s="1" t="s">
        <v>4242</v>
      </c>
      <c r="F793" s="1" t="s">
        <v>4243</v>
      </c>
      <c r="G793" s="1" t="s">
        <v>4244</v>
      </c>
      <c r="H793" s="18">
        <v>302283</v>
      </c>
      <c r="I793" s="18">
        <v>258361.54</v>
      </c>
      <c r="J793" s="3">
        <v>258361.54</v>
      </c>
      <c r="K793" s="3">
        <v>-1.5384615398943424E-3</v>
      </c>
      <c r="M793" s="1" t="s">
        <v>2021</v>
      </c>
      <c r="N793" s="1" t="s">
        <v>4245</v>
      </c>
      <c r="O793" s="1" t="s">
        <v>2151</v>
      </c>
      <c r="P793" s="1" t="s">
        <v>2160</v>
      </c>
      <c r="Q793" s="1" t="s">
        <v>1980</v>
      </c>
      <c r="R793" s="2" t="s">
        <v>3423</v>
      </c>
      <c r="S793" s="1" t="s">
        <v>4246</v>
      </c>
      <c r="T793" s="1" t="s">
        <v>1982</v>
      </c>
      <c r="X793" s="20" t="s">
        <v>1508</v>
      </c>
      <c r="Y793" s="212">
        <v>0.95</v>
      </c>
      <c r="Z793" s="24">
        <v>0</v>
      </c>
      <c r="AA793" s="20">
        <v>2017.1</v>
      </c>
      <c r="AC793" s="212">
        <v>0.05</v>
      </c>
      <c r="AD793" s="24">
        <v>15114.15</v>
      </c>
      <c r="AE793" s="159" t="s">
        <v>5666</v>
      </c>
      <c r="AG793" s="212">
        <v>0.05</v>
      </c>
      <c r="AH793" s="24">
        <v>15114.15</v>
      </c>
      <c r="AI793" s="159" t="s">
        <v>6092</v>
      </c>
      <c r="AN793" s="24">
        <f t="shared" si="33"/>
        <v>30228.3</v>
      </c>
      <c r="AO793" s="24">
        <f t="shared" si="39"/>
        <v>272054.7</v>
      </c>
      <c r="AP793" s="212">
        <f t="shared" si="40"/>
        <v>9.9999999999999992E-2</v>
      </c>
      <c r="AQ793" s="159"/>
    </row>
    <row r="794" spans="1:45" ht="21" customHeight="1">
      <c r="B794" s="25" t="s">
        <v>5555</v>
      </c>
      <c r="C794" s="6" t="s">
        <v>2358</v>
      </c>
      <c r="D794" s="1" t="s">
        <v>2359</v>
      </c>
      <c r="E794" s="1" t="s">
        <v>2360</v>
      </c>
      <c r="F794" s="1" t="s">
        <v>2361</v>
      </c>
      <c r="G794" s="1" t="s">
        <v>2362</v>
      </c>
      <c r="H794" s="18">
        <v>242200</v>
      </c>
      <c r="I794" s="18">
        <v>228490.57</v>
      </c>
      <c r="J794" s="3">
        <v>182792.45</v>
      </c>
      <c r="K794" s="3">
        <v>45698.116037735832</v>
      </c>
      <c r="L794" s="1" t="s">
        <v>2363</v>
      </c>
      <c r="M794" s="1" t="s">
        <v>2273</v>
      </c>
      <c r="N794" s="1" t="s">
        <v>1986</v>
      </c>
      <c r="O794" s="1" t="s">
        <v>2151</v>
      </c>
      <c r="P794" s="1" t="s">
        <v>2364</v>
      </c>
      <c r="Q794" s="1" t="s">
        <v>1980</v>
      </c>
      <c r="R794" s="2">
        <v>0.06</v>
      </c>
      <c r="S794" s="1" t="s">
        <v>2365</v>
      </c>
      <c r="T794" s="1" t="s">
        <v>1982</v>
      </c>
      <c r="Y794" s="212"/>
      <c r="Z794" s="24">
        <v>0</v>
      </c>
      <c r="AD794" s="24">
        <v>0</v>
      </c>
      <c r="AL794" s="24"/>
      <c r="AN794" s="20">
        <f t="shared" si="33"/>
        <v>0</v>
      </c>
      <c r="AO794" s="20">
        <f t="shared" si="39"/>
        <v>242200</v>
      </c>
      <c r="AP794" s="212">
        <f t="shared" si="40"/>
        <v>0</v>
      </c>
      <c r="AQ794" s="159"/>
    </row>
    <row r="795" spans="1:45" ht="21" customHeight="1">
      <c r="B795" s="25" t="s">
        <v>5556</v>
      </c>
      <c r="C795" s="6" t="s">
        <v>46</v>
      </c>
      <c r="D795" s="1" t="s">
        <v>2366</v>
      </c>
      <c r="E795" s="1" t="s">
        <v>2367</v>
      </c>
      <c r="F795" s="1" t="s">
        <v>2368</v>
      </c>
      <c r="G795" s="1" t="s">
        <v>2369</v>
      </c>
      <c r="H795" s="18">
        <v>160000</v>
      </c>
      <c r="I795" s="18">
        <v>144144.14000000001</v>
      </c>
      <c r="J795" s="3">
        <v>144144.14000000001</v>
      </c>
      <c r="K795" s="3">
        <v>4.1441441280767322E-3</v>
      </c>
      <c r="L795" s="1" t="s">
        <v>2370</v>
      </c>
      <c r="M795" s="1" t="s">
        <v>2075</v>
      </c>
      <c r="N795" s="1" t="s">
        <v>2286</v>
      </c>
      <c r="O795" s="1" t="s">
        <v>2371</v>
      </c>
      <c r="P795" s="1" t="s">
        <v>2043</v>
      </c>
      <c r="Q795" s="1" t="s">
        <v>2032</v>
      </c>
      <c r="R795" s="2">
        <v>0.11</v>
      </c>
      <c r="S795" s="1" t="s">
        <v>2372</v>
      </c>
      <c r="T795" s="1" t="s">
        <v>1982</v>
      </c>
      <c r="Y795" s="212">
        <v>0.9</v>
      </c>
      <c r="Z795" s="24">
        <v>144000</v>
      </c>
      <c r="AA795" s="20">
        <v>2018.1</v>
      </c>
      <c r="AD795" s="24">
        <v>0</v>
      </c>
      <c r="AL795" s="24"/>
      <c r="AN795" s="20">
        <f t="shared" si="33"/>
        <v>144000</v>
      </c>
      <c r="AO795" s="20">
        <f t="shared" si="39"/>
        <v>16000</v>
      </c>
      <c r="AP795" s="212">
        <f t="shared" si="40"/>
        <v>0.9</v>
      </c>
      <c r="AQ795" s="159"/>
    </row>
    <row r="796" spans="1:45" ht="21" customHeight="1">
      <c r="B796" s="25" t="s">
        <v>5557</v>
      </c>
      <c r="C796" s="6" t="s">
        <v>2373</v>
      </c>
      <c r="D796" s="1" t="s">
        <v>2374</v>
      </c>
      <c r="E796" s="1" t="s">
        <v>2375</v>
      </c>
      <c r="F796" s="1" t="s">
        <v>2376</v>
      </c>
      <c r="G796" s="1" t="s">
        <v>2377</v>
      </c>
      <c r="H796" s="18">
        <v>231000</v>
      </c>
      <c r="I796" s="18">
        <v>217924.53</v>
      </c>
      <c r="J796" s="3">
        <v>217924.53</v>
      </c>
      <c r="K796" s="3">
        <v>-1.6981132212094963E-3</v>
      </c>
      <c r="L796" s="1" t="s">
        <v>2294</v>
      </c>
      <c r="M796" s="1" t="s">
        <v>2133</v>
      </c>
      <c r="N796" s="1" t="s">
        <v>2378</v>
      </c>
      <c r="O796" s="1" t="s">
        <v>2309</v>
      </c>
      <c r="P796" s="1" t="s">
        <v>2276</v>
      </c>
      <c r="Q796" s="1" t="s">
        <v>2032</v>
      </c>
      <c r="R796" s="2">
        <v>0.06</v>
      </c>
      <c r="S796" s="1" t="s">
        <v>2195</v>
      </c>
      <c r="T796" s="1" t="s">
        <v>1982</v>
      </c>
      <c r="X796" s="20" t="s">
        <v>1508</v>
      </c>
      <c r="Y796" s="212">
        <v>0.9</v>
      </c>
      <c r="Z796" s="24">
        <v>207900</v>
      </c>
      <c r="AA796" s="20">
        <v>2017.2</v>
      </c>
      <c r="AC796" s="212">
        <v>0.1</v>
      </c>
      <c r="AD796" s="24">
        <v>23100</v>
      </c>
      <c r="AL796" s="24"/>
      <c r="AN796" s="20">
        <f t="shared" si="33"/>
        <v>231000</v>
      </c>
      <c r="AO796" s="20">
        <f t="shared" si="39"/>
        <v>0</v>
      </c>
      <c r="AP796" s="212">
        <f t="shared" si="40"/>
        <v>1</v>
      </c>
      <c r="AQ796" s="159"/>
    </row>
    <row r="797" spans="1:45" ht="21" customHeight="1">
      <c r="B797" s="25" t="s">
        <v>5558</v>
      </c>
      <c r="C797" s="6" t="s">
        <v>44</v>
      </c>
      <c r="D797" s="1" t="s">
        <v>2379</v>
      </c>
      <c r="E797" s="1" t="s">
        <v>2380</v>
      </c>
      <c r="F797" s="1" t="s">
        <v>2381</v>
      </c>
      <c r="G797" s="1" t="s">
        <v>2382</v>
      </c>
      <c r="H797" s="18">
        <v>630000</v>
      </c>
      <c r="I797" s="18">
        <v>594339.62</v>
      </c>
      <c r="J797" s="3">
        <v>594339.62</v>
      </c>
      <c r="K797" s="3">
        <v>2.6415094034746289E-3</v>
      </c>
      <c r="L797" s="1" t="s">
        <v>2383</v>
      </c>
      <c r="M797" s="1" t="s">
        <v>2273</v>
      </c>
      <c r="N797" s="1" t="s">
        <v>2134</v>
      </c>
      <c r="O797" s="1" t="s">
        <v>2311</v>
      </c>
      <c r="P797" s="1" t="s">
        <v>2276</v>
      </c>
      <c r="Q797" s="1" t="s">
        <v>2032</v>
      </c>
      <c r="R797" s="2">
        <v>0.06</v>
      </c>
      <c r="S797" s="1" t="s">
        <v>2384</v>
      </c>
      <c r="T797" s="1" t="s">
        <v>1982</v>
      </c>
      <c r="X797" s="20" t="s">
        <v>4966</v>
      </c>
      <c r="Y797" s="212">
        <v>0.3</v>
      </c>
      <c r="Z797" s="24">
        <v>189000</v>
      </c>
      <c r="AA797" s="20">
        <v>2016.12</v>
      </c>
      <c r="AB797" s="20" t="s">
        <v>1508</v>
      </c>
      <c r="AC797" s="212">
        <v>0.6</v>
      </c>
      <c r="AD797" s="24">
        <v>378000</v>
      </c>
      <c r="AE797" s="20">
        <v>2017.4</v>
      </c>
      <c r="AG797" s="212">
        <v>0.1</v>
      </c>
      <c r="AH797" s="24">
        <v>63000</v>
      </c>
      <c r="AI797" s="20">
        <v>2018.3</v>
      </c>
      <c r="AL797" s="24"/>
      <c r="AN797" s="20">
        <f t="shared" si="33"/>
        <v>630000</v>
      </c>
      <c r="AO797" s="20">
        <f t="shared" si="39"/>
        <v>0</v>
      </c>
      <c r="AP797" s="212">
        <f t="shared" si="40"/>
        <v>1</v>
      </c>
      <c r="AQ797" s="159"/>
    </row>
    <row r="798" spans="1:45" ht="21" customHeight="1">
      <c r="B798" s="25" t="s">
        <v>5559</v>
      </c>
      <c r="C798" s="6" t="s">
        <v>2385</v>
      </c>
      <c r="D798" s="1" t="s">
        <v>2379</v>
      </c>
      <c r="E798" s="1" t="s">
        <v>2380</v>
      </c>
      <c r="F798" s="1" t="s">
        <v>2386</v>
      </c>
      <c r="G798" s="1" t="s">
        <v>47</v>
      </c>
      <c r="H798" s="18">
        <v>56000</v>
      </c>
      <c r="I798" s="18">
        <v>52830.19</v>
      </c>
      <c r="J798" s="3">
        <v>52830.22</v>
      </c>
      <c r="K798" s="3">
        <v>-3.1320754722401034E-2</v>
      </c>
      <c r="L798" s="1" t="s">
        <v>2387</v>
      </c>
      <c r="M798" s="1" t="s">
        <v>2388</v>
      </c>
      <c r="N798" s="1" t="s">
        <v>2389</v>
      </c>
      <c r="O798" s="1" t="s">
        <v>2390</v>
      </c>
      <c r="P798" s="1" t="s">
        <v>2391</v>
      </c>
      <c r="Q798" s="1" t="s">
        <v>2032</v>
      </c>
      <c r="R798" s="2">
        <v>0.06</v>
      </c>
      <c r="S798" s="1" t="s">
        <v>2392</v>
      </c>
      <c r="T798" s="1" t="s">
        <v>1982</v>
      </c>
      <c r="X798" s="20" t="s">
        <v>5008</v>
      </c>
      <c r="Y798" s="212">
        <v>0.5</v>
      </c>
      <c r="Z798" s="24">
        <v>28000</v>
      </c>
      <c r="AA798" s="20">
        <v>2016.2</v>
      </c>
      <c r="AB798" s="20" t="s">
        <v>5008</v>
      </c>
      <c r="AC798" s="212">
        <v>0.5</v>
      </c>
      <c r="AD798" s="24">
        <v>28000</v>
      </c>
      <c r="AE798" s="20">
        <v>2018.3</v>
      </c>
      <c r="AL798" s="24"/>
      <c r="AN798" s="20">
        <f t="shared" si="33"/>
        <v>56000</v>
      </c>
      <c r="AO798" s="20">
        <f t="shared" si="39"/>
        <v>0</v>
      </c>
      <c r="AP798" s="212">
        <f t="shared" si="40"/>
        <v>1</v>
      </c>
      <c r="AQ798" s="159"/>
    </row>
    <row r="799" spans="1:45" ht="21" customHeight="1">
      <c r="B799" s="25" t="s">
        <v>5560</v>
      </c>
      <c r="C799" s="6" t="s">
        <v>2385</v>
      </c>
      <c r="D799" s="1" t="s">
        <v>4247</v>
      </c>
      <c r="E799" s="1" t="s">
        <v>4248</v>
      </c>
      <c r="F799" s="1" t="s">
        <v>4249</v>
      </c>
      <c r="G799" s="1" t="s">
        <v>4250</v>
      </c>
      <c r="H799" s="18">
        <v>49000</v>
      </c>
      <c r="I799" s="18">
        <v>41880.339999999997</v>
      </c>
      <c r="J799" s="3">
        <v>41880.339999999997</v>
      </c>
      <c r="K799" s="3">
        <v>1.8803418861352839E-3</v>
      </c>
      <c r="M799" s="1" t="s">
        <v>2273</v>
      </c>
      <c r="N799" s="1" t="s">
        <v>4251</v>
      </c>
      <c r="O799" s="1" t="s">
        <v>2348</v>
      </c>
      <c r="P799" s="1" t="s">
        <v>2258</v>
      </c>
      <c r="Q799" s="1" t="s">
        <v>2032</v>
      </c>
      <c r="R799" s="2" t="s">
        <v>3423</v>
      </c>
      <c r="S799" s="1" t="s">
        <v>4252</v>
      </c>
      <c r="T799" s="1" t="s">
        <v>1982</v>
      </c>
      <c r="X799" s="20" t="s">
        <v>4966</v>
      </c>
      <c r="Y799" s="212">
        <v>0.3</v>
      </c>
      <c r="Z799" s="24">
        <v>0</v>
      </c>
      <c r="AA799" s="20">
        <v>2016.12</v>
      </c>
      <c r="AB799" s="20" t="s">
        <v>1508</v>
      </c>
      <c r="AC799" s="212">
        <v>0.6</v>
      </c>
      <c r="AD799" s="24">
        <v>0</v>
      </c>
      <c r="AE799" s="159" t="s">
        <v>5071</v>
      </c>
      <c r="AG799" s="212">
        <v>0.1</v>
      </c>
      <c r="AH799" s="24">
        <v>4900</v>
      </c>
      <c r="AI799" s="159" t="s">
        <v>5070</v>
      </c>
      <c r="AN799" s="24">
        <f t="shared" si="33"/>
        <v>4900</v>
      </c>
      <c r="AO799" s="24">
        <f t="shared" si="39"/>
        <v>44100</v>
      </c>
      <c r="AP799" s="212">
        <f t="shared" si="40"/>
        <v>0.1</v>
      </c>
      <c r="AQ799" s="159"/>
    </row>
    <row r="800" spans="1:45" ht="21" customHeight="1">
      <c r="B800" s="25" t="s">
        <v>5561</v>
      </c>
      <c r="C800" s="6" t="s">
        <v>2385</v>
      </c>
      <c r="D800" s="1" t="s">
        <v>4247</v>
      </c>
      <c r="E800" s="1" t="s">
        <v>4248</v>
      </c>
      <c r="F800" s="1" t="s">
        <v>4253</v>
      </c>
      <c r="G800" s="1" t="s">
        <v>4254</v>
      </c>
      <c r="H800" s="18">
        <v>328000</v>
      </c>
      <c r="I800" s="18">
        <v>280341.88</v>
      </c>
      <c r="J800" s="3">
        <v>280341.88</v>
      </c>
      <c r="K800" s="3">
        <v>3.4188036806881428E-4</v>
      </c>
      <c r="M800" s="1" t="s">
        <v>2273</v>
      </c>
      <c r="N800" s="1" t="s">
        <v>2134</v>
      </c>
      <c r="O800" s="1" t="s">
        <v>2311</v>
      </c>
      <c r="P800" s="1" t="s">
        <v>2276</v>
      </c>
      <c r="Q800" s="1" t="s">
        <v>2032</v>
      </c>
      <c r="R800" s="2" t="s">
        <v>3423</v>
      </c>
      <c r="S800" s="1" t="s">
        <v>4252</v>
      </c>
      <c r="T800" s="1" t="s">
        <v>1982</v>
      </c>
      <c r="X800" s="20" t="s">
        <v>4966</v>
      </c>
      <c r="Y800" s="212">
        <v>0.3</v>
      </c>
      <c r="Z800" s="24">
        <v>0</v>
      </c>
      <c r="AA800" s="20">
        <v>2016.12</v>
      </c>
      <c r="AB800" s="20" t="s">
        <v>1508</v>
      </c>
      <c r="AC800" s="212">
        <v>0.6</v>
      </c>
      <c r="AE800" s="159" t="s">
        <v>5054</v>
      </c>
      <c r="AG800" s="212">
        <v>0.1</v>
      </c>
      <c r="AH800" s="24">
        <v>32800</v>
      </c>
      <c r="AI800" s="159" t="s">
        <v>5070</v>
      </c>
      <c r="AN800" s="24">
        <f t="shared" si="33"/>
        <v>32800</v>
      </c>
      <c r="AO800" s="24">
        <f t="shared" si="39"/>
        <v>295200</v>
      </c>
      <c r="AP800" s="212">
        <f t="shared" si="40"/>
        <v>0.1</v>
      </c>
      <c r="AQ800" s="159"/>
    </row>
    <row r="801" spans="2:43" ht="21" customHeight="1">
      <c r="B801" s="25" t="s">
        <v>5562</v>
      </c>
      <c r="C801" s="6" t="s">
        <v>4255</v>
      </c>
      <c r="D801" s="1" t="s">
        <v>5621</v>
      </c>
      <c r="E801" s="1" t="s">
        <v>4256</v>
      </c>
      <c r="F801" s="1" t="s">
        <v>4257</v>
      </c>
      <c r="G801" s="1" t="s">
        <v>4258</v>
      </c>
      <c r="H801" s="18">
        <v>137264.4</v>
      </c>
      <c r="I801" s="18">
        <v>117320</v>
      </c>
      <c r="K801" s="3">
        <v>117320</v>
      </c>
      <c r="M801" s="1" t="s">
        <v>3966</v>
      </c>
      <c r="N801" s="1" t="s">
        <v>4171</v>
      </c>
      <c r="O801" s="1" t="s">
        <v>2426</v>
      </c>
      <c r="P801" s="1" t="s">
        <v>4196</v>
      </c>
      <c r="Q801" s="1" t="s">
        <v>1980</v>
      </c>
      <c r="R801" s="2" t="s">
        <v>3423</v>
      </c>
      <c r="S801" s="1" t="s">
        <v>4197</v>
      </c>
      <c r="T801" s="1" t="s">
        <v>1982</v>
      </c>
      <c r="X801" s="20" t="s">
        <v>1508</v>
      </c>
      <c r="Y801" s="212">
        <v>0.95</v>
      </c>
      <c r="Z801" s="24">
        <v>0</v>
      </c>
      <c r="AC801" s="212">
        <v>0.05</v>
      </c>
      <c r="AD801" s="24">
        <v>6863.22</v>
      </c>
      <c r="AE801" s="159" t="s">
        <v>1772</v>
      </c>
      <c r="AI801" s="159"/>
      <c r="AN801" s="24">
        <f t="shared" si="33"/>
        <v>6863.22</v>
      </c>
      <c r="AO801" s="24">
        <f t="shared" si="39"/>
        <v>130401.18</v>
      </c>
      <c r="AP801" s="212">
        <f t="shared" si="40"/>
        <v>0.05</v>
      </c>
      <c r="AQ801" s="159"/>
    </row>
    <row r="802" spans="2:43" ht="21" customHeight="1">
      <c r="B802" s="25" t="s">
        <v>5563</v>
      </c>
      <c r="C802" s="6" t="s">
        <v>2393</v>
      </c>
      <c r="D802" s="1" t="s">
        <v>2394</v>
      </c>
      <c r="E802" s="1" t="s">
        <v>2395</v>
      </c>
      <c r="F802" s="1" t="s">
        <v>2396</v>
      </c>
      <c r="G802" s="1" t="s">
        <v>2397</v>
      </c>
      <c r="H802" s="18">
        <v>445000</v>
      </c>
      <c r="I802" s="18">
        <v>400900.9</v>
      </c>
      <c r="J802" s="3">
        <v>400900.9</v>
      </c>
      <c r="K802" s="3">
        <v>9.00900864508003E-4</v>
      </c>
      <c r="L802" s="1" t="s">
        <v>2398</v>
      </c>
      <c r="M802" s="1" t="s">
        <v>2193</v>
      </c>
      <c r="N802" s="1" t="s">
        <v>2399</v>
      </c>
      <c r="O802" s="1" t="s">
        <v>2400</v>
      </c>
      <c r="P802" s="1" t="s">
        <v>2212</v>
      </c>
      <c r="Q802" s="1" t="s">
        <v>1980</v>
      </c>
      <c r="R802" s="2">
        <v>0.11</v>
      </c>
      <c r="S802" s="1" t="s">
        <v>2401</v>
      </c>
      <c r="T802" s="1" t="s">
        <v>1982</v>
      </c>
      <c r="X802" s="20" t="s">
        <v>4966</v>
      </c>
      <c r="Y802" s="212">
        <v>0.3</v>
      </c>
      <c r="Z802" s="24">
        <v>133500</v>
      </c>
      <c r="AA802" s="20">
        <v>2017.1</v>
      </c>
      <c r="AC802" s="212">
        <v>0.5</v>
      </c>
      <c r="AD802" s="24">
        <v>222500</v>
      </c>
      <c r="AE802" s="20">
        <v>2018.1</v>
      </c>
      <c r="AL802" s="24"/>
      <c r="AN802" s="20">
        <f t="shared" si="33"/>
        <v>356000</v>
      </c>
      <c r="AO802" s="20">
        <f t="shared" si="39"/>
        <v>89000</v>
      </c>
      <c r="AP802" s="212">
        <f t="shared" si="40"/>
        <v>0.8</v>
      </c>
      <c r="AQ802" s="159"/>
    </row>
    <row r="803" spans="2:43" ht="21" customHeight="1">
      <c r="B803" s="25" t="s">
        <v>5564</v>
      </c>
      <c r="C803" s="6" t="s">
        <v>2393</v>
      </c>
      <c r="D803" s="1" t="s">
        <v>2394</v>
      </c>
      <c r="E803" s="1" t="s">
        <v>2402</v>
      </c>
      <c r="F803" s="1" t="s">
        <v>2403</v>
      </c>
      <c r="G803" s="1" t="s">
        <v>2404</v>
      </c>
      <c r="H803" s="18">
        <v>733900</v>
      </c>
      <c r="I803" s="18">
        <v>661171.17000000004</v>
      </c>
      <c r="J803" s="3">
        <v>661171.17000000004</v>
      </c>
      <c r="K803" s="3">
        <v>1.1711710831150413E-3</v>
      </c>
      <c r="L803" s="1" t="s">
        <v>2405</v>
      </c>
      <c r="M803" s="1" t="s">
        <v>2193</v>
      </c>
      <c r="N803" s="1" t="s">
        <v>2318</v>
      </c>
      <c r="O803" s="1" t="s">
        <v>2406</v>
      </c>
      <c r="P803" s="1" t="s">
        <v>2212</v>
      </c>
      <c r="Q803" s="1" t="s">
        <v>1980</v>
      </c>
      <c r="R803" s="2">
        <v>0.11</v>
      </c>
      <c r="S803" s="1" t="s">
        <v>2401</v>
      </c>
      <c r="T803" s="1" t="s">
        <v>1982</v>
      </c>
      <c r="X803" s="20" t="s">
        <v>4966</v>
      </c>
      <c r="Y803" s="212">
        <v>0.3</v>
      </c>
      <c r="Z803" s="24">
        <v>220170</v>
      </c>
      <c r="AA803" s="20">
        <v>2017.1</v>
      </c>
      <c r="AC803" s="212">
        <v>0.5</v>
      </c>
      <c r="AD803" s="24">
        <v>366950</v>
      </c>
      <c r="AE803" s="20" t="s">
        <v>4968</v>
      </c>
      <c r="AL803" s="24"/>
      <c r="AN803" s="20">
        <f t="shared" si="33"/>
        <v>587120</v>
      </c>
      <c r="AO803" s="20">
        <f t="shared" si="39"/>
        <v>146780</v>
      </c>
      <c r="AP803" s="212">
        <f t="shared" si="40"/>
        <v>0.8</v>
      </c>
      <c r="AQ803" s="159"/>
    </row>
    <row r="804" spans="2:43" ht="21" customHeight="1">
      <c r="B804" s="25" t="s">
        <v>5565</v>
      </c>
      <c r="C804" s="6" t="s">
        <v>2393</v>
      </c>
      <c r="D804" s="1" t="s">
        <v>2394</v>
      </c>
      <c r="E804" s="1" t="s">
        <v>2408</v>
      </c>
      <c r="F804" s="1" t="s">
        <v>2409</v>
      </c>
      <c r="G804" s="1" t="s">
        <v>2410</v>
      </c>
      <c r="H804" s="18">
        <v>937300</v>
      </c>
      <c r="I804" s="18">
        <v>844414.41</v>
      </c>
      <c r="J804" s="3">
        <v>844414.41</v>
      </c>
      <c r="K804" s="3">
        <v>4.4144142884761095E-3</v>
      </c>
      <c r="L804" s="1" t="s">
        <v>2411</v>
      </c>
      <c r="M804" s="1" t="s">
        <v>2193</v>
      </c>
      <c r="N804" s="1" t="s">
        <v>1991</v>
      </c>
      <c r="O804" s="1" t="s">
        <v>2400</v>
      </c>
      <c r="P804" s="1" t="s">
        <v>2212</v>
      </c>
      <c r="Q804" s="1" t="s">
        <v>1980</v>
      </c>
      <c r="R804" s="2">
        <v>0.11</v>
      </c>
      <c r="S804" s="1" t="s">
        <v>2401</v>
      </c>
      <c r="T804" s="1" t="s">
        <v>1982</v>
      </c>
      <c r="X804" s="20" t="s">
        <v>4966</v>
      </c>
      <c r="Y804" s="212">
        <v>0.3</v>
      </c>
      <c r="Z804" s="24">
        <v>281190</v>
      </c>
      <c r="AA804" s="20">
        <v>2017.1</v>
      </c>
      <c r="AC804" s="212">
        <v>0.5</v>
      </c>
      <c r="AD804" s="24">
        <v>468650</v>
      </c>
      <c r="AE804" s="20" t="s">
        <v>4968</v>
      </c>
      <c r="AL804" s="24"/>
      <c r="AN804" s="20">
        <f t="shared" si="33"/>
        <v>749840</v>
      </c>
      <c r="AO804" s="20">
        <f t="shared" si="39"/>
        <v>187460</v>
      </c>
      <c r="AP804" s="212">
        <f t="shared" si="40"/>
        <v>0.8</v>
      </c>
      <c r="AQ804" s="159"/>
    </row>
    <row r="805" spans="2:43" ht="21" customHeight="1">
      <c r="B805" s="25" t="s">
        <v>5566</v>
      </c>
      <c r="C805" s="6" t="s">
        <v>2393</v>
      </c>
      <c r="D805" s="1" t="s">
        <v>2394</v>
      </c>
      <c r="E805" s="1" t="s">
        <v>2412</v>
      </c>
      <c r="F805" s="1" t="s">
        <v>2413</v>
      </c>
      <c r="G805" s="1" t="s">
        <v>2414</v>
      </c>
      <c r="H805" s="18">
        <v>2368000</v>
      </c>
      <c r="I805" s="18">
        <v>2133333.33</v>
      </c>
      <c r="J805" s="3">
        <v>2133333.33</v>
      </c>
      <c r="K805" s="3">
        <v>3.3333329483866692E-3</v>
      </c>
      <c r="L805" s="1" t="s">
        <v>2415</v>
      </c>
      <c r="M805" s="1" t="s">
        <v>2193</v>
      </c>
      <c r="N805" s="1" t="s">
        <v>1991</v>
      </c>
      <c r="O805" s="1" t="s">
        <v>2390</v>
      </c>
      <c r="P805" s="1" t="s">
        <v>2364</v>
      </c>
      <c r="Q805" s="1" t="s">
        <v>1929</v>
      </c>
      <c r="R805" s="2">
        <v>0.11</v>
      </c>
      <c r="S805" s="1" t="s">
        <v>2401</v>
      </c>
      <c r="T805" s="1" t="s">
        <v>1904</v>
      </c>
      <c r="X805" s="20" t="s">
        <v>4966</v>
      </c>
      <c r="Y805" s="212">
        <v>0.3</v>
      </c>
      <c r="Z805" s="24">
        <v>710400</v>
      </c>
      <c r="AA805" s="20">
        <v>2017.1</v>
      </c>
      <c r="AC805" s="212">
        <v>0.3</v>
      </c>
      <c r="AD805" s="24">
        <v>710400</v>
      </c>
      <c r="AE805" s="20">
        <v>2018.2</v>
      </c>
      <c r="AG805" s="212">
        <v>0.19819999999999999</v>
      </c>
      <c r="AH805" s="24">
        <v>469333.33</v>
      </c>
      <c r="AI805" s="20">
        <v>2018.6</v>
      </c>
      <c r="AL805" s="24"/>
      <c r="AN805" s="20">
        <f t="shared" si="33"/>
        <v>1890133.33</v>
      </c>
      <c r="AO805" s="20">
        <f t="shared" si="39"/>
        <v>477866.66999999993</v>
      </c>
      <c r="AP805" s="212">
        <f t="shared" si="40"/>
        <v>0.7981981967905406</v>
      </c>
      <c r="AQ805" s="159"/>
    </row>
    <row r="806" spans="2:43" ht="21" customHeight="1">
      <c r="B806" s="25" t="s">
        <v>5567</v>
      </c>
      <c r="C806" s="6" t="s">
        <v>2393</v>
      </c>
      <c r="D806" s="1" t="s">
        <v>2394</v>
      </c>
      <c r="E806" s="1" t="s">
        <v>2417</v>
      </c>
      <c r="F806" s="1" t="s">
        <v>2418</v>
      </c>
      <c r="G806" s="1" t="s">
        <v>2419</v>
      </c>
      <c r="H806" s="18">
        <v>5260800</v>
      </c>
      <c r="I806" s="18">
        <v>4739459.46</v>
      </c>
      <c r="J806" s="3">
        <v>4739459.46</v>
      </c>
      <c r="K806" s="3">
        <v>-5.4054055362939835E-4</v>
      </c>
      <c r="L806" s="1" t="s">
        <v>2420</v>
      </c>
      <c r="M806" s="1" t="s">
        <v>2193</v>
      </c>
      <c r="N806" s="1" t="s">
        <v>1986</v>
      </c>
      <c r="O806" s="1" t="s">
        <v>2421</v>
      </c>
      <c r="P806" s="1" t="s">
        <v>2364</v>
      </c>
      <c r="Q806" s="1" t="s">
        <v>1980</v>
      </c>
      <c r="R806" s="2">
        <v>0.11</v>
      </c>
      <c r="S806" s="1" t="s">
        <v>2401</v>
      </c>
      <c r="T806" s="1" t="s">
        <v>1982</v>
      </c>
      <c r="X806" s="20" t="s">
        <v>4966</v>
      </c>
      <c r="Y806" s="212">
        <v>0.3</v>
      </c>
      <c r="Z806" s="24">
        <v>1578240</v>
      </c>
      <c r="AA806" s="20">
        <v>2017.1</v>
      </c>
      <c r="AC806" s="212">
        <v>0.3</v>
      </c>
      <c r="AD806" s="24">
        <v>1578240</v>
      </c>
      <c r="AE806" s="20">
        <v>2018.2</v>
      </c>
      <c r="AG806" s="212">
        <v>0.2</v>
      </c>
      <c r="AH806" s="24">
        <v>1052160</v>
      </c>
      <c r="AI806" s="20">
        <v>2018.6</v>
      </c>
      <c r="AL806" s="24"/>
      <c r="AN806" s="20">
        <f t="shared" si="33"/>
        <v>4208640</v>
      </c>
      <c r="AO806" s="20">
        <f t="shared" si="39"/>
        <v>1052160</v>
      </c>
      <c r="AP806" s="212">
        <f t="shared" si="40"/>
        <v>0.8</v>
      </c>
      <c r="AQ806" s="159"/>
    </row>
    <row r="807" spans="2:43" ht="21" customHeight="1">
      <c r="B807" s="25" t="s">
        <v>5568</v>
      </c>
      <c r="C807" s="6" t="s">
        <v>2393</v>
      </c>
      <c r="D807" s="1" t="s">
        <v>2394</v>
      </c>
      <c r="E807" s="1" t="s">
        <v>2422</v>
      </c>
      <c r="F807" s="1" t="s">
        <v>2423</v>
      </c>
      <c r="G807" s="1" t="s">
        <v>2424</v>
      </c>
      <c r="H807" s="18">
        <v>3249000</v>
      </c>
      <c r="I807" s="18">
        <v>2927027.03</v>
      </c>
      <c r="J807" s="3">
        <v>2927027.03</v>
      </c>
      <c r="K807" s="3">
        <v>-2.9729730449616909E-3</v>
      </c>
      <c r="L807" s="1" t="s">
        <v>2425</v>
      </c>
      <c r="M807" s="1" t="s">
        <v>2193</v>
      </c>
      <c r="N807" s="1" t="s">
        <v>1986</v>
      </c>
      <c r="O807" s="1" t="s">
        <v>2426</v>
      </c>
      <c r="P807" s="1" t="s">
        <v>2364</v>
      </c>
      <c r="Q807" s="1" t="s">
        <v>1980</v>
      </c>
      <c r="R807" s="2">
        <v>0.11</v>
      </c>
      <c r="S807" s="1" t="s">
        <v>2401</v>
      </c>
      <c r="T807" s="1" t="s">
        <v>1982</v>
      </c>
      <c r="X807" s="20" t="s">
        <v>4966</v>
      </c>
      <c r="Y807" s="212">
        <v>0.3</v>
      </c>
      <c r="Z807" s="24">
        <v>974700</v>
      </c>
      <c r="AA807" s="20">
        <v>2017.1</v>
      </c>
      <c r="AC807" s="212">
        <v>0.5</v>
      </c>
      <c r="AD807" s="24">
        <v>1624500</v>
      </c>
      <c r="AE807" s="20" t="s">
        <v>4968</v>
      </c>
      <c r="AL807" s="24"/>
      <c r="AN807" s="20">
        <f t="shared" si="33"/>
        <v>2599200</v>
      </c>
      <c r="AO807" s="20">
        <f t="shared" si="39"/>
        <v>649800</v>
      </c>
      <c r="AP807" s="212">
        <f t="shared" si="40"/>
        <v>0.8</v>
      </c>
      <c r="AQ807" s="159"/>
    </row>
    <row r="808" spans="2:43" ht="21" customHeight="1">
      <c r="B808" s="25" t="s">
        <v>5569</v>
      </c>
      <c r="C808" s="6" t="s">
        <v>2393</v>
      </c>
      <c r="D808" s="1" t="s">
        <v>2394</v>
      </c>
      <c r="E808" s="1" t="s">
        <v>2427</v>
      </c>
      <c r="F808" s="1" t="s">
        <v>2428</v>
      </c>
      <c r="G808" s="1" t="s">
        <v>2429</v>
      </c>
      <c r="H808" s="18">
        <v>2308800</v>
      </c>
      <c r="I808" s="18">
        <v>2080000</v>
      </c>
      <c r="K808" s="3">
        <v>2079999.9999999998</v>
      </c>
      <c r="M808" s="1" t="s">
        <v>2193</v>
      </c>
      <c r="N808" s="1" t="s">
        <v>2165</v>
      </c>
      <c r="O808" s="1" t="s">
        <v>2430</v>
      </c>
      <c r="P808" s="1" t="s">
        <v>2240</v>
      </c>
      <c r="Q808" s="1" t="s">
        <v>1980</v>
      </c>
      <c r="R808" s="2">
        <v>0.11</v>
      </c>
      <c r="S808" s="1" t="s">
        <v>2431</v>
      </c>
      <c r="T808" s="1" t="s">
        <v>1982</v>
      </c>
      <c r="X808" s="20" t="s">
        <v>4966</v>
      </c>
      <c r="Y808" s="212">
        <v>0.5</v>
      </c>
      <c r="Z808" s="24">
        <v>1154400</v>
      </c>
      <c r="AA808" s="20">
        <v>2018.1</v>
      </c>
      <c r="AC808" s="212">
        <v>0.5</v>
      </c>
      <c r="AD808" s="24">
        <v>1154400</v>
      </c>
      <c r="AE808" s="20">
        <v>2018.6</v>
      </c>
      <c r="AL808" s="24"/>
      <c r="AN808" s="20">
        <f t="shared" si="33"/>
        <v>2308800</v>
      </c>
      <c r="AO808" s="20">
        <f t="shared" si="39"/>
        <v>0</v>
      </c>
      <c r="AP808" s="212">
        <f t="shared" si="40"/>
        <v>1</v>
      </c>
      <c r="AQ808" s="159"/>
    </row>
    <row r="809" spans="2:43" ht="21" customHeight="1">
      <c r="B809" s="25" t="s">
        <v>5570</v>
      </c>
      <c r="C809" s="6" t="s">
        <v>2393</v>
      </c>
      <c r="D809" s="1" t="s">
        <v>2394</v>
      </c>
      <c r="E809" s="1" t="s">
        <v>2432</v>
      </c>
      <c r="F809" s="1" t="s">
        <v>2433</v>
      </c>
      <c r="G809" s="1" t="s">
        <v>2434</v>
      </c>
      <c r="H809" s="18">
        <v>146510</v>
      </c>
      <c r="I809" s="18">
        <v>138216.98000000001</v>
      </c>
      <c r="J809" s="3">
        <v>138216.98000000001</v>
      </c>
      <c r="K809" s="3">
        <v>1.1320754420012236E-3</v>
      </c>
      <c r="L809" s="1" t="s">
        <v>2435</v>
      </c>
      <c r="M809" s="1" t="s">
        <v>2193</v>
      </c>
      <c r="N809" s="1" t="s">
        <v>2436</v>
      </c>
      <c r="O809" s="1" t="s">
        <v>2437</v>
      </c>
      <c r="P809" s="1" t="s">
        <v>2438</v>
      </c>
      <c r="Q809" s="1" t="s">
        <v>1980</v>
      </c>
      <c r="R809" s="2">
        <v>0.06</v>
      </c>
      <c r="S809" s="1" t="s">
        <v>2439</v>
      </c>
      <c r="T809" s="1" t="s">
        <v>1982</v>
      </c>
      <c r="Y809" s="212"/>
      <c r="Z809" s="24"/>
      <c r="AD809" s="24">
        <v>0</v>
      </c>
      <c r="AL809" s="24"/>
      <c r="AN809" s="20">
        <f t="shared" si="33"/>
        <v>0</v>
      </c>
      <c r="AO809" s="20">
        <f t="shared" si="39"/>
        <v>146510</v>
      </c>
      <c r="AP809" s="212">
        <f t="shared" si="40"/>
        <v>0</v>
      </c>
      <c r="AQ809" s="159"/>
    </row>
    <row r="810" spans="2:43" ht="21" customHeight="1">
      <c r="B810" s="25" t="s">
        <v>5571</v>
      </c>
      <c r="C810" s="6" t="s">
        <v>2393</v>
      </c>
      <c r="D810" s="1" t="s">
        <v>2394</v>
      </c>
      <c r="E810" s="1" t="s">
        <v>4259</v>
      </c>
      <c r="F810" s="1" t="s">
        <v>4260</v>
      </c>
      <c r="G810" s="1" t="s">
        <v>4261</v>
      </c>
      <c r="H810" s="18">
        <v>6100490</v>
      </c>
      <c r="I810" s="18">
        <v>5214094.0199999996</v>
      </c>
      <c r="J810" s="3">
        <v>5214094.0199999996</v>
      </c>
      <c r="K810" s="3">
        <v>-2.9059825465083122E-3</v>
      </c>
      <c r="M810" s="1" t="s">
        <v>2193</v>
      </c>
      <c r="N810" s="1" t="s">
        <v>2279</v>
      </c>
      <c r="O810" s="1" t="s">
        <v>2426</v>
      </c>
      <c r="P810" s="1" t="s">
        <v>2160</v>
      </c>
      <c r="Q810" s="1" t="s">
        <v>1980</v>
      </c>
      <c r="R810" s="2" t="s">
        <v>3423</v>
      </c>
      <c r="S810" s="1" t="s">
        <v>4262</v>
      </c>
      <c r="T810" s="1" t="s">
        <v>1982</v>
      </c>
      <c r="X810" s="20" t="s">
        <v>4966</v>
      </c>
      <c r="Y810" s="212">
        <v>0.3</v>
      </c>
      <c r="Z810" s="24">
        <v>1830110</v>
      </c>
      <c r="AA810" s="20">
        <v>2017.1</v>
      </c>
      <c r="AC810" s="212">
        <v>0.5</v>
      </c>
      <c r="AD810" s="24">
        <v>3050210</v>
      </c>
      <c r="AE810" s="159" t="s">
        <v>4968</v>
      </c>
      <c r="AI810" s="159"/>
      <c r="AN810" s="24">
        <f t="shared" si="33"/>
        <v>4880320</v>
      </c>
      <c r="AO810" s="24">
        <f t="shared" si="39"/>
        <v>1220170</v>
      </c>
      <c r="AP810" s="212">
        <f t="shared" si="40"/>
        <v>0.79998819766936757</v>
      </c>
      <c r="AQ810" s="159"/>
    </row>
    <row r="811" spans="2:43" ht="21" customHeight="1">
      <c r="B811" s="25" t="s">
        <v>5572</v>
      </c>
      <c r="C811" s="6" t="s">
        <v>2393</v>
      </c>
      <c r="D811" s="1" t="s">
        <v>2394</v>
      </c>
      <c r="E811" s="1" t="s">
        <v>4263</v>
      </c>
      <c r="F811" s="1" t="s">
        <v>4264</v>
      </c>
      <c r="G811" s="1" t="s">
        <v>4265</v>
      </c>
      <c r="H811" s="18">
        <v>1934520</v>
      </c>
      <c r="I811" s="18">
        <v>1653435.9</v>
      </c>
      <c r="J811" s="3">
        <v>1653435.9</v>
      </c>
      <c r="K811" s="3">
        <v>-2.5641024112701416E-3</v>
      </c>
      <c r="M811" s="1" t="s">
        <v>2193</v>
      </c>
      <c r="N811" s="1" t="s">
        <v>1991</v>
      </c>
      <c r="O811" s="1" t="s">
        <v>4266</v>
      </c>
      <c r="P811" s="1" t="s">
        <v>2212</v>
      </c>
      <c r="Q811" s="1" t="s">
        <v>1980</v>
      </c>
      <c r="R811" s="2" t="s">
        <v>3423</v>
      </c>
      <c r="S811" s="1" t="s">
        <v>4262</v>
      </c>
      <c r="T811" s="1" t="s">
        <v>1982</v>
      </c>
      <c r="X811" s="20" t="s">
        <v>4966</v>
      </c>
      <c r="Y811" s="212">
        <v>0.3</v>
      </c>
      <c r="Z811" s="24">
        <v>0</v>
      </c>
      <c r="AA811" s="20">
        <v>2017.1</v>
      </c>
      <c r="AC811" s="212">
        <v>0.5</v>
      </c>
      <c r="AD811" s="24">
        <v>0</v>
      </c>
      <c r="AE811" s="159" t="s">
        <v>4968</v>
      </c>
      <c r="AI811" s="159"/>
      <c r="AN811" s="24">
        <f t="shared" si="33"/>
        <v>0</v>
      </c>
      <c r="AO811" s="24">
        <f t="shared" si="39"/>
        <v>1934520</v>
      </c>
      <c r="AP811" s="212">
        <f t="shared" si="40"/>
        <v>0</v>
      </c>
      <c r="AQ811" s="159"/>
    </row>
    <row r="812" spans="2:43" ht="21" customHeight="1">
      <c r="B812" s="25" t="s">
        <v>5573</v>
      </c>
      <c r="C812" s="6" t="s">
        <v>2393</v>
      </c>
      <c r="D812" s="1" t="s">
        <v>2394</v>
      </c>
      <c r="E812" s="1" t="s">
        <v>4263</v>
      </c>
      <c r="F812" s="1" t="s">
        <v>4267</v>
      </c>
      <c r="G812" s="1" t="s">
        <v>4268</v>
      </c>
      <c r="H812" s="18">
        <v>476800</v>
      </c>
      <c r="I812" s="18">
        <f>SUM(J812:K812)</f>
        <v>407521.36752136756</v>
      </c>
      <c r="J812" s="3">
        <v>285264.96000000002</v>
      </c>
      <c r="K812" s="3">
        <v>122256.40752136754</v>
      </c>
      <c r="M812" s="1" t="s">
        <v>2193</v>
      </c>
      <c r="N812" s="1" t="s">
        <v>4269</v>
      </c>
      <c r="O812" s="1" t="s">
        <v>2463</v>
      </c>
      <c r="P812" s="1" t="s">
        <v>2212</v>
      </c>
      <c r="Q812" s="1" t="s">
        <v>1980</v>
      </c>
      <c r="R812" s="2" t="s">
        <v>3423</v>
      </c>
      <c r="S812" s="1" t="s">
        <v>4270</v>
      </c>
      <c r="T812" s="1" t="s">
        <v>1982</v>
      </c>
      <c r="X812" s="20" t="s">
        <v>1506</v>
      </c>
      <c r="Y812" s="212">
        <v>0.3</v>
      </c>
      <c r="Z812" s="24">
        <v>0</v>
      </c>
      <c r="AA812" s="20">
        <v>2017.1</v>
      </c>
      <c r="AD812" s="24">
        <v>0</v>
      </c>
      <c r="AE812" s="159"/>
      <c r="AI812" s="159"/>
      <c r="AN812" s="24">
        <f t="shared" si="33"/>
        <v>0</v>
      </c>
      <c r="AO812" s="24">
        <f t="shared" si="39"/>
        <v>476800</v>
      </c>
      <c r="AP812" s="212">
        <f t="shared" si="40"/>
        <v>0</v>
      </c>
      <c r="AQ812" s="159"/>
    </row>
    <row r="813" spans="2:43" ht="21" customHeight="1">
      <c r="B813" s="25" t="s">
        <v>5574</v>
      </c>
      <c r="C813" s="6" t="s">
        <v>2393</v>
      </c>
      <c r="D813" s="1" t="s">
        <v>2394</v>
      </c>
      <c r="E813" s="1" t="s">
        <v>4263</v>
      </c>
      <c r="F813" s="1" t="s">
        <v>4271</v>
      </c>
      <c r="G813" s="1" t="s">
        <v>4272</v>
      </c>
      <c r="H813" s="18">
        <v>179082</v>
      </c>
      <c r="I813" s="18">
        <v>153061.54</v>
      </c>
      <c r="J813" s="3">
        <v>153061.54</v>
      </c>
      <c r="K813" s="3">
        <v>-1.5384615398943424E-3</v>
      </c>
      <c r="M813" s="1" t="s">
        <v>2193</v>
      </c>
      <c r="N813" s="1" t="s">
        <v>2265</v>
      </c>
      <c r="O813" s="1" t="s">
        <v>4273</v>
      </c>
      <c r="P813" s="1" t="s">
        <v>2364</v>
      </c>
      <c r="Q813" s="1" t="s">
        <v>1980</v>
      </c>
      <c r="R813" s="2" t="s">
        <v>3423</v>
      </c>
      <c r="S813" s="1" t="s">
        <v>4262</v>
      </c>
      <c r="T813" s="1" t="s">
        <v>1982</v>
      </c>
      <c r="X813" s="20" t="s">
        <v>4966</v>
      </c>
      <c r="Y813" s="212">
        <v>0.3</v>
      </c>
      <c r="Z813" s="24">
        <v>53641.120000000003</v>
      </c>
      <c r="AA813" s="20">
        <v>2017.1</v>
      </c>
      <c r="AC813" s="212">
        <v>0.5</v>
      </c>
      <c r="AD813" s="24">
        <v>88435.36</v>
      </c>
      <c r="AE813" s="159" t="s">
        <v>4968</v>
      </c>
      <c r="AI813" s="159"/>
      <c r="AN813" s="24">
        <f t="shared" si="33"/>
        <v>142076.48000000001</v>
      </c>
      <c r="AO813" s="24">
        <f t="shared" si="39"/>
        <v>37005.51999999999</v>
      </c>
      <c r="AP813" s="212">
        <f t="shared" si="40"/>
        <v>0.79335991333579037</v>
      </c>
      <c r="AQ813" s="159"/>
    </row>
    <row r="814" spans="2:43" ht="21" customHeight="1">
      <c r="B814" s="25" t="s">
        <v>5575</v>
      </c>
      <c r="C814" s="6" t="s">
        <v>2393</v>
      </c>
      <c r="D814" s="1" t="s">
        <v>2394</v>
      </c>
      <c r="E814" s="1" t="s">
        <v>4259</v>
      </c>
      <c r="F814" s="1" t="s">
        <v>4274</v>
      </c>
      <c r="G814" s="1" t="s">
        <v>4275</v>
      </c>
      <c r="H814" s="18">
        <v>923800</v>
      </c>
      <c r="I814" s="18">
        <v>789572.65</v>
      </c>
      <c r="J814" s="3">
        <v>789572.65</v>
      </c>
      <c r="K814" s="3">
        <v>-4.2735040187835693E-4</v>
      </c>
      <c r="M814" s="1" t="s">
        <v>2193</v>
      </c>
      <c r="N814" s="1" t="s">
        <v>4276</v>
      </c>
      <c r="O814" s="1" t="s">
        <v>4233</v>
      </c>
      <c r="P814" s="1" t="s">
        <v>4277</v>
      </c>
      <c r="Q814" s="1" t="s">
        <v>1980</v>
      </c>
      <c r="R814" s="2" t="s">
        <v>3423</v>
      </c>
      <c r="S814" s="1" t="s">
        <v>4262</v>
      </c>
      <c r="T814" s="1" t="s">
        <v>1982</v>
      </c>
      <c r="X814" s="20" t="s">
        <v>4966</v>
      </c>
      <c r="Y814" s="212">
        <v>0.3</v>
      </c>
      <c r="Z814" s="24">
        <v>275900</v>
      </c>
      <c r="AA814" s="20">
        <v>2017.4</v>
      </c>
      <c r="AC814" s="212">
        <v>0.5</v>
      </c>
      <c r="AD814" s="24">
        <v>461900</v>
      </c>
      <c r="AE814" s="159" t="s">
        <v>4968</v>
      </c>
      <c r="AI814" s="159"/>
      <c r="AN814" s="24">
        <f t="shared" si="33"/>
        <v>737800</v>
      </c>
      <c r="AO814" s="24">
        <f t="shared" si="39"/>
        <v>186000</v>
      </c>
      <c r="AP814" s="212">
        <f t="shared" si="40"/>
        <v>0.79865771812080533</v>
      </c>
      <c r="AQ814" s="159"/>
    </row>
    <row r="815" spans="2:43" ht="21" customHeight="1">
      <c r="B815" s="25" t="s">
        <v>5576</v>
      </c>
      <c r="C815" s="6" t="s">
        <v>2393</v>
      </c>
      <c r="D815" s="1" t="s">
        <v>2394</v>
      </c>
      <c r="E815" s="1" t="s">
        <v>4278</v>
      </c>
      <c r="F815" s="1" t="s">
        <v>4279</v>
      </c>
      <c r="G815" s="1" t="s">
        <v>4280</v>
      </c>
      <c r="H815" s="18">
        <v>236400</v>
      </c>
      <c r="I815" s="18">
        <v>202051.28</v>
      </c>
      <c r="J815" s="3">
        <v>202051.28</v>
      </c>
      <c r="K815" s="3">
        <v>2.0512820628937334E-3</v>
      </c>
      <c r="M815" s="1" t="s">
        <v>2193</v>
      </c>
      <c r="N815" s="1" t="s">
        <v>4281</v>
      </c>
      <c r="O815" s="1" t="s">
        <v>2794</v>
      </c>
      <c r="P815" s="1" t="s">
        <v>2670</v>
      </c>
      <c r="Q815" s="1" t="s">
        <v>1980</v>
      </c>
      <c r="R815" s="2" t="s">
        <v>3423</v>
      </c>
      <c r="S815" s="1" t="s">
        <v>2545</v>
      </c>
      <c r="T815" s="1" t="s">
        <v>1982</v>
      </c>
      <c r="X815" s="20" t="s">
        <v>4966</v>
      </c>
      <c r="Y815" s="212">
        <v>1</v>
      </c>
      <c r="Z815" s="24">
        <v>0</v>
      </c>
      <c r="AA815" s="20">
        <v>2017.7</v>
      </c>
      <c r="AE815" s="159"/>
      <c r="AI815" s="159"/>
      <c r="AN815" s="24">
        <f t="shared" si="33"/>
        <v>0</v>
      </c>
      <c r="AO815" s="24">
        <f t="shared" si="39"/>
        <v>236400</v>
      </c>
      <c r="AP815" s="212">
        <f t="shared" si="40"/>
        <v>0</v>
      </c>
      <c r="AQ815" s="159"/>
    </row>
    <row r="816" spans="2:43" ht="21" customHeight="1">
      <c r="B816" s="25" t="s">
        <v>5577</v>
      </c>
      <c r="C816" s="6" t="s">
        <v>2440</v>
      </c>
      <c r="D816" s="1" t="s">
        <v>2441</v>
      </c>
      <c r="E816" s="1" t="s">
        <v>2442</v>
      </c>
      <c r="F816" s="1" t="s">
        <v>2443</v>
      </c>
      <c r="G816" s="1" t="s">
        <v>2444</v>
      </c>
      <c r="H816" s="18">
        <v>75000</v>
      </c>
      <c r="I816" s="18">
        <v>70754.720000000001</v>
      </c>
      <c r="J816" s="3">
        <v>70754.720000000001</v>
      </c>
      <c r="K816" s="3">
        <v>-3.0188679229468107E-3</v>
      </c>
      <c r="L816" s="1" t="s">
        <v>53</v>
      </c>
      <c r="M816" s="1" t="s">
        <v>2445</v>
      </c>
      <c r="N816" s="1" t="s">
        <v>1986</v>
      </c>
      <c r="O816" s="1" t="s">
        <v>2280</v>
      </c>
      <c r="P816" s="1" t="s">
        <v>2240</v>
      </c>
      <c r="Q816" s="1" t="s">
        <v>1980</v>
      </c>
      <c r="R816" s="2">
        <v>0.06</v>
      </c>
      <c r="S816" s="1" t="s">
        <v>2446</v>
      </c>
      <c r="T816" s="1" t="s">
        <v>1982</v>
      </c>
      <c r="Y816" s="212"/>
      <c r="Z816" s="24"/>
      <c r="AD816" s="24">
        <v>0</v>
      </c>
      <c r="AL816" s="24"/>
      <c r="AN816" s="20">
        <f t="shared" si="33"/>
        <v>0</v>
      </c>
      <c r="AO816" s="20">
        <f t="shared" si="39"/>
        <v>75000</v>
      </c>
      <c r="AP816" s="212">
        <f t="shared" si="40"/>
        <v>0</v>
      </c>
      <c r="AQ816" s="159"/>
    </row>
    <row r="817" spans="2:43" ht="21" customHeight="1">
      <c r="B817" s="25" t="s">
        <v>5578</v>
      </c>
      <c r="C817" s="6" t="s">
        <v>2447</v>
      </c>
      <c r="D817" s="1" t="s">
        <v>2448</v>
      </c>
      <c r="E817" s="1" t="s">
        <v>2449</v>
      </c>
      <c r="F817" s="1" t="s">
        <v>2450</v>
      </c>
      <c r="G817" s="1" t="s">
        <v>2451</v>
      </c>
      <c r="H817" s="18">
        <v>107800</v>
      </c>
      <c r="I817" s="18">
        <v>97117.119999999995</v>
      </c>
      <c r="J817" s="3">
        <v>97117.119999999995</v>
      </c>
      <c r="K817" s="3">
        <v>-2.8828828799305484E-3</v>
      </c>
      <c r="L817" s="1" t="s">
        <v>2452</v>
      </c>
      <c r="M817" s="1" t="s">
        <v>2133</v>
      </c>
      <c r="N817" s="1" t="s">
        <v>2068</v>
      </c>
      <c r="O817" s="1" t="s">
        <v>2453</v>
      </c>
      <c r="P817" s="1" t="s">
        <v>2407</v>
      </c>
      <c r="Q817" s="1" t="s">
        <v>2032</v>
      </c>
      <c r="R817" s="2">
        <v>0.11</v>
      </c>
      <c r="S817" s="1" t="s">
        <v>2454</v>
      </c>
      <c r="T817" s="1" t="s">
        <v>1982</v>
      </c>
      <c r="X817" s="20" t="s">
        <v>1508</v>
      </c>
      <c r="Y817" s="212">
        <v>1</v>
      </c>
      <c r="Z817" s="24">
        <v>107800</v>
      </c>
      <c r="AA817" s="20">
        <v>2017.1</v>
      </c>
      <c r="AD817" s="24">
        <v>0</v>
      </c>
      <c r="AL817" s="24"/>
      <c r="AN817" s="20">
        <f t="shared" si="33"/>
        <v>107800</v>
      </c>
      <c r="AO817" s="20">
        <f t="shared" si="39"/>
        <v>0</v>
      </c>
      <c r="AP817" s="212">
        <f t="shared" si="40"/>
        <v>1</v>
      </c>
      <c r="AQ817" s="159"/>
    </row>
    <row r="818" spans="2:43" ht="21" customHeight="1">
      <c r="B818" s="25" t="s">
        <v>5579</v>
      </c>
      <c r="C818" s="6" t="s">
        <v>2447</v>
      </c>
      <c r="D818" s="1" t="s">
        <v>2448</v>
      </c>
      <c r="E818" s="1" t="s">
        <v>2449</v>
      </c>
      <c r="F818" s="1" t="s">
        <v>2455</v>
      </c>
      <c r="G818" s="1" t="s">
        <v>2456</v>
      </c>
      <c r="H818" s="18">
        <v>60100</v>
      </c>
      <c r="I818" s="18">
        <v>56698.11</v>
      </c>
      <c r="J818" s="3">
        <v>56698.11</v>
      </c>
      <c r="K818" s="3">
        <v>3.2075471681309864E-3</v>
      </c>
      <c r="L818" s="1" t="s">
        <v>2039</v>
      </c>
      <c r="M818" s="1" t="s">
        <v>2133</v>
      </c>
      <c r="N818" s="1" t="s">
        <v>2068</v>
      </c>
      <c r="O818" s="1" t="s">
        <v>2457</v>
      </c>
      <c r="P818" s="1" t="s">
        <v>2458</v>
      </c>
      <c r="Q818" s="1" t="s">
        <v>2032</v>
      </c>
      <c r="R818" s="2">
        <v>0.06</v>
      </c>
      <c r="S818" s="1" t="s">
        <v>2033</v>
      </c>
      <c r="T818" s="1" t="s">
        <v>1982</v>
      </c>
      <c r="X818" s="20" t="s">
        <v>1508</v>
      </c>
      <c r="Y818" s="212">
        <v>0.43</v>
      </c>
      <c r="Z818" s="24">
        <v>25843</v>
      </c>
      <c r="AA818" s="20">
        <v>2017.5</v>
      </c>
      <c r="AC818" s="212">
        <v>0.56999999999999995</v>
      </c>
      <c r="AD818" s="24">
        <v>34257</v>
      </c>
      <c r="AE818" s="20">
        <v>2018.1</v>
      </c>
      <c r="AL818" s="24"/>
      <c r="AN818" s="20">
        <f t="shared" si="33"/>
        <v>60100</v>
      </c>
      <c r="AO818" s="20">
        <f t="shared" si="39"/>
        <v>0</v>
      </c>
      <c r="AP818" s="212">
        <f t="shared" si="40"/>
        <v>1</v>
      </c>
      <c r="AQ818" s="159"/>
    </row>
    <row r="819" spans="2:43" ht="21" customHeight="1">
      <c r="B819" s="25" t="s">
        <v>5580</v>
      </c>
      <c r="C819" s="6" t="s">
        <v>12</v>
      </c>
      <c r="D819" s="1" t="s">
        <v>2459</v>
      </c>
      <c r="E819" s="1" t="s">
        <v>2460</v>
      </c>
      <c r="F819" s="1" t="s">
        <v>2461</v>
      </c>
      <c r="G819" s="1" t="s">
        <v>2462</v>
      </c>
      <c r="H819" s="18">
        <v>127800</v>
      </c>
      <c r="I819" s="18">
        <v>115135.14</v>
      </c>
      <c r="J819" s="3">
        <v>115135.14</v>
      </c>
      <c r="K819" s="3">
        <v>-4.8648648808011785E-3</v>
      </c>
      <c r="L819" s="1" t="s">
        <v>2452</v>
      </c>
      <c r="M819" s="1" t="s">
        <v>2133</v>
      </c>
      <c r="N819" s="1" t="s">
        <v>2068</v>
      </c>
      <c r="O819" s="1" t="s">
        <v>2463</v>
      </c>
      <c r="P819" s="1" t="s">
        <v>2407</v>
      </c>
      <c r="Q819" s="1" t="s">
        <v>2032</v>
      </c>
      <c r="R819" s="2">
        <v>0.11</v>
      </c>
      <c r="S819" s="1" t="s">
        <v>2454</v>
      </c>
      <c r="T819" s="1" t="s">
        <v>1982</v>
      </c>
      <c r="X819" s="20" t="s">
        <v>1508</v>
      </c>
      <c r="Y819" s="212">
        <v>1</v>
      </c>
      <c r="Z819" s="24">
        <v>127800</v>
      </c>
      <c r="AA819" s="20">
        <v>2017.1</v>
      </c>
      <c r="AD819" s="24">
        <v>0</v>
      </c>
      <c r="AL819" s="24"/>
      <c r="AN819" s="20">
        <f t="shared" si="33"/>
        <v>127800</v>
      </c>
      <c r="AO819" s="20">
        <f t="shared" si="39"/>
        <v>0</v>
      </c>
      <c r="AP819" s="212">
        <f t="shared" si="40"/>
        <v>1</v>
      </c>
      <c r="AQ819" s="159"/>
    </row>
    <row r="820" spans="2:43" ht="21" customHeight="1">
      <c r="B820" s="25" t="s">
        <v>5581</v>
      </c>
      <c r="C820" s="6" t="s">
        <v>2464</v>
      </c>
      <c r="D820" s="1" t="s">
        <v>2465</v>
      </c>
      <c r="E820" s="1" t="s">
        <v>2466</v>
      </c>
      <c r="F820" s="1" t="s">
        <v>2467</v>
      </c>
      <c r="G820" s="1" t="s">
        <v>2468</v>
      </c>
      <c r="H820" s="18">
        <v>38300</v>
      </c>
      <c r="I820" s="18">
        <v>34504.5</v>
      </c>
      <c r="J820" s="3">
        <v>34504.5</v>
      </c>
      <c r="K820" s="3">
        <v>4.5045045044389553E-3</v>
      </c>
      <c r="L820" s="1" t="s">
        <v>2452</v>
      </c>
      <c r="M820" s="1" t="s">
        <v>2133</v>
      </c>
      <c r="N820" s="1" t="s">
        <v>2068</v>
      </c>
      <c r="O820" s="1" t="s">
        <v>2453</v>
      </c>
      <c r="P820" s="1" t="s">
        <v>2407</v>
      </c>
      <c r="Q820" s="1" t="s">
        <v>2032</v>
      </c>
      <c r="R820" s="2">
        <v>0.11</v>
      </c>
      <c r="S820" s="1" t="s">
        <v>2454</v>
      </c>
      <c r="T820" s="1" t="s">
        <v>1982</v>
      </c>
      <c r="X820" s="20" t="s">
        <v>1508</v>
      </c>
      <c r="Y820" s="212">
        <v>1</v>
      </c>
      <c r="Z820" s="24">
        <v>38300</v>
      </c>
      <c r="AA820" s="20">
        <v>2017.1</v>
      </c>
      <c r="AD820" s="24">
        <v>0</v>
      </c>
      <c r="AL820" s="24"/>
      <c r="AN820" s="20">
        <f t="shared" si="33"/>
        <v>38300</v>
      </c>
      <c r="AO820" s="20">
        <f t="shared" si="39"/>
        <v>0</v>
      </c>
      <c r="AP820" s="212">
        <f t="shared" si="40"/>
        <v>1</v>
      </c>
      <c r="AQ820" s="159"/>
    </row>
    <row r="821" spans="2:43" ht="21" customHeight="1">
      <c r="B821" s="25" t="s">
        <v>5582</v>
      </c>
      <c r="C821" s="6" t="s">
        <v>2469</v>
      </c>
      <c r="D821" s="1" t="s">
        <v>2470</v>
      </c>
      <c r="E821" s="1" t="s">
        <v>2471</v>
      </c>
      <c r="F821" s="1" t="s">
        <v>2472</v>
      </c>
      <c r="G821" s="1" t="s">
        <v>2473</v>
      </c>
      <c r="H821" s="18">
        <v>8500</v>
      </c>
      <c r="I821" s="18">
        <v>8018.87</v>
      </c>
      <c r="J821" s="3">
        <v>8018.87</v>
      </c>
      <c r="K821" s="3">
        <v>-2.0754716988449218E-3</v>
      </c>
      <c r="L821" s="1" t="s">
        <v>2294</v>
      </c>
      <c r="M821" s="1" t="s">
        <v>2075</v>
      </c>
      <c r="N821" s="1" t="s">
        <v>2474</v>
      </c>
      <c r="O821" s="1" t="s">
        <v>2151</v>
      </c>
      <c r="P821" s="1" t="s">
        <v>2043</v>
      </c>
      <c r="Q821" s="1" t="s">
        <v>2032</v>
      </c>
      <c r="R821" s="2">
        <v>0.06</v>
      </c>
      <c r="S821" s="1" t="s">
        <v>2033</v>
      </c>
      <c r="T821" s="1" t="s">
        <v>1982</v>
      </c>
      <c r="X821" s="20" t="s">
        <v>1508</v>
      </c>
      <c r="Y821" s="212">
        <v>1</v>
      </c>
      <c r="Z821" s="24">
        <v>8500</v>
      </c>
      <c r="AA821" s="20">
        <v>2017.2</v>
      </c>
      <c r="AD821" s="24">
        <v>0</v>
      </c>
      <c r="AL821" s="24"/>
      <c r="AN821" s="20">
        <f t="shared" si="33"/>
        <v>8500</v>
      </c>
      <c r="AO821" s="20">
        <f t="shared" si="39"/>
        <v>0</v>
      </c>
      <c r="AP821" s="212">
        <f t="shared" si="40"/>
        <v>1</v>
      </c>
      <c r="AQ821" s="159"/>
    </row>
    <row r="822" spans="2:43" ht="21" customHeight="1">
      <c r="B822" s="25" t="s">
        <v>5583</v>
      </c>
      <c r="C822" s="6" t="s">
        <v>2469</v>
      </c>
      <c r="D822" s="1" t="s">
        <v>2470</v>
      </c>
      <c r="E822" s="1" t="s">
        <v>2471</v>
      </c>
      <c r="F822" s="1" t="s">
        <v>4282</v>
      </c>
      <c r="G822" s="1" t="s">
        <v>4283</v>
      </c>
      <c r="H822" s="18">
        <v>33000</v>
      </c>
      <c r="I822" s="18">
        <v>28205.13</v>
      </c>
      <c r="J822" s="3">
        <v>28205.13</v>
      </c>
      <c r="K822" s="3">
        <v>-1.7948717941180803E-3</v>
      </c>
      <c r="M822" s="1" t="s">
        <v>2075</v>
      </c>
      <c r="N822" s="1" t="s">
        <v>2474</v>
      </c>
      <c r="O822" s="1" t="s">
        <v>2151</v>
      </c>
      <c r="P822" s="1" t="s">
        <v>2475</v>
      </c>
      <c r="Q822" s="1" t="s">
        <v>2032</v>
      </c>
      <c r="R822" s="2" t="s">
        <v>3423</v>
      </c>
      <c r="S822" s="1" t="s">
        <v>2033</v>
      </c>
      <c r="T822" s="1" t="s">
        <v>1982</v>
      </c>
      <c r="X822" s="20" t="s">
        <v>1508</v>
      </c>
      <c r="Y822" s="212">
        <v>1</v>
      </c>
      <c r="Z822" s="24">
        <v>0</v>
      </c>
      <c r="AA822" s="20">
        <v>2017.2</v>
      </c>
      <c r="AD822" s="24">
        <v>0</v>
      </c>
      <c r="AE822" s="159"/>
      <c r="AI822" s="159"/>
      <c r="AN822" s="24">
        <f t="shared" si="33"/>
        <v>0</v>
      </c>
      <c r="AO822" s="24">
        <f t="shared" si="39"/>
        <v>33000</v>
      </c>
      <c r="AP822" s="212">
        <f t="shared" si="40"/>
        <v>0</v>
      </c>
      <c r="AQ822" s="159"/>
    </row>
    <row r="823" spans="2:43" ht="21" customHeight="1">
      <c r="B823" s="25" t="s">
        <v>5584</v>
      </c>
      <c r="C823" s="6" t="s">
        <v>4284</v>
      </c>
      <c r="D823" s="1" t="s">
        <v>4285</v>
      </c>
      <c r="E823" s="1" t="s">
        <v>4286</v>
      </c>
      <c r="F823" s="1" t="s">
        <v>4287</v>
      </c>
      <c r="G823" s="1" t="s">
        <v>4288</v>
      </c>
      <c r="H823" s="18">
        <v>120097</v>
      </c>
      <c r="I823" s="18">
        <v>102647.01</v>
      </c>
      <c r="J823" s="3">
        <v>102647.01</v>
      </c>
      <c r="K823" s="3">
        <v>-1.4529914478771389E-3</v>
      </c>
      <c r="M823" s="1" t="s">
        <v>2075</v>
      </c>
      <c r="N823" s="1" t="s">
        <v>4171</v>
      </c>
      <c r="O823" s="1" t="s">
        <v>2463</v>
      </c>
      <c r="P823" s="1" t="s">
        <v>2390</v>
      </c>
      <c r="Q823" s="1" t="s">
        <v>1980</v>
      </c>
      <c r="R823" s="2" t="s">
        <v>3423</v>
      </c>
      <c r="S823" s="1" t="s">
        <v>4197</v>
      </c>
      <c r="T823" s="1" t="s">
        <v>1982</v>
      </c>
      <c r="X823" s="20" t="s">
        <v>1508</v>
      </c>
      <c r="Y823" s="212">
        <v>0.95</v>
      </c>
      <c r="Z823" s="24">
        <v>0</v>
      </c>
      <c r="AA823" s="20">
        <v>2017.1</v>
      </c>
      <c r="AC823" s="212">
        <v>0.05</v>
      </c>
      <c r="AD823" s="24">
        <v>6004.85</v>
      </c>
      <c r="AE823" s="159" t="s">
        <v>1772</v>
      </c>
      <c r="AI823" s="159"/>
      <c r="AN823" s="24">
        <f t="shared" si="33"/>
        <v>6004.85</v>
      </c>
      <c r="AO823" s="24">
        <f t="shared" si="39"/>
        <v>114092.15</v>
      </c>
      <c r="AP823" s="212">
        <f t="shared" si="40"/>
        <v>0.05</v>
      </c>
      <c r="AQ823" s="159"/>
    </row>
    <row r="824" spans="2:43" ht="21" customHeight="1">
      <c r="B824" s="25" t="s">
        <v>5585</v>
      </c>
      <c r="C824" s="6" t="s">
        <v>2476</v>
      </c>
      <c r="D824" s="1" t="s">
        <v>2477</v>
      </c>
      <c r="E824" s="1" t="s">
        <v>2478</v>
      </c>
      <c r="F824" s="1" t="s">
        <v>2479</v>
      </c>
      <c r="G824" s="1" t="s">
        <v>2480</v>
      </c>
      <c r="H824" s="18">
        <v>12820056</v>
      </c>
      <c r="I824" s="18">
        <v>11549600</v>
      </c>
      <c r="J824" s="166">
        <v>2320419.64</v>
      </c>
      <c r="K824" s="3">
        <f>(H824/1.11-J824)</f>
        <v>9229180.3599999975</v>
      </c>
      <c r="L824" s="3" t="s">
        <v>6537</v>
      </c>
      <c r="M824" s="1" t="s">
        <v>2040</v>
      </c>
      <c r="N824" s="1" t="s">
        <v>2481</v>
      </c>
      <c r="O824" s="1" t="s">
        <v>2482</v>
      </c>
      <c r="P824" s="1" t="s">
        <v>2483</v>
      </c>
      <c r="Q824" s="1" t="s">
        <v>1980</v>
      </c>
      <c r="R824" s="2">
        <v>0.11</v>
      </c>
      <c r="S824" s="1" t="s">
        <v>2484</v>
      </c>
      <c r="T824" s="1" t="s">
        <v>1982</v>
      </c>
      <c r="Y824" s="212">
        <v>0.1</v>
      </c>
      <c r="Z824" s="24">
        <v>1282005.6000000001</v>
      </c>
      <c r="AA824" s="20">
        <v>2018.5</v>
      </c>
      <c r="AD824" s="24">
        <v>0</v>
      </c>
      <c r="AL824" s="24"/>
      <c r="AN824" s="20">
        <f t="shared" si="33"/>
        <v>1282005.6000000001</v>
      </c>
      <c r="AO824" s="20">
        <f t="shared" si="39"/>
        <v>11538050.4</v>
      </c>
      <c r="AP824" s="212">
        <f t="shared" si="40"/>
        <v>0.1</v>
      </c>
      <c r="AQ824" s="159"/>
    </row>
    <row r="825" spans="2:43" ht="21" customHeight="1">
      <c r="B825" s="25" t="s">
        <v>5585</v>
      </c>
      <c r="C825" s="6" t="s">
        <v>2476</v>
      </c>
      <c r="D825" s="1" t="s">
        <v>2477</v>
      </c>
      <c r="E825" s="1" t="s">
        <v>2478</v>
      </c>
      <c r="F825" s="1" t="s">
        <v>6861</v>
      </c>
      <c r="G825" s="1" t="s">
        <v>6860</v>
      </c>
      <c r="H825" s="18">
        <v>12820056</v>
      </c>
      <c r="I825" s="18">
        <v>11549600</v>
      </c>
      <c r="J825" s="166"/>
      <c r="L825" s="3"/>
      <c r="M825" s="1" t="s">
        <v>1912</v>
      </c>
      <c r="N825" s="1" t="s">
        <v>2481</v>
      </c>
      <c r="O825" s="1" t="s">
        <v>6853</v>
      </c>
      <c r="P825" s="1" t="s">
        <v>6759</v>
      </c>
      <c r="Q825" s="1" t="s">
        <v>1902</v>
      </c>
      <c r="R825" s="2">
        <v>0.11</v>
      </c>
      <c r="Y825" s="212"/>
      <c r="Z825" s="24"/>
      <c r="AL825" s="24"/>
      <c r="AQ825" s="159"/>
    </row>
    <row r="826" spans="2:43" ht="21" customHeight="1">
      <c r="B826" s="25" t="s">
        <v>6862</v>
      </c>
      <c r="C826" s="6" t="s">
        <v>2476</v>
      </c>
      <c r="D826" s="1" t="s">
        <v>2477</v>
      </c>
      <c r="E826" s="1" t="s">
        <v>2478</v>
      </c>
      <c r="F826" s="1" t="s">
        <v>6863</v>
      </c>
      <c r="G826" s="1" t="s">
        <v>6864</v>
      </c>
      <c r="H826" s="18">
        <v>11434104</v>
      </c>
      <c r="I826" s="18">
        <v>10394640</v>
      </c>
      <c r="J826" s="165">
        <v>1154960</v>
      </c>
      <c r="K826" s="3">
        <f>(H826/1.1-J826)</f>
        <v>9239680</v>
      </c>
      <c r="L826" s="165" t="s">
        <v>6950</v>
      </c>
      <c r="M826" s="1" t="s">
        <v>1912</v>
      </c>
      <c r="N826" s="1" t="s">
        <v>2481</v>
      </c>
      <c r="O826" s="1" t="s">
        <v>6858</v>
      </c>
      <c r="P826" s="1" t="s">
        <v>6759</v>
      </c>
      <c r="Q826" s="1" t="s">
        <v>1902</v>
      </c>
      <c r="R826" s="2">
        <v>0.1</v>
      </c>
      <c r="S826" s="1" t="s">
        <v>6859</v>
      </c>
      <c r="Y826" s="212"/>
      <c r="Z826" s="24"/>
      <c r="AL826" s="24"/>
      <c r="AQ826" s="159"/>
    </row>
    <row r="827" spans="2:43" ht="21" customHeight="1">
      <c r="B827" s="25" t="s">
        <v>7979</v>
      </c>
      <c r="C827" s="6" t="s">
        <v>2476</v>
      </c>
      <c r="D827" s="1" t="s">
        <v>2477</v>
      </c>
      <c r="E827" s="1" t="s">
        <v>2478</v>
      </c>
      <c r="F827" s="1" t="s">
        <v>7980</v>
      </c>
      <c r="G827" s="1" t="s">
        <v>2480</v>
      </c>
      <c r="H827" s="18">
        <v>9528420</v>
      </c>
      <c r="I827" s="18">
        <v>8741669.7200000007</v>
      </c>
      <c r="J827" s="165"/>
      <c r="L827" s="165"/>
      <c r="M827" s="1" t="s">
        <v>1912</v>
      </c>
      <c r="N827" s="1" t="s">
        <v>2481</v>
      </c>
      <c r="O827" s="1" t="s">
        <v>7964</v>
      </c>
      <c r="P827" s="1" t="s">
        <v>7965</v>
      </c>
      <c r="Q827" s="1" t="s">
        <v>1929</v>
      </c>
      <c r="R827" s="2">
        <v>0.09</v>
      </c>
      <c r="Y827" s="212"/>
      <c r="Z827" s="24"/>
      <c r="AL827" s="24"/>
      <c r="AQ827" s="159"/>
    </row>
    <row r="828" spans="2:43" ht="21" customHeight="1">
      <c r="B828" s="25" t="s">
        <v>5586</v>
      </c>
      <c r="C828" s="6" t="s">
        <v>2476</v>
      </c>
      <c r="D828" s="1" t="s">
        <v>2477</v>
      </c>
      <c r="E828" s="1" t="s">
        <v>2478</v>
      </c>
      <c r="F828" s="1" t="s">
        <v>2485</v>
      </c>
      <c r="G828" s="1" t="s">
        <v>2486</v>
      </c>
      <c r="H828" s="18">
        <v>1760600</v>
      </c>
      <c r="I828" s="18">
        <v>1660943.4</v>
      </c>
      <c r="J828" s="166">
        <v>332188.68</v>
      </c>
      <c r="K828" s="3">
        <f t="shared" ref="K828:K829" si="41">(H828/1.06-J828)</f>
        <v>1328754.716226415</v>
      </c>
      <c r="L828" s="3" t="s">
        <v>6526</v>
      </c>
      <c r="M828" s="1" t="s">
        <v>2040</v>
      </c>
      <c r="N828" s="1" t="s">
        <v>2481</v>
      </c>
      <c r="O828" s="1" t="s">
        <v>5650</v>
      </c>
      <c r="P828" s="1" t="s">
        <v>5651</v>
      </c>
      <c r="Q828" s="1" t="s">
        <v>1980</v>
      </c>
      <c r="R828" s="2">
        <v>0.06</v>
      </c>
      <c r="S828" s="1" t="s">
        <v>2487</v>
      </c>
      <c r="T828" s="1" t="s">
        <v>1982</v>
      </c>
      <c r="Y828" s="212">
        <v>0.1</v>
      </c>
      <c r="Z828" s="3">
        <v>176060</v>
      </c>
      <c r="AA828" s="20">
        <v>2018.5</v>
      </c>
      <c r="AD828" s="24">
        <v>0</v>
      </c>
      <c r="AL828" s="24"/>
      <c r="AN828" s="20">
        <f t="shared" si="33"/>
        <v>176060</v>
      </c>
      <c r="AO828" s="20">
        <f>H828-AN828</f>
        <v>1584540</v>
      </c>
      <c r="AP828" s="212">
        <f>AN828/H828</f>
        <v>0.1</v>
      </c>
      <c r="AQ828" s="159"/>
    </row>
    <row r="829" spans="2:43" ht="21" customHeight="1">
      <c r="B829" s="25" t="s">
        <v>5587</v>
      </c>
      <c r="C829" s="6" t="s">
        <v>55</v>
      </c>
      <c r="D829" s="1" t="s">
        <v>2477</v>
      </c>
      <c r="E829" s="1" t="s">
        <v>2488</v>
      </c>
      <c r="F829" s="1" t="s">
        <v>2489</v>
      </c>
      <c r="G829" s="1" t="s">
        <v>2490</v>
      </c>
      <c r="H829" s="18">
        <v>2671680</v>
      </c>
      <c r="I829" s="18">
        <v>2520452.83</v>
      </c>
      <c r="J829" s="166">
        <v>504090.56</v>
      </c>
      <c r="K829" s="3">
        <f t="shared" si="41"/>
        <v>2016362.270188679</v>
      </c>
      <c r="L829" s="3" t="s">
        <v>6528</v>
      </c>
      <c r="M829" s="1" t="s">
        <v>2040</v>
      </c>
      <c r="N829" s="1" t="s">
        <v>2481</v>
      </c>
      <c r="O829" s="1" t="s">
        <v>5652</v>
      </c>
      <c r="P829" s="1" t="s">
        <v>5653</v>
      </c>
      <c r="Q829" s="1" t="s">
        <v>1980</v>
      </c>
      <c r="R829" s="2">
        <v>0.11</v>
      </c>
      <c r="S829" s="1" t="s">
        <v>2491</v>
      </c>
      <c r="T829" s="1" t="s">
        <v>1982</v>
      </c>
      <c r="Y829" s="212">
        <v>0.1</v>
      </c>
      <c r="Z829" s="24">
        <v>267168</v>
      </c>
      <c r="AA829" s="20">
        <v>2018.5</v>
      </c>
      <c r="AD829" s="24">
        <v>0</v>
      </c>
      <c r="AL829" s="24"/>
      <c r="AN829" s="20">
        <f t="shared" si="33"/>
        <v>267168</v>
      </c>
      <c r="AO829" s="20">
        <f>H829-AN829</f>
        <v>2404512</v>
      </c>
      <c r="AP829" s="212">
        <f>AN829/H829</f>
        <v>0.1</v>
      </c>
      <c r="AQ829" s="159"/>
    </row>
    <row r="830" spans="2:43" ht="21" customHeight="1">
      <c r="B830" s="25" t="s">
        <v>5588</v>
      </c>
      <c r="C830" s="6" t="s">
        <v>55</v>
      </c>
      <c r="D830" s="1" t="s">
        <v>2477</v>
      </c>
      <c r="E830" s="1" t="s">
        <v>2488</v>
      </c>
      <c r="F830" s="1" t="s">
        <v>2492</v>
      </c>
      <c r="G830" s="1" t="s">
        <v>2493</v>
      </c>
      <c r="H830" s="18">
        <v>7482728</v>
      </c>
      <c r="I830" s="18">
        <v>6741196.4000000004</v>
      </c>
      <c r="J830" s="166">
        <v>1354367.64</v>
      </c>
      <c r="K830" s="3">
        <f>(H830/1.11-J830)</f>
        <v>5386828.7563963961</v>
      </c>
      <c r="L830" s="3" t="s">
        <v>6538</v>
      </c>
      <c r="M830" s="1" t="s">
        <v>2040</v>
      </c>
      <c r="N830" s="1" t="s">
        <v>2481</v>
      </c>
      <c r="O830" s="1" t="s">
        <v>5652</v>
      </c>
      <c r="P830" s="1" t="s">
        <v>5653</v>
      </c>
      <c r="Q830" s="1" t="s">
        <v>1980</v>
      </c>
      <c r="R830" s="2">
        <v>0.11</v>
      </c>
      <c r="S830" s="1" t="s">
        <v>2494</v>
      </c>
      <c r="T830" s="1" t="s">
        <v>1982</v>
      </c>
      <c r="Y830" s="212">
        <v>0.1</v>
      </c>
      <c r="Z830" s="24">
        <v>748272.8</v>
      </c>
      <c r="AA830" s="20">
        <v>2018.5</v>
      </c>
      <c r="AD830" s="24">
        <v>0</v>
      </c>
      <c r="AL830" s="24"/>
      <c r="AN830" s="20">
        <f t="shared" si="33"/>
        <v>748272.8</v>
      </c>
      <c r="AO830" s="20">
        <f>H830-AN830</f>
        <v>6734455.2000000002</v>
      </c>
      <c r="AP830" s="212">
        <f>AN830/H830</f>
        <v>0.1</v>
      </c>
      <c r="AQ830" s="159"/>
    </row>
    <row r="831" spans="2:43" ht="21" customHeight="1">
      <c r="B831" s="25" t="s">
        <v>5588</v>
      </c>
      <c r="C831" s="6" t="s">
        <v>55</v>
      </c>
      <c r="D831" s="1" t="s">
        <v>2477</v>
      </c>
      <c r="E831" s="1" t="s">
        <v>2488</v>
      </c>
      <c r="F831" s="1" t="s">
        <v>6852</v>
      </c>
      <c r="G831" s="1" t="s">
        <v>6856</v>
      </c>
      <c r="H831" s="18">
        <v>7482728</v>
      </c>
      <c r="I831" s="18">
        <v>6741196.4000000004</v>
      </c>
      <c r="J831" s="166"/>
      <c r="L831" s="3"/>
      <c r="M831" s="1" t="s">
        <v>1912</v>
      </c>
      <c r="N831" s="1" t="s">
        <v>2481</v>
      </c>
      <c r="O831" s="1" t="s">
        <v>6853</v>
      </c>
      <c r="P831" s="1" t="s">
        <v>6759</v>
      </c>
      <c r="Q831" s="1" t="s">
        <v>1902</v>
      </c>
      <c r="R831" s="2">
        <v>0.11</v>
      </c>
      <c r="Y831" s="212"/>
      <c r="Z831" s="24"/>
      <c r="AL831" s="24"/>
      <c r="AQ831" s="159"/>
    </row>
    <row r="832" spans="2:43" ht="21" customHeight="1">
      <c r="B832" s="25" t="s">
        <v>6854</v>
      </c>
      <c r="C832" s="6" t="s">
        <v>55</v>
      </c>
      <c r="D832" s="1" t="s">
        <v>2477</v>
      </c>
      <c r="E832" s="1" t="s">
        <v>2488</v>
      </c>
      <c r="F832" s="1" t="s">
        <v>6855</v>
      </c>
      <c r="G832" s="1" t="s">
        <v>6857</v>
      </c>
      <c r="H832" s="18">
        <v>6673784.4400000004</v>
      </c>
      <c r="I832" s="18">
        <v>6067076.7599999998</v>
      </c>
      <c r="J832" s="165">
        <v>674119.64</v>
      </c>
      <c r="K832" s="3">
        <f>(H832/1.1-J832)</f>
        <v>5392957.123636364</v>
      </c>
      <c r="L832" s="165" t="s">
        <v>6951</v>
      </c>
      <c r="M832" s="1" t="s">
        <v>1912</v>
      </c>
      <c r="N832" s="1" t="s">
        <v>2481</v>
      </c>
      <c r="O832" s="1" t="s">
        <v>6858</v>
      </c>
      <c r="P832" s="1" t="s">
        <v>6759</v>
      </c>
      <c r="Q832" s="1" t="s">
        <v>1902</v>
      </c>
      <c r="R832" s="2">
        <v>0.1</v>
      </c>
      <c r="S832" s="1" t="s">
        <v>6859</v>
      </c>
      <c r="Y832" s="212"/>
      <c r="Z832" s="24"/>
      <c r="AL832" s="24"/>
      <c r="AQ832" s="159"/>
    </row>
    <row r="833" spans="2:43" ht="21" customHeight="1">
      <c r="B833" s="25" t="s">
        <v>5589</v>
      </c>
      <c r="C833" s="6" t="s">
        <v>55</v>
      </c>
      <c r="D833" s="1" t="s">
        <v>2</v>
      </c>
      <c r="E833" s="1" t="s">
        <v>3</v>
      </c>
      <c r="F833" s="1" t="s">
        <v>2495</v>
      </c>
      <c r="G833" s="1" t="s">
        <v>2496</v>
      </c>
      <c r="H833" s="18">
        <v>25848000</v>
      </c>
      <c r="I833" s="18">
        <v>23286486.489999998</v>
      </c>
      <c r="M833" s="1" t="s">
        <v>2040</v>
      </c>
      <c r="N833" s="1" t="s">
        <v>2165</v>
      </c>
      <c r="O833" s="1" t="s">
        <v>2497</v>
      </c>
      <c r="P833" s="1" t="s">
        <v>2181</v>
      </c>
      <c r="Q833" s="1" t="s">
        <v>1980</v>
      </c>
      <c r="R833" s="2">
        <v>0.11</v>
      </c>
      <c r="S833" s="1" t="s">
        <v>2498</v>
      </c>
      <c r="T833" s="1" t="s">
        <v>1982</v>
      </c>
      <c r="Y833" s="212">
        <v>8.3299999999999999E-2</v>
      </c>
      <c r="Z833" s="24">
        <v>2154000</v>
      </c>
      <c r="AA833" s="20">
        <v>2018.4</v>
      </c>
      <c r="AC833" s="212">
        <v>3.2199999999999999E-2</v>
      </c>
      <c r="AD833" s="24">
        <v>834600</v>
      </c>
      <c r="AE833" s="20">
        <v>2018.6</v>
      </c>
      <c r="AH833" s="24">
        <v>417300</v>
      </c>
      <c r="AI833" s="20">
        <v>2018.7</v>
      </c>
      <c r="AL833" s="24"/>
      <c r="AN833" s="20">
        <f t="shared" si="33"/>
        <v>3405900</v>
      </c>
      <c r="AO833" s="20">
        <f>H833-AN833</f>
        <v>22442100</v>
      </c>
      <c r="AP833" s="212">
        <f>AN833/H833</f>
        <v>0.13176648096564531</v>
      </c>
      <c r="AQ833" s="159"/>
    </row>
    <row r="834" spans="2:43" ht="21" customHeight="1">
      <c r="B834" s="25" t="s">
        <v>5590</v>
      </c>
      <c r="C834" s="6" t="s">
        <v>2476</v>
      </c>
      <c r="D834" s="1" t="s">
        <v>2477</v>
      </c>
      <c r="E834" s="1" t="s">
        <v>4</v>
      </c>
      <c r="F834" s="1" t="s">
        <v>2499</v>
      </c>
      <c r="G834" s="1" t="s">
        <v>2500</v>
      </c>
      <c r="H834" s="18">
        <v>3840000</v>
      </c>
      <c r="I834" s="18">
        <v>3622641.51</v>
      </c>
      <c r="M834" s="1" t="s">
        <v>2040</v>
      </c>
      <c r="N834" s="1" t="s">
        <v>2165</v>
      </c>
      <c r="O834" s="1" t="s">
        <v>2501</v>
      </c>
      <c r="P834" s="1" t="s">
        <v>2181</v>
      </c>
      <c r="Q834" s="1" t="s">
        <v>1980</v>
      </c>
      <c r="R834" s="2">
        <v>0.06</v>
      </c>
      <c r="S834" s="1" t="s">
        <v>2502</v>
      </c>
      <c r="T834" s="1" t="s">
        <v>1982</v>
      </c>
      <c r="Y834" s="212">
        <v>8.4599999999999995E-2</v>
      </c>
      <c r="Z834" s="24">
        <v>325000</v>
      </c>
      <c r="AA834" s="20">
        <v>2018.4</v>
      </c>
      <c r="AC834" s="212">
        <v>3.3300000000000003E-2</v>
      </c>
      <c r="AD834" s="24">
        <v>128000</v>
      </c>
      <c r="AE834" s="20">
        <v>2018.6</v>
      </c>
      <c r="AH834" s="24">
        <v>64000</v>
      </c>
      <c r="AI834" s="20">
        <v>2018.7</v>
      </c>
      <c r="AL834" s="24"/>
      <c r="AN834" s="20">
        <f t="shared" si="33"/>
        <v>517000</v>
      </c>
      <c r="AO834" s="20">
        <f>H834-AN834</f>
        <v>3323000</v>
      </c>
      <c r="AP834" s="212">
        <f>AN834/H834</f>
        <v>0.13463541666666667</v>
      </c>
      <c r="AQ834" s="159"/>
    </row>
    <row r="835" spans="2:43" ht="21" customHeight="1">
      <c r="B835" s="25" t="s">
        <v>5591</v>
      </c>
      <c r="C835" s="6" t="s">
        <v>2476</v>
      </c>
      <c r="D835" s="1" t="s">
        <v>2477</v>
      </c>
      <c r="E835" s="1" t="s">
        <v>2478</v>
      </c>
      <c r="F835" s="1" t="s">
        <v>4289</v>
      </c>
      <c r="G835" s="1" t="s">
        <v>4290</v>
      </c>
      <c r="H835" s="18">
        <v>28226860</v>
      </c>
      <c r="I835" s="18">
        <v>24125521.370000001</v>
      </c>
      <c r="J835" s="166">
        <v>4845902.1399999997</v>
      </c>
      <c r="K835" s="3">
        <f>(H835/1.17-J835)</f>
        <v>19279619.227521367</v>
      </c>
      <c r="L835" s="18" t="s">
        <v>6539</v>
      </c>
      <c r="M835" s="1" t="s">
        <v>2040</v>
      </c>
      <c r="N835" s="1" t="s">
        <v>2481</v>
      </c>
      <c r="O835" s="1" t="s">
        <v>2159</v>
      </c>
      <c r="P835" s="1" t="s">
        <v>2483</v>
      </c>
      <c r="Q835" s="1" t="s">
        <v>1980</v>
      </c>
      <c r="R835" s="2" t="s">
        <v>3423</v>
      </c>
      <c r="S835" s="1" t="s">
        <v>4291</v>
      </c>
      <c r="T835" s="1" t="s">
        <v>1982</v>
      </c>
      <c r="Y835" s="212">
        <v>0.1</v>
      </c>
      <c r="Z835" s="24">
        <v>2822686</v>
      </c>
      <c r="AA835" s="20">
        <v>2018.5</v>
      </c>
      <c r="AD835" s="24">
        <v>0</v>
      </c>
      <c r="AE835" s="159"/>
      <c r="AI835" s="159"/>
      <c r="AN835" s="24">
        <f t="shared" si="33"/>
        <v>2822686</v>
      </c>
      <c r="AO835" s="24">
        <f>H835-AN835</f>
        <v>25404174</v>
      </c>
      <c r="AP835" s="212">
        <f>AN835/H835</f>
        <v>0.1</v>
      </c>
      <c r="AQ835" s="159"/>
    </row>
    <row r="836" spans="2:43" ht="21" customHeight="1">
      <c r="B836" s="25" t="s">
        <v>6870</v>
      </c>
      <c r="C836" s="6" t="s">
        <v>2476</v>
      </c>
      <c r="D836" s="1" t="s">
        <v>2477</v>
      </c>
      <c r="E836" s="1" t="s">
        <v>2478</v>
      </c>
      <c r="F836" s="1" t="s">
        <v>6868</v>
      </c>
      <c r="G836" s="1" t="s">
        <v>6872</v>
      </c>
      <c r="H836" s="18">
        <v>28226860</v>
      </c>
      <c r="I836" s="18">
        <v>24125521.370000001</v>
      </c>
      <c r="J836" s="166"/>
      <c r="L836" s="18"/>
      <c r="M836" s="1" t="s">
        <v>1912</v>
      </c>
      <c r="N836" s="1" t="s">
        <v>2481</v>
      </c>
      <c r="O836" s="1" t="s">
        <v>6853</v>
      </c>
      <c r="P836" s="1" t="s">
        <v>6759</v>
      </c>
      <c r="Q836" s="1" t="s">
        <v>1902</v>
      </c>
      <c r="R836" s="2">
        <v>0.17</v>
      </c>
      <c r="Y836" s="212"/>
      <c r="Z836" s="24"/>
      <c r="AE836" s="159"/>
      <c r="AI836" s="159"/>
      <c r="AN836" s="24"/>
      <c r="AO836" s="24"/>
      <c r="AQ836" s="159"/>
    </row>
    <row r="837" spans="2:43" ht="21" customHeight="1">
      <c r="B837" s="25" t="s">
        <v>6873</v>
      </c>
      <c r="C837" s="6" t="s">
        <v>2476</v>
      </c>
      <c r="D837" s="1" t="s">
        <v>2477</v>
      </c>
      <c r="E837" s="1" t="s">
        <v>2478</v>
      </c>
      <c r="F837" s="1" t="s">
        <v>6869</v>
      </c>
      <c r="G837" s="1" t="s">
        <v>6871</v>
      </c>
      <c r="H837" s="18">
        <v>25187044.309999999</v>
      </c>
      <c r="I837" s="18">
        <v>21712969.23</v>
      </c>
      <c r="J837" s="165">
        <v>2412552.15</v>
      </c>
      <c r="K837" s="3">
        <f>(H837/1.16-J837)</f>
        <v>19300417.082758624</v>
      </c>
      <c r="L837" s="165" t="s">
        <v>6952</v>
      </c>
      <c r="M837" s="1" t="s">
        <v>1912</v>
      </c>
      <c r="N837" s="1" t="s">
        <v>2481</v>
      </c>
      <c r="O837" s="1" t="s">
        <v>6858</v>
      </c>
      <c r="P837" s="1" t="s">
        <v>6759</v>
      </c>
      <c r="Q837" s="1" t="s">
        <v>1902</v>
      </c>
      <c r="R837" s="2">
        <v>0.16</v>
      </c>
      <c r="S837" s="1" t="s">
        <v>6859</v>
      </c>
      <c r="Y837" s="212"/>
      <c r="Z837" s="24"/>
      <c r="AE837" s="159"/>
      <c r="AI837" s="159"/>
      <c r="AN837" s="24"/>
      <c r="AO837" s="24"/>
      <c r="AQ837" s="159"/>
    </row>
    <row r="838" spans="2:43" ht="21" customHeight="1">
      <c r="B838" s="25" t="s">
        <v>7966</v>
      </c>
      <c r="C838" s="6" t="s">
        <v>2476</v>
      </c>
      <c r="D838" s="1" t="s">
        <v>2477</v>
      </c>
      <c r="E838" s="1" t="s">
        <v>2478</v>
      </c>
      <c r="F838" s="1" t="s">
        <v>7967</v>
      </c>
      <c r="G838" s="1" t="s">
        <v>4290</v>
      </c>
      <c r="H838" s="18">
        <v>20989203.57</v>
      </c>
      <c r="I838" s="18">
        <v>18574516.43</v>
      </c>
      <c r="J838" s="165"/>
      <c r="L838" s="165"/>
      <c r="M838" s="1" t="s">
        <v>1912</v>
      </c>
      <c r="N838" s="1" t="s">
        <v>2481</v>
      </c>
      <c r="O838" s="1" t="s">
        <v>7964</v>
      </c>
      <c r="P838" s="1" t="s">
        <v>7965</v>
      </c>
      <c r="Y838" s="212"/>
      <c r="Z838" s="24"/>
      <c r="AE838" s="159"/>
      <c r="AI838" s="159"/>
      <c r="AN838" s="24"/>
      <c r="AO838" s="24"/>
      <c r="AQ838" s="159"/>
    </row>
    <row r="839" spans="2:43" ht="21" customHeight="1">
      <c r="B839" s="25" t="s">
        <v>5592</v>
      </c>
      <c r="C839" s="6" t="s">
        <v>2476</v>
      </c>
      <c r="D839" s="1" t="s">
        <v>2477</v>
      </c>
      <c r="E839" s="1" t="s">
        <v>2488</v>
      </c>
      <c r="F839" s="1" t="s">
        <v>4292</v>
      </c>
      <c r="G839" s="1" t="s">
        <v>4293</v>
      </c>
      <c r="H839" s="18">
        <v>5298832</v>
      </c>
      <c r="I839" s="18">
        <v>4528916.24</v>
      </c>
      <c r="J839" s="166">
        <v>909687.48</v>
      </c>
      <c r="K839" s="3">
        <f>(H839/1.17-J839)</f>
        <v>3619228.75931624</v>
      </c>
      <c r="L839" s="18" t="s">
        <v>6540</v>
      </c>
      <c r="M839" s="1" t="s">
        <v>2040</v>
      </c>
      <c r="N839" s="1" t="s">
        <v>2481</v>
      </c>
      <c r="O839" s="1" t="s">
        <v>4294</v>
      </c>
      <c r="P839" s="1" t="s">
        <v>2529</v>
      </c>
      <c r="Q839" s="1" t="s">
        <v>1980</v>
      </c>
      <c r="R839" s="2" t="s">
        <v>3423</v>
      </c>
      <c r="S839" s="1" t="s">
        <v>4295</v>
      </c>
      <c r="T839" s="1" t="s">
        <v>1982</v>
      </c>
      <c r="Y839" s="212">
        <v>0.1</v>
      </c>
      <c r="Z839" s="24">
        <v>529883.19999999995</v>
      </c>
      <c r="AA839" s="20">
        <v>2018.5</v>
      </c>
      <c r="AE839" s="159"/>
      <c r="AI839" s="159"/>
      <c r="AN839" s="24">
        <f t="shared" si="33"/>
        <v>529883.19999999995</v>
      </c>
      <c r="AO839" s="24">
        <f>H839-AN839</f>
        <v>4768948.8</v>
      </c>
      <c r="AP839" s="212">
        <f>AN839/H839</f>
        <v>9.9999999999999992E-2</v>
      </c>
      <c r="AQ839" s="159"/>
    </row>
    <row r="840" spans="2:43" ht="21" customHeight="1">
      <c r="B840" s="25" t="s">
        <v>5592</v>
      </c>
      <c r="C840" s="6" t="s">
        <v>2476</v>
      </c>
      <c r="D840" s="1" t="s">
        <v>2477</v>
      </c>
      <c r="E840" s="1" t="s">
        <v>2488</v>
      </c>
      <c r="F840" s="1" t="s">
        <v>6865</v>
      </c>
      <c r="G840" s="1" t="s">
        <v>6867</v>
      </c>
      <c r="H840" s="18">
        <v>5298832</v>
      </c>
      <c r="I840" s="18">
        <v>4528916.24</v>
      </c>
      <c r="J840" s="166"/>
      <c r="L840" s="18"/>
      <c r="M840" s="1" t="s">
        <v>1912</v>
      </c>
      <c r="N840" s="1" t="s">
        <v>2481</v>
      </c>
      <c r="O840" s="1" t="s">
        <v>6853</v>
      </c>
      <c r="P840" s="1" t="s">
        <v>6759</v>
      </c>
      <c r="Q840" s="1" t="s">
        <v>1902</v>
      </c>
      <c r="R840" s="2">
        <v>0.17</v>
      </c>
      <c r="Y840" s="212"/>
      <c r="Z840" s="24"/>
      <c r="AE840" s="159"/>
      <c r="AI840" s="159"/>
      <c r="AN840" s="24"/>
      <c r="AO840" s="24"/>
      <c r="AQ840" s="159"/>
    </row>
    <row r="841" spans="2:43" ht="21" customHeight="1">
      <c r="B841" s="25" t="s">
        <v>6882</v>
      </c>
      <c r="C841" s="6" t="s">
        <v>2476</v>
      </c>
      <c r="D841" s="1" t="s">
        <v>2477</v>
      </c>
      <c r="E841" s="1" t="s">
        <v>2488</v>
      </c>
      <c r="F841" s="1" t="s">
        <v>6866</v>
      </c>
      <c r="G841" s="1" t="s">
        <v>4293</v>
      </c>
      <c r="H841" s="18">
        <v>4728188.5599999996</v>
      </c>
      <c r="I841" s="18">
        <v>4076024.62</v>
      </c>
      <c r="J841" s="165">
        <v>452891.62</v>
      </c>
      <c r="K841" s="3">
        <f>(H841/1.16-J841)</f>
        <v>3623133.0006896551</v>
      </c>
      <c r="L841" s="165" t="s">
        <v>6953</v>
      </c>
      <c r="M841" s="1" t="s">
        <v>1912</v>
      </c>
      <c r="N841" s="1" t="s">
        <v>2481</v>
      </c>
      <c r="O841" s="1" t="s">
        <v>6858</v>
      </c>
      <c r="P841" s="1" t="s">
        <v>6759</v>
      </c>
      <c r="Q841" s="1" t="s">
        <v>1902</v>
      </c>
      <c r="R841" s="2">
        <v>0.16</v>
      </c>
      <c r="S841" s="1" t="s">
        <v>6859</v>
      </c>
      <c r="Y841" s="212"/>
      <c r="Z841" s="24"/>
      <c r="AE841" s="159"/>
      <c r="AI841" s="159"/>
      <c r="AN841" s="24"/>
      <c r="AO841" s="24"/>
      <c r="AQ841" s="159"/>
    </row>
    <row r="842" spans="2:43" ht="21" customHeight="1">
      <c r="B842" s="25" t="s">
        <v>7981</v>
      </c>
      <c r="C842" s="6" t="s">
        <v>2476</v>
      </c>
      <c r="D842" s="1" t="s">
        <v>2477</v>
      </c>
      <c r="E842" s="1" t="s">
        <v>2488</v>
      </c>
      <c r="F842" s="1" t="s">
        <v>7982</v>
      </c>
      <c r="G842" s="1" t="s">
        <v>4293</v>
      </c>
      <c r="H842" s="18">
        <v>3940157.14</v>
      </c>
      <c r="I842" s="18">
        <v>3486864.73</v>
      </c>
      <c r="J842" s="165"/>
      <c r="L842" s="165"/>
      <c r="M842" s="1" t="s">
        <v>1912</v>
      </c>
      <c r="N842" s="1" t="s">
        <v>2481</v>
      </c>
      <c r="O842" s="1" t="s">
        <v>7978</v>
      </c>
      <c r="P842" s="1" t="s">
        <v>7965</v>
      </c>
      <c r="Q842" s="1" t="s">
        <v>1929</v>
      </c>
      <c r="R842" s="2">
        <v>0.13</v>
      </c>
      <c r="Y842" s="212"/>
      <c r="Z842" s="24"/>
      <c r="AE842" s="159"/>
      <c r="AI842" s="159"/>
      <c r="AN842" s="24"/>
      <c r="AO842" s="24"/>
      <c r="AQ842" s="159"/>
    </row>
    <row r="843" spans="2:43" ht="21" customHeight="1">
      <c r="B843" s="25" t="s">
        <v>5593</v>
      </c>
      <c r="C843" s="6" t="s">
        <v>2503</v>
      </c>
      <c r="D843" s="1" t="s">
        <v>2504</v>
      </c>
      <c r="E843" s="1" t="s">
        <v>2505</v>
      </c>
      <c r="F843" s="1" t="s">
        <v>2506</v>
      </c>
      <c r="G843" s="1" t="s">
        <v>2507</v>
      </c>
      <c r="H843" s="18">
        <v>17000</v>
      </c>
      <c r="I843" s="18">
        <v>16037.74</v>
      </c>
      <c r="J843" s="3">
        <v>16037.74</v>
      </c>
      <c r="K843" s="3">
        <v>-4.1509433976898436E-3</v>
      </c>
      <c r="L843" s="1" t="s">
        <v>2294</v>
      </c>
      <c r="M843" s="1" t="s">
        <v>2075</v>
      </c>
      <c r="N843" s="1" t="s">
        <v>2508</v>
      </c>
      <c r="O843" s="1" t="s">
        <v>2463</v>
      </c>
      <c r="P843" s="1" t="s">
        <v>2509</v>
      </c>
      <c r="Q843" s="1" t="s">
        <v>2032</v>
      </c>
      <c r="R843" s="2">
        <v>0.06</v>
      </c>
      <c r="S843" s="1" t="s">
        <v>2297</v>
      </c>
      <c r="T843" s="1" t="s">
        <v>1982</v>
      </c>
      <c r="X843" s="20" t="s">
        <v>1508</v>
      </c>
      <c r="Y843" s="212">
        <v>0.95</v>
      </c>
      <c r="Z843" s="24">
        <v>16150</v>
      </c>
      <c r="AA843" s="20">
        <v>2017.2</v>
      </c>
      <c r="AD843" s="24">
        <v>0</v>
      </c>
      <c r="AL843" s="24"/>
      <c r="AN843" s="20">
        <f t="shared" si="33"/>
        <v>16150</v>
      </c>
      <c r="AO843" s="20">
        <f>H843-AN843</f>
        <v>850</v>
      </c>
      <c r="AP843" s="212">
        <f>AN843/H843</f>
        <v>0.95</v>
      </c>
      <c r="AQ843" s="159"/>
    </row>
    <row r="844" spans="2:43" ht="21" customHeight="1">
      <c r="B844" s="25" t="s">
        <v>5594</v>
      </c>
      <c r="C844" s="6" t="s">
        <v>2503</v>
      </c>
      <c r="D844" s="1" t="s">
        <v>2504</v>
      </c>
      <c r="E844" s="1" t="s">
        <v>2505</v>
      </c>
      <c r="F844" s="1" t="s">
        <v>4296</v>
      </c>
      <c r="G844" s="1" t="s">
        <v>2507</v>
      </c>
      <c r="H844" s="18">
        <v>110000</v>
      </c>
      <c r="I844" s="18">
        <v>94017.09</v>
      </c>
      <c r="J844" s="3">
        <v>94017.09</v>
      </c>
      <c r="K844" s="3">
        <v>4.017094019218348E-3</v>
      </c>
      <c r="M844" s="1" t="s">
        <v>2075</v>
      </c>
      <c r="N844" s="1" t="s">
        <v>4171</v>
      </c>
      <c r="O844" s="1" t="s">
        <v>2463</v>
      </c>
      <c r="P844" s="1" t="s">
        <v>2043</v>
      </c>
      <c r="Q844" s="2" t="s">
        <v>2032</v>
      </c>
      <c r="R844" s="2" t="s">
        <v>3423</v>
      </c>
      <c r="S844" s="1" t="s">
        <v>2297</v>
      </c>
      <c r="T844" s="1" t="s">
        <v>1982</v>
      </c>
      <c r="X844" s="20" t="s">
        <v>1508</v>
      </c>
      <c r="Y844" s="212">
        <v>0.95</v>
      </c>
      <c r="Z844" s="24">
        <v>0</v>
      </c>
      <c r="AA844" s="20">
        <v>2017.2</v>
      </c>
      <c r="AD844" s="24">
        <v>0</v>
      </c>
      <c r="AE844" s="159"/>
      <c r="AI844" s="159"/>
      <c r="AN844" s="24">
        <f t="shared" si="33"/>
        <v>0</v>
      </c>
      <c r="AO844" s="24">
        <f>H844-AN844</f>
        <v>110000</v>
      </c>
      <c r="AP844" s="212">
        <f>AN844/H844</f>
        <v>0</v>
      </c>
      <c r="AQ844" s="159"/>
    </row>
    <row r="845" spans="2:43" ht="21" customHeight="1">
      <c r="B845" s="25" t="s">
        <v>5595</v>
      </c>
      <c r="C845" s="6" t="s">
        <v>2510</v>
      </c>
      <c r="D845" s="1" t="s">
        <v>2511</v>
      </c>
      <c r="E845" s="1" t="s">
        <v>2512</v>
      </c>
      <c r="F845" s="1" t="s">
        <v>2513</v>
      </c>
      <c r="G845" s="1" t="s">
        <v>2514</v>
      </c>
      <c r="H845" s="18">
        <v>15000</v>
      </c>
      <c r="I845" s="18">
        <v>14150.94</v>
      </c>
      <c r="J845" s="3">
        <v>14150.94</v>
      </c>
      <c r="K845" s="3">
        <v>3.3962264133151621E-3</v>
      </c>
      <c r="L845" s="1" t="s">
        <v>2452</v>
      </c>
      <c r="M845" s="1" t="s">
        <v>2515</v>
      </c>
      <c r="N845" s="1" t="s">
        <v>2508</v>
      </c>
      <c r="O845" s="1" t="s">
        <v>2159</v>
      </c>
      <c r="P845" s="1" t="s">
        <v>2390</v>
      </c>
      <c r="Q845" s="1" t="s">
        <v>2032</v>
      </c>
      <c r="R845" s="2">
        <v>0.06</v>
      </c>
      <c r="S845" s="1" t="s">
        <v>2033</v>
      </c>
      <c r="T845" s="1" t="s">
        <v>1982</v>
      </c>
      <c r="X845" s="20" t="s">
        <v>1508</v>
      </c>
      <c r="Y845" s="212">
        <v>1</v>
      </c>
      <c r="Z845" s="24">
        <v>15000</v>
      </c>
      <c r="AA845" s="20">
        <v>2017.1</v>
      </c>
      <c r="AD845" s="24">
        <v>0</v>
      </c>
      <c r="AL845" s="24"/>
      <c r="AN845" s="20">
        <f t="shared" si="33"/>
        <v>15000</v>
      </c>
      <c r="AO845" s="20">
        <f>H845-AN845</f>
        <v>0</v>
      </c>
      <c r="AP845" s="212">
        <f>AN845/H845</f>
        <v>1</v>
      </c>
      <c r="AQ845" s="159"/>
    </row>
    <row r="846" spans="2:43" ht="21" customHeight="1">
      <c r="B846" s="25" t="s">
        <v>5596</v>
      </c>
      <c r="C846" s="6" t="s">
        <v>2510</v>
      </c>
      <c r="D846" s="1" t="s">
        <v>4297</v>
      </c>
      <c r="E846" s="1" t="s">
        <v>4298</v>
      </c>
      <c r="F846" s="1" t="s">
        <v>4299</v>
      </c>
      <c r="G846" s="1" t="s">
        <v>4300</v>
      </c>
      <c r="H846" s="18">
        <v>98000</v>
      </c>
      <c r="I846" s="18">
        <v>83760.679999999993</v>
      </c>
      <c r="J846" s="3">
        <v>83760.679999999993</v>
      </c>
      <c r="K846" s="3">
        <v>3.7606837722705677E-3</v>
      </c>
      <c r="M846" s="1" t="s">
        <v>2075</v>
      </c>
      <c r="N846" s="1" t="s">
        <v>4171</v>
      </c>
      <c r="O846" s="1" t="s">
        <v>2159</v>
      </c>
      <c r="P846" s="1" t="s">
        <v>2390</v>
      </c>
      <c r="Q846" s="1" t="s">
        <v>1980</v>
      </c>
      <c r="R846" s="2" t="s">
        <v>3423</v>
      </c>
      <c r="S846" s="1" t="s">
        <v>2033</v>
      </c>
      <c r="T846" s="1" t="s">
        <v>1982</v>
      </c>
      <c r="X846" s="20" t="s">
        <v>1508</v>
      </c>
      <c r="Y846" s="212">
        <v>0.90910000000000002</v>
      </c>
      <c r="Z846" s="24">
        <v>89100</v>
      </c>
      <c r="AA846" s="20">
        <v>2017.1</v>
      </c>
      <c r="AB846" s="20" t="s">
        <v>1508</v>
      </c>
      <c r="AC846" s="212">
        <v>0.09</v>
      </c>
      <c r="AD846" s="24">
        <v>8900</v>
      </c>
      <c r="AE846" s="159" t="s">
        <v>5064</v>
      </c>
      <c r="AI846" s="159"/>
      <c r="AN846" s="24">
        <f t="shared" si="33"/>
        <v>98000</v>
      </c>
      <c r="AO846" s="24">
        <f>H846-AN846</f>
        <v>0</v>
      </c>
      <c r="AP846" s="212">
        <f>AN846/H846</f>
        <v>1</v>
      </c>
      <c r="AQ846" s="159"/>
    </row>
    <row r="847" spans="2:43" ht="21" customHeight="1">
      <c r="B847" s="25" t="s">
        <v>6832</v>
      </c>
      <c r="C847" s="6" t="s">
        <v>6842</v>
      </c>
      <c r="D847" s="1" t="s">
        <v>6898</v>
      </c>
      <c r="E847" s="1" t="s">
        <v>6843</v>
      </c>
      <c r="F847" s="1" t="s">
        <v>6844</v>
      </c>
      <c r="G847" s="1" t="s">
        <v>6845</v>
      </c>
      <c r="H847" s="18">
        <v>7680000</v>
      </c>
      <c r="I847" s="18">
        <v>6981818.1799999997</v>
      </c>
      <c r="K847" s="3">
        <f>(H847/1.1-J847)</f>
        <v>6981818.1818181816</v>
      </c>
      <c r="M847" s="1" t="s">
        <v>6936</v>
      </c>
      <c r="N847" s="1" t="s">
        <v>2165</v>
      </c>
      <c r="O847" s="1" t="s">
        <v>6846</v>
      </c>
      <c r="P847" s="1" t="s">
        <v>6759</v>
      </c>
      <c r="Q847" s="1" t="s">
        <v>1902</v>
      </c>
      <c r="R847" s="2">
        <v>0.1</v>
      </c>
      <c r="S847" s="1" t="s">
        <v>6847</v>
      </c>
      <c r="Y847" s="212"/>
      <c r="Z847" s="24"/>
      <c r="AE847" s="159"/>
      <c r="AI847" s="159"/>
      <c r="AN847" s="24"/>
      <c r="AO847" s="24"/>
      <c r="AQ847" s="159"/>
    </row>
    <row r="848" spans="2:43" ht="21" customHeight="1">
      <c r="B848" s="25" t="s">
        <v>6923</v>
      </c>
      <c r="C848" s="6" t="s">
        <v>6842</v>
      </c>
      <c r="D848" s="1" t="s">
        <v>6898</v>
      </c>
      <c r="E848" s="1" t="s">
        <v>6843</v>
      </c>
      <c r="F848" s="1" t="s">
        <v>6934</v>
      </c>
      <c r="G848" s="1" t="s">
        <v>6935</v>
      </c>
      <c r="H848" s="18">
        <v>951264</v>
      </c>
      <c r="I848" s="18">
        <v>864785.45</v>
      </c>
      <c r="K848" s="3">
        <f>(H848/1.1-J848)</f>
        <v>864785.45454545447</v>
      </c>
      <c r="M848" s="1" t="s">
        <v>6936</v>
      </c>
      <c r="N848" s="1" t="s">
        <v>2837</v>
      </c>
      <c r="O848" s="1" t="s">
        <v>6937</v>
      </c>
      <c r="P848" s="1" t="s">
        <v>6920</v>
      </c>
      <c r="Q848" s="1" t="s">
        <v>1902</v>
      </c>
      <c r="R848" s="2">
        <v>0.1</v>
      </c>
      <c r="S848" s="1" t="s">
        <v>6939</v>
      </c>
      <c r="U848" s="1" t="s">
        <v>6938</v>
      </c>
      <c r="Y848" s="212"/>
      <c r="Z848" s="24"/>
      <c r="AE848" s="159"/>
      <c r="AI848" s="159"/>
      <c r="AN848" s="24"/>
      <c r="AO848" s="24"/>
      <c r="AQ848" s="159"/>
    </row>
    <row r="849" spans="1:45" ht="21" customHeight="1">
      <c r="B849" s="25" t="s">
        <v>5597</v>
      </c>
      <c r="C849" s="6" t="s">
        <v>2516</v>
      </c>
      <c r="D849" s="1" t="s">
        <v>2517</v>
      </c>
      <c r="E849" s="1" t="s">
        <v>2518</v>
      </c>
      <c r="F849" s="1" t="s">
        <v>2519</v>
      </c>
      <c r="G849" s="1" t="s">
        <v>2520</v>
      </c>
      <c r="H849" s="18">
        <v>22171194</v>
      </c>
      <c r="I849" s="18">
        <v>19974048.649999999</v>
      </c>
      <c r="J849" s="3">
        <v>998702.43</v>
      </c>
      <c r="K849" s="3">
        <v>18975346.218648646</v>
      </c>
      <c r="L849" s="1" t="s">
        <v>2521</v>
      </c>
      <c r="M849" s="1" t="s">
        <v>2040</v>
      </c>
      <c r="N849" s="1" t="s">
        <v>2522</v>
      </c>
      <c r="O849" s="1" t="s">
        <v>2137</v>
      </c>
      <c r="P849" s="1" t="s">
        <v>2483</v>
      </c>
      <c r="Q849" s="1" t="s">
        <v>1980</v>
      </c>
      <c r="R849" s="2">
        <v>0.11</v>
      </c>
      <c r="S849" s="1" t="s">
        <v>2523</v>
      </c>
      <c r="T849" s="1" t="s">
        <v>1982</v>
      </c>
      <c r="Y849" s="212"/>
      <c r="Z849" s="24"/>
      <c r="AD849" s="24">
        <v>0</v>
      </c>
      <c r="AL849" s="24"/>
      <c r="AN849" s="20">
        <f t="shared" si="33"/>
        <v>0</v>
      </c>
      <c r="AO849" s="20">
        <f>H849-AN849</f>
        <v>22171194</v>
      </c>
      <c r="AP849" s="212">
        <f>AN849/H849</f>
        <v>0</v>
      </c>
      <c r="AQ849" s="159"/>
    </row>
    <row r="850" spans="1:45" ht="21" customHeight="1">
      <c r="B850" s="25" t="s">
        <v>5598</v>
      </c>
      <c r="C850" s="6" t="s">
        <v>2516</v>
      </c>
      <c r="D850" s="1" t="s">
        <v>2517</v>
      </c>
      <c r="E850" s="1" t="s">
        <v>2518</v>
      </c>
      <c r="F850" s="1" t="s">
        <v>2524</v>
      </c>
      <c r="G850" s="1" t="s">
        <v>2525</v>
      </c>
      <c r="H850" s="18">
        <v>7946003</v>
      </c>
      <c r="I850" s="18">
        <v>7158561.2599999998</v>
      </c>
      <c r="J850" s="3">
        <v>357928.06</v>
      </c>
      <c r="K850" s="3">
        <v>6800633.2012612615</v>
      </c>
      <c r="L850" s="3" t="s">
        <v>2526</v>
      </c>
      <c r="M850" s="1" t="s">
        <v>2040</v>
      </c>
      <c r="N850" s="1" t="s">
        <v>2527</v>
      </c>
      <c r="O850" s="1" t="s">
        <v>2528</v>
      </c>
      <c r="P850" s="1" t="s">
        <v>2529</v>
      </c>
      <c r="Q850" s="1" t="s">
        <v>1980</v>
      </c>
      <c r="R850" s="2">
        <v>0.11</v>
      </c>
      <c r="S850" s="1" t="s">
        <v>2530</v>
      </c>
      <c r="T850" s="1" t="s">
        <v>1982</v>
      </c>
      <c r="Y850" s="212">
        <v>0.05</v>
      </c>
      <c r="Z850" s="24">
        <v>397300.15</v>
      </c>
      <c r="AA850" s="20">
        <v>2018.5</v>
      </c>
      <c r="AC850" s="212">
        <v>0.05</v>
      </c>
      <c r="AD850" s="24">
        <v>397300.15</v>
      </c>
      <c r="AE850" s="20">
        <v>2018.6</v>
      </c>
      <c r="AG850" s="212">
        <v>0.05</v>
      </c>
      <c r="AH850" s="24">
        <v>397300.15</v>
      </c>
      <c r="AI850" s="20">
        <v>2018.7</v>
      </c>
      <c r="AL850" s="24"/>
      <c r="AN850" s="20">
        <f t="shared" si="33"/>
        <v>1191900.4500000002</v>
      </c>
      <c r="AO850" s="20">
        <f>H850-AN850</f>
        <v>6754102.5499999998</v>
      </c>
      <c r="AP850" s="212">
        <f>AN850/H850</f>
        <v>0.15000000000000002</v>
      </c>
      <c r="AQ850" s="159"/>
    </row>
    <row r="851" spans="1:45" ht="21" customHeight="1">
      <c r="B851" s="25" t="s">
        <v>5598</v>
      </c>
      <c r="C851" s="6" t="s">
        <v>2516</v>
      </c>
      <c r="D851" s="1" t="s">
        <v>2517</v>
      </c>
      <c r="E851" s="1" t="s">
        <v>2518</v>
      </c>
      <c r="F851" s="1" t="s">
        <v>6569</v>
      </c>
      <c r="G851" s="1" t="s">
        <v>6571</v>
      </c>
      <c r="H851" s="18">
        <v>7946003</v>
      </c>
      <c r="I851" s="18">
        <v>7158561.2599999998</v>
      </c>
      <c r="L851" s="3"/>
      <c r="M851" s="1" t="s">
        <v>1912</v>
      </c>
      <c r="N851" s="1" t="s">
        <v>2527</v>
      </c>
      <c r="O851" s="1" t="s">
        <v>6560</v>
      </c>
      <c r="P851" s="1" t="s">
        <v>6572</v>
      </c>
      <c r="Q851" s="1" t="s">
        <v>6562</v>
      </c>
      <c r="R851" s="2">
        <v>0.11</v>
      </c>
      <c r="Y851" s="212"/>
      <c r="Z851" s="24"/>
      <c r="AL851" s="24"/>
      <c r="AQ851" s="159"/>
    </row>
    <row r="852" spans="1:45" ht="21" customHeight="1">
      <c r="B852" s="25" t="s">
        <v>6668</v>
      </c>
      <c r="C852" s="6" t="s">
        <v>2516</v>
      </c>
      <c r="D852" s="1" t="s">
        <v>2517</v>
      </c>
      <c r="E852" s="1" t="s">
        <v>2518</v>
      </c>
      <c r="F852" s="3" t="s">
        <v>6670</v>
      </c>
      <c r="G852" s="3" t="s">
        <v>6671</v>
      </c>
      <c r="H852" s="18">
        <v>7480696.5199999996</v>
      </c>
      <c r="I852" s="18">
        <v>6800633.2000000002</v>
      </c>
      <c r="J852" s="3">
        <v>1073784.19</v>
      </c>
      <c r="K852" s="3">
        <f>(H852/1.1-J852)</f>
        <v>5726849.0099999998</v>
      </c>
      <c r="L852" s="3" t="s">
        <v>7034</v>
      </c>
      <c r="M852" s="1" t="s">
        <v>1912</v>
      </c>
      <c r="N852" s="1" t="s">
        <v>2527</v>
      </c>
      <c r="Q852" s="1" t="s">
        <v>1929</v>
      </c>
      <c r="R852" s="2">
        <v>0.1</v>
      </c>
      <c r="Y852" s="212"/>
      <c r="Z852" s="24"/>
      <c r="AL852" s="24"/>
      <c r="AQ852" s="159"/>
    </row>
    <row r="853" spans="1:45" ht="21" customHeight="1">
      <c r="B853" s="25" t="s">
        <v>6568</v>
      </c>
      <c r="C853" s="6" t="s">
        <v>2516</v>
      </c>
      <c r="D853" s="1" t="s">
        <v>2517</v>
      </c>
      <c r="E853" s="1" t="s">
        <v>2518</v>
      </c>
      <c r="F853" s="1" t="s">
        <v>6570</v>
      </c>
      <c r="G853" s="1" t="s">
        <v>2525</v>
      </c>
      <c r="H853" s="18">
        <v>7480696.5199999996</v>
      </c>
      <c r="I853" s="18">
        <v>6800633.2000000002</v>
      </c>
      <c r="L853" s="3"/>
      <c r="M853" s="1" t="s">
        <v>1912</v>
      </c>
      <c r="N853" s="1" t="s">
        <v>2527</v>
      </c>
      <c r="O853" s="1" t="s">
        <v>6560</v>
      </c>
      <c r="P853" s="1" t="s">
        <v>6572</v>
      </c>
      <c r="Q853" s="1" t="s">
        <v>6562</v>
      </c>
      <c r="R853" s="2">
        <v>0.1</v>
      </c>
      <c r="Y853" s="212"/>
      <c r="Z853" s="24"/>
      <c r="AL853" s="24"/>
      <c r="AQ853" s="159"/>
    </row>
    <row r="854" spans="1:45" ht="21" customHeight="1">
      <c r="B854" s="25" t="s">
        <v>7820</v>
      </c>
      <c r="C854" s="6" t="s">
        <v>2516</v>
      </c>
      <c r="D854" s="1" t="s">
        <v>2517</v>
      </c>
      <c r="E854" s="1" t="s">
        <v>2518</v>
      </c>
      <c r="F854" s="1" t="s">
        <v>7819</v>
      </c>
      <c r="G854" s="1" t="s">
        <v>2525</v>
      </c>
      <c r="L854" s="3"/>
      <c r="M854" s="1" t="s">
        <v>1912</v>
      </c>
      <c r="N854" s="1" t="s">
        <v>2527</v>
      </c>
      <c r="O854" s="1" t="s">
        <v>7812</v>
      </c>
      <c r="P854" s="1" t="s">
        <v>7813</v>
      </c>
      <c r="Q854" s="1" t="s">
        <v>1929</v>
      </c>
      <c r="R854" s="2">
        <v>0.1</v>
      </c>
      <c r="Y854" s="212"/>
      <c r="Z854" s="24"/>
      <c r="AL854" s="24"/>
      <c r="AQ854" s="159"/>
    </row>
    <row r="855" spans="1:45" ht="21" customHeight="1">
      <c r="B855" s="25" t="s">
        <v>5599</v>
      </c>
      <c r="C855" s="6" t="s">
        <v>8</v>
      </c>
      <c r="D855" s="1" t="s">
        <v>9</v>
      </c>
      <c r="E855" s="1" t="s">
        <v>2518</v>
      </c>
      <c r="F855" s="1" t="s">
        <v>2531</v>
      </c>
      <c r="G855" s="1" t="s">
        <v>2532</v>
      </c>
      <c r="H855" s="18">
        <v>15628800</v>
      </c>
      <c r="I855" s="18">
        <v>14744150.939999999</v>
      </c>
      <c r="K855" s="3">
        <v>14744150.939999999</v>
      </c>
      <c r="M855" s="1" t="s">
        <v>1912</v>
      </c>
      <c r="N855" s="1" t="s">
        <v>2165</v>
      </c>
      <c r="O855" s="1" t="s">
        <v>2172</v>
      </c>
      <c r="P855" s="1" t="s">
        <v>2178</v>
      </c>
      <c r="Q855" s="1" t="s">
        <v>1980</v>
      </c>
      <c r="R855" s="2">
        <v>0.06</v>
      </c>
      <c r="S855" s="1" t="s">
        <v>2533</v>
      </c>
      <c r="T855" s="1" t="s">
        <v>1982</v>
      </c>
      <c r="Y855" s="212">
        <v>0.05</v>
      </c>
      <c r="Z855" s="24">
        <v>781440</v>
      </c>
      <c r="AA855" s="20">
        <v>2018.5</v>
      </c>
      <c r="AC855" s="212">
        <v>0.05</v>
      </c>
      <c r="AD855" s="24">
        <v>781440</v>
      </c>
      <c r="AE855" s="20">
        <v>2018.7</v>
      </c>
      <c r="AL855" s="24"/>
      <c r="AN855" s="20">
        <f t="shared" si="33"/>
        <v>1562880</v>
      </c>
      <c r="AO855" s="20">
        <f>H855-AN855</f>
        <v>14065920</v>
      </c>
      <c r="AP855" s="212">
        <f>AN855/H855</f>
        <v>0.1</v>
      </c>
      <c r="AQ855" s="159"/>
    </row>
    <row r="856" spans="1:45" ht="21" customHeight="1">
      <c r="B856" s="25" t="s">
        <v>5600</v>
      </c>
      <c r="C856" s="6" t="s">
        <v>2516</v>
      </c>
      <c r="D856" s="1" t="s">
        <v>2517</v>
      </c>
      <c r="E856" s="1" t="s">
        <v>2518</v>
      </c>
      <c r="F856" s="1" t="s">
        <v>4301</v>
      </c>
      <c r="G856" s="1" t="s">
        <v>4302</v>
      </c>
      <c r="H856" s="18">
        <v>7353997</v>
      </c>
      <c r="I856" s="18">
        <v>6285467.5199999996</v>
      </c>
      <c r="J856" s="3">
        <v>314273.38</v>
      </c>
      <c r="K856" s="3">
        <v>5971194.1413675221</v>
      </c>
      <c r="M856" s="1" t="s">
        <v>1912</v>
      </c>
      <c r="N856" s="1" t="s">
        <v>2527</v>
      </c>
      <c r="O856" s="1" t="s">
        <v>2528</v>
      </c>
      <c r="P856" s="1" t="s">
        <v>2529</v>
      </c>
      <c r="Q856" s="1" t="s">
        <v>1980</v>
      </c>
      <c r="R856" s="2" t="s">
        <v>3423</v>
      </c>
      <c r="S856" s="1" t="s">
        <v>4303</v>
      </c>
      <c r="T856" s="1" t="s">
        <v>1982</v>
      </c>
      <c r="Y856" s="212">
        <v>0.05</v>
      </c>
      <c r="Z856" s="24">
        <v>367699.85</v>
      </c>
      <c r="AA856" s="20">
        <v>2018.5</v>
      </c>
      <c r="AC856" s="212">
        <v>0.05</v>
      </c>
      <c r="AD856" s="24">
        <v>367699.85</v>
      </c>
      <c r="AE856" s="159" t="s">
        <v>6091</v>
      </c>
      <c r="AI856" s="159"/>
      <c r="AN856" s="24">
        <f t="shared" si="33"/>
        <v>735399.7</v>
      </c>
      <c r="AO856" s="24">
        <f>H856-AN856</f>
        <v>6618597.2999999998</v>
      </c>
      <c r="AP856" s="212">
        <f>AN856/H856</f>
        <v>9.9999999999999992E-2</v>
      </c>
      <c r="AQ856" s="159"/>
    </row>
    <row r="857" spans="1:45" ht="21" customHeight="1">
      <c r="B857" s="25" t="s">
        <v>6669</v>
      </c>
      <c r="C857" s="6" t="s">
        <v>2516</v>
      </c>
      <c r="D857" s="1" t="s">
        <v>2517</v>
      </c>
      <c r="E857" s="1" t="s">
        <v>2518</v>
      </c>
      <c r="F857" s="1" t="s">
        <v>6667</v>
      </c>
      <c r="G857" s="3" t="s">
        <v>4302</v>
      </c>
      <c r="H857" s="18">
        <v>6926585.2000000002</v>
      </c>
      <c r="I857" s="18">
        <v>5971194.1399999997</v>
      </c>
      <c r="J857" s="3">
        <v>942820.13</v>
      </c>
      <c r="K857" s="3">
        <f>(H857/1.16-J857)</f>
        <v>5028374.007931035</v>
      </c>
      <c r="L857" s="1" t="s">
        <v>7033</v>
      </c>
      <c r="M857" s="1" t="s">
        <v>1912</v>
      </c>
      <c r="N857" s="1" t="s">
        <v>2527</v>
      </c>
      <c r="Q857" s="1" t="s">
        <v>1929</v>
      </c>
      <c r="R857" s="2">
        <v>0.16</v>
      </c>
      <c r="Y857" s="212"/>
      <c r="Z857" s="24"/>
      <c r="AE857" s="159"/>
      <c r="AI857" s="159"/>
      <c r="AN857" s="24"/>
      <c r="AO857" s="24"/>
      <c r="AQ857" s="159"/>
    </row>
    <row r="858" spans="1:45" ht="21" customHeight="1">
      <c r="B858" s="25" t="s">
        <v>5600</v>
      </c>
      <c r="C858" s="6" t="s">
        <v>2516</v>
      </c>
      <c r="D858" s="1" t="s">
        <v>2517</v>
      </c>
      <c r="E858" s="1" t="s">
        <v>2518</v>
      </c>
      <c r="F858" s="1" t="s">
        <v>6563</v>
      </c>
      <c r="G858" s="1" t="s">
        <v>6565</v>
      </c>
      <c r="H858" s="18">
        <v>7353997</v>
      </c>
      <c r="I858" s="18">
        <v>6285467.5199999996</v>
      </c>
      <c r="M858" s="1" t="s">
        <v>1912</v>
      </c>
      <c r="N858" s="1" t="s">
        <v>2527</v>
      </c>
      <c r="O858" s="1" t="s">
        <v>6560</v>
      </c>
      <c r="P858" s="1" t="s">
        <v>6561</v>
      </c>
      <c r="Q858" s="1" t="s">
        <v>1929</v>
      </c>
      <c r="R858" s="2">
        <v>0.17</v>
      </c>
      <c r="Y858" s="212"/>
      <c r="Z858" s="24"/>
      <c r="AE858" s="159"/>
      <c r="AI858" s="159"/>
      <c r="AN858" s="24"/>
      <c r="AO858" s="24"/>
      <c r="AQ858" s="159"/>
    </row>
    <row r="859" spans="1:45" ht="21" customHeight="1">
      <c r="B859" s="25" t="s">
        <v>6567</v>
      </c>
      <c r="C859" s="6" t="s">
        <v>2516</v>
      </c>
      <c r="D859" s="1" t="s">
        <v>2517</v>
      </c>
      <c r="E859" s="1" t="s">
        <v>2518</v>
      </c>
      <c r="F859" s="1" t="s">
        <v>6566</v>
      </c>
      <c r="G859" s="1" t="s">
        <v>6564</v>
      </c>
      <c r="H859" s="18">
        <v>6926585.2000000002</v>
      </c>
      <c r="I859" s="18">
        <v>5971194.1399999997</v>
      </c>
      <c r="M859" s="1" t="s">
        <v>1912</v>
      </c>
      <c r="N859" s="1" t="s">
        <v>2527</v>
      </c>
      <c r="O859" s="1" t="s">
        <v>6560</v>
      </c>
      <c r="P859" s="1" t="s">
        <v>6561</v>
      </c>
      <c r="Q859" s="1" t="s">
        <v>1929</v>
      </c>
      <c r="R859" s="2">
        <v>0.16</v>
      </c>
      <c r="Y859" s="212"/>
      <c r="Z859" s="24"/>
      <c r="AE859" s="159"/>
      <c r="AI859" s="159"/>
      <c r="AN859" s="24"/>
      <c r="AO859" s="24"/>
      <c r="AQ859" s="159"/>
    </row>
    <row r="860" spans="1:45" ht="21" customHeight="1">
      <c r="B860" s="25" t="s">
        <v>7826</v>
      </c>
      <c r="C860" s="6" t="s">
        <v>2516</v>
      </c>
      <c r="D860" s="1" t="s">
        <v>2517</v>
      </c>
      <c r="E860" s="1" t="s">
        <v>2518</v>
      </c>
      <c r="F860" s="1" t="s">
        <v>7825</v>
      </c>
      <c r="G860" s="1" t="s">
        <v>4302</v>
      </c>
      <c r="M860" s="1" t="s">
        <v>1912</v>
      </c>
      <c r="N860" s="1" t="s">
        <v>2527</v>
      </c>
      <c r="O860" s="1" t="s">
        <v>7812</v>
      </c>
      <c r="P860" s="1" t="s">
        <v>7813</v>
      </c>
      <c r="Q860" s="1" t="s">
        <v>1929</v>
      </c>
      <c r="R860" s="2">
        <v>0.16</v>
      </c>
      <c r="Y860" s="212"/>
      <c r="Z860" s="24"/>
      <c r="AE860" s="159"/>
      <c r="AI860" s="159"/>
      <c r="AN860" s="24"/>
      <c r="AO860" s="24"/>
      <c r="AQ860" s="159"/>
    </row>
    <row r="861" spans="1:45" ht="21" customHeight="1">
      <c r="C861" s="6" t="s">
        <v>7524</v>
      </c>
      <c r="D861" s="1" t="s">
        <v>9</v>
      </c>
      <c r="E861" s="1" t="s">
        <v>6706</v>
      </c>
      <c r="F861" s="3" t="s">
        <v>6707</v>
      </c>
      <c r="G861" s="3" t="s">
        <v>2520</v>
      </c>
      <c r="H861" s="18">
        <v>9545168.4100000001</v>
      </c>
      <c r="I861" s="18">
        <v>8677425.8300000001</v>
      </c>
      <c r="J861" s="3">
        <v>456706.62</v>
      </c>
      <c r="K861" s="3">
        <f>(H861/1.1-J861)</f>
        <v>8220719.2072727261</v>
      </c>
      <c r="L861" s="3" t="s">
        <v>6708</v>
      </c>
      <c r="Q861" s="1" t="s">
        <v>1929</v>
      </c>
      <c r="R861" s="2">
        <v>0.1</v>
      </c>
      <c r="Y861" s="212"/>
      <c r="Z861" s="24"/>
      <c r="AE861" s="159"/>
      <c r="AI861" s="159"/>
      <c r="AN861" s="24"/>
      <c r="AO861" s="24"/>
      <c r="AQ861" s="159"/>
    </row>
    <row r="862" spans="1:45" s="291" customFormat="1" ht="21" customHeight="1">
      <c r="A862" s="97"/>
      <c r="B862" s="231" t="s">
        <v>7523</v>
      </c>
      <c r="C862" s="232" t="s">
        <v>8</v>
      </c>
      <c r="D862" s="35" t="s">
        <v>9</v>
      </c>
      <c r="E862" s="35" t="s">
        <v>6706</v>
      </c>
      <c r="F862" s="35" t="s">
        <v>7520</v>
      </c>
      <c r="G862" s="35" t="s">
        <v>7521</v>
      </c>
      <c r="H862" s="97">
        <v>1724807.5</v>
      </c>
      <c r="I862" s="97">
        <v>1627176.89</v>
      </c>
      <c r="J862" s="167"/>
      <c r="K862" s="167"/>
      <c r="L862" s="167"/>
      <c r="M862" s="35"/>
      <c r="N862" s="35" t="s">
        <v>2613</v>
      </c>
      <c r="O862" s="35" t="s">
        <v>7522</v>
      </c>
      <c r="P862" s="35" t="s">
        <v>7505</v>
      </c>
      <c r="Q862" s="35" t="s">
        <v>1929</v>
      </c>
      <c r="R862" s="33">
        <v>0.06</v>
      </c>
      <c r="S862" s="35"/>
      <c r="T862" s="35"/>
      <c r="U862" s="35"/>
      <c r="V862" s="35"/>
      <c r="W862" s="35"/>
      <c r="X862" s="85"/>
      <c r="Y862" s="233"/>
      <c r="Z862" s="37"/>
      <c r="AA862" s="85"/>
      <c r="AB862" s="85"/>
      <c r="AC862" s="233"/>
      <c r="AD862" s="37"/>
      <c r="AE862" s="90"/>
      <c r="AF862" s="85"/>
      <c r="AG862" s="233"/>
      <c r="AH862" s="37"/>
      <c r="AI862" s="90"/>
      <c r="AJ862" s="85"/>
      <c r="AK862" s="85"/>
      <c r="AL862" s="85"/>
      <c r="AM862" s="85"/>
      <c r="AN862" s="37"/>
      <c r="AO862" s="37"/>
      <c r="AP862" s="233"/>
      <c r="AQ862" s="90"/>
      <c r="AR862" s="85"/>
      <c r="AS862" s="85"/>
    </row>
    <row r="863" spans="1:45" ht="21" customHeight="1">
      <c r="C863" s="6" t="s">
        <v>8</v>
      </c>
      <c r="D863" s="1" t="s">
        <v>9</v>
      </c>
      <c r="E863" s="1" t="s">
        <v>6706</v>
      </c>
      <c r="F863" s="3" t="s">
        <v>6707</v>
      </c>
      <c r="G863" s="3" t="s">
        <v>6705</v>
      </c>
      <c r="H863" s="18">
        <v>11327712.43</v>
      </c>
      <c r="I863" s="18">
        <v>9765269.3399999999</v>
      </c>
      <c r="J863" s="3">
        <v>541995.81000000006</v>
      </c>
      <c r="K863" s="3">
        <f>(H863/1.16-J863)</f>
        <v>9223273.5262068957</v>
      </c>
      <c r="L863" s="3" t="s">
        <v>6709</v>
      </c>
      <c r="Q863" s="1" t="s">
        <v>1929</v>
      </c>
      <c r="R863" s="2">
        <v>0.16</v>
      </c>
      <c r="Y863" s="212"/>
      <c r="Z863" s="24"/>
      <c r="AE863" s="159"/>
      <c r="AI863" s="159"/>
      <c r="AN863" s="24"/>
      <c r="AO863" s="24"/>
      <c r="AQ863" s="159"/>
    </row>
    <row r="864" spans="1:45" s="293" customFormat="1" ht="21" customHeight="1">
      <c r="A864" s="203"/>
      <c r="B864" s="235" t="s">
        <v>10049</v>
      </c>
      <c r="C864" s="236" t="s">
        <v>8</v>
      </c>
      <c r="D864" s="205" t="s">
        <v>9</v>
      </c>
      <c r="E864" s="205" t="s">
        <v>6706</v>
      </c>
      <c r="F864" s="205" t="s">
        <v>10045</v>
      </c>
      <c r="G864" s="209" t="s">
        <v>2520</v>
      </c>
      <c r="H864" s="203">
        <v>20683127.379999999</v>
      </c>
      <c r="I864" s="203">
        <v>18975346.219999999</v>
      </c>
      <c r="J864" s="209"/>
      <c r="K864" s="209"/>
      <c r="L864" s="209"/>
      <c r="M864" s="205" t="s">
        <v>10046</v>
      </c>
      <c r="N864" s="205" t="s">
        <v>10047</v>
      </c>
      <c r="O864" s="205" t="s">
        <v>10048</v>
      </c>
      <c r="P864" s="205" t="s">
        <v>10043</v>
      </c>
      <c r="Q864" s="205" t="s">
        <v>10046</v>
      </c>
      <c r="R864" s="206">
        <v>0.09</v>
      </c>
      <c r="S864" s="205"/>
      <c r="T864" s="205"/>
      <c r="U864" s="205"/>
      <c r="V864" s="205"/>
      <c r="W864" s="205"/>
      <c r="X864" s="208"/>
      <c r="Y864" s="237"/>
      <c r="Z864" s="204"/>
      <c r="AA864" s="208"/>
      <c r="AB864" s="208"/>
      <c r="AC864" s="237"/>
      <c r="AD864" s="204"/>
      <c r="AE864" s="207"/>
      <c r="AF864" s="208"/>
      <c r="AG864" s="237"/>
      <c r="AH864" s="204"/>
      <c r="AI864" s="207"/>
      <c r="AJ864" s="208"/>
      <c r="AK864" s="208"/>
      <c r="AL864" s="208"/>
      <c r="AM864" s="208"/>
      <c r="AN864" s="204"/>
      <c r="AO864" s="204"/>
      <c r="AP864" s="237"/>
      <c r="AQ864" s="207"/>
      <c r="AR864" s="208"/>
      <c r="AS864" s="208"/>
    </row>
    <row r="865" spans="2:43" ht="21" customHeight="1">
      <c r="B865" s="25" t="s">
        <v>5601</v>
      </c>
      <c r="C865" s="6" t="s">
        <v>4304</v>
      </c>
      <c r="D865" s="1" t="s">
        <v>4305</v>
      </c>
      <c r="E865" s="1" t="s">
        <v>4306</v>
      </c>
      <c r="F865" s="1" t="s">
        <v>4307</v>
      </c>
      <c r="G865" s="1" t="s">
        <v>4308</v>
      </c>
      <c r="H865" s="18">
        <v>101800</v>
      </c>
      <c r="I865" s="18">
        <v>87008.55</v>
      </c>
      <c r="J865" s="3">
        <v>87008.55</v>
      </c>
      <c r="K865" s="3">
        <v>-2.9914529877714813E-3</v>
      </c>
      <c r="M865" s="1" t="s">
        <v>2040</v>
      </c>
      <c r="N865" s="1" t="s">
        <v>2540</v>
      </c>
      <c r="O865" s="1" t="s">
        <v>2416</v>
      </c>
      <c r="P865" s="1" t="s">
        <v>2416</v>
      </c>
      <c r="Q865" s="1" t="s">
        <v>2032</v>
      </c>
      <c r="R865" s="2" t="s">
        <v>3423</v>
      </c>
      <c r="S865" s="1" t="s">
        <v>3977</v>
      </c>
      <c r="T865" s="1" t="s">
        <v>1982</v>
      </c>
      <c r="X865" s="20" t="s">
        <v>1506</v>
      </c>
      <c r="Y865" s="212">
        <v>1</v>
      </c>
      <c r="Z865" s="24">
        <v>0</v>
      </c>
      <c r="AA865" s="20">
        <v>2017.1</v>
      </c>
      <c r="AE865" s="159"/>
      <c r="AI865" s="159"/>
      <c r="AN865" s="24">
        <f t="shared" si="33"/>
        <v>0</v>
      </c>
      <c r="AO865" s="24">
        <f t="shared" ref="AO865:AO872" si="42">H865-AN865</f>
        <v>101800</v>
      </c>
      <c r="AP865" s="212">
        <f t="shared" ref="AP865:AP872" si="43">AN865/H865</f>
        <v>0</v>
      </c>
      <c r="AQ865" s="159"/>
    </row>
    <row r="866" spans="2:43" ht="21" customHeight="1">
      <c r="B866" s="25" t="s">
        <v>5602</v>
      </c>
      <c r="C866" s="6" t="s">
        <v>332</v>
      </c>
      <c r="D866" s="1" t="s">
        <v>4309</v>
      </c>
      <c r="E866" s="1" t="s">
        <v>4310</v>
      </c>
      <c r="F866" s="1" t="s">
        <v>4311</v>
      </c>
      <c r="G866" s="1" t="s">
        <v>4312</v>
      </c>
      <c r="H866" s="18">
        <v>118800</v>
      </c>
      <c r="I866" s="18">
        <v>101538.46</v>
      </c>
      <c r="J866" s="3">
        <v>101538.46</v>
      </c>
      <c r="K866" s="3">
        <v>1.5384615398943424E-3</v>
      </c>
      <c r="M866" s="1" t="s">
        <v>2040</v>
      </c>
      <c r="N866" s="1" t="s">
        <v>2540</v>
      </c>
      <c r="O866" s="1" t="s">
        <v>2416</v>
      </c>
      <c r="P866" s="1" t="s">
        <v>2416</v>
      </c>
      <c r="Q866" s="1" t="s">
        <v>2032</v>
      </c>
      <c r="R866" s="2" t="s">
        <v>3423</v>
      </c>
      <c r="S866" s="1" t="s">
        <v>3977</v>
      </c>
      <c r="T866" s="1" t="s">
        <v>1982</v>
      </c>
      <c r="X866" s="20" t="s">
        <v>1506</v>
      </c>
      <c r="Y866" s="212">
        <v>1</v>
      </c>
      <c r="Z866" s="24">
        <v>0</v>
      </c>
      <c r="AA866" s="20">
        <v>2017.1</v>
      </c>
      <c r="AE866" s="159"/>
      <c r="AI866" s="159"/>
      <c r="AN866" s="24">
        <f t="shared" si="33"/>
        <v>0</v>
      </c>
      <c r="AO866" s="24">
        <f t="shared" si="42"/>
        <v>118800</v>
      </c>
      <c r="AP866" s="212">
        <f t="shared" si="43"/>
        <v>0</v>
      </c>
      <c r="AQ866" s="159"/>
    </row>
    <row r="867" spans="2:43" ht="21" customHeight="1">
      <c r="B867" s="25" t="s">
        <v>5603</v>
      </c>
      <c r="C867" s="6" t="s">
        <v>2534</v>
      </c>
      <c r="D867" s="1" t="s">
        <v>2535</v>
      </c>
      <c r="E867" s="1" t="s">
        <v>2536</v>
      </c>
      <c r="F867" s="1" t="s">
        <v>2537</v>
      </c>
      <c r="G867" s="1" t="s">
        <v>2538</v>
      </c>
      <c r="H867" s="18">
        <v>276000</v>
      </c>
      <c r="I867" s="18">
        <v>260377.36</v>
      </c>
      <c r="J867" s="3">
        <f>52075.47+208301.89</f>
        <v>260377.36000000002</v>
      </c>
      <c r="K867" s="3">
        <v>-1.5094339905772358E-3</v>
      </c>
      <c r="L867" s="1" t="s">
        <v>2539</v>
      </c>
      <c r="M867" s="1" t="s">
        <v>2040</v>
      </c>
      <c r="N867" s="1" t="s">
        <v>2540</v>
      </c>
      <c r="O867" s="1" t="s">
        <v>2212</v>
      </c>
      <c r="P867" s="1" t="s">
        <v>2416</v>
      </c>
      <c r="Q867" s="1" t="s">
        <v>2032</v>
      </c>
      <c r="R867" s="2">
        <v>0.06</v>
      </c>
      <c r="S867" s="1" t="s">
        <v>2541</v>
      </c>
      <c r="T867" s="1" t="s">
        <v>1982</v>
      </c>
      <c r="X867" s="20" t="s">
        <v>4966</v>
      </c>
      <c r="Y867" s="212">
        <v>0.2</v>
      </c>
      <c r="Z867" s="24">
        <v>55200</v>
      </c>
      <c r="AA867" s="20">
        <v>2017.1</v>
      </c>
      <c r="AC867" s="212">
        <v>0.7</v>
      </c>
      <c r="AD867" s="24">
        <v>193200</v>
      </c>
      <c r="AE867" s="20">
        <v>2017.11</v>
      </c>
      <c r="AL867" s="24"/>
      <c r="AN867" s="20">
        <f t="shared" si="33"/>
        <v>248400</v>
      </c>
      <c r="AO867" s="20">
        <f t="shared" si="42"/>
        <v>27600</v>
      </c>
      <c r="AP867" s="212">
        <f t="shared" si="43"/>
        <v>0.9</v>
      </c>
      <c r="AQ867" s="159"/>
    </row>
    <row r="868" spans="2:43" ht="21" customHeight="1">
      <c r="B868" s="25" t="s">
        <v>5604</v>
      </c>
      <c r="C868" s="6" t="s">
        <v>2534</v>
      </c>
      <c r="D868" s="1" t="s">
        <v>2535</v>
      </c>
      <c r="E868" s="1" t="s">
        <v>2536</v>
      </c>
      <c r="F868" s="1" t="s">
        <v>2542</v>
      </c>
      <c r="G868" s="1" t="s">
        <v>2543</v>
      </c>
      <c r="H868" s="18">
        <v>60000</v>
      </c>
      <c r="I868" s="18">
        <v>56603.77</v>
      </c>
      <c r="K868" s="3">
        <v>56603.773584905655</v>
      </c>
      <c r="M868" s="1" t="s">
        <v>2040</v>
      </c>
      <c r="N868" s="1" t="s">
        <v>2165</v>
      </c>
      <c r="O868" s="1" t="s">
        <v>2544</v>
      </c>
      <c r="P868" s="1">
        <v>2017.6</v>
      </c>
      <c r="Q868" s="1" t="s">
        <v>2032</v>
      </c>
      <c r="R868" s="2">
        <v>0.06</v>
      </c>
      <c r="S868" s="1" t="s">
        <v>2545</v>
      </c>
      <c r="T868" s="1" t="s">
        <v>1982</v>
      </c>
      <c r="X868" s="20" t="s">
        <v>4966</v>
      </c>
      <c r="Y868" s="212">
        <v>1</v>
      </c>
      <c r="Z868" s="24">
        <v>54000</v>
      </c>
      <c r="AA868" s="20">
        <v>2017.11</v>
      </c>
      <c r="AD868" s="24">
        <v>0</v>
      </c>
      <c r="AL868" s="24"/>
      <c r="AN868" s="20">
        <f t="shared" si="33"/>
        <v>54000</v>
      </c>
      <c r="AO868" s="20">
        <f t="shared" si="42"/>
        <v>6000</v>
      </c>
      <c r="AP868" s="212">
        <f t="shared" si="43"/>
        <v>0.9</v>
      </c>
      <c r="AQ868" s="159"/>
    </row>
    <row r="869" spans="2:43" ht="21" customHeight="1">
      <c r="B869" s="25" t="s">
        <v>5605</v>
      </c>
      <c r="C869" s="6" t="s">
        <v>2546</v>
      </c>
      <c r="D869" s="1" t="s">
        <v>2547</v>
      </c>
      <c r="E869" s="1" t="s">
        <v>2548</v>
      </c>
      <c r="F869" s="1" t="s">
        <v>2549</v>
      </c>
      <c r="G869" s="1" t="s">
        <v>2550</v>
      </c>
      <c r="H869" s="18">
        <v>720000</v>
      </c>
      <c r="I869" s="18">
        <v>648648.65</v>
      </c>
      <c r="K869" s="3">
        <v>648648.64864864864</v>
      </c>
      <c r="M869" s="1" t="s">
        <v>2193</v>
      </c>
      <c r="N869" s="1" t="s">
        <v>2165</v>
      </c>
      <c r="O869" s="1" t="s">
        <v>2430</v>
      </c>
      <c r="P869" s="1" t="s">
        <v>2240</v>
      </c>
      <c r="Q869" s="1" t="s">
        <v>1980</v>
      </c>
      <c r="R869" s="2">
        <v>0.11</v>
      </c>
      <c r="S869" s="1" t="s">
        <v>2551</v>
      </c>
      <c r="T869" s="1" t="s">
        <v>1982</v>
      </c>
      <c r="Y869" s="212">
        <v>8.3299999999999999E-2</v>
      </c>
      <c r="Z869" s="24">
        <v>60000</v>
      </c>
      <c r="AA869" s="20">
        <v>2018.1</v>
      </c>
      <c r="AD869" s="24">
        <v>120000</v>
      </c>
      <c r="AE869" s="20">
        <v>2018.7</v>
      </c>
      <c r="AL869" s="24"/>
      <c r="AN869" s="20">
        <f t="shared" ref="AN869:AN957" si="44">Z869+AD869+AH869+AL869</f>
        <v>180000</v>
      </c>
      <c r="AO869" s="20">
        <f t="shared" si="42"/>
        <v>540000</v>
      </c>
      <c r="AP869" s="212">
        <f t="shared" si="43"/>
        <v>0.25</v>
      </c>
      <c r="AQ869" s="159"/>
    </row>
    <row r="870" spans="2:43" ht="21" customHeight="1">
      <c r="B870" s="25" t="s">
        <v>5606</v>
      </c>
      <c r="C870" s="6" t="s">
        <v>2552</v>
      </c>
      <c r="D870" s="1" t="s">
        <v>2553</v>
      </c>
      <c r="E870" s="1" t="s">
        <v>2554</v>
      </c>
      <c r="F870" s="1" t="s">
        <v>2555</v>
      </c>
      <c r="G870" s="1" t="s">
        <v>2556</v>
      </c>
      <c r="H870" s="18">
        <v>500000</v>
      </c>
      <c r="I870" s="18">
        <v>471698.11</v>
      </c>
      <c r="J870" s="3">
        <v>157232.70000000001</v>
      </c>
      <c r="K870" s="3">
        <f>(H870/1.06-J870)</f>
        <v>314465.41320754716</v>
      </c>
      <c r="L870" s="3" t="s">
        <v>6527</v>
      </c>
      <c r="M870" s="1" t="s">
        <v>2193</v>
      </c>
      <c r="N870" s="1" t="s">
        <v>2279</v>
      </c>
      <c r="O870" s="1" t="s">
        <v>2166</v>
      </c>
      <c r="P870" s="1" t="s">
        <v>2529</v>
      </c>
      <c r="Q870" s="1" t="s">
        <v>1980</v>
      </c>
      <c r="R870" s="2">
        <v>0.06</v>
      </c>
      <c r="S870" s="1" t="s">
        <v>2551</v>
      </c>
      <c r="T870" s="1" t="s">
        <v>1982</v>
      </c>
      <c r="Y870" s="212"/>
      <c r="Z870" s="24">
        <v>41666.660000000003</v>
      </c>
      <c r="AA870" s="20">
        <v>2018.3</v>
      </c>
      <c r="AC870" s="245"/>
      <c r="AD870" s="24">
        <v>41666.660000000003</v>
      </c>
      <c r="AE870" s="20">
        <v>2018.7</v>
      </c>
      <c r="AL870" s="24"/>
      <c r="AN870" s="20">
        <f>Z870+AE870+AH870+AL870</f>
        <v>43685.36</v>
      </c>
      <c r="AO870" s="20">
        <f t="shared" si="42"/>
        <v>456314.64</v>
      </c>
      <c r="AP870" s="212">
        <f t="shared" si="43"/>
        <v>8.7370719999999999E-2</v>
      </c>
      <c r="AQ870" s="159"/>
    </row>
    <row r="871" spans="2:43" ht="21" customHeight="1">
      <c r="B871" s="25" t="s">
        <v>5607</v>
      </c>
      <c r="C871" s="6" t="s">
        <v>68</v>
      </c>
      <c r="D871" s="1" t="s">
        <v>69</v>
      </c>
      <c r="E871" s="1" t="s">
        <v>2548</v>
      </c>
      <c r="F871" s="1" t="s">
        <v>2557</v>
      </c>
      <c r="G871" s="1" t="s">
        <v>2558</v>
      </c>
      <c r="H871" s="18">
        <v>4860000</v>
      </c>
      <c r="I871" s="18">
        <v>4584905.66</v>
      </c>
      <c r="K871" s="3">
        <v>4584905.6603773581</v>
      </c>
      <c r="M871" s="1" t="s">
        <v>2193</v>
      </c>
      <c r="N871" s="1" t="s">
        <v>2165</v>
      </c>
      <c r="O871" s="1" t="s">
        <v>2559</v>
      </c>
      <c r="P871" s="1" t="s">
        <v>2560</v>
      </c>
      <c r="Q871" s="1" t="s">
        <v>1980</v>
      </c>
      <c r="R871" s="2">
        <v>0.06</v>
      </c>
      <c r="S871" s="1" t="s">
        <v>2551</v>
      </c>
      <c r="T871" s="1" t="s">
        <v>1982</v>
      </c>
      <c r="Y871" s="212">
        <v>8.3299999999999999E-2</v>
      </c>
      <c r="Z871" s="24">
        <v>405000</v>
      </c>
      <c r="AA871" s="20">
        <v>2018.1</v>
      </c>
      <c r="AD871" s="24">
        <v>810000</v>
      </c>
      <c r="AE871" s="20">
        <v>2018.7</v>
      </c>
      <c r="AL871" s="24"/>
      <c r="AN871" s="20">
        <f t="shared" si="44"/>
        <v>1215000</v>
      </c>
      <c r="AO871" s="20">
        <f t="shared" si="42"/>
        <v>3645000</v>
      </c>
      <c r="AP871" s="212">
        <f t="shared" si="43"/>
        <v>0.25</v>
      </c>
      <c r="AQ871" s="159"/>
    </row>
    <row r="872" spans="2:43" ht="21" customHeight="1">
      <c r="B872" s="25" t="s">
        <v>5608</v>
      </c>
      <c r="C872" s="6" t="s">
        <v>2552</v>
      </c>
      <c r="D872" s="1" t="s">
        <v>2553</v>
      </c>
      <c r="E872" s="1" t="s">
        <v>4313</v>
      </c>
      <c r="F872" s="1" t="s">
        <v>4314</v>
      </c>
      <c r="G872" s="1" t="s">
        <v>4315</v>
      </c>
      <c r="H872" s="18">
        <v>609542</v>
      </c>
      <c r="I872" s="18">
        <v>520976.06</v>
      </c>
      <c r="J872" s="3">
        <v>174407.22</v>
      </c>
      <c r="K872" s="3">
        <f>(H872/1.17-J872)</f>
        <v>346568.8483760684</v>
      </c>
      <c r="L872" s="18" t="s">
        <v>6534</v>
      </c>
      <c r="M872" s="1" t="s">
        <v>2193</v>
      </c>
      <c r="N872" s="1" t="s">
        <v>4276</v>
      </c>
      <c r="O872" s="1" t="s">
        <v>2430</v>
      </c>
      <c r="P872" s="1" t="s">
        <v>2167</v>
      </c>
      <c r="Q872" s="1" t="s">
        <v>1980</v>
      </c>
      <c r="R872" s="2" t="s">
        <v>3423</v>
      </c>
      <c r="S872" s="1" t="s">
        <v>4316</v>
      </c>
      <c r="T872" s="1" t="s">
        <v>1982</v>
      </c>
      <c r="Y872" s="212"/>
      <c r="Z872" s="24">
        <v>50795.16</v>
      </c>
      <c r="AA872" s="20">
        <v>2018.3</v>
      </c>
      <c r="AD872" s="24">
        <v>50361.02</v>
      </c>
      <c r="AE872" s="159" t="s">
        <v>6091</v>
      </c>
      <c r="AI872" s="159"/>
      <c r="AN872" s="24">
        <f t="shared" si="44"/>
        <v>101156.18</v>
      </c>
      <c r="AO872" s="24">
        <f t="shared" si="42"/>
        <v>508385.82</v>
      </c>
      <c r="AP872" s="212">
        <f t="shared" si="43"/>
        <v>0.16595440511072246</v>
      </c>
      <c r="AQ872" s="159"/>
    </row>
    <row r="873" spans="2:43" ht="21" customHeight="1">
      <c r="B873" s="25" t="s">
        <v>5608</v>
      </c>
      <c r="C873" s="6" t="s">
        <v>2552</v>
      </c>
      <c r="D873" s="1" t="s">
        <v>2553</v>
      </c>
      <c r="E873" s="1" t="s">
        <v>4313</v>
      </c>
      <c r="F873" s="1" t="s">
        <v>6714</v>
      </c>
      <c r="G873" s="1" t="s">
        <v>6715</v>
      </c>
      <c r="H873" s="18">
        <v>609542</v>
      </c>
      <c r="I873" s="18">
        <v>520976.06</v>
      </c>
      <c r="L873" s="18"/>
      <c r="M873" s="1" t="s">
        <v>2193</v>
      </c>
      <c r="N873" s="1" t="s">
        <v>4276</v>
      </c>
      <c r="O873" s="1" t="s">
        <v>6716</v>
      </c>
      <c r="P873" s="1" t="s">
        <v>6713</v>
      </c>
      <c r="Q873" s="1" t="s">
        <v>1929</v>
      </c>
      <c r="R873" s="2">
        <v>0.17</v>
      </c>
      <c r="S873" s="1" t="s">
        <v>4316</v>
      </c>
      <c r="Y873" s="212"/>
      <c r="Z873" s="24"/>
      <c r="AE873" s="159"/>
      <c r="AI873" s="159"/>
      <c r="AN873" s="24"/>
      <c r="AO873" s="24"/>
      <c r="AQ873" s="159"/>
    </row>
    <row r="874" spans="2:43" ht="21" customHeight="1">
      <c r="B874" s="25" t="s">
        <v>6717</v>
      </c>
      <c r="C874" s="6" t="s">
        <v>68</v>
      </c>
      <c r="D874" s="1" t="s">
        <v>2553</v>
      </c>
      <c r="E874" s="1" t="s">
        <v>4313</v>
      </c>
      <c r="F874" s="1" t="s">
        <v>6718</v>
      </c>
      <c r="G874" s="1" t="s">
        <v>4315</v>
      </c>
      <c r="H874" s="18">
        <v>503610.2</v>
      </c>
      <c r="I874" s="18">
        <v>434146.72</v>
      </c>
      <c r="L874" s="18"/>
      <c r="M874" s="1" t="s">
        <v>2193</v>
      </c>
      <c r="N874" s="1" t="s">
        <v>4276</v>
      </c>
      <c r="O874" s="1" t="s">
        <v>6716</v>
      </c>
      <c r="P874" s="1" t="s">
        <v>6719</v>
      </c>
      <c r="Q874" s="1" t="s">
        <v>1929</v>
      </c>
      <c r="R874" s="2">
        <v>0.16</v>
      </c>
      <c r="S874" s="1" t="s">
        <v>4316</v>
      </c>
      <c r="Y874" s="212"/>
      <c r="Z874" s="24"/>
      <c r="AE874" s="159"/>
      <c r="AI874" s="159"/>
      <c r="AN874" s="24"/>
      <c r="AO874" s="24"/>
      <c r="AQ874" s="159"/>
    </row>
    <row r="875" spans="2:43" ht="21" customHeight="1">
      <c r="B875" s="25" t="s">
        <v>5609</v>
      </c>
      <c r="C875" s="6" t="s">
        <v>2552</v>
      </c>
      <c r="D875" s="1" t="s">
        <v>2553</v>
      </c>
      <c r="E875" s="1" t="s">
        <v>4313</v>
      </c>
      <c r="F875" s="1" t="s">
        <v>4317</v>
      </c>
      <c r="G875" s="1" t="s">
        <v>4318</v>
      </c>
      <c r="H875" s="18">
        <v>2216000</v>
      </c>
      <c r="I875" s="18">
        <f>SUM(J875:K875)</f>
        <v>1894017.094017094</v>
      </c>
      <c r="J875" s="3">
        <v>634060.31999999995</v>
      </c>
      <c r="K875" s="3">
        <f t="shared" ref="K875:K878" si="45">(H875/1.17-J875)</f>
        <v>1259956.7740170942</v>
      </c>
      <c r="L875" s="18" t="s">
        <v>6535</v>
      </c>
      <c r="M875" s="1" t="s">
        <v>2193</v>
      </c>
      <c r="N875" s="1" t="s">
        <v>4319</v>
      </c>
      <c r="O875" s="1" t="s">
        <v>2636</v>
      </c>
      <c r="P875" s="1" t="s">
        <v>2240</v>
      </c>
      <c r="Q875" s="1" t="s">
        <v>1980</v>
      </c>
      <c r="R875" s="2" t="s">
        <v>3423</v>
      </c>
      <c r="S875" s="1" t="s">
        <v>4316</v>
      </c>
      <c r="T875" s="1" t="s">
        <v>1982</v>
      </c>
      <c r="X875" s="20" t="s">
        <v>4981</v>
      </c>
      <c r="Y875" s="212">
        <v>8.3299999999999999E-2</v>
      </c>
      <c r="Z875" s="24">
        <v>184666.66</v>
      </c>
      <c r="AA875" s="20">
        <v>2018.3</v>
      </c>
      <c r="AB875" s="20" t="s">
        <v>4981</v>
      </c>
      <c r="AC875" s="212">
        <v>8.3299999999999999E-2</v>
      </c>
      <c r="AD875" s="24">
        <v>184666.66</v>
      </c>
      <c r="AE875" s="20">
        <v>2018.4</v>
      </c>
      <c r="AG875" s="212">
        <v>8.3299999999999999E-2</v>
      </c>
      <c r="AH875" s="24">
        <v>184666.66</v>
      </c>
      <c r="AI875" s="159" t="s">
        <v>6091</v>
      </c>
      <c r="AN875" s="24">
        <f t="shared" si="44"/>
        <v>553999.98</v>
      </c>
      <c r="AO875" s="24">
        <f>H875-AN875</f>
        <v>1662000.02</v>
      </c>
      <c r="AP875" s="212">
        <f>AN875/H875</f>
        <v>0.24999999097472925</v>
      </c>
      <c r="AQ875" s="159"/>
    </row>
    <row r="876" spans="2:43" ht="21" customHeight="1">
      <c r="B876" s="25" t="s">
        <v>5609</v>
      </c>
      <c r="C876" s="6" t="s">
        <v>2552</v>
      </c>
      <c r="D876" s="1" t="s">
        <v>2553</v>
      </c>
      <c r="E876" s="1" t="s">
        <v>4313</v>
      </c>
      <c r="F876" s="1" t="s">
        <v>7086</v>
      </c>
      <c r="G876" s="1" t="s">
        <v>7087</v>
      </c>
      <c r="H876" s="18">
        <v>2216000</v>
      </c>
      <c r="I876" s="18">
        <v>1894017.09</v>
      </c>
      <c r="L876" s="18"/>
      <c r="O876" s="1" t="s">
        <v>7088</v>
      </c>
      <c r="P876" s="1" t="s">
        <v>7062</v>
      </c>
      <c r="R876" s="2">
        <v>0.17</v>
      </c>
      <c r="Y876" s="212"/>
      <c r="Z876" s="24"/>
      <c r="AI876" s="159"/>
      <c r="AN876" s="24"/>
      <c r="AO876" s="24"/>
      <c r="AQ876" s="159"/>
    </row>
    <row r="877" spans="2:43" ht="21" customHeight="1">
      <c r="B877" s="25" t="s">
        <v>6940</v>
      </c>
      <c r="C877" s="6" t="s">
        <v>68</v>
      </c>
      <c r="D877" s="1" t="s">
        <v>6962</v>
      </c>
      <c r="E877" s="1" t="s">
        <v>2554</v>
      </c>
      <c r="F877" s="24" t="s">
        <v>6961</v>
      </c>
      <c r="G877" s="24" t="s">
        <v>6960</v>
      </c>
      <c r="H877" s="159">
        <v>1830883</v>
      </c>
      <c r="I877" s="159">
        <v>1578347.41</v>
      </c>
      <c r="J877" s="24">
        <v>315669.48</v>
      </c>
      <c r="K877" s="3">
        <f>(H877/1.16-J877)</f>
        <v>1262677.9337931036</v>
      </c>
      <c r="L877" s="24" t="s">
        <v>6963</v>
      </c>
      <c r="M877" s="1" t="s">
        <v>2193</v>
      </c>
      <c r="N877" s="24" t="s">
        <v>4319</v>
      </c>
      <c r="O877" s="1" t="s">
        <v>7088</v>
      </c>
      <c r="P877" s="1" t="s">
        <v>7062</v>
      </c>
      <c r="Q877" s="1" t="s">
        <v>1929</v>
      </c>
      <c r="R877" s="2">
        <v>0.16</v>
      </c>
      <c r="Y877" s="212"/>
      <c r="Z877" s="24"/>
      <c r="AE877" s="159"/>
      <c r="AI877" s="159"/>
      <c r="AN877" s="24"/>
      <c r="AO877" s="24"/>
      <c r="AQ877" s="159"/>
    </row>
    <row r="878" spans="2:43" ht="21" customHeight="1">
      <c r="B878" s="25" t="s">
        <v>5610</v>
      </c>
      <c r="C878" s="6" t="s">
        <v>2552</v>
      </c>
      <c r="D878" s="1" t="s">
        <v>2553</v>
      </c>
      <c r="E878" s="1" t="s">
        <v>2554</v>
      </c>
      <c r="F878" s="1" t="s">
        <v>4320</v>
      </c>
      <c r="G878" s="1" t="s">
        <v>4321</v>
      </c>
      <c r="H878" s="18">
        <v>22400000</v>
      </c>
      <c r="I878" s="18">
        <f>SUM(J878:K878)</f>
        <v>19145299.145299148</v>
      </c>
      <c r="J878" s="3">
        <v>6409273.9900000002</v>
      </c>
      <c r="K878" s="3">
        <f t="shared" si="45"/>
        <v>12736025.155299148</v>
      </c>
      <c r="L878" s="18" t="s">
        <v>6536</v>
      </c>
      <c r="M878" s="1" t="s">
        <v>2193</v>
      </c>
      <c r="N878" s="1" t="s">
        <v>2279</v>
      </c>
      <c r="O878" s="1" t="s">
        <v>2166</v>
      </c>
      <c r="P878" s="1" t="s">
        <v>2529</v>
      </c>
      <c r="Q878" s="1" t="s">
        <v>1980</v>
      </c>
      <c r="R878" s="2" t="s">
        <v>3423</v>
      </c>
      <c r="S878" s="1" t="s">
        <v>4316</v>
      </c>
      <c r="T878" s="1" t="s">
        <v>1982</v>
      </c>
      <c r="Y878" s="212"/>
      <c r="Z878" s="24">
        <v>1866666.66</v>
      </c>
      <c r="AA878" s="20">
        <v>2018.3</v>
      </c>
      <c r="AD878" s="24">
        <v>1866666.66</v>
      </c>
      <c r="AE878" s="159" t="s">
        <v>6091</v>
      </c>
      <c r="AI878" s="159"/>
      <c r="AN878" s="24">
        <f t="shared" si="44"/>
        <v>3733333.32</v>
      </c>
      <c r="AO878" s="24">
        <f>H878-AN878</f>
        <v>18666666.68</v>
      </c>
      <c r="AP878" s="212">
        <f>AN878/H878</f>
        <v>0.16666666607142858</v>
      </c>
      <c r="AQ878" s="159"/>
    </row>
    <row r="879" spans="2:43" ht="21" customHeight="1">
      <c r="B879" s="25" t="s">
        <v>5610</v>
      </c>
      <c r="C879" s="6" t="s">
        <v>2552</v>
      </c>
      <c r="D879" s="1" t="s">
        <v>2553</v>
      </c>
      <c r="E879" s="1" t="s">
        <v>2554</v>
      </c>
      <c r="F879" s="1" t="s">
        <v>6734</v>
      </c>
      <c r="G879" s="1" t="s">
        <v>6735</v>
      </c>
      <c r="H879" s="18">
        <v>22400000</v>
      </c>
      <c r="I879" s="97">
        <v>19145299.145199999</v>
      </c>
      <c r="L879" s="18"/>
      <c r="M879" s="1" t="s">
        <v>2193</v>
      </c>
      <c r="N879" s="1" t="s">
        <v>1962</v>
      </c>
      <c r="O879" s="1" t="s">
        <v>6716</v>
      </c>
      <c r="P879" s="1" t="s">
        <v>6713</v>
      </c>
      <c r="Q879" s="1" t="s">
        <v>1929</v>
      </c>
      <c r="R879" s="2" t="s">
        <v>3423</v>
      </c>
      <c r="S879" s="1" t="s">
        <v>4316</v>
      </c>
      <c r="T879" s="1" t="s">
        <v>1904</v>
      </c>
      <c r="Y879" s="212"/>
      <c r="Z879" s="24"/>
      <c r="AE879" s="159"/>
      <c r="AI879" s="159"/>
      <c r="AN879" s="24"/>
      <c r="AO879" s="24"/>
      <c r="AQ879" s="159"/>
    </row>
    <row r="880" spans="2:43" ht="21" customHeight="1">
      <c r="B880" s="25" t="s">
        <v>6604</v>
      </c>
      <c r="C880" s="6" t="s">
        <v>2552</v>
      </c>
      <c r="D880" s="1" t="s">
        <v>2553</v>
      </c>
      <c r="E880" s="1" t="s">
        <v>2554</v>
      </c>
      <c r="F880" s="1" t="s">
        <v>6605</v>
      </c>
      <c r="G880" s="1" t="s">
        <v>4321</v>
      </c>
      <c r="H880" s="18">
        <v>18666666</v>
      </c>
      <c r="I880" s="18">
        <v>16091953.449999999</v>
      </c>
      <c r="K880" s="3">
        <f>(H880/1.16-J880)</f>
        <v>16091953.448275862</v>
      </c>
      <c r="L880" s="18"/>
      <c r="M880" s="1" t="s">
        <v>2193</v>
      </c>
      <c r="N880" s="1" t="s">
        <v>1962</v>
      </c>
      <c r="O880" s="1" t="s">
        <v>6606</v>
      </c>
      <c r="P880" s="1" t="s">
        <v>6596</v>
      </c>
      <c r="Q880" s="1" t="s">
        <v>6607</v>
      </c>
      <c r="R880" s="2">
        <v>0.16</v>
      </c>
      <c r="Y880" s="212"/>
      <c r="Z880" s="24"/>
      <c r="AE880" s="159"/>
      <c r="AI880" s="159"/>
      <c r="AN880" s="24"/>
      <c r="AO880" s="24"/>
      <c r="AQ880" s="159"/>
    </row>
    <row r="881" spans="2:43" ht="21" customHeight="1">
      <c r="B881" s="25" t="s">
        <v>7963</v>
      </c>
      <c r="C881" s="6" t="s">
        <v>2552</v>
      </c>
      <c r="D881" s="1" t="s">
        <v>2553</v>
      </c>
      <c r="E881" s="1" t="s">
        <v>2554</v>
      </c>
      <c r="F881" s="1" t="s">
        <v>7968</v>
      </c>
      <c r="G881" s="1" t="s">
        <v>4321</v>
      </c>
      <c r="H881" s="18">
        <v>13066500</v>
      </c>
      <c r="I881" s="18">
        <v>11563274.34</v>
      </c>
      <c r="L881" s="18"/>
      <c r="M881" s="1" t="s">
        <v>2193</v>
      </c>
      <c r="N881" s="1" t="s">
        <v>7960</v>
      </c>
      <c r="O881" s="1" t="s">
        <v>7961</v>
      </c>
      <c r="P881" s="1" t="s">
        <v>7962</v>
      </c>
      <c r="Q881" s="1" t="s">
        <v>1929</v>
      </c>
      <c r="R881" s="2">
        <v>0.16</v>
      </c>
      <c r="Y881" s="212"/>
      <c r="Z881" s="24"/>
      <c r="AE881" s="159"/>
      <c r="AI881" s="159"/>
      <c r="AN881" s="24"/>
      <c r="AO881" s="24"/>
      <c r="AQ881" s="159"/>
    </row>
    <row r="882" spans="2:43" ht="21" customHeight="1">
      <c r="B882" s="25" t="s">
        <v>5611</v>
      </c>
      <c r="C882" s="6" t="s">
        <v>2561</v>
      </c>
      <c r="D882" s="1" t="s">
        <v>2562</v>
      </c>
      <c r="E882" s="1" t="s">
        <v>2563</v>
      </c>
      <c r="F882" s="1" t="s">
        <v>2564</v>
      </c>
      <c r="G882" s="1" t="s">
        <v>2565</v>
      </c>
      <c r="H882" s="18">
        <v>119000</v>
      </c>
      <c r="I882" s="18">
        <v>112264.15</v>
      </c>
      <c r="J882" s="3">
        <v>112264.15</v>
      </c>
      <c r="K882" s="3">
        <v>9.4339622592087835E-4</v>
      </c>
      <c r="L882" s="1" t="s">
        <v>2566</v>
      </c>
      <c r="M882" s="1" t="s">
        <v>2075</v>
      </c>
      <c r="N882" s="1" t="s">
        <v>1986</v>
      </c>
      <c r="O882" s="1" t="s">
        <v>2421</v>
      </c>
      <c r="P882" s="1" t="s">
        <v>2567</v>
      </c>
      <c r="Q882" s="1" t="s">
        <v>1980</v>
      </c>
      <c r="R882" s="2">
        <v>0.06</v>
      </c>
      <c r="S882" s="1" t="s">
        <v>2568</v>
      </c>
      <c r="T882" s="1" t="s">
        <v>1982</v>
      </c>
      <c r="X882" s="20" t="s">
        <v>4966</v>
      </c>
      <c r="Y882" s="212">
        <v>0.3</v>
      </c>
      <c r="Z882" s="24">
        <v>35700</v>
      </c>
      <c r="AA882" s="20">
        <v>2017.4</v>
      </c>
      <c r="AC882" s="212">
        <v>0.65</v>
      </c>
      <c r="AD882" s="24">
        <v>77350</v>
      </c>
      <c r="AE882" s="20">
        <v>2018.1</v>
      </c>
      <c r="AL882" s="24"/>
      <c r="AN882" s="20">
        <f t="shared" si="44"/>
        <v>113050</v>
      </c>
      <c r="AO882" s="20">
        <f t="shared" ref="AO882:AO890" si="46">H882-AN882</f>
        <v>5950</v>
      </c>
      <c r="AP882" s="212">
        <f t="shared" ref="AP882:AP890" si="47">AN882/H882</f>
        <v>0.95</v>
      </c>
      <c r="AQ882" s="159"/>
    </row>
    <row r="883" spans="2:43" ht="21" customHeight="1">
      <c r="B883" s="25" t="s">
        <v>5612</v>
      </c>
      <c r="C883" s="6" t="s">
        <v>4322</v>
      </c>
      <c r="D883" s="1" t="s">
        <v>4323</v>
      </c>
      <c r="E883" s="1" t="s">
        <v>4324</v>
      </c>
      <c r="F883" s="1" t="s">
        <v>4325</v>
      </c>
      <c r="G883" s="1" t="s">
        <v>4326</v>
      </c>
      <c r="H883" s="18">
        <v>389300</v>
      </c>
      <c r="I883" s="18">
        <v>332735.03999999998</v>
      </c>
      <c r="J883" s="3">
        <v>332735.03999999998</v>
      </c>
      <c r="K883" s="3">
        <v>2.7350427699275315E-3</v>
      </c>
      <c r="M883" s="1" t="s">
        <v>2075</v>
      </c>
      <c r="N883" s="1" t="s">
        <v>1986</v>
      </c>
      <c r="O883" s="1" t="s">
        <v>2421</v>
      </c>
      <c r="P883" s="1" t="s">
        <v>2567</v>
      </c>
      <c r="Q883" s="1" t="s">
        <v>1980</v>
      </c>
      <c r="R883" s="2" t="s">
        <v>3423</v>
      </c>
      <c r="S883" s="1" t="s">
        <v>4246</v>
      </c>
      <c r="T883" s="1" t="s">
        <v>1982</v>
      </c>
      <c r="X883" s="20" t="s">
        <v>4966</v>
      </c>
      <c r="Y883" s="212">
        <v>0.3</v>
      </c>
      <c r="Z883" s="24">
        <v>115600</v>
      </c>
      <c r="AA883" s="20">
        <v>2017.4</v>
      </c>
      <c r="AC883" s="212">
        <v>0.65</v>
      </c>
      <c r="AD883" s="24">
        <v>253045</v>
      </c>
      <c r="AE883" s="159" t="s">
        <v>5070</v>
      </c>
      <c r="AI883" s="159"/>
      <c r="AN883" s="24">
        <f t="shared" si="44"/>
        <v>368645</v>
      </c>
      <c r="AO883" s="24">
        <f t="shared" si="46"/>
        <v>20655</v>
      </c>
      <c r="AP883" s="212">
        <f t="shared" si="47"/>
        <v>0.94694323144104808</v>
      </c>
      <c r="AQ883" s="159"/>
    </row>
    <row r="884" spans="2:43" ht="21" customHeight="1">
      <c r="B884" s="25" t="s">
        <v>5613</v>
      </c>
      <c r="C884" s="6" t="s">
        <v>2569</v>
      </c>
      <c r="D884" s="1" t="s">
        <v>2570</v>
      </c>
      <c r="E884" s="1" t="s">
        <v>2571</v>
      </c>
      <c r="F884" s="1" t="s">
        <v>2572</v>
      </c>
      <c r="G884" s="1" t="s">
        <v>2573</v>
      </c>
      <c r="H884" s="18">
        <v>167800</v>
      </c>
      <c r="I884" s="18">
        <v>151171.17000000001</v>
      </c>
      <c r="J884" s="3">
        <v>151171.17000000001</v>
      </c>
      <c r="K884" s="3">
        <v>1.1711711413227022E-3</v>
      </c>
      <c r="L884" s="1" t="s">
        <v>2574</v>
      </c>
      <c r="M884" s="1" t="s">
        <v>2021</v>
      </c>
      <c r="N884" s="1" t="s">
        <v>2029</v>
      </c>
      <c r="O884" s="1" t="s">
        <v>2430</v>
      </c>
      <c r="P884" s="1" t="s">
        <v>2023</v>
      </c>
      <c r="Q884" s="1" t="s">
        <v>2032</v>
      </c>
      <c r="R884" s="2">
        <v>0.11</v>
      </c>
      <c r="S884" s="1" t="s">
        <v>2575</v>
      </c>
      <c r="T884" s="1" t="s">
        <v>1982</v>
      </c>
      <c r="X884" s="20" t="s">
        <v>4966</v>
      </c>
      <c r="Y884" s="212">
        <v>0.9</v>
      </c>
      <c r="Z884" s="24">
        <v>151020</v>
      </c>
      <c r="AA884" s="20">
        <v>2017.4</v>
      </c>
      <c r="AB884" s="20" t="s">
        <v>1508</v>
      </c>
      <c r="AC884" s="212">
        <v>0.1</v>
      </c>
      <c r="AD884" s="24">
        <v>16780</v>
      </c>
      <c r="AE884" s="20">
        <v>2017.7</v>
      </c>
      <c r="AL884" s="24"/>
      <c r="AN884" s="20">
        <f t="shared" si="44"/>
        <v>167800</v>
      </c>
      <c r="AO884" s="20">
        <f t="shared" si="46"/>
        <v>0</v>
      </c>
      <c r="AP884" s="212">
        <f t="shared" si="47"/>
        <v>1</v>
      </c>
      <c r="AQ884" s="159"/>
    </row>
    <row r="885" spans="2:43" ht="21" customHeight="1">
      <c r="B885" s="25" t="s">
        <v>5614</v>
      </c>
      <c r="C885" s="6" t="s">
        <v>2576</v>
      </c>
      <c r="D885" s="1" t="s">
        <v>2577</v>
      </c>
      <c r="E885" s="1" t="s">
        <v>2578</v>
      </c>
      <c r="F885" s="1" t="s">
        <v>2579</v>
      </c>
      <c r="G885" s="1" t="s">
        <v>2580</v>
      </c>
      <c r="H885" s="18">
        <v>42420</v>
      </c>
      <c r="I885" s="18">
        <v>40018.870000000003</v>
      </c>
      <c r="J885" s="3">
        <v>40018.870000000003</v>
      </c>
      <c r="K885" s="3">
        <v>-2.07547170430189E-3</v>
      </c>
      <c r="L885" s="1" t="s">
        <v>2581</v>
      </c>
      <c r="M885" s="1" t="s">
        <v>2021</v>
      </c>
      <c r="N885" s="1" t="s">
        <v>2029</v>
      </c>
      <c r="O885" s="1" t="s">
        <v>2582</v>
      </c>
      <c r="P885" s="1" t="s">
        <v>2023</v>
      </c>
      <c r="Q885" s="1" t="s">
        <v>2032</v>
      </c>
      <c r="R885" s="2">
        <v>0.06</v>
      </c>
      <c r="S885" s="1" t="s">
        <v>2575</v>
      </c>
      <c r="T885" s="1" t="s">
        <v>1982</v>
      </c>
      <c r="X885" s="20" t="s">
        <v>4966</v>
      </c>
      <c r="Y885" s="212">
        <v>0.9</v>
      </c>
      <c r="Z885" s="24">
        <v>38178</v>
      </c>
      <c r="AA885" s="20">
        <v>2017.4</v>
      </c>
      <c r="AB885" s="20" t="s">
        <v>1508</v>
      </c>
      <c r="AC885" s="212">
        <v>0.1</v>
      </c>
      <c r="AD885" s="24">
        <v>4242</v>
      </c>
      <c r="AE885" s="20">
        <v>2017.7</v>
      </c>
      <c r="AL885" s="24"/>
      <c r="AN885" s="20">
        <f t="shared" si="44"/>
        <v>42420</v>
      </c>
      <c r="AO885" s="20">
        <f t="shared" si="46"/>
        <v>0</v>
      </c>
      <c r="AP885" s="212">
        <f t="shared" si="47"/>
        <v>1</v>
      </c>
      <c r="AQ885" s="159"/>
    </row>
    <row r="886" spans="2:43" ht="21" customHeight="1">
      <c r="B886" s="25" t="s">
        <v>5615</v>
      </c>
      <c r="C886" s="6" t="s">
        <v>2583</v>
      </c>
      <c r="D886" s="1" t="s">
        <v>2584</v>
      </c>
      <c r="E886" s="1" t="s">
        <v>2585</v>
      </c>
      <c r="F886" s="1" t="s">
        <v>2586</v>
      </c>
      <c r="G886" s="1" t="s">
        <v>2587</v>
      </c>
      <c r="H886" s="18">
        <v>391000</v>
      </c>
      <c r="I886" s="18">
        <v>368867.92</v>
      </c>
      <c r="J886" s="3">
        <v>221320.75</v>
      </c>
      <c r="K886" s="3">
        <v>147547.17452830187</v>
      </c>
      <c r="L886" s="1" t="s">
        <v>2588</v>
      </c>
      <c r="M886" s="1" t="s">
        <v>2133</v>
      </c>
      <c r="N886" s="1" t="s">
        <v>2134</v>
      </c>
      <c r="O886" s="1">
        <v>2017.2</v>
      </c>
      <c r="P886" s="1" t="s">
        <v>2589</v>
      </c>
      <c r="Q886" s="1" t="s">
        <v>1980</v>
      </c>
      <c r="R886" s="2">
        <v>0.06</v>
      </c>
      <c r="S886" s="1" t="s">
        <v>2590</v>
      </c>
      <c r="T886" s="1" t="s">
        <v>1982</v>
      </c>
      <c r="X886" s="20" t="s">
        <v>4966</v>
      </c>
      <c r="Y886" s="212">
        <v>0.6</v>
      </c>
      <c r="Z886" s="24">
        <v>234600</v>
      </c>
      <c r="AA886" s="20">
        <v>2017.5</v>
      </c>
      <c r="AD886" s="24">
        <v>0</v>
      </c>
      <c r="AL886" s="24"/>
      <c r="AN886" s="20">
        <f t="shared" si="44"/>
        <v>234600</v>
      </c>
      <c r="AO886" s="20">
        <f t="shared" si="46"/>
        <v>156400</v>
      </c>
      <c r="AP886" s="212">
        <f t="shared" si="47"/>
        <v>0.6</v>
      </c>
      <c r="AQ886" s="159"/>
    </row>
    <row r="887" spans="2:43" ht="21" customHeight="1">
      <c r="B887" s="25" t="s">
        <v>5616</v>
      </c>
      <c r="C887" s="6" t="s">
        <v>4327</v>
      </c>
      <c r="D887" s="1" t="s">
        <v>4328</v>
      </c>
      <c r="E887" s="1" t="s">
        <v>4329</v>
      </c>
      <c r="F887" s="1" t="s">
        <v>4330</v>
      </c>
      <c r="G887" s="1" t="s">
        <v>4331</v>
      </c>
      <c r="H887" s="18">
        <v>760650</v>
      </c>
      <c r="I887" s="18">
        <f>SUM(J887:K887)</f>
        <v>650128.20512820513</v>
      </c>
      <c r="J887" s="3">
        <v>390076.92</v>
      </c>
      <c r="K887" s="3">
        <v>260051.28512820514</v>
      </c>
      <c r="M887" s="1" t="s">
        <v>2133</v>
      </c>
      <c r="N887" s="1" t="s">
        <v>2134</v>
      </c>
      <c r="O887" s="1" t="s">
        <v>2609</v>
      </c>
      <c r="P887" s="1" t="s">
        <v>2589</v>
      </c>
      <c r="Q887" s="1" t="s">
        <v>1980</v>
      </c>
      <c r="R887" s="2" t="s">
        <v>3423</v>
      </c>
      <c r="S887" s="1" t="s">
        <v>4332</v>
      </c>
      <c r="T887" s="1" t="s">
        <v>1982</v>
      </c>
      <c r="X887" s="20" t="s">
        <v>4966</v>
      </c>
      <c r="Y887" s="212">
        <v>0.39429999999999998</v>
      </c>
      <c r="Z887" s="24">
        <v>299990</v>
      </c>
      <c r="AA887" s="20">
        <v>2017.5</v>
      </c>
      <c r="AE887" s="159"/>
      <c r="AI887" s="159"/>
      <c r="AN887" s="24">
        <f t="shared" si="44"/>
        <v>299990</v>
      </c>
      <c r="AO887" s="24">
        <f t="shared" si="46"/>
        <v>460660</v>
      </c>
      <c r="AP887" s="212">
        <f t="shared" si="47"/>
        <v>0.39438638006967724</v>
      </c>
      <c r="AQ887" s="159"/>
    </row>
    <row r="888" spans="2:43" ht="21" customHeight="1">
      <c r="B888" s="25" t="s">
        <v>5617</v>
      </c>
      <c r="C888" s="6" t="s">
        <v>2591</v>
      </c>
      <c r="D888" s="1" t="s">
        <v>2592</v>
      </c>
      <c r="E888" s="1" t="s">
        <v>2593</v>
      </c>
      <c r="F888" s="1" t="s">
        <v>2594</v>
      </c>
      <c r="G888" s="1" t="s">
        <v>2595</v>
      </c>
      <c r="H888" s="18">
        <v>42000</v>
      </c>
      <c r="I888" s="18">
        <v>37837.839999999997</v>
      </c>
      <c r="J888" s="3">
        <v>37837.839999999997</v>
      </c>
      <c r="K888" s="3">
        <v>0</v>
      </c>
      <c r="L888" s="1" t="s">
        <v>2596</v>
      </c>
      <c r="M888" s="1" t="s">
        <v>2021</v>
      </c>
      <c r="N888" s="1" t="s">
        <v>2155</v>
      </c>
      <c r="O888" s="1" t="s">
        <v>2597</v>
      </c>
      <c r="P888" s="1" t="s">
        <v>2598</v>
      </c>
      <c r="Q888" s="1" t="s">
        <v>2032</v>
      </c>
      <c r="R888" s="2">
        <v>0.11</v>
      </c>
      <c r="S888" s="1" t="s">
        <v>2599</v>
      </c>
      <c r="T888" s="1" t="s">
        <v>1982</v>
      </c>
      <c r="Y888" s="212">
        <v>0.85</v>
      </c>
      <c r="Z888" s="24">
        <v>35700</v>
      </c>
      <c r="AA888" s="20">
        <v>2017.11</v>
      </c>
      <c r="AD888" s="24">
        <v>0</v>
      </c>
      <c r="AL888" s="24"/>
      <c r="AN888" s="20">
        <f t="shared" si="44"/>
        <v>35700</v>
      </c>
      <c r="AO888" s="20">
        <f t="shared" si="46"/>
        <v>6300</v>
      </c>
      <c r="AP888" s="212">
        <f t="shared" si="47"/>
        <v>0.85</v>
      </c>
      <c r="AQ888" s="159"/>
    </row>
    <row r="889" spans="2:43" ht="21" customHeight="1">
      <c r="B889" s="25" t="s">
        <v>5618</v>
      </c>
      <c r="C889" s="6" t="s">
        <v>2600</v>
      </c>
      <c r="D889" s="1" t="s">
        <v>2601</v>
      </c>
      <c r="E889" s="1" t="s">
        <v>2602</v>
      </c>
      <c r="F889" s="1" t="s">
        <v>2603</v>
      </c>
      <c r="G889" s="1" t="s">
        <v>2604</v>
      </c>
      <c r="H889" s="18">
        <v>2300</v>
      </c>
      <c r="I889" s="18">
        <v>2072.0700000000002</v>
      </c>
      <c r="K889" s="3">
        <v>2072.0720720720719</v>
      </c>
      <c r="M889" s="1" t="s">
        <v>2021</v>
      </c>
      <c r="N889" s="1" t="s">
        <v>2012</v>
      </c>
      <c r="O889" s="1">
        <v>2017.2</v>
      </c>
      <c r="P889" s="1">
        <v>2017.4</v>
      </c>
      <c r="Q889" s="1" t="s">
        <v>2032</v>
      </c>
      <c r="R889" s="2">
        <v>0.11</v>
      </c>
      <c r="S889" s="1" t="s">
        <v>2033</v>
      </c>
      <c r="T889" s="1" t="s">
        <v>1982</v>
      </c>
      <c r="Y889" s="212">
        <v>1</v>
      </c>
      <c r="Z889" s="24">
        <v>2300</v>
      </c>
      <c r="AA889" s="20">
        <v>2017.11</v>
      </c>
      <c r="AD889" s="24">
        <v>0</v>
      </c>
      <c r="AL889" s="24"/>
      <c r="AN889" s="20">
        <f t="shared" si="44"/>
        <v>2300</v>
      </c>
      <c r="AO889" s="20">
        <f t="shared" si="46"/>
        <v>0</v>
      </c>
      <c r="AP889" s="212">
        <f t="shared" si="47"/>
        <v>1</v>
      </c>
      <c r="AQ889" s="159"/>
    </row>
    <row r="890" spans="2:43" ht="21" customHeight="1">
      <c r="B890" s="25" t="s">
        <v>5619</v>
      </c>
      <c r="C890" s="6" t="s">
        <v>50</v>
      </c>
      <c r="D890" s="1" t="s">
        <v>2605</v>
      </c>
      <c r="E890" s="1" t="s">
        <v>2606</v>
      </c>
      <c r="F890" s="1" t="s">
        <v>2607</v>
      </c>
      <c r="G890" s="1" t="s">
        <v>2608</v>
      </c>
      <c r="H890" s="18">
        <v>2175680</v>
      </c>
      <c r="I890" s="18">
        <v>1859555.56</v>
      </c>
      <c r="M890" s="1" t="s">
        <v>2051</v>
      </c>
      <c r="N890" s="1" t="s">
        <v>2265</v>
      </c>
      <c r="O890" s="1" t="s">
        <v>2609</v>
      </c>
      <c r="P890" s="1" t="s">
        <v>2167</v>
      </c>
      <c r="Q890" s="1" t="s">
        <v>1980</v>
      </c>
      <c r="R890" s="2">
        <v>0.17</v>
      </c>
      <c r="S890" s="1" t="s">
        <v>2610</v>
      </c>
      <c r="T890" s="1" t="s">
        <v>1982</v>
      </c>
      <c r="Y890" s="212"/>
      <c r="Z890" s="24">
        <v>0</v>
      </c>
      <c r="AD890" s="24">
        <v>0</v>
      </c>
      <c r="AL890" s="24"/>
      <c r="AN890" s="20">
        <f t="shared" si="44"/>
        <v>0</v>
      </c>
      <c r="AO890" s="20">
        <f t="shared" si="46"/>
        <v>2175680</v>
      </c>
      <c r="AP890" s="212">
        <f t="shared" si="47"/>
        <v>0</v>
      </c>
      <c r="AQ890" s="159"/>
    </row>
    <row r="891" spans="2:43" ht="21" customHeight="1">
      <c r="B891" s="25" t="s">
        <v>5619</v>
      </c>
      <c r="C891" s="6" t="s">
        <v>50</v>
      </c>
      <c r="D891" s="1" t="s">
        <v>2605</v>
      </c>
      <c r="E891" s="1" t="s">
        <v>2606</v>
      </c>
      <c r="F891" s="1" t="s">
        <v>6551</v>
      </c>
      <c r="G891" s="1" t="s">
        <v>6552</v>
      </c>
      <c r="H891" s="18">
        <v>2157084.44</v>
      </c>
      <c r="I891" s="18">
        <v>1859555.56</v>
      </c>
      <c r="K891" s="3">
        <f>(H891/1.16-J891)</f>
        <v>1859555.551724138</v>
      </c>
      <c r="M891" s="1" t="s">
        <v>2051</v>
      </c>
      <c r="N891" s="1" t="s">
        <v>2265</v>
      </c>
      <c r="O891" s="1" t="s">
        <v>6553</v>
      </c>
      <c r="P891" s="1" t="s">
        <v>6553</v>
      </c>
      <c r="Q891" s="1" t="s">
        <v>5741</v>
      </c>
      <c r="R891" s="2">
        <v>0.16</v>
      </c>
      <c r="Y891" s="212"/>
      <c r="Z891" s="24"/>
      <c r="AL891" s="24"/>
      <c r="AQ891" s="159"/>
    </row>
    <row r="892" spans="2:43" s="6" customFormat="1" ht="21" customHeight="1">
      <c r="B892" s="6" t="s">
        <v>7716</v>
      </c>
      <c r="C892" s="1" t="s">
        <v>9100</v>
      </c>
      <c r="D892" s="1" t="s">
        <v>2605</v>
      </c>
      <c r="E892" s="1" t="s">
        <v>9101</v>
      </c>
      <c r="F892" s="1" t="s">
        <v>9102</v>
      </c>
      <c r="G892" s="1" t="s">
        <v>9103</v>
      </c>
      <c r="H892" s="18">
        <v>2157084.44</v>
      </c>
      <c r="I892" s="18">
        <v>1859555.56</v>
      </c>
      <c r="J892" s="1"/>
      <c r="K892" s="1"/>
      <c r="L892" s="1"/>
      <c r="M892" s="1" t="s">
        <v>9104</v>
      </c>
      <c r="N892" s="1" t="s">
        <v>1950</v>
      </c>
      <c r="O892" s="1" t="s">
        <v>9105</v>
      </c>
      <c r="P892" s="1" t="s">
        <v>9106</v>
      </c>
      <c r="Q892" s="1" t="s">
        <v>9107</v>
      </c>
      <c r="R892" s="2">
        <v>0.16</v>
      </c>
      <c r="S892" s="1"/>
    </row>
    <row r="893" spans="2:43" ht="21" customHeight="1">
      <c r="B893" s="25" t="s">
        <v>5620</v>
      </c>
      <c r="C893" s="6" t="s">
        <v>50</v>
      </c>
      <c r="D893" s="1" t="s">
        <v>2605</v>
      </c>
      <c r="E893" s="1" t="s">
        <v>2606</v>
      </c>
      <c r="F893" s="1" t="s">
        <v>2611</v>
      </c>
      <c r="G893" s="1" t="s">
        <v>2612</v>
      </c>
      <c r="H893" s="18">
        <v>520055</v>
      </c>
      <c r="I893" s="18">
        <v>490617.92</v>
      </c>
      <c r="K893" s="3">
        <v>490617.92452830187</v>
      </c>
      <c r="M893" s="1" t="s">
        <v>2051</v>
      </c>
      <c r="N893" s="1" t="s">
        <v>2613</v>
      </c>
      <c r="O893" s="1" t="s">
        <v>2609</v>
      </c>
      <c r="P893" s="1" t="s">
        <v>2240</v>
      </c>
      <c r="Q893" s="1" t="s">
        <v>1980</v>
      </c>
      <c r="R893" s="2">
        <v>0.06</v>
      </c>
      <c r="S893" s="1" t="s">
        <v>2614</v>
      </c>
      <c r="T893" s="1" t="s">
        <v>1982</v>
      </c>
      <c r="Y893" s="212"/>
      <c r="Z893" s="24">
        <v>0</v>
      </c>
      <c r="AD893" s="24">
        <v>0</v>
      </c>
      <c r="AL893" s="24"/>
      <c r="AN893" s="20">
        <f t="shared" si="44"/>
        <v>0</v>
      </c>
      <c r="AO893" s="20">
        <f t="shared" ref="AO893:AO898" si="48">H893-AN893</f>
        <v>520055</v>
      </c>
      <c r="AP893" s="212">
        <f t="shared" ref="AP893:AP898" si="49">AN893/H893</f>
        <v>0</v>
      </c>
      <c r="AQ893" s="159"/>
    </row>
    <row r="894" spans="2:43" ht="21" customHeight="1">
      <c r="B894" s="25" t="s">
        <v>5331</v>
      </c>
      <c r="C894" s="6" t="s">
        <v>2615</v>
      </c>
      <c r="D894" s="1" t="s">
        <v>2616</v>
      </c>
      <c r="E894" s="1" t="s">
        <v>2617</v>
      </c>
      <c r="F894" s="1" t="s">
        <v>2618</v>
      </c>
      <c r="G894" s="1" t="s">
        <v>2619</v>
      </c>
      <c r="H894" s="18">
        <v>95200</v>
      </c>
      <c r="I894" s="18">
        <v>89811.32</v>
      </c>
      <c r="K894" s="3">
        <v>89811.320754716973</v>
      </c>
      <c r="M894" s="1" t="s">
        <v>2117</v>
      </c>
      <c r="N894" s="1" t="s">
        <v>2389</v>
      </c>
      <c r="O894" s="1" t="s">
        <v>2620</v>
      </c>
      <c r="P894" s="1" t="s">
        <v>2621</v>
      </c>
      <c r="Q894" s="1" t="s">
        <v>2032</v>
      </c>
      <c r="R894" s="2">
        <v>0.06</v>
      </c>
      <c r="S894" s="1" t="s">
        <v>2439</v>
      </c>
      <c r="T894" s="1" t="s">
        <v>1982</v>
      </c>
      <c r="Y894" s="212">
        <v>1</v>
      </c>
      <c r="Z894" s="24">
        <v>95200</v>
      </c>
      <c r="AA894" s="20">
        <v>2017.11</v>
      </c>
      <c r="AD894" s="24">
        <v>0</v>
      </c>
      <c r="AL894" s="24"/>
      <c r="AN894" s="20">
        <f t="shared" si="44"/>
        <v>95200</v>
      </c>
      <c r="AO894" s="20">
        <f t="shared" si="48"/>
        <v>0</v>
      </c>
      <c r="AP894" s="212">
        <f t="shared" si="49"/>
        <v>1</v>
      </c>
      <c r="AQ894" s="159"/>
    </row>
    <row r="895" spans="2:43" ht="21" customHeight="1">
      <c r="B895" s="25" t="s">
        <v>5332</v>
      </c>
      <c r="C895" s="6" t="s">
        <v>2622</v>
      </c>
      <c r="D895" s="1" t="s">
        <v>2623</v>
      </c>
      <c r="E895" s="1" t="s">
        <v>2624</v>
      </c>
      <c r="F895" s="1" t="s">
        <v>2625</v>
      </c>
      <c r="G895" s="1" t="s">
        <v>2626</v>
      </c>
      <c r="H895" s="18">
        <v>31000</v>
      </c>
      <c r="I895" s="18">
        <v>27927.93</v>
      </c>
      <c r="J895" s="3">
        <v>27927.93</v>
      </c>
      <c r="K895" s="3">
        <v>0</v>
      </c>
      <c r="L895" s="1" t="s">
        <v>2627</v>
      </c>
      <c r="M895" s="1" t="s">
        <v>2133</v>
      </c>
      <c r="N895" s="1" t="s">
        <v>2295</v>
      </c>
      <c r="O895" s="1" t="s">
        <v>2457</v>
      </c>
      <c r="P895" s="1" t="s">
        <v>2628</v>
      </c>
      <c r="Q895" s="1" t="s">
        <v>2032</v>
      </c>
      <c r="R895" s="2">
        <v>0.11</v>
      </c>
      <c r="S895" s="1" t="s">
        <v>2033</v>
      </c>
      <c r="T895" s="1" t="s">
        <v>1982</v>
      </c>
      <c r="Y895" s="168">
        <v>0.89190000000000003</v>
      </c>
      <c r="Z895" s="169" t="s">
        <v>5841</v>
      </c>
      <c r="AA895" s="20">
        <v>2018.6</v>
      </c>
      <c r="AD895" s="24">
        <v>0</v>
      </c>
      <c r="AL895" s="24"/>
      <c r="AN895" s="20">
        <f t="shared" si="44"/>
        <v>27648.65</v>
      </c>
      <c r="AO895" s="20">
        <f t="shared" si="48"/>
        <v>3351.3499999999985</v>
      </c>
      <c r="AP895" s="212">
        <f t="shared" si="49"/>
        <v>0.89189193548387102</v>
      </c>
      <c r="AQ895" s="159"/>
    </row>
    <row r="896" spans="2:43" ht="21" customHeight="1">
      <c r="B896" s="25" t="s">
        <v>5333</v>
      </c>
      <c r="C896" s="6" t="s">
        <v>2629</v>
      </c>
      <c r="D896" s="1" t="s">
        <v>2630</v>
      </c>
      <c r="E896" s="1" t="s">
        <v>2631</v>
      </c>
      <c r="F896" s="1" t="s">
        <v>2632</v>
      </c>
      <c r="G896" s="1" t="s">
        <v>2633</v>
      </c>
      <c r="H896" s="18">
        <v>779676</v>
      </c>
      <c r="I896" s="18">
        <v>702410.81</v>
      </c>
      <c r="J896" s="3">
        <v>702410.81</v>
      </c>
      <c r="K896" s="3">
        <v>8.1081071402877569E-4</v>
      </c>
      <c r="L896" s="1" t="s">
        <v>2634</v>
      </c>
      <c r="M896" s="1" t="s">
        <v>2021</v>
      </c>
      <c r="N896" s="1" t="s">
        <v>2635</v>
      </c>
      <c r="O896" s="1" t="s">
        <v>2636</v>
      </c>
      <c r="P896" s="1" t="s">
        <v>2637</v>
      </c>
      <c r="Q896" s="1" t="s">
        <v>2032</v>
      </c>
      <c r="R896" s="2">
        <v>0.11</v>
      </c>
      <c r="S896" s="1" t="s">
        <v>2638</v>
      </c>
      <c r="T896" s="1" t="s">
        <v>1982</v>
      </c>
      <c r="X896" s="20" t="s">
        <v>4966</v>
      </c>
      <c r="Y896" s="212">
        <v>0.5</v>
      </c>
      <c r="Z896" s="24">
        <v>389838</v>
      </c>
      <c r="AA896" s="20">
        <v>2017.3</v>
      </c>
      <c r="AB896" s="20" t="s">
        <v>1508</v>
      </c>
      <c r="AC896" s="212">
        <v>0.4</v>
      </c>
      <c r="AD896" s="24">
        <v>311870.40000000002</v>
      </c>
      <c r="AE896" s="20">
        <v>2017.5</v>
      </c>
      <c r="AL896" s="24"/>
      <c r="AN896" s="20">
        <f t="shared" si="44"/>
        <v>701708.4</v>
      </c>
      <c r="AO896" s="20">
        <f t="shared" si="48"/>
        <v>77967.599999999977</v>
      </c>
      <c r="AP896" s="212">
        <f t="shared" si="49"/>
        <v>0.9</v>
      </c>
      <c r="AQ896" s="159"/>
    </row>
    <row r="897" spans="2:45" ht="21" customHeight="1">
      <c r="B897" s="25" t="s">
        <v>5334</v>
      </c>
      <c r="C897" s="6" t="s">
        <v>2629</v>
      </c>
      <c r="D897" s="1" t="s">
        <v>2630</v>
      </c>
      <c r="E897" s="1" t="s">
        <v>2631</v>
      </c>
      <c r="F897" s="1" t="s">
        <v>2639</v>
      </c>
      <c r="G897" s="1" t="s">
        <v>2640</v>
      </c>
      <c r="H897" s="18">
        <v>1500</v>
      </c>
      <c r="I897" s="18">
        <v>1351.35</v>
      </c>
      <c r="K897" s="3">
        <v>1351.35</v>
      </c>
      <c r="M897" s="1" t="s">
        <v>2021</v>
      </c>
      <c r="N897" s="1" t="s">
        <v>2635</v>
      </c>
      <c r="O897" s="1" t="s">
        <v>2559</v>
      </c>
      <c r="P897" s="1" t="s">
        <v>2181</v>
      </c>
      <c r="Q897" s="1" t="s">
        <v>1980</v>
      </c>
      <c r="R897" s="2">
        <v>0.11</v>
      </c>
      <c r="S897" s="1" t="s">
        <v>2641</v>
      </c>
      <c r="T897" s="1" t="s">
        <v>1982</v>
      </c>
      <c r="Y897" s="212"/>
      <c r="Z897" s="24"/>
      <c r="AL897" s="24"/>
      <c r="AN897" s="20">
        <f t="shared" si="44"/>
        <v>0</v>
      </c>
      <c r="AO897" s="20">
        <f t="shared" si="48"/>
        <v>1500</v>
      </c>
      <c r="AP897" s="212">
        <f t="shared" si="49"/>
        <v>0</v>
      </c>
      <c r="AQ897" s="159"/>
    </row>
    <row r="898" spans="2:45" ht="21" customHeight="1">
      <c r="B898" s="25" t="s">
        <v>5335</v>
      </c>
      <c r="C898" s="6" t="s">
        <v>2629</v>
      </c>
      <c r="D898" s="1" t="s">
        <v>2630</v>
      </c>
      <c r="E898" s="1" t="s">
        <v>2631</v>
      </c>
      <c r="F898" s="1" t="s">
        <v>4333</v>
      </c>
      <c r="G898" s="1" t="s">
        <v>4334</v>
      </c>
      <c r="H898" s="18">
        <v>4894.3</v>
      </c>
      <c r="I898" s="18">
        <v>4183.1623931623935</v>
      </c>
      <c r="K898" s="3">
        <v>4183.1623931623935</v>
      </c>
      <c r="M898" s="1" t="s">
        <v>2021</v>
      </c>
      <c r="N898" s="1" t="s">
        <v>2635</v>
      </c>
      <c r="O898" s="1" t="s">
        <v>2559</v>
      </c>
      <c r="P898" s="1" t="s">
        <v>2181</v>
      </c>
      <c r="Q898" s="1" t="s">
        <v>1980</v>
      </c>
      <c r="R898" s="2" t="s">
        <v>3423</v>
      </c>
      <c r="S898" s="1" t="s">
        <v>4335</v>
      </c>
      <c r="T898" s="2" t="s">
        <v>1982</v>
      </c>
      <c r="U898" s="2"/>
      <c r="V898" s="2"/>
      <c r="Y898" s="212"/>
      <c r="Z898" s="24"/>
      <c r="AE898" s="159"/>
      <c r="AI898" s="159"/>
      <c r="AN898" s="24">
        <f t="shared" si="44"/>
        <v>0</v>
      </c>
      <c r="AO898" s="24">
        <f t="shared" si="48"/>
        <v>4894.3</v>
      </c>
      <c r="AP898" s="212">
        <f t="shared" si="49"/>
        <v>0</v>
      </c>
      <c r="AQ898" s="159"/>
      <c r="AR898" s="30">
        <v>0.17</v>
      </c>
    </row>
    <row r="899" spans="2:45" ht="21" customHeight="1">
      <c r="B899" s="25" t="s">
        <v>6316</v>
      </c>
      <c r="C899" s="6" t="s">
        <v>6392</v>
      </c>
      <c r="D899" s="1" t="s">
        <v>6393</v>
      </c>
      <c r="E899" s="1" t="s">
        <v>2631</v>
      </c>
      <c r="F899" s="1" t="s">
        <v>6394</v>
      </c>
      <c r="G899" s="1" t="s">
        <v>6395</v>
      </c>
      <c r="H899" s="18">
        <v>21152.25</v>
      </c>
      <c r="I899" s="18">
        <v>18234.7</v>
      </c>
      <c r="J899" s="24">
        <v>18234.7</v>
      </c>
      <c r="K899" s="3">
        <f>(H899/1.16-J899)</f>
        <v>-1.7241379318875261E-3</v>
      </c>
      <c r="L899" s="1">
        <v>2018.12</v>
      </c>
      <c r="M899" s="1" t="s">
        <v>2021</v>
      </c>
      <c r="N899" s="1" t="s">
        <v>2635</v>
      </c>
      <c r="O899" s="1" t="s">
        <v>6396</v>
      </c>
      <c r="P899" s="1" t="s">
        <v>6397</v>
      </c>
      <c r="Q899" s="1" t="s">
        <v>1929</v>
      </c>
      <c r="R899" s="2">
        <v>0.16</v>
      </c>
      <c r="S899" s="1" t="s">
        <v>6398</v>
      </c>
      <c r="T899" s="2"/>
      <c r="U899" s="2"/>
      <c r="V899" s="2"/>
      <c r="Y899" s="212"/>
      <c r="Z899" s="24"/>
      <c r="AE899" s="159"/>
      <c r="AI899" s="159"/>
      <c r="AN899" s="24"/>
      <c r="AO899" s="24"/>
      <c r="AQ899" s="159"/>
      <c r="AR899" s="30"/>
    </row>
    <row r="900" spans="2:45" ht="21" customHeight="1">
      <c r="B900" s="25" t="s">
        <v>6316</v>
      </c>
      <c r="C900" s="6" t="s">
        <v>6392</v>
      </c>
      <c r="D900" s="1" t="s">
        <v>6393</v>
      </c>
      <c r="E900" s="1" t="s">
        <v>2631</v>
      </c>
      <c r="F900" s="1" t="s">
        <v>6394</v>
      </c>
      <c r="H900" s="18">
        <v>16556.3</v>
      </c>
      <c r="I900" s="18">
        <v>15051.18</v>
      </c>
      <c r="J900" s="24">
        <v>15051.18</v>
      </c>
      <c r="K900" s="3">
        <f>(H900/1.1-J900)</f>
        <v>1.8181818159064278E-3</v>
      </c>
      <c r="L900" s="1">
        <v>2018.12</v>
      </c>
      <c r="M900" s="1" t="s">
        <v>2021</v>
      </c>
      <c r="N900" s="1" t="s">
        <v>2635</v>
      </c>
      <c r="O900" s="1" t="s">
        <v>6396</v>
      </c>
      <c r="P900" s="1" t="s">
        <v>5985</v>
      </c>
      <c r="Q900" s="1" t="s">
        <v>1929</v>
      </c>
      <c r="R900" s="2">
        <v>0.1</v>
      </c>
      <c r="T900" s="2"/>
      <c r="U900" s="2"/>
      <c r="V900" s="2"/>
      <c r="Y900" s="212"/>
      <c r="Z900" s="24"/>
      <c r="AE900" s="159"/>
      <c r="AI900" s="159"/>
      <c r="AN900" s="24"/>
      <c r="AO900" s="24"/>
      <c r="AQ900" s="159"/>
      <c r="AR900" s="30"/>
    </row>
    <row r="901" spans="2:45" ht="21" customHeight="1">
      <c r="B901" s="25" t="s">
        <v>5336</v>
      </c>
      <c r="C901" s="6" t="s">
        <v>4336</v>
      </c>
      <c r="D901" s="1" t="s">
        <v>4337</v>
      </c>
      <c r="E901" s="1" t="s">
        <v>4338</v>
      </c>
      <c r="F901" s="1" t="s">
        <v>4339</v>
      </c>
      <c r="G901" s="1" t="s">
        <v>4340</v>
      </c>
      <c r="H901" s="18">
        <v>2100058.9</v>
      </c>
      <c r="I901" s="18">
        <v>1794922.14</v>
      </c>
      <c r="J901" s="3">
        <v>1794922.14</v>
      </c>
      <c r="K901" s="3">
        <v>-3.2478631474077702E-3</v>
      </c>
      <c r="M901" s="1" t="s">
        <v>2647</v>
      </c>
      <c r="N901" s="1" t="s">
        <v>2012</v>
      </c>
      <c r="O901" s="1" t="s">
        <v>2582</v>
      </c>
      <c r="P901" s="1" t="s">
        <v>2567</v>
      </c>
      <c r="Q901" s="1" t="s">
        <v>1980</v>
      </c>
      <c r="R901" s="2" t="s">
        <v>3423</v>
      </c>
      <c r="S901" s="1" t="s">
        <v>2195</v>
      </c>
      <c r="T901" s="1" t="s">
        <v>1982</v>
      </c>
      <c r="X901" s="20" t="s">
        <v>1508</v>
      </c>
      <c r="Y901" s="212">
        <v>0.9</v>
      </c>
      <c r="Z901" s="24">
        <v>0</v>
      </c>
      <c r="AA901" s="20">
        <v>2017.2</v>
      </c>
      <c r="AC901" s="212">
        <v>0.1</v>
      </c>
      <c r="AD901" s="24">
        <v>210005.89</v>
      </c>
      <c r="AE901" s="159" t="s">
        <v>4968</v>
      </c>
      <c r="AI901" s="159"/>
      <c r="AN901" s="24">
        <f t="shared" si="44"/>
        <v>210005.89</v>
      </c>
      <c r="AO901" s="24">
        <f t="shared" ref="AO901:AO912" si="50">H901-AN901</f>
        <v>1890053.0099999998</v>
      </c>
      <c r="AP901" s="212">
        <f t="shared" ref="AP901:AP912" si="51">AN901/H901</f>
        <v>0.1</v>
      </c>
      <c r="AQ901" s="159"/>
    </row>
    <row r="902" spans="2:45" ht="21" customHeight="1">
      <c r="B902" s="25" t="s">
        <v>5337</v>
      </c>
      <c r="C902" s="6" t="s">
        <v>4336</v>
      </c>
      <c r="D902" s="1" t="s">
        <v>4337</v>
      </c>
      <c r="E902" s="1" t="s">
        <v>4338</v>
      </c>
      <c r="F902" s="1" t="s">
        <v>4341</v>
      </c>
      <c r="G902" s="1" t="s">
        <v>4342</v>
      </c>
      <c r="H902" s="18">
        <v>2103158.88</v>
      </c>
      <c r="I902" s="18">
        <v>1797571.69</v>
      </c>
      <c r="J902" s="3">
        <v>1797571.69</v>
      </c>
      <c r="K902" s="3">
        <v>2.3076923098415136E-3</v>
      </c>
      <c r="M902" s="1" t="s">
        <v>2647</v>
      </c>
      <c r="N902" s="1" t="s">
        <v>2648</v>
      </c>
      <c r="O902" s="1" t="s">
        <v>2582</v>
      </c>
      <c r="P902" s="1" t="s">
        <v>2567</v>
      </c>
      <c r="Q902" s="1" t="s">
        <v>1980</v>
      </c>
      <c r="R902" s="2" t="s">
        <v>3423</v>
      </c>
      <c r="S902" s="1" t="s">
        <v>2195</v>
      </c>
      <c r="T902" s="1" t="s">
        <v>1982</v>
      </c>
      <c r="X902" s="20" t="s">
        <v>1508</v>
      </c>
      <c r="Y902" s="212">
        <v>0.9</v>
      </c>
      <c r="Z902" s="24">
        <v>0</v>
      </c>
      <c r="AA902" s="20">
        <v>2017.3</v>
      </c>
      <c r="AC902" s="212">
        <v>0.1</v>
      </c>
      <c r="AD902" s="24">
        <v>210315.89</v>
      </c>
      <c r="AE902" s="159" t="s">
        <v>4968</v>
      </c>
      <c r="AI902" s="159"/>
      <c r="AN902" s="24">
        <f t="shared" si="44"/>
        <v>210315.89</v>
      </c>
      <c r="AO902" s="24">
        <f t="shared" si="50"/>
        <v>1892842.9899999998</v>
      </c>
      <c r="AP902" s="212">
        <f t="shared" si="51"/>
        <v>0.10000000095095052</v>
      </c>
      <c r="AQ902" s="159"/>
    </row>
    <row r="903" spans="2:45" ht="21" customHeight="1">
      <c r="B903" s="25" t="s">
        <v>5338</v>
      </c>
      <c r="C903" s="6" t="s">
        <v>4336</v>
      </c>
      <c r="D903" s="1" t="s">
        <v>4337</v>
      </c>
      <c r="E903" s="1" t="s">
        <v>4343</v>
      </c>
      <c r="F903" s="1" t="s">
        <v>4344</v>
      </c>
      <c r="G903" s="1" t="s">
        <v>4345</v>
      </c>
      <c r="H903" s="18">
        <v>488700</v>
      </c>
      <c r="I903" s="18">
        <v>417692.31</v>
      </c>
      <c r="J903" s="3">
        <v>417692.31</v>
      </c>
      <c r="K903" s="3">
        <v>-2.3076922516338527E-3</v>
      </c>
      <c r="M903" s="1" t="s">
        <v>2647</v>
      </c>
      <c r="N903" s="1" t="s">
        <v>2648</v>
      </c>
      <c r="O903" s="1" t="s">
        <v>4346</v>
      </c>
      <c r="P903" s="1" t="s">
        <v>2844</v>
      </c>
      <c r="Q903" s="1" t="s">
        <v>1980</v>
      </c>
      <c r="R903" s="2" t="s">
        <v>3423</v>
      </c>
      <c r="S903" s="1" t="s">
        <v>2195</v>
      </c>
      <c r="T903" s="1" t="s">
        <v>1982</v>
      </c>
      <c r="X903" s="20" t="s">
        <v>1508</v>
      </c>
      <c r="Y903" s="212">
        <v>0.9</v>
      </c>
      <c r="Z903" s="24">
        <v>0</v>
      </c>
      <c r="AA903" s="20">
        <v>2017.8</v>
      </c>
      <c r="AC903" s="212">
        <v>0.1</v>
      </c>
      <c r="AD903" s="24">
        <v>48870</v>
      </c>
      <c r="AE903" s="159" t="s">
        <v>4968</v>
      </c>
      <c r="AI903" s="159"/>
      <c r="AN903" s="24">
        <f t="shared" si="44"/>
        <v>48870</v>
      </c>
      <c r="AO903" s="24">
        <f t="shared" si="50"/>
        <v>439830</v>
      </c>
      <c r="AP903" s="212">
        <f t="shared" si="51"/>
        <v>0.1</v>
      </c>
      <c r="AQ903" s="159"/>
    </row>
    <row r="904" spans="2:45" ht="21" customHeight="1">
      <c r="B904" s="25" t="s">
        <v>5339</v>
      </c>
      <c r="C904" s="6" t="s">
        <v>2642</v>
      </c>
      <c r="D904" s="1" t="s">
        <v>2643</v>
      </c>
      <c r="E904" s="1" t="s">
        <v>2644</v>
      </c>
      <c r="F904" s="1" t="s">
        <v>2645</v>
      </c>
      <c r="G904" s="1" t="s">
        <v>2646</v>
      </c>
      <c r="H904" s="18">
        <v>153500</v>
      </c>
      <c r="I904" s="18">
        <v>138288.29</v>
      </c>
      <c r="J904" s="3">
        <v>138288.29</v>
      </c>
      <c r="K904" s="3">
        <v>0</v>
      </c>
      <c r="L904" s="1" t="s">
        <v>2039</v>
      </c>
      <c r="M904" s="1" t="s">
        <v>2647</v>
      </c>
      <c r="N904" s="1" t="s">
        <v>2648</v>
      </c>
      <c r="O904" s="1" t="s">
        <v>2458</v>
      </c>
      <c r="P904" s="1" t="s">
        <v>2649</v>
      </c>
      <c r="Q904" s="1" t="s">
        <v>2032</v>
      </c>
      <c r="R904" s="2">
        <v>0.11</v>
      </c>
      <c r="S904" s="1" t="s">
        <v>2650</v>
      </c>
      <c r="T904" s="1" t="s">
        <v>1982</v>
      </c>
      <c r="X904" s="20" t="s">
        <v>1508</v>
      </c>
      <c r="Y904" s="212">
        <v>1</v>
      </c>
      <c r="Z904" s="24">
        <v>153500</v>
      </c>
      <c r="AA904" s="20">
        <v>2017.5</v>
      </c>
      <c r="AD904" s="24">
        <v>0</v>
      </c>
      <c r="AL904" s="24"/>
      <c r="AN904" s="20">
        <f t="shared" si="44"/>
        <v>153500</v>
      </c>
      <c r="AO904" s="20">
        <f t="shared" si="50"/>
        <v>0</v>
      </c>
      <c r="AP904" s="212">
        <f t="shared" si="51"/>
        <v>1</v>
      </c>
      <c r="AQ904" s="159"/>
    </row>
    <row r="905" spans="2:45" ht="21" customHeight="1">
      <c r="B905" s="25" t="s">
        <v>5340</v>
      </c>
      <c r="C905" s="6" t="s">
        <v>13</v>
      </c>
      <c r="D905" s="1" t="s">
        <v>2651</v>
      </c>
      <c r="E905" s="1" t="s">
        <v>2652</v>
      </c>
      <c r="F905" s="1" t="s">
        <v>2653</v>
      </c>
      <c r="G905" s="1" t="s">
        <v>2654</v>
      </c>
      <c r="H905" s="18">
        <v>101000</v>
      </c>
      <c r="I905" s="18">
        <v>90990.99</v>
      </c>
      <c r="J905" s="3">
        <v>90990.99</v>
      </c>
      <c r="K905" s="3">
        <v>9.9099097133148462E-4</v>
      </c>
      <c r="L905" s="1" t="s">
        <v>2596</v>
      </c>
      <c r="M905" s="1" t="s">
        <v>2647</v>
      </c>
      <c r="N905" s="1" t="s">
        <v>2648</v>
      </c>
      <c r="O905" s="1" t="s">
        <v>2458</v>
      </c>
      <c r="P905" s="1" t="s">
        <v>2628</v>
      </c>
      <c r="Q905" s="1" t="s">
        <v>2032</v>
      </c>
      <c r="R905" s="2">
        <v>0.11</v>
      </c>
      <c r="S905" s="1" t="s">
        <v>2195</v>
      </c>
      <c r="T905" s="1" t="s">
        <v>1982</v>
      </c>
      <c r="X905" s="20" t="s">
        <v>1508</v>
      </c>
      <c r="Y905" s="212">
        <v>0.9</v>
      </c>
      <c r="Z905" s="24">
        <v>90900</v>
      </c>
      <c r="AA905" s="20">
        <v>2017.6</v>
      </c>
      <c r="AD905" s="24">
        <v>0</v>
      </c>
      <c r="AL905" s="24"/>
      <c r="AN905" s="20">
        <f t="shared" si="44"/>
        <v>90900</v>
      </c>
      <c r="AO905" s="20">
        <f t="shared" si="50"/>
        <v>10100</v>
      </c>
      <c r="AP905" s="212">
        <f t="shared" si="51"/>
        <v>0.9</v>
      </c>
      <c r="AQ905" s="159"/>
    </row>
    <row r="906" spans="2:45" ht="21" customHeight="1">
      <c r="B906" s="25" t="s">
        <v>5341</v>
      </c>
      <c r="C906" s="6" t="s">
        <v>2655</v>
      </c>
      <c r="D906" s="1" t="s">
        <v>2656</v>
      </c>
      <c r="E906" s="1" t="s">
        <v>2657</v>
      </c>
      <c r="F906" s="1" t="s">
        <v>2658</v>
      </c>
      <c r="G906" s="1" t="s">
        <v>2659</v>
      </c>
      <c r="H906" s="18">
        <v>39900</v>
      </c>
      <c r="I906" s="18">
        <v>35945.94</v>
      </c>
      <c r="J906" s="3">
        <v>35945.94</v>
      </c>
      <c r="K906" s="3">
        <v>0</v>
      </c>
      <c r="L906" s="162" t="s">
        <v>2020</v>
      </c>
      <c r="M906" s="1" t="s">
        <v>2133</v>
      </c>
      <c r="N906" s="1" t="s">
        <v>2068</v>
      </c>
      <c r="O906" s="1" t="s">
        <v>2483</v>
      </c>
      <c r="P906" s="1" t="s">
        <v>2023</v>
      </c>
      <c r="Q906" s="1" t="s">
        <v>2032</v>
      </c>
      <c r="R906" s="2">
        <v>0.11</v>
      </c>
      <c r="S906" s="1" t="s">
        <v>2033</v>
      </c>
      <c r="T906" s="1" t="s">
        <v>1982</v>
      </c>
      <c r="X906" s="20" t="s">
        <v>1508</v>
      </c>
      <c r="Y906" s="212">
        <v>1</v>
      </c>
      <c r="Z906" s="24">
        <v>39900</v>
      </c>
      <c r="AA906" s="20">
        <v>2017.4</v>
      </c>
      <c r="AD906" s="24">
        <v>0</v>
      </c>
      <c r="AK906" s="159"/>
      <c r="AL906" s="24"/>
      <c r="AN906" s="20">
        <f t="shared" si="44"/>
        <v>39900</v>
      </c>
      <c r="AO906" s="20">
        <f t="shared" si="50"/>
        <v>0</v>
      </c>
      <c r="AP906" s="212">
        <f t="shared" si="51"/>
        <v>1</v>
      </c>
      <c r="AR906" s="30"/>
      <c r="AS906" s="159"/>
    </row>
    <row r="907" spans="2:45" ht="21" customHeight="1">
      <c r="B907" s="25" t="s">
        <v>5342</v>
      </c>
      <c r="C907" s="6" t="s">
        <v>2660</v>
      </c>
      <c r="D907" s="1" t="s">
        <v>2661</v>
      </c>
      <c r="E907" s="1" t="s">
        <v>2662</v>
      </c>
      <c r="F907" s="1" t="s">
        <v>48</v>
      </c>
      <c r="G907" s="1" t="s">
        <v>2663</v>
      </c>
      <c r="H907" s="18">
        <v>30500</v>
      </c>
      <c r="I907" s="18">
        <v>28773.58</v>
      </c>
      <c r="J907" s="3">
        <v>28773.58</v>
      </c>
      <c r="K907" s="3">
        <v>4.9056603747885674E-3</v>
      </c>
      <c r="L907" s="162" t="s">
        <v>2020</v>
      </c>
      <c r="M907" s="1" t="s">
        <v>2133</v>
      </c>
      <c r="N907" s="1" t="s">
        <v>2068</v>
      </c>
      <c r="O907" s="1" t="s">
        <v>2483</v>
      </c>
      <c r="P907" s="1" t="s">
        <v>2023</v>
      </c>
      <c r="Q907" s="1" t="s">
        <v>2032</v>
      </c>
      <c r="R907" s="2">
        <v>0.06</v>
      </c>
      <c r="S907" s="1" t="s">
        <v>2033</v>
      </c>
      <c r="T907" s="1" t="s">
        <v>1982</v>
      </c>
      <c r="X907" s="20" t="s">
        <v>1508</v>
      </c>
      <c r="Y907" s="212">
        <v>1</v>
      </c>
      <c r="Z907" s="24">
        <v>30500</v>
      </c>
      <c r="AA907" s="20">
        <v>2017.4</v>
      </c>
      <c r="AD907" s="24">
        <v>0</v>
      </c>
      <c r="AK907" s="159"/>
      <c r="AL907" s="24"/>
      <c r="AN907" s="20">
        <f t="shared" si="44"/>
        <v>30500</v>
      </c>
      <c r="AO907" s="20">
        <f t="shared" si="50"/>
        <v>0</v>
      </c>
      <c r="AP907" s="212">
        <f t="shared" si="51"/>
        <v>1</v>
      </c>
      <c r="AR907" s="30"/>
      <c r="AS907" s="159"/>
    </row>
    <row r="908" spans="2:45" ht="21" customHeight="1">
      <c r="B908" s="25" t="s">
        <v>5343</v>
      </c>
      <c r="C908" s="6" t="s">
        <v>4347</v>
      </c>
      <c r="D908" s="1" t="s">
        <v>4348</v>
      </c>
      <c r="E908" s="1" t="s">
        <v>4349</v>
      </c>
      <c r="F908" s="1" t="s">
        <v>4350</v>
      </c>
      <c r="G908" s="1" t="s">
        <v>4351</v>
      </c>
      <c r="H908" s="18">
        <v>156000</v>
      </c>
      <c r="I908" s="18">
        <v>133333.32999999999</v>
      </c>
      <c r="J908" s="3">
        <v>133333.32999999999</v>
      </c>
      <c r="K908" s="3">
        <v>3.3333333558402956E-3</v>
      </c>
      <c r="M908" s="1" t="s">
        <v>2133</v>
      </c>
      <c r="N908" s="162" t="s">
        <v>2318</v>
      </c>
      <c r="O908" s="1">
        <v>2017.4</v>
      </c>
      <c r="P908" s="1" t="s">
        <v>4352</v>
      </c>
      <c r="Q908" s="1" t="s">
        <v>2032</v>
      </c>
      <c r="R908" s="2" t="s">
        <v>3423</v>
      </c>
      <c r="S908" s="1" t="s">
        <v>4353</v>
      </c>
      <c r="T908" s="2" t="s">
        <v>1982</v>
      </c>
      <c r="U908" s="2"/>
      <c r="V908" s="2"/>
      <c r="X908" s="20" t="s">
        <v>4966</v>
      </c>
      <c r="Y908" s="212">
        <v>0.9</v>
      </c>
      <c r="Z908" s="24">
        <v>0</v>
      </c>
      <c r="AA908" s="20">
        <v>2017.5</v>
      </c>
      <c r="AE908" s="159"/>
      <c r="AI908" s="159"/>
      <c r="AN908" s="24">
        <f t="shared" si="44"/>
        <v>0</v>
      </c>
      <c r="AO908" s="24">
        <f t="shared" si="50"/>
        <v>156000</v>
      </c>
      <c r="AP908" s="212">
        <f t="shared" si="51"/>
        <v>0</v>
      </c>
      <c r="AQ908" s="159"/>
    </row>
    <row r="909" spans="2:45" ht="21" customHeight="1">
      <c r="B909" s="25" t="s">
        <v>5344</v>
      </c>
      <c r="C909" s="6" t="s">
        <v>2664</v>
      </c>
      <c r="D909" s="1" t="s">
        <v>2665</v>
      </c>
      <c r="E909" s="1" t="s">
        <v>2666</v>
      </c>
      <c r="F909" s="1" t="s">
        <v>2667</v>
      </c>
      <c r="G909" s="1" t="s">
        <v>2668</v>
      </c>
      <c r="H909" s="18">
        <v>144320</v>
      </c>
      <c r="I909" s="18">
        <v>140116.5</v>
      </c>
      <c r="J909" s="3">
        <v>140116.5</v>
      </c>
      <c r="K909" s="3">
        <v>0</v>
      </c>
      <c r="L909" s="162" t="s">
        <v>2039</v>
      </c>
      <c r="M909" s="1" t="s">
        <v>2669</v>
      </c>
      <c r="N909" s="1" t="s">
        <v>2041</v>
      </c>
      <c r="O909" s="1">
        <v>2017.4</v>
      </c>
      <c r="P909" s="1" t="s">
        <v>2670</v>
      </c>
      <c r="Q909" s="1" t="s">
        <v>2032</v>
      </c>
      <c r="R909" s="2">
        <v>0.03</v>
      </c>
      <c r="S909" s="1" t="s">
        <v>2671</v>
      </c>
      <c r="T909" s="1" t="s">
        <v>1982</v>
      </c>
      <c r="X909" s="20" t="s">
        <v>1508</v>
      </c>
      <c r="Y909" s="212">
        <v>0.95</v>
      </c>
      <c r="Z909" s="24">
        <v>137104</v>
      </c>
      <c r="AA909" s="20">
        <v>2017.4</v>
      </c>
      <c r="AD909" s="24">
        <v>0</v>
      </c>
      <c r="AK909" s="159"/>
      <c r="AL909" s="24"/>
      <c r="AN909" s="20">
        <f t="shared" si="44"/>
        <v>137104</v>
      </c>
      <c r="AO909" s="20">
        <f t="shared" si="50"/>
        <v>7216</v>
      </c>
      <c r="AP909" s="212">
        <f t="shared" si="51"/>
        <v>0.95</v>
      </c>
      <c r="AR909" s="30"/>
      <c r="AS909" s="159"/>
    </row>
    <row r="910" spans="2:45" ht="21" customHeight="1">
      <c r="B910" s="25" t="s">
        <v>5345</v>
      </c>
      <c r="C910" s="6" t="s">
        <v>1</v>
      </c>
      <c r="D910" s="1" t="s">
        <v>2672</v>
      </c>
      <c r="E910" s="1" t="s">
        <v>2673</v>
      </c>
      <c r="F910" s="1" t="s">
        <v>2674</v>
      </c>
      <c r="G910" s="1" t="s">
        <v>2675</v>
      </c>
      <c r="H910" s="18">
        <v>5580000</v>
      </c>
      <c r="I910" s="18">
        <v>5264150.9400000004</v>
      </c>
      <c r="L910" s="162"/>
      <c r="M910" s="1" t="s">
        <v>2669</v>
      </c>
      <c r="N910" s="1" t="s">
        <v>2676</v>
      </c>
      <c r="O910" s="1" t="s">
        <v>2677</v>
      </c>
      <c r="P910" s="1" t="s">
        <v>2181</v>
      </c>
      <c r="Q910" s="1" t="s">
        <v>1980</v>
      </c>
      <c r="R910" s="2">
        <v>0.06</v>
      </c>
      <c r="S910" s="1" t="s">
        <v>2678</v>
      </c>
      <c r="T910" s="1" t="s">
        <v>1982</v>
      </c>
      <c r="Y910" s="212"/>
      <c r="Z910" s="24"/>
      <c r="AD910" s="24">
        <v>0</v>
      </c>
      <c r="AK910" s="159"/>
      <c r="AL910" s="24"/>
      <c r="AN910" s="20">
        <f t="shared" si="44"/>
        <v>0</v>
      </c>
      <c r="AO910" s="20">
        <f t="shared" si="50"/>
        <v>5580000</v>
      </c>
      <c r="AP910" s="212">
        <f t="shared" si="51"/>
        <v>0</v>
      </c>
      <c r="AR910" s="30"/>
      <c r="AS910" s="159"/>
    </row>
    <row r="911" spans="2:45" ht="21" customHeight="1">
      <c r="B911" s="25" t="s">
        <v>5099</v>
      </c>
      <c r="C911" s="6" t="s">
        <v>1</v>
      </c>
      <c r="D911" s="1" t="s">
        <v>2672</v>
      </c>
      <c r="E911" s="1" t="s">
        <v>2673</v>
      </c>
      <c r="F911" s="1" t="s">
        <v>2679</v>
      </c>
      <c r="G911" s="1" t="s">
        <v>2680</v>
      </c>
      <c r="H911" s="18">
        <v>24307200</v>
      </c>
      <c r="I911" s="18">
        <v>22931320.75</v>
      </c>
      <c r="L911" s="162"/>
      <c r="M911" s="1" t="s">
        <v>2669</v>
      </c>
      <c r="N911" s="1" t="s">
        <v>2676</v>
      </c>
      <c r="O911" s="1" t="s">
        <v>2681</v>
      </c>
      <c r="P911" s="1" t="s">
        <v>2682</v>
      </c>
      <c r="Q911" s="1" t="s">
        <v>1980</v>
      </c>
      <c r="R911" s="2">
        <v>0.06</v>
      </c>
      <c r="S911" s="1" t="s">
        <v>2678</v>
      </c>
      <c r="T911" s="1" t="s">
        <v>1982</v>
      </c>
      <c r="Y911" s="212"/>
      <c r="Z911" s="24"/>
      <c r="AD911" s="24">
        <v>0</v>
      </c>
      <c r="AK911" s="159"/>
      <c r="AL911" s="24"/>
      <c r="AN911" s="20">
        <f t="shared" si="44"/>
        <v>0</v>
      </c>
      <c r="AO911" s="20">
        <f t="shared" si="50"/>
        <v>24307200</v>
      </c>
      <c r="AP911" s="212">
        <f t="shared" si="51"/>
        <v>0</v>
      </c>
      <c r="AR911" s="30"/>
      <c r="AS911" s="159"/>
    </row>
    <row r="912" spans="2:45" ht="21" customHeight="1">
      <c r="B912" s="25" t="s">
        <v>5742</v>
      </c>
      <c r="C912" s="6" t="s">
        <v>1</v>
      </c>
      <c r="D912" s="1" t="s">
        <v>5743</v>
      </c>
      <c r="E912" s="1" t="s">
        <v>5744</v>
      </c>
      <c r="F912" s="1" t="s">
        <v>5745</v>
      </c>
      <c r="G912" s="1" t="s">
        <v>5746</v>
      </c>
      <c r="H912" s="18">
        <v>1410000</v>
      </c>
      <c r="I912" s="18">
        <v>1281818.18</v>
      </c>
      <c r="K912" s="3">
        <f>(H912/1.1-J912)</f>
        <v>1281818.1818181816</v>
      </c>
      <c r="L912" s="162"/>
      <c r="M912" s="1" t="s">
        <v>2669</v>
      </c>
      <c r="N912" s="1" t="s">
        <v>2676</v>
      </c>
      <c r="O912" s="1" t="s">
        <v>5747</v>
      </c>
      <c r="P912" s="1" t="s">
        <v>5748</v>
      </c>
      <c r="Q912" s="1" t="s">
        <v>1980</v>
      </c>
      <c r="R912" s="2">
        <v>0.1</v>
      </c>
      <c r="S912" s="1" t="s">
        <v>5749</v>
      </c>
      <c r="T912" s="1" t="s">
        <v>3172</v>
      </c>
      <c r="Y912" s="212"/>
      <c r="Z912" s="24"/>
      <c r="AK912" s="159"/>
      <c r="AL912" s="24"/>
      <c r="AN912" s="20">
        <f t="shared" ref="AN912" si="52">Z912+AD912+AH912+AL912</f>
        <v>0</v>
      </c>
      <c r="AO912" s="20">
        <f t="shared" si="50"/>
        <v>1410000</v>
      </c>
      <c r="AP912" s="212">
        <f t="shared" si="51"/>
        <v>0</v>
      </c>
      <c r="AR912" s="30"/>
      <c r="AS912" s="159"/>
    </row>
    <row r="913" spans="1:45" ht="21" customHeight="1">
      <c r="B913" s="25" t="s">
        <v>5795</v>
      </c>
      <c r="C913" s="6" t="s">
        <v>1</v>
      </c>
      <c r="D913" s="1" t="s">
        <v>5743</v>
      </c>
      <c r="E913" s="1" t="s">
        <v>5744</v>
      </c>
      <c r="F913" s="1" t="s">
        <v>5787</v>
      </c>
      <c r="G913" s="1" t="s">
        <v>5786</v>
      </c>
      <c r="H913" s="18">
        <v>29889200</v>
      </c>
      <c r="I913" s="18">
        <v>27172000</v>
      </c>
      <c r="J913" s="166">
        <v>4075898.19</v>
      </c>
      <c r="K913" s="3">
        <f>(H913/1.1-J913)</f>
        <v>23096101.809999995</v>
      </c>
      <c r="L913" s="166" t="s">
        <v>6911</v>
      </c>
      <c r="M913" s="1" t="s">
        <v>2669</v>
      </c>
      <c r="N913" s="1" t="s">
        <v>5788</v>
      </c>
      <c r="O913" s="1" t="s">
        <v>5994</v>
      </c>
      <c r="P913" s="1" t="s">
        <v>5995</v>
      </c>
      <c r="Q913" s="1" t="s">
        <v>1929</v>
      </c>
      <c r="R913" s="2">
        <v>0.1</v>
      </c>
      <c r="S913" s="1" t="s">
        <v>2678</v>
      </c>
      <c r="T913" s="1" t="s">
        <v>3172</v>
      </c>
      <c r="Y913" s="212"/>
      <c r="Z913" s="24"/>
      <c r="AK913" s="159"/>
      <c r="AL913" s="24"/>
      <c r="AR913" s="30"/>
      <c r="AS913" s="159"/>
    </row>
    <row r="914" spans="1:45" ht="21" customHeight="1">
      <c r="B914" s="25" t="s">
        <v>5795</v>
      </c>
      <c r="C914" s="6" t="s">
        <v>1</v>
      </c>
      <c r="D914" s="1" t="s">
        <v>5743</v>
      </c>
      <c r="E914" s="1" t="s">
        <v>5744</v>
      </c>
      <c r="F914" s="1" t="s">
        <v>6614</v>
      </c>
      <c r="G914" s="1" t="s">
        <v>6615</v>
      </c>
      <c r="H914" s="18">
        <v>2988992</v>
      </c>
      <c r="I914" s="18">
        <v>27172654.539999999</v>
      </c>
      <c r="J914" s="166"/>
      <c r="K914" s="3">
        <f>(H914/1.1-J914)</f>
        <v>2717265.4545454541</v>
      </c>
      <c r="L914" s="166"/>
      <c r="M914" s="1" t="s">
        <v>2669</v>
      </c>
      <c r="N914" s="1" t="s">
        <v>5788</v>
      </c>
      <c r="O914" s="1" t="s">
        <v>6606</v>
      </c>
      <c r="P914" s="1" t="s">
        <v>6596</v>
      </c>
      <c r="Q914" s="1" t="s">
        <v>1929</v>
      </c>
      <c r="R914" s="2">
        <v>0.1</v>
      </c>
      <c r="Y914" s="212"/>
      <c r="Z914" s="24"/>
      <c r="AK914" s="159"/>
      <c r="AL914" s="24"/>
      <c r="AR914" s="30"/>
      <c r="AS914" s="159"/>
    </row>
    <row r="915" spans="1:45" s="291" customFormat="1" ht="21" customHeight="1">
      <c r="A915" s="97"/>
      <c r="B915" s="231" t="s">
        <v>7938</v>
      </c>
      <c r="C915" s="232" t="s">
        <v>1</v>
      </c>
      <c r="D915" s="35" t="s">
        <v>5743</v>
      </c>
      <c r="E915" s="35" t="s">
        <v>5744</v>
      </c>
      <c r="F915" s="35" t="s">
        <v>7934</v>
      </c>
      <c r="G915" s="35" t="s">
        <v>7935</v>
      </c>
      <c r="H915" s="97">
        <v>23911936</v>
      </c>
      <c r="I915" s="97">
        <v>21937555.960000001</v>
      </c>
      <c r="J915" s="292"/>
      <c r="K915" s="167"/>
      <c r="L915" s="292"/>
      <c r="M915" s="35" t="s">
        <v>2669</v>
      </c>
      <c r="N915" s="35" t="s">
        <v>5788</v>
      </c>
      <c r="O915" s="35" t="s">
        <v>7936</v>
      </c>
      <c r="P915" s="35" t="s">
        <v>7937</v>
      </c>
      <c r="Q915" s="35" t="s">
        <v>1929</v>
      </c>
      <c r="R915" s="33">
        <v>0.09</v>
      </c>
      <c r="S915" s="35"/>
      <c r="T915" s="35"/>
      <c r="U915" s="35"/>
      <c r="V915" s="35"/>
      <c r="W915" s="35"/>
      <c r="X915" s="85"/>
      <c r="Y915" s="233"/>
      <c r="Z915" s="37"/>
      <c r="AA915" s="85"/>
      <c r="AB915" s="85"/>
      <c r="AC915" s="233"/>
      <c r="AD915" s="37"/>
      <c r="AE915" s="85"/>
      <c r="AF915" s="85"/>
      <c r="AG915" s="233"/>
      <c r="AH915" s="37"/>
      <c r="AI915" s="85"/>
      <c r="AJ915" s="85"/>
      <c r="AK915" s="90"/>
      <c r="AL915" s="37"/>
      <c r="AM915" s="85"/>
      <c r="AN915" s="85"/>
      <c r="AO915" s="85"/>
      <c r="AP915" s="233"/>
      <c r="AQ915" s="85"/>
      <c r="AR915" s="170"/>
      <c r="AS915" s="90"/>
    </row>
    <row r="916" spans="1:45" ht="21" customHeight="1">
      <c r="B916" s="25" t="s">
        <v>5793</v>
      </c>
      <c r="C916" s="6" t="s">
        <v>1</v>
      </c>
      <c r="D916" s="1" t="s">
        <v>5743</v>
      </c>
      <c r="E916" s="1" t="s">
        <v>5744</v>
      </c>
      <c r="F916" s="1" t="s">
        <v>5789</v>
      </c>
      <c r="G916" s="1" t="s">
        <v>5790</v>
      </c>
      <c r="H916" s="18">
        <v>40012248</v>
      </c>
      <c r="I916" s="18">
        <v>34493317.240000002</v>
      </c>
      <c r="J916" s="166">
        <v>5173997.58</v>
      </c>
      <c r="K916" s="3">
        <f>(H916/1.16-J916)</f>
        <v>29319319.661379315</v>
      </c>
      <c r="L916" s="166" t="s">
        <v>6912</v>
      </c>
      <c r="M916" s="1" t="s">
        <v>2669</v>
      </c>
      <c r="N916" s="1" t="s">
        <v>5788</v>
      </c>
      <c r="O916" s="1" t="s">
        <v>5994</v>
      </c>
      <c r="P916" s="1" t="s">
        <v>5996</v>
      </c>
      <c r="Q916" s="1" t="s">
        <v>1929</v>
      </c>
      <c r="R916" s="2">
        <v>0.16</v>
      </c>
      <c r="S916" s="1" t="s">
        <v>2678</v>
      </c>
      <c r="T916" s="1" t="s">
        <v>3172</v>
      </c>
      <c r="Y916" s="212"/>
      <c r="Z916" s="24"/>
      <c r="AK916" s="159"/>
      <c r="AL916" s="24"/>
      <c r="AR916" s="30"/>
      <c r="AS916" s="159"/>
    </row>
    <row r="917" spans="1:45" ht="21" customHeight="1">
      <c r="B917" s="25" t="s">
        <v>5793</v>
      </c>
      <c r="C917" s="6" t="s">
        <v>1</v>
      </c>
      <c r="D917" s="1" t="s">
        <v>5743</v>
      </c>
      <c r="E917" s="1" t="s">
        <v>5744</v>
      </c>
      <c r="F917" s="1" t="s">
        <v>6616</v>
      </c>
      <c r="G917" s="1" t="s">
        <v>6617</v>
      </c>
      <c r="H917" s="18">
        <v>40012248</v>
      </c>
      <c r="I917" s="18">
        <v>34493317.240000002</v>
      </c>
      <c r="J917" s="166"/>
      <c r="K917" s="3">
        <f>(H917/1.16-J917)</f>
        <v>34493317.241379313</v>
      </c>
      <c r="L917" s="166"/>
      <c r="M917" s="1" t="s">
        <v>2669</v>
      </c>
      <c r="N917" s="1" t="s">
        <v>5788</v>
      </c>
      <c r="O917" s="1" t="s">
        <v>6606</v>
      </c>
      <c r="P917" s="1" t="s">
        <v>6596</v>
      </c>
      <c r="Q917" s="1" t="s">
        <v>1929</v>
      </c>
      <c r="R917" s="2">
        <v>0.16</v>
      </c>
      <c r="Y917" s="212"/>
      <c r="Z917" s="24"/>
      <c r="AK917" s="159"/>
      <c r="AL917" s="24"/>
      <c r="AR917" s="30"/>
      <c r="AS917" s="159"/>
    </row>
    <row r="918" spans="1:45" ht="21" customHeight="1">
      <c r="B918" s="25" t="s">
        <v>7939</v>
      </c>
      <c r="C918" s="6" t="s">
        <v>1</v>
      </c>
      <c r="D918" s="1" t="s">
        <v>5743</v>
      </c>
      <c r="E918" s="1" t="s">
        <v>5744</v>
      </c>
      <c r="F918" s="1" t="s">
        <v>6616</v>
      </c>
      <c r="G918" s="1" t="s">
        <v>7940</v>
      </c>
      <c r="H918" s="18">
        <v>32009799</v>
      </c>
      <c r="I918" s="18">
        <v>28327255.75</v>
      </c>
      <c r="J918" s="166"/>
      <c r="L918" s="166"/>
      <c r="M918" s="1" t="s">
        <v>2669</v>
      </c>
      <c r="N918" s="1" t="s">
        <v>5788</v>
      </c>
      <c r="O918" s="1" t="s">
        <v>7936</v>
      </c>
      <c r="P918" s="1" t="s">
        <v>7937</v>
      </c>
      <c r="Q918" s="1" t="s">
        <v>1929</v>
      </c>
      <c r="R918" s="2">
        <v>0.13</v>
      </c>
      <c r="Y918" s="212"/>
      <c r="Z918" s="24"/>
      <c r="AK918" s="159"/>
      <c r="AL918" s="24"/>
      <c r="AR918" s="30"/>
      <c r="AS918" s="159"/>
    </row>
    <row r="919" spans="1:45" ht="21" customHeight="1">
      <c r="B919" s="25" t="s">
        <v>5794</v>
      </c>
      <c r="C919" s="6" t="s">
        <v>1</v>
      </c>
      <c r="D919" s="1" t="s">
        <v>5743</v>
      </c>
      <c r="E919" s="1" t="s">
        <v>5744</v>
      </c>
      <c r="F919" s="1" t="s">
        <v>5791</v>
      </c>
      <c r="G919" s="1" t="s">
        <v>5792</v>
      </c>
      <c r="H919" s="18">
        <v>8833580</v>
      </c>
      <c r="I919" s="18">
        <v>8333566.04</v>
      </c>
      <c r="J919" s="166">
        <v>1250034.8999999999</v>
      </c>
      <c r="K919" s="3">
        <f>(H919/1.06-J919)</f>
        <v>7083531.1377358492</v>
      </c>
      <c r="L919" s="166" t="s">
        <v>6907</v>
      </c>
      <c r="M919" s="1" t="s">
        <v>2669</v>
      </c>
      <c r="N919" s="1" t="s">
        <v>5788</v>
      </c>
      <c r="O919" s="1" t="s">
        <v>5997</v>
      </c>
      <c r="P919" s="1" t="s">
        <v>5996</v>
      </c>
      <c r="Q919" s="1" t="s">
        <v>1929</v>
      </c>
      <c r="R919" s="2">
        <v>0.06</v>
      </c>
      <c r="S919" s="1" t="s">
        <v>2678</v>
      </c>
      <c r="T919" s="1" t="s">
        <v>3172</v>
      </c>
      <c r="Y919" s="212"/>
      <c r="Z919" s="24"/>
      <c r="AK919" s="159"/>
      <c r="AL919" s="24"/>
      <c r="AR919" s="30"/>
      <c r="AS919" s="159"/>
    </row>
    <row r="920" spans="1:45" ht="21" customHeight="1">
      <c r="B920" s="25" t="s">
        <v>5346</v>
      </c>
      <c r="C920" s="6" t="s">
        <v>2683</v>
      </c>
      <c r="D920" s="1" t="s">
        <v>2684</v>
      </c>
      <c r="E920" s="1" t="s">
        <v>2685</v>
      </c>
      <c r="F920" s="1" t="s">
        <v>2686</v>
      </c>
      <c r="G920" s="1" t="s">
        <v>2687</v>
      </c>
      <c r="H920" s="18">
        <v>3864764</v>
      </c>
      <c r="I920" s="18">
        <v>3481769.37</v>
      </c>
      <c r="J920" s="3">
        <v>174088.47</v>
      </c>
      <c r="K920" s="3">
        <f>(H920/1.1-J920)</f>
        <v>3339333.3481818177</v>
      </c>
      <c r="L920" s="3" t="s">
        <v>2688</v>
      </c>
      <c r="M920" s="1" t="s">
        <v>2040</v>
      </c>
      <c r="N920" s="1" t="s">
        <v>2527</v>
      </c>
      <c r="O920" s="1" t="s">
        <v>2430</v>
      </c>
      <c r="P920" s="1" t="s">
        <v>2529</v>
      </c>
      <c r="Q920" s="1" t="s">
        <v>1980</v>
      </c>
      <c r="R920" s="2">
        <v>0.11</v>
      </c>
      <c r="S920" s="1" t="s">
        <v>2689</v>
      </c>
      <c r="T920" s="1" t="s">
        <v>1982</v>
      </c>
      <c r="Y920" s="212">
        <v>0.05</v>
      </c>
      <c r="Z920" s="24">
        <v>193238.2</v>
      </c>
      <c r="AA920" s="20">
        <v>2018.5</v>
      </c>
      <c r="AC920" s="212">
        <v>0.05</v>
      </c>
      <c r="AD920" s="24">
        <v>193238.2</v>
      </c>
      <c r="AE920" s="20">
        <v>2018.6</v>
      </c>
      <c r="AG920" s="212">
        <v>0.05</v>
      </c>
      <c r="AH920" s="24">
        <v>193238.2</v>
      </c>
      <c r="AI920" s="20">
        <v>2018.7</v>
      </c>
      <c r="AK920" s="159"/>
      <c r="AL920" s="24"/>
      <c r="AN920" s="20">
        <f t="shared" si="44"/>
        <v>579714.60000000009</v>
      </c>
      <c r="AO920" s="20">
        <f>H920-AN920</f>
        <v>3285049.4</v>
      </c>
      <c r="AP920" s="212">
        <f>AN920/H920</f>
        <v>0.15000000000000002</v>
      </c>
      <c r="AR920" s="30"/>
      <c r="AS920" s="159"/>
    </row>
    <row r="921" spans="1:45" ht="21" customHeight="1">
      <c r="B921" s="25" t="s">
        <v>6576</v>
      </c>
      <c r="C921" s="6" t="s">
        <v>2683</v>
      </c>
      <c r="D921" s="1" t="s">
        <v>2684</v>
      </c>
      <c r="E921" s="1" t="s">
        <v>2685</v>
      </c>
      <c r="F921" s="1" t="s">
        <v>6573</v>
      </c>
      <c r="G921" s="1" t="s">
        <v>6575</v>
      </c>
      <c r="H921" s="18">
        <v>3864764</v>
      </c>
      <c r="I921" s="18">
        <v>3481769.37</v>
      </c>
      <c r="L921" s="3"/>
      <c r="M921" s="1" t="s">
        <v>1912</v>
      </c>
      <c r="N921" s="1" t="s">
        <v>2527</v>
      </c>
      <c r="O921" s="1" t="s">
        <v>6560</v>
      </c>
      <c r="P921" s="1" t="s">
        <v>6561</v>
      </c>
      <c r="Q921" s="1" t="s">
        <v>1929</v>
      </c>
      <c r="R921" s="2">
        <v>0.11</v>
      </c>
      <c r="Y921" s="212"/>
      <c r="Z921" s="24"/>
      <c r="AK921" s="159"/>
      <c r="AL921" s="24"/>
      <c r="AR921" s="30"/>
      <c r="AS921" s="159"/>
    </row>
    <row r="922" spans="1:45" ht="21" customHeight="1">
      <c r="B922" s="25" t="s">
        <v>6674</v>
      </c>
      <c r="C922" s="6" t="s">
        <v>2683</v>
      </c>
      <c r="D922" s="1" t="s">
        <v>2684</v>
      </c>
      <c r="E922" s="1" t="s">
        <v>2685</v>
      </c>
      <c r="F922" s="3" t="s">
        <v>6675</v>
      </c>
      <c r="G922" s="3" t="s">
        <v>6676</v>
      </c>
      <c r="H922" s="18">
        <v>3638448.99</v>
      </c>
      <c r="I922" s="18">
        <v>3307680.9</v>
      </c>
      <c r="J922" s="3">
        <v>522265.41</v>
      </c>
      <c r="K922" s="3">
        <f>(H922/1.1-J922)</f>
        <v>2785415.4899999998</v>
      </c>
      <c r="L922" s="3" t="s">
        <v>7035</v>
      </c>
      <c r="M922" s="1" t="s">
        <v>1912</v>
      </c>
      <c r="N922" s="1" t="s">
        <v>2527</v>
      </c>
      <c r="Q922" s="1" t="s">
        <v>1929</v>
      </c>
      <c r="R922" s="2">
        <v>0.1</v>
      </c>
      <c r="Y922" s="212"/>
      <c r="Z922" s="24"/>
      <c r="AK922" s="159"/>
      <c r="AL922" s="24"/>
      <c r="AR922" s="30"/>
      <c r="AS922" s="159"/>
    </row>
    <row r="923" spans="1:45" ht="21" customHeight="1">
      <c r="B923" s="25" t="s">
        <v>6577</v>
      </c>
      <c r="C923" s="6" t="s">
        <v>2683</v>
      </c>
      <c r="D923" s="1" t="s">
        <v>2684</v>
      </c>
      <c r="E923" s="1" t="s">
        <v>2685</v>
      </c>
      <c r="F923" s="1" t="s">
        <v>6574</v>
      </c>
      <c r="G923" s="1" t="s">
        <v>2687</v>
      </c>
      <c r="H923" s="18">
        <v>3638448.99</v>
      </c>
      <c r="I923" s="18">
        <v>3307680.9</v>
      </c>
      <c r="L923" s="3"/>
      <c r="M923" s="1" t="s">
        <v>1912</v>
      </c>
      <c r="N923" s="1" t="s">
        <v>2527</v>
      </c>
      <c r="O923" s="1" t="s">
        <v>6560</v>
      </c>
      <c r="P923" s="1" t="s">
        <v>6561</v>
      </c>
      <c r="Q923" s="1" t="s">
        <v>1929</v>
      </c>
      <c r="R923" s="2">
        <v>0.1</v>
      </c>
      <c r="Y923" s="212"/>
      <c r="Z923" s="24"/>
      <c r="AK923" s="159"/>
      <c r="AL923" s="24"/>
      <c r="AR923" s="30"/>
      <c r="AS923" s="159"/>
    </row>
    <row r="924" spans="1:45" ht="21" customHeight="1">
      <c r="B924" s="25" t="s">
        <v>7822</v>
      </c>
      <c r="C924" s="6" t="s">
        <v>2683</v>
      </c>
      <c r="D924" s="1" t="s">
        <v>2684</v>
      </c>
      <c r="E924" s="1" t="s">
        <v>2685</v>
      </c>
      <c r="F924" s="1" t="s">
        <v>7821</v>
      </c>
      <c r="G924" s="1" t="s">
        <v>2687</v>
      </c>
      <c r="L924" s="3"/>
      <c r="M924" s="1" t="s">
        <v>1912</v>
      </c>
      <c r="N924" s="1" t="s">
        <v>2527</v>
      </c>
      <c r="O924" s="1" t="s">
        <v>7812</v>
      </c>
      <c r="P924" s="1" t="s">
        <v>7813</v>
      </c>
      <c r="Q924" s="1" t="s">
        <v>1929</v>
      </c>
      <c r="R924" s="2">
        <v>0.1</v>
      </c>
      <c r="Y924" s="212"/>
      <c r="Z924" s="24"/>
      <c r="AK924" s="159"/>
      <c r="AL924" s="24"/>
      <c r="AR924" s="30"/>
      <c r="AS924" s="159"/>
    </row>
    <row r="925" spans="1:45" ht="21" customHeight="1">
      <c r="B925" s="25" t="s">
        <v>5347</v>
      </c>
      <c r="C925" s="6" t="s">
        <v>2683</v>
      </c>
      <c r="D925" s="1" t="s">
        <v>2684</v>
      </c>
      <c r="E925" s="1" t="s">
        <v>2685</v>
      </c>
      <c r="F925" s="1" t="s">
        <v>2690</v>
      </c>
      <c r="G925" s="1" t="s">
        <v>2691</v>
      </c>
      <c r="H925" s="18">
        <v>10296000</v>
      </c>
      <c r="I925" s="18">
        <v>971320.75</v>
      </c>
      <c r="L925" s="162"/>
      <c r="M925" s="1" t="s">
        <v>2040</v>
      </c>
      <c r="N925" s="1" t="s">
        <v>2165</v>
      </c>
      <c r="O925" s="1" t="s">
        <v>2172</v>
      </c>
      <c r="P925" s="1" t="s">
        <v>2178</v>
      </c>
      <c r="Q925" s="1" t="s">
        <v>1980</v>
      </c>
      <c r="R925" s="2">
        <v>0.06</v>
      </c>
      <c r="S925" s="1" t="s">
        <v>2692</v>
      </c>
      <c r="T925" s="1" t="s">
        <v>1982</v>
      </c>
      <c r="Y925" s="212">
        <v>0.05</v>
      </c>
      <c r="Z925" s="24">
        <v>51480</v>
      </c>
      <c r="AA925" s="20">
        <v>2018.5</v>
      </c>
      <c r="AC925" s="212">
        <v>0.05</v>
      </c>
      <c r="AD925" s="24">
        <v>51480</v>
      </c>
      <c r="AE925" s="20">
        <v>2018.7</v>
      </c>
      <c r="AK925" s="159"/>
      <c r="AL925" s="24"/>
      <c r="AN925" s="20">
        <f t="shared" si="44"/>
        <v>102960</v>
      </c>
      <c r="AO925" s="20">
        <f>H925-AN925</f>
        <v>10193040</v>
      </c>
      <c r="AP925" s="212">
        <f>AN925/H925</f>
        <v>0.01</v>
      </c>
      <c r="AR925" s="30"/>
      <c r="AS925" s="159"/>
    </row>
    <row r="926" spans="1:45" ht="21" customHeight="1">
      <c r="B926" s="25" t="s">
        <v>5348</v>
      </c>
      <c r="C926" s="6" t="s">
        <v>2683</v>
      </c>
      <c r="D926" s="1" t="s">
        <v>2684</v>
      </c>
      <c r="E926" s="1" t="s">
        <v>2685</v>
      </c>
      <c r="F926" s="1" t="s">
        <v>4354</v>
      </c>
      <c r="G926" s="1" t="s">
        <v>4355</v>
      </c>
      <c r="H926" s="18">
        <v>4135236</v>
      </c>
      <c r="I926" s="18">
        <v>3534389.74</v>
      </c>
      <c r="J926" s="3">
        <v>176719.49</v>
      </c>
      <c r="K926" s="3">
        <f>(H926/1.17-J926)</f>
        <v>3357670.2535897437</v>
      </c>
      <c r="M926" s="1" t="s">
        <v>2040</v>
      </c>
      <c r="N926" s="162" t="s">
        <v>2527</v>
      </c>
      <c r="O926" s="1" t="s">
        <v>2078</v>
      </c>
      <c r="P926" s="1" t="s">
        <v>2529</v>
      </c>
      <c r="Q926" s="1" t="s">
        <v>1980</v>
      </c>
      <c r="R926" s="2" t="s">
        <v>3423</v>
      </c>
      <c r="S926" s="1" t="s">
        <v>4356</v>
      </c>
      <c r="T926" s="2" t="s">
        <v>1982</v>
      </c>
      <c r="U926" s="2"/>
      <c r="V926" s="2"/>
      <c r="Y926" s="212">
        <v>0.05</v>
      </c>
      <c r="Z926" s="24">
        <v>206761.8</v>
      </c>
      <c r="AA926" s="20">
        <v>2018.5</v>
      </c>
      <c r="AC926" s="212">
        <v>0.05</v>
      </c>
      <c r="AD926" s="24">
        <v>206761.8</v>
      </c>
      <c r="AE926" s="20">
        <v>2018.7</v>
      </c>
      <c r="AI926" s="159"/>
      <c r="AN926" s="24">
        <f t="shared" si="44"/>
        <v>413523.6</v>
      </c>
      <c r="AO926" s="24">
        <f>H926-AN926</f>
        <v>3721712.4</v>
      </c>
      <c r="AP926" s="212">
        <f>AN926/H926</f>
        <v>9.9999999999999992E-2</v>
      </c>
      <c r="AQ926" s="159"/>
    </row>
    <row r="927" spans="1:45" ht="21" customHeight="1">
      <c r="B927" s="25" t="s">
        <v>5348</v>
      </c>
      <c r="C927" s="6" t="s">
        <v>2683</v>
      </c>
      <c r="D927" s="1" t="s">
        <v>2684</v>
      </c>
      <c r="E927" s="1" t="s">
        <v>2685</v>
      </c>
      <c r="F927" s="1" t="s">
        <v>6556</v>
      </c>
      <c r="G927" s="1" t="s">
        <v>6558</v>
      </c>
      <c r="H927" s="18">
        <v>4135236</v>
      </c>
      <c r="I927" s="18">
        <v>3534389.74</v>
      </c>
      <c r="M927" s="1" t="s">
        <v>1912</v>
      </c>
      <c r="N927" s="162" t="s">
        <v>2527</v>
      </c>
      <c r="O927" s="1" t="s">
        <v>6560</v>
      </c>
      <c r="P927" s="1" t="s">
        <v>6561</v>
      </c>
      <c r="Q927" s="1" t="s">
        <v>6562</v>
      </c>
      <c r="R927" s="2">
        <v>0.17</v>
      </c>
      <c r="T927" s="2"/>
      <c r="U927" s="2"/>
      <c r="V927" s="2"/>
      <c r="Y927" s="212"/>
      <c r="Z927" s="24"/>
      <c r="AI927" s="159"/>
      <c r="AN927" s="24"/>
      <c r="AO927" s="24"/>
      <c r="AQ927" s="159"/>
    </row>
    <row r="928" spans="1:45" ht="21" customHeight="1">
      <c r="B928" s="25" t="s">
        <v>6672</v>
      </c>
      <c r="C928" s="6" t="s">
        <v>2683</v>
      </c>
      <c r="D928" s="1" t="s">
        <v>2684</v>
      </c>
      <c r="E928" s="1" t="s">
        <v>2685</v>
      </c>
      <c r="F928" s="3" t="s">
        <v>6673</v>
      </c>
      <c r="G928" s="3" t="s">
        <v>4355</v>
      </c>
      <c r="H928" s="18">
        <v>3894897.49</v>
      </c>
      <c r="I928" s="18">
        <v>3357670.25</v>
      </c>
      <c r="J928" s="3">
        <v>530158.46</v>
      </c>
      <c r="K928" s="3">
        <f>(H928/1.16-J928)</f>
        <v>2827511.7900000005</v>
      </c>
      <c r="L928" s="3" t="s">
        <v>7036</v>
      </c>
      <c r="M928" s="1" t="s">
        <v>1912</v>
      </c>
      <c r="N928" s="162" t="s">
        <v>2527</v>
      </c>
      <c r="Q928" s="1" t="s">
        <v>1929</v>
      </c>
      <c r="R928" s="2">
        <v>0.16</v>
      </c>
      <c r="T928" s="2"/>
      <c r="U928" s="2"/>
      <c r="V928" s="2"/>
      <c r="Y928" s="212"/>
      <c r="Z928" s="24"/>
      <c r="AI928" s="159"/>
      <c r="AN928" s="24"/>
      <c r="AO928" s="24"/>
      <c r="AQ928" s="159"/>
    </row>
    <row r="929" spans="2:45" ht="21" customHeight="1">
      <c r="B929" s="25" t="s">
        <v>6557</v>
      </c>
      <c r="C929" s="6" t="s">
        <v>2683</v>
      </c>
      <c r="D929" s="1" t="s">
        <v>2684</v>
      </c>
      <c r="E929" s="1" t="s">
        <v>2685</v>
      </c>
      <c r="F929" s="1" t="s">
        <v>6559</v>
      </c>
      <c r="G929" s="1" t="s">
        <v>4355</v>
      </c>
      <c r="H929" s="18">
        <v>3894897.49</v>
      </c>
      <c r="I929" s="18">
        <v>3357670.25</v>
      </c>
      <c r="K929" s="3">
        <f>(H929/1.16-J929)</f>
        <v>3357670.2500000005</v>
      </c>
      <c r="M929" s="1" t="s">
        <v>1912</v>
      </c>
      <c r="N929" s="162" t="s">
        <v>2527</v>
      </c>
      <c r="O929" s="1" t="s">
        <v>6560</v>
      </c>
      <c r="P929" s="1" t="s">
        <v>6561</v>
      </c>
      <c r="Q929" s="1" t="s">
        <v>6562</v>
      </c>
      <c r="R929" s="2">
        <v>0.16</v>
      </c>
      <c r="T929" s="2"/>
      <c r="U929" s="2"/>
      <c r="V929" s="2"/>
      <c r="Y929" s="212"/>
      <c r="Z929" s="24"/>
      <c r="AI929" s="159"/>
      <c r="AN929" s="24"/>
      <c r="AO929" s="24"/>
      <c r="AQ929" s="159"/>
    </row>
    <row r="930" spans="2:45" ht="21" customHeight="1">
      <c r="B930" s="25" t="s">
        <v>7824</v>
      </c>
      <c r="C930" s="6" t="s">
        <v>2683</v>
      </c>
      <c r="D930" s="1" t="s">
        <v>2684</v>
      </c>
      <c r="E930" s="1" t="s">
        <v>2685</v>
      </c>
      <c r="F930" s="1" t="s">
        <v>7823</v>
      </c>
      <c r="G930" s="1" t="s">
        <v>4355</v>
      </c>
      <c r="M930" s="1" t="s">
        <v>1912</v>
      </c>
      <c r="N930" s="162" t="s">
        <v>2527</v>
      </c>
      <c r="O930" s="1" t="s">
        <v>7812</v>
      </c>
      <c r="P930" s="1" t="s">
        <v>7813</v>
      </c>
      <c r="Q930" s="1" t="s">
        <v>1929</v>
      </c>
      <c r="R930" s="2">
        <v>0.16</v>
      </c>
      <c r="T930" s="2"/>
      <c r="U930" s="2"/>
      <c r="V930" s="2"/>
      <c r="Y930" s="212"/>
      <c r="Z930" s="24"/>
      <c r="AI930" s="159"/>
      <c r="AN930" s="24"/>
      <c r="AO930" s="24"/>
      <c r="AQ930" s="159"/>
    </row>
    <row r="931" spans="2:45" ht="21" customHeight="1">
      <c r="B931" s="25" t="s">
        <v>5349</v>
      </c>
      <c r="C931" s="6" t="s">
        <v>2693</v>
      </c>
      <c r="D931" s="1" t="s">
        <v>2694</v>
      </c>
      <c r="E931" s="1" t="s">
        <v>2695</v>
      </c>
      <c r="F931" s="1" t="s">
        <v>2696</v>
      </c>
      <c r="G931" s="1" t="s">
        <v>2697</v>
      </c>
      <c r="H931" s="18">
        <v>130000</v>
      </c>
      <c r="I931" s="18">
        <v>117117.12</v>
      </c>
      <c r="K931" s="3">
        <v>117117.1171171171</v>
      </c>
      <c r="L931" s="162"/>
      <c r="M931" s="1" t="s">
        <v>2040</v>
      </c>
      <c r="N931" s="1" t="s">
        <v>1986</v>
      </c>
      <c r="O931" s="1" t="s">
        <v>2698</v>
      </c>
      <c r="P931" s="1" t="s">
        <v>2699</v>
      </c>
      <c r="Q931" s="1" t="s">
        <v>2032</v>
      </c>
      <c r="R931" s="2">
        <v>0.11</v>
      </c>
      <c r="S931" s="1" t="s">
        <v>2033</v>
      </c>
      <c r="T931" s="1" t="s">
        <v>1982</v>
      </c>
      <c r="Y931" s="212"/>
      <c r="Z931" s="24"/>
      <c r="AD931" s="24">
        <v>0</v>
      </c>
      <c r="AK931" s="159"/>
      <c r="AL931" s="24"/>
      <c r="AN931" s="20">
        <f t="shared" si="44"/>
        <v>0</v>
      </c>
      <c r="AO931" s="20">
        <f t="shared" ref="AO931:AO964" si="53">H931-AN931</f>
        <v>130000</v>
      </c>
      <c r="AP931" s="212">
        <f t="shared" ref="AP931:AP964" si="54">AN931/H931</f>
        <v>0</v>
      </c>
      <c r="AR931" s="30"/>
      <c r="AS931" s="159"/>
    </row>
    <row r="932" spans="2:45" ht="21" customHeight="1">
      <c r="B932" s="25" t="s">
        <v>5350</v>
      </c>
      <c r="C932" s="6" t="s">
        <v>2700</v>
      </c>
      <c r="D932" s="1" t="s">
        <v>2701</v>
      </c>
      <c r="E932" s="1" t="s">
        <v>2702</v>
      </c>
      <c r="F932" s="1" t="s">
        <v>2703</v>
      </c>
      <c r="G932" s="1" t="s">
        <v>2704</v>
      </c>
      <c r="H932" s="18">
        <v>15282830</v>
      </c>
      <c r="I932" s="18">
        <v>13768315.32</v>
      </c>
      <c r="J932" s="3">
        <v>13768315.32</v>
      </c>
      <c r="K932" s="3">
        <v>-4.6846866607666016E-3</v>
      </c>
      <c r="L932" s="1" t="s">
        <v>2705</v>
      </c>
      <c r="M932" s="1" t="s">
        <v>2075</v>
      </c>
      <c r="N932" s="1" t="s">
        <v>2706</v>
      </c>
      <c r="O932" s="1" t="s">
        <v>2707</v>
      </c>
      <c r="P932" s="1" t="s">
        <v>2288</v>
      </c>
      <c r="Q932" s="1" t="s">
        <v>1980</v>
      </c>
      <c r="R932" s="2">
        <v>0.11</v>
      </c>
      <c r="S932" s="1" t="s">
        <v>2708</v>
      </c>
      <c r="T932" s="1" t="s">
        <v>1982</v>
      </c>
      <c r="X932" s="20" t="s">
        <v>5009</v>
      </c>
      <c r="Y932" s="212">
        <v>0.4</v>
      </c>
      <c r="Z932" s="24">
        <v>6113132</v>
      </c>
      <c r="AA932" s="20">
        <v>2017.3</v>
      </c>
      <c r="AC932" s="212">
        <v>0.5</v>
      </c>
      <c r="AD932" s="24">
        <v>7641415</v>
      </c>
      <c r="AE932" s="20">
        <v>2018.3</v>
      </c>
      <c r="AL932" s="24"/>
      <c r="AN932" s="20">
        <f t="shared" si="44"/>
        <v>13754547</v>
      </c>
      <c r="AO932" s="20">
        <f t="shared" si="53"/>
        <v>1528283</v>
      </c>
      <c r="AP932" s="212">
        <f t="shared" si="54"/>
        <v>0.9</v>
      </c>
      <c r="AQ932" s="159"/>
    </row>
    <row r="933" spans="2:45" ht="21" customHeight="1">
      <c r="B933" s="25" t="s">
        <v>5351</v>
      </c>
      <c r="C933" s="6" t="s">
        <v>51</v>
      </c>
      <c r="D933" s="1" t="s">
        <v>2709</v>
      </c>
      <c r="E933" s="1" t="s">
        <v>2710</v>
      </c>
      <c r="F933" s="1" t="s">
        <v>2711</v>
      </c>
      <c r="G933" s="1" t="s">
        <v>2712</v>
      </c>
      <c r="H933" s="18">
        <v>105468</v>
      </c>
      <c r="I933" s="18">
        <v>99498.11</v>
      </c>
      <c r="J933" s="3">
        <v>99498.11</v>
      </c>
      <c r="K933" s="3">
        <v>3.2075471681309864E-3</v>
      </c>
      <c r="L933" s="1" t="s">
        <v>2627</v>
      </c>
      <c r="M933" s="1" t="s">
        <v>2040</v>
      </c>
      <c r="N933" s="1" t="s">
        <v>1986</v>
      </c>
      <c r="O933" s="1" t="s">
        <v>2713</v>
      </c>
      <c r="P933" s="1" t="s">
        <v>2240</v>
      </c>
      <c r="Q933" s="1" t="s">
        <v>1980</v>
      </c>
      <c r="R933" s="2">
        <v>0.06</v>
      </c>
      <c r="S933" s="1" t="s">
        <v>2714</v>
      </c>
      <c r="T933" s="1" t="s">
        <v>1982</v>
      </c>
      <c r="Y933" s="212">
        <v>1</v>
      </c>
      <c r="Z933" s="24">
        <v>105468</v>
      </c>
      <c r="AA933" s="20" t="s">
        <v>4968</v>
      </c>
      <c r="AD933" s="24">
        <v>0</v>
      </c>
      <c r="AL933" s="24"/>
      <c r="AN933" s="20">
        <f t="shared" si="44"/>
        <v>105468</v>
      </c>
      <c r="AO933" s="20">
        <f t="shared" si="53"/>
        <v>0</v>
      </c>
      <c r="AP933" s="212">
        <f t="shared" si="54"/>
        <v>1</v>
      </c>
      <c r="AQ933" s="159"/>
    </row>
    <row r="934" spans="2:45" ht="21" customHeight="1">
      <c r="B934" s="25" t="s">
        <v>5352</v>
      </c>
      <c r="C934" s="6" t="s">
        <v>51</v>
      </c>
      <c r="D934" s="1" t="s">
        <v>2715</v>
      </c>
      <c r="E934" s="1" t="s">
        <v>2716</v>
      </c>
      <c r="F934" s="1" t="s">
        <v>2717</v>
      </c>
      <c r="G934" s="1" t="s">
        <v>2718</v>
      </c>
      <c r="H934" s="18">
        <v>198900</v>
      </c>
      <c r="I934" s="18">
        <v>187641.51</v>
      </c>
      <c r="J934" s="3">
        <v>187641.51</v>
      </c>
      <c r="K934" s="3">
        <v>0</v>
      </c>
      <c r="L934" s="1" t="s">
        <v>2627</v>
      </c>
      <c r="M934" s="1" t="s">
        <v>2040</v>
      </c>
      <c r="N934" s="1" t="s">
        <v>1986</v>
      </c>
      <c r="O934" s="1" t="s">
        <v>2713</v>
      </c>
      <c r="P934" s="1" t="s">
        <v>2240</v>
      </c>
      <c r="Q934" s="1" t="s">
        <v>1980</v>
      </c>
      <c r="R934" s="2">
        <v>0.06</v>
      </c>
      <c r="S934" s="1" t="s">
        <v>2714</v>
      </c>
      <c r="T934" s="1" t="s">
        <v>1982</v>
      </c>
      <c r="Y934" s="212">
        <v>1</v>
      </c>
      <c r="Z934" s="24">
        <v>198000</v>
      </c>
      <c r="AA934" s="20" t="s">
        <v>4968</v>
      </c>
      <c r="AD934" s="24">
        <v>0</v>
      </c>
      <c r="AL934" s="24"/>
      <c r="AN934" s="20">
        <f t="shared" si="44"/>
        <v>198000</v>
      </c>
      <c r="AO934" s="20">
        <f t="shared" si="53"/>
        <v>900</v>
      </c>
      <c r="AP934" s="212">
        <f t="shared" si="54"/>
        <v>0.99547511312217196</v>
      </c>
      <c r="AQ934" s="159"/>
    </row>
    <row r="935" spans="2:45" ht="21" customHeight="1">
      <c r="B935" s="25" t="s">
        <v>5353</v>
      </c>
      <c r="C935" s="6" t="s">
        <v>2719</v>
      </c>
      <c r="D935" s="1" t="s">
        <v>2720</v>
      </c>
      <c r="E935" s="1" t="s">
        <v>2721</v>
      </c>
      <c r="F935" s="1" t="s">
        <v>2722</v>
      </c>
      <c r="G935" s="1" t="s">
        <v>2723</v>
      </c>
      <c r="H935" s="18">
        <v>7650000</v>
      </c>
      <c r="I935" s="18">
        <v>6891891.8899999997</v>
      </c>
      <c r="J935" s="3">
        <v>6891891.8899999997</v>
      </c>
      <c r="K935" s="3">
        <v>1.8918914720416069E-3</v>
      </c>
      <c r="L935" s="1" t="s">
        <v>2724</v>
      </c>
      <c r="M935" s="1" t="s">
        <v>2021</v>
      </c>
      <c r="N935" s="1" t="s">
        <v>2100</v>
      </c>
      <c r="O935" s="1" t="s">
        <v>2725</v>
      </c>
      <c r="P935" s="1" t="s">
        <v>2670</v>
      </c>
      <c r="Q935" s="1" t="s">
        <v>1980</v>
      </c>
      <c r="R935" s="2">
        <v>0.11</v>
      </c>
      <c r="S935" s="1" t="s">
        <v>2726</v>
      </c>
      <c r="T935" s="1" t="s">
        <v>1982</v>
      </c>
      <c r="X935" s="20" t="s">
        <v>5009</v>
      </c>
      <c r="Y935" s="212">
        <v>0.4</v>
      </c>
      <c r="Z935" s="24">
        <v>3060000</v>
      </c>
      <c r="AA935" s="20">
        <v>2017.5</v>
      </c>
      <c r="AC935" s="212">
        <v>0.5</v>
      </c>
      <c r="AD935" s="24">
        <v>3825000</v>
      </c>
      <c r="AE935" s="20">
        <v>2018.1</v>
      </c>
      <c r="AL935" s="24"/>
      <c r="AN935" s="20">
        <f t="shared" si="44"/>
        <v>6885000</v>
      </c>
      <c r="AO935" s="20">
        <f t="shared" si="53"/>
        <v>765000</v>
      </c>
      <c r="AP935" s="212">
        <f t="shared" si="54"/>
        <v>0.9</v>
      </c>
      <c r="AQ935" s="159"/>
    </row>
    <row r="936" spans="2:45" ht="21" customHeight="1">
      <c r="B936" s="25" t="s">
        <v>5354</v>
      </c>
      <c r="C936" s="6" t="s">
        <v>2727</v>
      </c>
      <c r="D936" s="1" t="s">
        <v>2728</v>
      </c>
      <c r="E936" s="1" t="s">
        <v>2729</v>
      </c>
      <c r="F936" s="1" t="s">
        <v>2730</v>
      </c>
      <c r="G936" s="1" t="s">
        <v>2731</v>
      </c>
      <c r="H936" s="18">
        <v>177000</v>
      </c>
      <c r="I936" s="18">
        <v>159459.46</v>
      </c>
      <c r="J936" s="3">
        <v>159459.46</v>
      </c>
      <c r="K936" s="3">
        <v>0</v>
      </c>
      <c r="L936" s="1" t="s">
        <v>2039</v>
      </c>
      <c r="M936" s="1" t="s">
        <v>2075</v>
      </c>
      <c r="N936" s="1" t="s">
        <v>2286</v>
      </c>
      <c r="O936" s="1">
        <v>2017.4</v>
      </c>
      <c r="P936" s="1" t="s">
        <v>2732</v>
      </c>
      <c r="Q936" s="1" t="s">
        <v>2032</v>
      </c>
      <c r="R936" s="2">
        <v>0.11</v>
      </c>
      <c r="S936" s="1" t="s">
        <v>2033</v>
      </c>
      <c r="T936" s="1" t="s">
        <v>1982</v>
      </c>
      <c r="X936" s="20" t="s">
        <v>1508</v>
      </c>
      <c r="Y936" s="212">
        <v>1</v>
      </c>
      <c r="Z936" s="24">
        <v>177000</v>
      </c>
      <c r="AA936" s="20">
        <v>2017.8</v>
      </c>
      <c r="AD936" s="24">
        <v>0</v>
      </c>
      <c r="AL936" s="24"/>
      <c r="AN936" s="20">
        <f t="shared" si="44"/>
        <v>177000</v>
      </c>
      <c r="AO936" s="20">
        <f t="shared" si="53"/>
        <v>0</v>
      </c>
      <c r="AP936" s="212">
        <f t="shared" si="54"/>
        <v>1</v>
      </c>
      <c r="AQ936" s="159"/>
    </row>
    <row r="937" spans="2:45" ht="21" customHeight="1">
      <c r="B937" s="25" t="s">
        <v>5355</v>
      </c>
      <c r="C937" s="6" t="s">
        <v>2734</v>
      </c>
      <c r="D937" s="1" t="s">
        <v>2735</v>
      </c>
      <c r="E937" s="1" t="s">
        <v>2736</v>
      </c>
      <c r="F937" s="1" t="s">
        <v>2737</v>
      </c>
      <c r="G937" s="1" t="s">
        <v>2738</v>
      </c>
      <c r="H937" s="18">
        <v>312009</v>
      </c>
      <c r="I937" s="18">
        <v>312009</v>
      </c>
      <c r="J937" s="3">
        <v>280808.09999999998</v>
      </c>
      <c r="K937" s="3">
        <v>31200.900000000023</v>
      </c>
      <c r="L937" s="1" t="s">
        <v>2739</v>
      </c>
      <c r="M937" s="1" t="s">
        <v>2388</v>
      </c>
      <c r="N937" s="1" t="s">
        <v>2004</v>
      </c>
      <c r="O937" s="1" t="s">
        <v>2713</v>
      </c>
      <c r="P937" s="1" t="s">
        <v>2740</v>
      </c>
      <c r="Q937" s="1" t="s">
        <v>1980</v>
      </c>
      <c r="R937" s="2">
        <v>0</v>
      </c>
      <c r="S937" s="1" t="s">
        <v>2741</v>
      </c>
      <c r="T937" s="1" t="s">
        <v>2015</v>
      </c>
      <c r="Y937" s="212">
        <v>0.61</v>
      </c>
      <c r="Z937" s="24">
        <v>190325.49</v>
      </c>
      <c r="AA937" s="20" t="s">
        <v>4968</v>
      </c>
      <c r="AD937" s="24">
        <v>0</v>
      </c>
      <c r="AL937" s="24"/>
      <c r="AN937" s="20">
        <f t="shared" si="44"/>
        <v>190325.49</v>
      </c>
      <c r="AO937" s="20">
        <f t="shared" si="53"/>
        <v>121683.51000000001</v>
      </c>
      <c r="AP937" s="212">
        <f t="shared" si="54"/>
        <v>0.61</v>
      </c>
      <c r="AQ937" s="159"/>
    </row>
    <row r="938" spans="2:45" ht="21" customHeight="1">
      <c r="B938" s="25" t="s">
        <v>5356</v>
      </c>
      <c r="C938" s="6" t="s">
        <v>2734</v>
      </c>
      <c r="D938" s="1" t="s">
        <v>2735</v>
      </c>
      <c r="E938" s="1" t="s">
        <v>4357</v>
      </c>
      <c r="F938" s="1" t="s">
        <v>4358</v>
      </c>
      <c r="G938" s="1" t="s">
        <v>4359</v>
      </c>
      <c r="H938" s="18">
        <v>539700</v>
      </c>
      <c r="I938" s="18">
        <v>539700</v>
      </c>
      <c r="J938" s="3">
        <v>485730</v>
      </c>
      <c r="K938" s="3">
        <f>(H938/1-J938)</f>
        <v>53970</v>
      </c>
      <c r="M938" s="1" t="s">
        <v>2388</v>
      </c>
      <c r="N938" s="162" t="s">
        <v>2004</v>
      </c>
      <c r="O938" s="1" t="s">
        <v>4360</v>
      </c>
      <c r="P938" s="1" t="s">
        <v>2889</v>
      </c>
      <c r="Q938" s="1" t="s">
        <v>1980</v>
      </c>
      <c r="R938" s="2">
        <v>0</v>
      </c>
      <c r="S938" s="1" t="s">
        <v>4361</v>
      </c>
      <c r="T938" s="2" t="s">
        <v>1982</v>
      </c>
      <c r="U938" s="2"/>
      <c r="V938" s="2"/>
      <c r="Y938" s="212">
        <v>0.61</v>
      </c>
      <c r="Z938" s="24">
        <v>329217</v>
      </c>
      <c r="AA938" s="20" t="s">
        <v>4968</v>
      </c>
      <c r="AE938" s="159"/>
      <c r="AI938" s="159"/>
      <c r="AN938" s="24">
        <f t="shared" si="44"/>
        <v>329217</v>
      </c>
      <c r="AO938" s="24">
        <f t="shared" si="53"/>
        <v>210483</v>
      </c>
      <c r="AP938" s="212">
        <f t="shared" si="54"/>
        <v>0.61</v>
      </c>
      <c r="AQ938" s="159"/>
    </row>
    <row r="939" spans="2:45" ht="21" customHeight="1">
      <c r="B939" s="25" t="s">
        <v>5357</v>
      </c>
      <c r="C939" s="6" t="s">
        <v>2734</v>
      </c>
      <c r="D939" s="1" t="s">
        <v>2735</v>
      </c>
      <c r="E939" s="1" t="s">
        <v>4357</v>
      </c>
      <c r="F939" s="1" t="s">
        <v>4362</v>
      </c>
      <c r="G939" s="1" t="s">
        <v>4363</v>
      </c>
      <c r="H939" s="18">
        <v>352150</v>
      </c>
      <c r="I939" s="18">
        <v>352150</v>
      </c>
      <c r="J939" s="3">
        <v>316935</v>
      </c>
      <c r="K939" s="3">
        <f>(H939/1-J939)</f>
        <v>35215</v>
      </c>
      <c r="M939" s="1" t="s">
        <v>2388</v>
      </c>
      <c r="N939" s="162" t="s">
        <v>4364</v>
      </c>
      <c r="O939" s="1" t="s">
        <v>4365</v>
      </c>
      <c r="P939" s="1" t="s">
        <v>4366</v>
      </c>
      <c r="Q939" s="1" t="s">
        <v>1980</v>
      </c>
      <c r="R939" s="2">
        <v>0</v>
      </c>
      <c r="S939" s="1" t="s">
        <v>4367</v>
      </c>
      <c r="T939" s="2" t="s">
        <v>1982</v>
      </c>
      <c r="U939" s="2"/>
      <c r="V939" s="2"/>
      <c r="Y939" s="212">
        <v>0.6</v>
      </c>
      <c r="Z939" s="24">
        <v>211290</v>
      </c>
      <c r="AA939" s="20">
        <v>2018.2</v>
      </c>
      <c r="AE939" s="159"/>
      <c r="AI939" s="159"/>
      <c r="AN939" s="24">
        <f t="shared" si="44"/>
        <v>211290</v>
      </c>
      <c r="AO939" s="24">
        <f t="shared" si="53"/>
        <v>140860</v>
      </c>
      <c r="AP939" s="212">
        <f t="shared" si="54"/>
        <v>0.6</v>
      </c>
      <c r="AQ939" s="159"/>
    </row>
    <row r="940" spans="2:45" ht="21" customHeight="1">
      <c r="B940" s="25" t="s">
        <v>5358</v>
      </c>
      <c r="C940" s="6" t="s">
        <v>4368</v>
      </c>
      <c r="D940" s="1" t="s">
        <v>4369</v>
      </c>
      <c r="E940" s="1" t="s">
        <v>4370</v>
      </c>
      <c r="F940" s="1" t="s">
        <v>4371</v>
      </c>
      <c r="G940" s="1" t="s">
        <v>4372</v>
      </c>
      <c r="H940" s="18">
        <v>9000000</v>
      </c>
      <c r="I940" s="18">
        <f>SUM(J940:K940)</f>
        <v>7692307.6923076939</v>
      </c>
      <c r="J940" s="3">
        <v>2307692.31</v>
      </c>
      <c r="K940" s="3">
        <v>5384615.3823076934</v>
      </c>
      <c r="M940" s="1" t="s">
        <v>2193</v>
      </c>
      <c r="N940" s="162" t="s">
        <v>2279</v>
      </c>
      <c r="O940" s="1" t="s">
        <v>2725</v>
      </c>
      <c r="P940" s="1" t="s">
        <v>4352</v>
      </c>
      <c r="Q940" s="1" t="s">
        <v>1980</v>
      </c>
      <c r="R940" s="2" t="s">
        <v>3423</v>
      </c>
      <c r="S940" s="1" t="s">
        <v>4373</v>
      </c>
      <c r="T940" s="2" t="s">
        <v>1982</v>
      </c>
      <c r="U940" s="2"/>
      <c r="V940" s="2"/>
      <c r="Y940" s="212">
        <v>0.3</v>
      </c>
      <c r="Z940" s="24">
        <v>2699990</v>
      </c>
      <c r="AA940" s="20" t="s">
        <v>4968</v>
      </c>
      <c r="AE940" s="159"/>
      <c r="AI940" s="159"/>
      <c r="AN940" s="24">
        <f t="shared" si="44"/>
        <v>2699990</v>
      </c>
      <c r="AO940" s="24">
        <f t="shared" si="53"/>
        <v>6300010</v>
      </c>
      <c r="AP940" s="212">
        <f t="shared" si="54"/>
        <v>0.29999888888888887</v>
      </c>
      <c r="AQ940" s="159"/>
    </row>
    <row r="941" spans="2:45" ht="21" customHeight="1">
      <c r="B941" s="25" t="s">
        <v>5359</v>
      </c>
      <c r="C941" s="6" t="s">
        <v>4374</v>
      </c>
      <c r="D941" s="1" t="s">
        <v>4375</v>
      </c>
      <c r="E941" s="1" t="s">
        <v>4376</v>
      </c>
      <c r="F941" s="1" t="s">
        <v>4377</v>
      </c>
      <c r="G941" s="1" t="s">
        <v>4378</v>
      </c>
      <c r="H941" s="18">
        <v>839804</v>
      </c>
      <c r="I941" s="18">
        <v>717781.2</v>
      </c>
      <c r="J941" s="3">
        <v>717781.2</v>
      </c>
      <c r="K941" s="3">
        <v>-3.4188033314421773E-3</v>
      </c>
      <c r="M941" s="1" t="s">
        <v>2051</v>
      </c>
      <c r="N941" s="1" t="s">
        <v>2155</v>
      </c>
      <c r="O941" s="1" t="s">
        <v>2023</v>
      </c>
      <c r="P941" s="1" t="s">
        <v>4352</v>
      </c>
      <c r="Q941" s="1" t="s">
        <v>1980</v>
      </c>
      <c r="R941" s="2" t="s">
        <v>3423</v>
      </c>
      <c r="S941" s="1" t="s">
        <v>2033</v>
      </c>
      <c r="T941" s="2" t="s">
        <v>1982</v>
      </c>
      <c r="U941" s="2"/>
      <c r="V941" s="2"/>
      <c r="Y941" s="212">
        <v>1</v>
      </c>
      <c r="Z941" s="24">
        <v>0</v>
      </c>
      <c r="AA941" s="20">
        <v>2017.11</v>
      </c>
      <c r="AE941" s="159"/>
      <c r="AI941" s="159"/>
      <c r="AN941" s="24">
        <f t="shared" si="44"/>
        <v>0</v>
      </c>
      <c r="AO941" s="24">
        <f t="shared" si="53"/>
        <v>839804</v>
      </c>
      <c r="AP941" s="212">
        <f t="shared" si="54"/>
        <v>0</v>
      </c>
      <c r="AQ941" s="159"/>
    </row>
    <row r="942" spans="2:45" ht="21" customHeight="1">
      <c r="B942" s="25" t="s">
        <v>5360</v>
      </c>
      <c r="C942" s="6" t="s">
        <v>4374</v>
      </c>
      <c r="D942" s="1" t="s">
        <v>4375</v>
      </c>
      <c r="E942" s="1" t="s">
        <v>4376</v>
      </c>
      <c r="F942" s="1" t="s">
        <v>4379</v>
      </c>
      <c r="G942" s="1" t="s">
        <v>4380</v>
      </c>
      <c r="H942" s="18">
        <v>2243576</v>
      </c>
      <c r="I942" s="18">
        <v>1917586.32</v>
      </c>
      <c r="J942" s="3">
        <v>1917586.32</v>
      </c>
      <c r="K942" s="3">
        <v>4.7863249201327562E-3</v>
      </c>
      <c r="M942" s="1" t="s">
        <v>2051</v>
      </c>
      <c r="N942" s="1" t="s">
        <v>4381</v>
      </c>
      <c r="O942" s="1" t="s">
        <v>2597</v>
      </c>
      <c r="P942" s="1" t="s">
        <v>4352</v>
      </c>
      <c r="Q942" s="1" t="s">
        <v>1980</v>
      </c>
      <c r="R942" s="2" t="s">
        <v>3423</v>
      </c>
      <c r="S942" s="1" t="s">
        <v>2033</v>
      </c>
      <c r="T942" s="2" t="s">
        <v>1982</v>
      </c>
      <c r="U942" s="2"/>
      <c r="V942" s="2"/>
      <c r="Y942" s="212">
        <v>1</v>
      </c>
      <c r="Z942" s="24">
        <v>0</v>
      </c>
      <c r="AA942" s="20">
        <v>2017.11</v>
      </c>
      <c r="AE942" s="159"/>
      <c r="AI942" s="159"/>
      <c r="AN942" s="24">
        <f t="shared" si="44"/>
        <v>0</v>
      </c>
      <c r="AO942" s="24">
        <f t="shared" si="53"/>
        <v>2243576</v>
      </c>
      <c r="AP942" s="212">
        <f t="shared" si="54"/>
        <v>0</v>
      </c>
      <c r="AQ942" s="159"/>
    </row>
    <row r="943" spans="2:45" ht="21" customHeight="1">
      <c r="B943" s="25" t="s">
        <v>5364</v>
      </c>
      <c r="C943" s="6" t="s">
        <v>2742</v>
      </c>
      <c r="D943" s="1" t="s">
        <v>2743</v>
      </c>
      <c r="E943" s="1" t="s">
        <v>2744</v>
      </c>
      <c r="F943" s="1" t="s">
        <v>2745</v>
      </c>
      <c r="G943" s="1" t="s">
        <v>2746</v>
      </c>
      <c r="H943" s="18">
        <v>155500</v>
      </c>
      <c r="I943" s="18">
        <v>140090.09</v>
      </c>
      <c r="J943" s="3">
        <v>140090.09</v>
      </c>
      <c r="K943" s="3">
        <v>9.0090092271566391E-5</v>
      </c>
      <c r="L943" s="1" t="s">
        <v>2039</v>
      </c>
      <c r="M943" s="1" t="s">
        <v>2273</v>
      </c>
      <c r="N943" s="1" t="s">
        <v>2474</v>
      </c>
      <c r="O943" s="1" t="s">
        <v>2458</v>
      </c>
      <c r="P943" s="1" t="s">
        <v>2732</v>
      </c>
      <c r="Q943" s="1" t="s">
        <v>1980</v>
      </c>
      <c r="R943" s="2">
        <v>0.11</v>
      </c>
      <c r="S943" s="1" t="s">
        <v>2747</v>
      </c>
      <c r="T943" s="1" t="s">
        <v>1982</v>
      </c>
      <c r="X943" s="20" t="s">
        <v>1508</v>
      </c>
      <c r="Y943" s="212">
        <v>0.95</v>
      </c>
      <c r="Z943" s="24">
        <v>147725</v>
      </c>
      <c r="AA943" s="20">
        <v>2017.6</v>
      </c>
      <c r="AD943" s="24">
        <v>0</v>
      </c>
      <c r="AL943" s="24"/>
      <c r="AN943" s="20">
        <f t="shared" si="44"/>
        <v>147725</v>
      </c>
      <c r="AO943" s="20">
        <f t="shared" si="53"/>
        <v>7775</v>
      </c>
      <c r="AP943" s="212">
        <f t="shared" si="54"/>
        <v>0.95</v>
      </c>
      <c r="AQ943" s="159"/>
    </row>
    <row r="944" spans="2:45" ht="21" customHeight="1">
      <c r="B944" s="25" t="s">
        <v>5365</v>
      </c>
      <c r="C944" s="6" t="s">
        <v>49</v>
      </c>
      <c r="D944" s="1" t="s">
        <v>2748</v>
      </c>
      <c r="E944" s="1" t="s">
        <v>2749</v>
      </c>
      <c r="F944" s="1" t="s">
        <v>2750</v>
      </c>
      <c r="G944" s="1" t="s">
        <v>2751</v>
      </c>
      <c r="H944" s="18">
        <v>369700</v>
      </c>
      <c r="I944" s="18">
        <v>333063.06</v>
      </c>
      <c r="J944" s="3">
        <v>333063.06</v>
      </c>
      <c r="K944" s="3">
        <v>3.0630630208179355E-3</v>
      </c>
      <c r="L944" s="1" t="s">
        <v>2039</v>
      </c>
      <c r="M944" s="1" t="s">
        <v>2273</v>
      </c>
      <c r="N944" s="1" t="s">
        <v>2474</v>
      </c>
      <c r="O944" s="1" t="s">
        <v>2713</v>
      </c>
      <c r="P944" s="1" t="s">
        <v>2167</v>
      </c>
      <c r="Q944" s="1" t="s">
        <v>1980</v>
      </c>
      <c r="R944" s="2">
        <v>0.11</v>
      </c>
      <c r="S944" s="1" t="s">
        <v>2747</v>
      </c>
      <c r="T944" s="1" t="s">
        <v>1982</v>
      </c>
      <c r="X944" s="20" t="s">
        <v>1508</v>
      </c>
      <c r="Y944" s="212">
        <v>0.95</v>
      </c>
      <c r="Z944" s="24">
        <v>351215</v>
      </c>
      <c r="AA944" s="20">
        <v>2017.6</v>
      </c>
      <c r="AD944" s="24">
        <v>0</v>
      </c>
      <c r="AL944" s="24"/>
      <c r="AN944" s="20">
        <f t="shared" si="44"/>
        <v>351215</v>
      </c>
      <c r="AO944" s="20">
        <f t="shared" si="53"/>
        <v>18485</v>
      </c>
      <c r="AP944" s="212">
        <f t="shared" si="54"/>
        <v>0.95</v>
      </c>
      <c r="AQ944" s="159"/>
    </row>
    <row r="945" spans="1:45" ht="21" customHeight="1">
      <c r="B945" s="25" t="s">
        <v>5366</v>
      </c>
      <c r="C945" s="6" t="s">
        <v>4382</v>
      </c>
      <c r="D945" s="1" t="s">
        <v>4383</v>
      </c>
      <c r="E945" s="1" t="s">
        <v>4384</v>
      </c>
      <c r="F945" s="1" t="s">
        <v>4385</v>
      </c>
      <c r="G945" s="1" t="s">
        <v>4386</v>
      </c>
      <c r="H945" s="18">
        <v>24000</v>
      </c>
      <c r="I945" s="18">
        <v>20512.82</v>
      </c>
      <c r="J945" s="3">
        <v>20512.82</v>
      </c>
      <c r="K945" s="3">
        <v>5.1282051572343335E-4</v>
      </c>
      <c r="M945" s="1" t="s">
        <v>2040</v>
      </c>
      <c r="N945" s="1" t="s">
        <v>4387</v>
      </c>
      <c r="O945" s="1" t="s">
        <v>4388</v>
      </c>
      <c r="P945" s="1" t="s">
        <v>4389</v>
      </c>
      <c r="Q945" s="1" t="s">
        <v>2032</v>
      </c>
      <c r="R945" s="2" t="s">
        <v>3423</v>
      </c>
      <c r="S945" s="1" t="s">
        <v>2033</v>
      </c>
      <c r="T945" s="2" t="s">
        <v>1982</v>
      </c>
      <c r="U945" s="2"/>
      <c r="V945" s="2"/>
      <c r="X945" s="20" t="s">
        <v>1508</v>
      </c>
      <c r="Y945" s="212">
        <v>1</v>
      </c>
      <c r="Z945" s="24">
        <v>24000</v>
      </c>
      <c r="AA945" s="20">
        <v>2018.4</v>
      </c>
      <c r="AE945" s="159"/>
      <c r="AI945" s="159"/>
      <c r="AN945" s="24">
        <f t="shared" si="44"/>
        <v>24000</v>
      </c>
      <c r="AO945" s="24">
        <f t="shared" si="53"/>
        <v>0</v>
      </c>
      <c r="AP945" s="212">
        <f t="shared" si="54"/>
        <v>1</v>
      </c>
      <c r="AQ945" s="159"/>
    </row>
    <row r="946" spans="1:45" ht="21" customHeight="1">
      <c r="B946" s="25" t="s">
        <v>5367</v>
      </c>
      <c r="C946" s="6" t="s">
        <v>2752</v>
      </c>
      <c r="D946" s="1" t="s">
        <v>2753</v>
      </c>
      <c r="E946" s="1" t="s">
        <v>2754</v>
      </c>
      <c r="F946" s="1" t="s">
        <v>2755</v>
      </c>
      <c r="G946" s="1" t="s">
        <v>2756</v>
      </c>
      <c r="H946" s="18">
        <v>243000</v>
      </c>
      <c r="I946" s="18">
        <v>218918.92</v>
      </c>
      <c r="J946" s="3">
        <v>218918.92</v>
      </c>
      <c r="K946" s="3">
        <v>0</v>
      </c>
      <c r="L946" s="1" t="s">
        <v>2757</v>
      </c>
      <c r="M946" s="1" t="s">
        <v>2388</v>
      </c>
      <c r="N946" s="1" t="s">
        <v>2706</v>
      </c>
      <c r="O946" s="1" t="s">
        <v>2758</v>
      </c>
      <c r="P946" s="1" t="s">
        <v>2759</v>
      </c>
      <c r="Q946" s="1" t="s">
        <v>2032</v>
      </c>
      <c r="R946" s="2">
        <v>0.11</v>
      </c>
      <c r="S946" s="1" t="s">
        <v>2195</v>
      </c>
      <c r="T946" s="1" t="s">
        <v>1982</v>
      </c>
      <c r="X946" s="20" t="s">
        <v>1508</v>
      </c>
      <c r="Y946" s="212">
        <v>0.9</v>
      </c>
      <c r="Z946" s="24">
        <v>216270</v>
      </c>
      <c r="AA946" s="20">
        <v>2018.4</v>
      </c>
      <c r="AD946" s="24">
        <v>0</v>
      </c>
      <c r="AL946" s="24"/>
      <c r="AN946" s="20">
        <f t="shared" si="44"/>
        <v>216270</v>
      </c>
      <c r="AO946" s="20">
        <f t="shared" si="53"/>
        <v>26730</v>
      </c>
      <c r="AP946" s="212">
        <f t="shared" si="54"/>
        <v>0.89</v>
      </c>
      <c r="AQ946" s="159"/>
    </row>
    <row r="947" spans="1:45" ht="21" customHeight="1">
      <c r="B947" s="25" t="s">
        <v>5368</v>
      </c>
      <c r="C947" s="6" t="s">
        <v>2760</v>
      </c>
      <c r="D947" s="1" t="s">
        <v>2761</v>
      </c>
      <c r="E947" s="1" t="s">
        <v>2762</v>
      </c>
      <c r="F947" s="1" t="s">
        <v>2763</v>
      </c>
      <c r="G947" s="1" t="s">
        <v>2764</v>
      </c>
      <c r="H947" s="18">
        <v>1179707</v>
      </c>
      <c r="I947" s="18">
        <v>1179707</v>
      </c>
      <c r="J947" s="3">
        <f>707824.2+166060.05</f>
        <v>873884.25</v>
      </c>
      <c r="K947" s="3">
        <v>305822.75</v>
      </c>
      <c r="L947" s="1" t="s">
        <v>2765</v>
      </c>
      <c r="M947" s="1" t="s">
        <v>2388</v>
      </c>
      <c r="N947" s="1" t="s">
        <v>2004</v>
      </c>
      <c r="O947" s="1" t="s">
        <v>2458</v>
      </c>
      <c r="P947" s="1" t="s">
        <v>2732</v>
      </c>
      <c r="Q947" s="1" t="s">
        <v>1980</v>
      </c>
      <c r="R947" s="2">
        <v>0</v>
      </c>
      <c r="S947" s="1" t="s">
        <v>2766</v>
      </c>
      <c r="T947" s="1" t="s">
        <v>2015</v>
      </c>
      <c r="X947" s="20" t="s">
        <v>4966</v>
      </c>
      <c r="Y947" s="212">
        <v>0.1</v>
      </c>
      <c r="Z947" s="24">
        <v>117970.70000000001</v>
      </c>
      <c r="AA947" s="20">
        <v>2017.6</v>
      </c>
      <c r="AC947" s="212">
        <v>0.34989999999999999</v>
      </c>
      <c r="AD947" s="24">
        <v>412896</v>
      </c>
      <c r="AE947" s="20" t="s">
        <v>4978</v>
      </c>
      <c r="AG947" s="212">
        <v>0.18</v>
      </c>
      <c r="AH947" s="24">
        <v>212347</v>
      </c>
      <c r="AI947" s="20" t="s">
        <v>5007</v>
      </c>
      <c r="AL947" s="24"/>
      <c r="AN947" s="20">
        <f t="shared" si="44"/>
        <v>743213.7</v>
      </c>
      <c r="AO947" s="20">
        <f t="shared" si="53"/>
        <v>436493.30000000005</v>
      </c>
      <c r="AP947" s="212">
        <f t="shared" si="54"/>
        <v>0.62999855048753628</v>
      </c>
      <c r="AQ947" s="159"/>
    </row>
    <row r="948" spans="1:45" ht="21" customHeight="1">
      <c r="B948" s="25" t="s">
        <v>5369</v>
      </c>
      <c r="C948" s="6" t="s">
        <v>2760</v>
      </c>
      <c r="D948" s="1" t="s">
        <v>2761</v>
      </c>
      <c r="E948" s="1" t="s">
        <v>4390</v>
      </c>
      <c r="F948" s="1" t="s">
        <v>4391</v>
      </c>
      <c r="G948" s="1" t="s">
        <v>4392</v>
      </c>
      <c r="H948" s="18">
        <v>695363</v>
      </c>
      <c r="I948" s="97">
        <v>594327.35</v>
      </c>
      <c r="J948" s="3">
        <v>594327.3504273505</v>
      </c>
      <c r="K948" s="3">
        <f t="shared" ref="K948:K950" si="55">(H948/1.17-J948)</f>
        <v>0</v>
      </c>
      <c r="M948" s="1" t="s">
        <v>2388</v>
      </c>
      <c r="N948" s="1" t="s">
        <v>4393</v>
      </c>
      <c r="O948" s="1" t="s">
        <v>2598</v>
      </c>
      <c r="P948" s="1" t="s">
        <v>2740</v>
      </c>
      <c r="Q948" s="1" t="s">
        <v>1980</v>
      </c>
      <c r="R948" s="2" t="s">
        <v>3423</v>
      </c>
      <c r="S948" s="1" t="s">
        <v>4394</v>
      </c>
      <c r="T948" s="2" t="s">
        <v>2015</v>
      </c>
      <c r="U948" s="2"/>
      <c r="V948" s="2"/>
      <c r="X948" s="20" t="s">
        <v>5004</v>
      </c>
      <c r="Y948" s="212">
        <v>0.1</v>
      </c>
      <c r="Z948" s="24">
        <v>0</v>
      </c>
      <c r="AA948" s="20">
        <v>2017.7</v>
      </c>
      <c r="AB948" s="20" t="s">
        <v>5004</v>
      </c>
      <c r="AC948" s="212">
        <v>0.35</v>
      </c>
      <c r="AD948" s="24">
        <v>243377</v>
      </c>
      <c r="AE948" s="159" t="s">
        <v>5072</v>
      </c>
      <c r="AG948" s="212">
        <v>0.18</v>
      </c>
      <c r="AH948" s="24">
        <v>0</v>
      </c>
      <c r="AI948" s="159" t="s">
        <v>5001</v>
      </c>
      <c r="AN948" s="24">
        <f t="shared" si="44"/>
        <v>243377</v>
      </c>
      <c r="AO948" s="24">
        <f t="shared" si="53"/>
        <v>451986</v>
      </c>
      <c r="AP948" s="212">
        <f t="shared" si="54"/>
        <v>0.34999992809511005</v>
      </c>
      <c r="AQ948" s="159"/>
    </row>
    <row r="949" spans="1:45" ht="21" customHeight="1">
      <c r="B949" s="25" t="s">
        <v>5370</v>
      </c>
      <c r="C949" s="6" t="s">
        <v>2760</v>
      </c>
      <c r="D949" s="1" t="s">
        <v>2761</v>
      </c>
      <c r="E949" s="1" t="s">
        <v>4390</v>
      </c>
      <c r="F949" s="1" t="s">
        <v>4395</v>
      </c>
      <c r="G949" s="1" t="s">
        <v>4396</v>
      </c>
      <c r="H949" s="18">
        <v>440700</v>
      </c>
      <c r="I949" s="97">
        <v>376666.67</v>
      </c>
      <c r="J949" s="3">
        <v>376666.66666666669</v>
      </c>
      <c r="K949" s="3">
        <f t="shared" si="55"/>
        <v>0</v>
      </c>
      <c r="M949" s="1" t="s">
        <v>2388</v>
      </c>
      <c r="N949" s="1" t="s">
        <v>2265</v>
      </c>
      <c r="O949" s="1" t="s">
        <v>2598</v>
      </c>
      <c r="P949" s="1" t="s">
        <v>2740</v>
      </c>
      <c r="Q949" s="1" t="s">
        <v>1980</v>
      </c>
      <c r="R949" s="2" t="s">
        <v>3423</v>
      </c>
      <c r="S949" s="1" t="s">
        <v>4394</v>
      </c>
      <c r="T949" s="2" t="s">
        <v>2015</v>
      </c>
      <c r="U949" s="2"/>
      <c r="V949" s="2"/>
      <c r="X949" s="20" t="s">
        <v>5004</v>
      </c>
      <c r="Y949" s="212">
        <v>0.1</v>
      </c>
      <c r="Z949" s="24">
        <v>43200</v>
      </c>
      <c r="AA949" s="20">
        <v>2017.7</v>
      </c>
      <c r="AB949" s="20" t="s">
        <v>5004</v>
      </c>
      <c r="AC949" s="212">
        <v>0.35</v>
      </c>
      <c r="AD949" s="24">
        <v>151200</v>
      </c>
      <c r="AE949" s="159" t="s">
        <v>5072</v>
      </c>
      <c r="AG949" s="212">
        <v>0.18</v>
      </c>
      <c r="AH949" s="24">
        <v>79200</v>
      </c>
      <c r="AI949" s="159" t="s">
        <v>5001</v>
      </c>
      <c r="AN949" s="24">
        <f t="shared" si="44"/>
        <v>273600</v>
      </c>
      <c r="AO949" s="24">
        <f t="shared" si="53"/>
        <v>167100</v>
      </c>
      <c r="AP949" s="212">
        <f t="shared" si="54"/>
        <v>0.62083049693669168</v>
      </c>
      <c r="AQ949" s="159"/>
    </row>
    <row r="950" spans="1:45" ht="21" customHeight="1">
      <c r="B950" s="25" t="s">
        <v>5371</v>
      </c>
      <c r="C950" s="6" t="s">
        <v>2760</v>
      </c>
      <c r="D950" s="1" t="s">
        <v>667</v>
      </c>
      <c r="E950" s="1" t="s">
        <v>4390</v>
      </c>
      <c r="F950" s="1" t="s">
        <v>4397</v>
      </c>
      <c r="G950" s="1" t="s">
        <v>4398</v>
      </c>
      <c r="H950" s="18">
        <v>2287333</v>
      </c>
      <c r="I950" s="97">
        <v>1954985.47</v>
      </c>
      <c r="J950" s="3">
        <v>1954985.4700854702</v>
      </c>
      <c r="K950" s="3">
        <f t="shared" si="55"/>
        <v>0</v>
      </c>
      <c r="M950" s="1" t="s">
        <v>2388</v>
      </c>
      <c r="N950" s="1" t="s">
        <v>2004</v>
      </c>
      <c r="O950" s="1" t="s">
        <v>4360</v>
      </c>
      <c r="P950" s="1" t="s">
        <v>2839</v>
      </c>
      <c r="Q950" s="1" t="s">
        <v>1980</v>
      </c>
      <c r="R950" s="2" t="s">
        <v>3423</v>
      </c>
      <c r="S950" s="1" t="s">
        <v>4394</v>
      </c>
      <c r="T950" s="2" t="s">
        <v>2015</v>
      </c>
      <c r="U950" s="2"/>
      <c r="V950" s="2"/>
      <c r="X950" s="20" t="s">
        <v>5004</v>
      </c>
      <c r="Y950" s="212">
        <v>0.1</v>
      </c>
      <c r="Z950" s="24">
        <v>228733</v>
      </c>
      <c r="AA950" s="20">
        <v>2017.7</v>
      </c>
      <c r="AB950" s="20" t="s">
        <v>5004</v>
      </c>
      <c r="AC950" s="212">
        <v>0.35</v>
      </c>
      <c r="AD950" s="24">
        <v>800560</v>
      </c>
      <c r="AE950" s="159" t="s">
        <v>5072</v>
      </c>
      <c r="AG950" s="212">
        <v>0.18</v>
      </c>
      <c r="AH950" s="24">
        <v>411710</v>
      </c>
      <c r="AI950" s="159" t="s">
        <v>5001</v>
      </c>
      <c r="AN950" s="24">
        <f t="shared" si="44"/>
        <v>1441003</v>
      </c>
      <c r="AO950" s="24">
        <f t="shared" si="53"/>
        <v>846330</v>
      </c>
      <c r="AP950" s="212">
        <f t="shared" si="54"/>
        <v>0.62999265957339834</v>
      </c>
      <c r="AQ950" s="159"/>
    </row>
    <row r="951" spans="1:45" ht="21" customHeight="1">
      <c r="B951" s="25" t="s">
        <v>5372</v>
      </c>
      <c r="C951" s="6" t="s">
        <v>333</v>
      </c>
      <c r="D951" s="1" t="s">
        <v>668</v>
      </c>
      <c r="E951" s="1" t="s">
        <v>4390</v>
      </c>
      <c r="F951" s="1" t="s">
        <v>4399</v>
      </c>
      <c r="G951" s="1" t="s">
        <v>4400</v>
      </c>
      <c r="H951" s="18">
        <v>192836</v>
      </c>
      <c r="I951" s="97">
        <v>164817.09</v>
      </c>
      <c r="J951" s="3">
        <v>164817.09401709403</v>
      </c>
      <c r="K951" s="3">
        <f t="shared" ref="K951" si="56">(H951/1.17-J951)</f>
        <v>0</v>
      </c>
      <c r="M951" s="1" t="s">
        <v>2388</v>
      </c>
      <c r="N951" s="1" t="s">
        <v>4364</v>
      </c>
      <c r="O951" s="1" t="s">
        <v>4401</v>
      </c>
      <c r="P951" s="1" t="s">
        <v>4402</v>
      </c>
      <c r="Q951" s="1" t="s">
        <v>1980</v>
      </c>
      <c r="R951" s="2" t="s">
        <v>3423</v>
      </c>
      <c r="S951" s="1" t="s">
        <v>4367</v>
      </c>
      <c r="T951" s="2" t="s">
        <v>1982</v>
      </c>
      <c r="U951" s="2"/>
      <c r="V951" s="2"/>
      <c r="Y951" s="212">
        <v>0.6</v>
      </c>
      <c r="Z951" s="24">
        <v>115701.6</v>
      </c>
      <c r="AA951" s="20">
        <v>2018.2</v>
      </c>
      <c r="AE951" s="159"/>
      <c r="AI951" s="159"/>
      <c r="AN951" s="24">
        <f t="shared" si="44"/>
        <v>115701.6</v>
      </c>
      <c r="AO951" s="24">
        <f t="shared" si="53"/>
        <v>77134.399999999994</v>
      </c>
      <c r="AP951" s="212">
        <f t="shared" si="54"/>
        <v>0.6</v>
      </c>
      <c r="AQ951" s="159"/>
    </row>
    <row r="952" spans="1:45" ht="21" customHeight="1">
      <c r="B952" s="25" t="s">
        <v>5373</v>
      </c>
      <c r="C952" s="6" t="s">
        <v>2767</v>
      </c>
      <c r="D952" s="1" t="s">
        <v>2768</v>
      </c>
      <c r="E952" s="1" t="s">
        <v>2769</v>
      </c>
      <c r="F952" s="1" t="s">
        <v>2770</v>
      </c>
      <c r="G952" s="1" t="s">
        <v>2771</v>
      </c>
      <c r="H952" s="18">
        <v>39940</v>
      </c>
      <c r="I952" s="18">
        <v>35981.980000000003</v>
      </c>
      <c r="J952" s="3">
        <v>35981.980000000003</v>
      </c>
      <c r="K952" s="3">
        <v>1.9819819790427573E-3</v>
      </c>
      <c r="L952" s="1" t="s">
        <v>2039</v>
      </c>
      <c r="M952" s="1" t="s">
        <v>2273</v>
      </c>
      <c r="N952" s="1" t="s">
        <v>2474</v>
      </c>
      <c r="O952" s="1" t="s">
        <v>2458</v>
      </c>
      <c r="P952" s="1" t="s">
        <v>2732</v>
      </c>
      <c r="Q952" s="1" t="s">
        <v>1980</v>
      </c>
      <c r="R952" s="2">
        <v>0.11</v>
      </c>
      <c r="S952" s="1" t="s">
        <v>2747</v>
      </c>
      <c r="T952" s="1" t="s">
        <v>1982</v>
      </c>
      <c r="X952" s="20" t="s">
        <v>1508</v>
      </c>
      <c r="Y952" s="212">
        <v>0.95</v>
      </c>
      <c r="Z952" s="24">
        <v>37943</v>
      </c>
      <c r="AA952" s="20">
        <v>2017.6</v>
      </c>
      <c r="AD952" s="24">
        <v>0</v>
      </c>
      <c r="AL952" s="24"/>
      <c r="AN952" s="20">
        <f t="shared" si="44"/>
        <v>37943</v>
      </c>
      <c r="AO952" s="20">
        <f t="shared" si="53"/>
        <v>1997</v>
      </c>
      <c r="AP952" s="212">
        <f t="shared" si="54"/>
        <v>0.95</v>
      </c>
      <c r="AQ952" s="159"/>
    </row>
    <row r="953" spans="1:45" ht="21" customHeight="1">
      <c r="B953" s="25" t="s">
        <v>5190</v>
      </c>
      <c r="C953" s="6" t="s">
        <v>122</v>
      </c>
      <c r="D953" s="1" t="s">
        <v>2772</v>
      </c>
      <c r="E953" s="1" t="s">
        <v>2113</v>
      </c>
      <c r="F953" s="1" t="s">
        <v>2773</v>
      </c>
      <c r="G953" s="1" t="s">
        <v>2774</v>
      </c>
      <c r="H953" s="18">
        <v>47700</v>
      </c>
      <c r="I953" s="18">
        <v>45000</v>
      </c>
      <c r="J953" s="3">
        <v>45000</v>
      </c>
      <c r="K953" s="3">
        <v>0</v>
      </c>
      <c r="L953" s="1" t="s">
        <v>2775</v>
      </c>
      <c r="M953" s="1" t="s">
        <v>2388</v>
      </c>
      <c r="N953" s="1" t="s">
        <v>2118</v>
      </c>
      <c r="O953" s="1" t="s">
        <v>2776</v>
      </c>
      <c r="P953" s="1" t="s">
        <v>2777</v>
      </c>
      <c r="Q953" s="1" t="s">
        <v>1980</v>
      </c>
      <c r="R953" s="2">
        <v>0.06</v>
      </c>
      <c r="S953" s="1" t="s">
        <v>2778</v>
      </c>
      <c r="T953" s="1" t="s">
        <v>1982</v>
      </c>
      <c r="X953" s="20" t="s">
        <v>5649</v>
      </c>
      <c r="Y953" s="212">
        <v>1</v>
      </c>
      <c r="Z953" s="24">
        <v>47700</v>
      </c>
      <c r="AA953" s="20">
        <v>2018.5</v>
      </c>
      <c r="AD953" s="24">
        <v>0</v>
      </c>
      <c r="AL953" s="24"/>
      <c r="AN953" s="20">
        <f t="shared" si="44"/>
        <v>47700</v>
      </c>
      <c r="AO953" s="20">
        <f t="shared" si="53"/>
        <v>0</v>
      </c>
      <c r="AP953" s="212">
        <f t="shared" si="54"/>
        <v>1</v>
      </c>
      <c r="AQ953" s="159"/>
    </row>
    <row r="954" spans="1:45" ht="21" customHeight="1">
      <c r="B954" s="25" t="s">
        <v>5374</v>
      </c>
      <c r="C954" s="6" t="s">
        <v>4403</v>
      </c>
      <c r="D954" s="1" t="s">
        <v>4404</v>
      </c>
      <c r="E954" s="1" t="s">
        <v>4405</v>
      </c>
      <c r="F954" s="1" t="s">
        <v>4406</v>
      </c>
      <c r="G954" s="1" t="s">
        <v>4407</v>
      </c>
      <c r="H954" s="18">
        <v>359744</v>
      </c>
      <c r="I954" s="18">
        <f>SUM(J954:K954)</f>
        <v>307473.50427350431</v>
      </c>
      <c r="J954" s="3">
        <v>153736.75</v>
      </c>
      <c r="K954" s="3">
        <v>153736.75427350431</v>
      </c>
      <c r="M954" s="1" t="s">
        <v>2051</v>
      </c>
      <c r="N954" s="1" t="s">
        <v>2265</v>
      </c>
      <c r="O954" s="1" t="s">
        <v>2458</v>
      </c>
      <c r="P954" s="1" t="s">
        <v>2807</v>
      </c>
      <c r="Q954" s="1" t="s">
        <v>1980</v>
      </c>
      <c r="R954" s="2" t="s">
        <v>3423</v>
      </c>
      <c r="S954" s="1" t="s">
        <v>4408</v>
      </c>
      <c r="T954" s="2" t="s">
        <v>1982</v>
      </c>
      <c r="U954" s="2"/>
      <c r="V954" s="2"/>
      <c r="Y954" s="212">
        <v>0.5</v>
      </c>
      <c r="Z954" s="24">
        <v>0</v>
      </c>
      <c r="AA954" s="20">
        <v>2017.11</v>
      </c>
      <c r="AE954" s="159"/>
      <c r="AI954" s="159"/>
      <c r="AN954" s="24">
        <f t="shared" si="44"/>
        <v>0</v>
      </c>
      <c r="AO954" s="24">
        <f t="shared" si="53"/>
        <v>359744</v>
      </c>
      <c r="AP954" s="212">
        <f t="shared" si="54"/>
        <v>0</v>
      </c>
      <c r="AQ954" s="159"/>
    </row>
    <row r="955" spans="1:45" s="293" customFormat="1" ht="21" customHeight="1">
      <c r="A955" s="203"/>
      <c r="B955" s="235" t="s">
        <v>9116</v>
      </c>
      <c r="C955" s="236" t="s">
        <v>4403</v>
      </c>
      <c r="D955" s="205" t="s">
        <v>4404</v>
      </c>
      <c r="E955" s="205" t="s">
        <v>4405</v>
      </c>
      <c r="F955" s="205" t="s">
        <v>9130</v>
      </c>
      <c r="G955" s="205" t="s">
        <v>4407</v>
      </c>
      <c r="H955" s="203">
        <v>353594.53</v>
      </c>
      <c r="I955" s="203">
        <v>307473.5</v>
      </c>
      <c r="J955" s="209"/>
      <c r="K955" s="209"/>
      <c r="L955" s="205"/>
      <c r="M955" s="205"/>
      <c r="N955" s="205" t="s">
        <v>1950</v>
      </c>
      <c r="O955" s="205" t="s">
        <v>9131</v>
      </c>
      <c r="P955" s="205" t="s">
        <v>9131</v>
      </c>
      <c r="Q955" s="205" t="s">
        <v>1929</v>
      </c>
      <c r="R955" s="206" t="s">
        <v>3423</v>
      </c>
      <c r="S955" s="205"/>
      <c r="T955" s="206"/>
      <c r="U955" s="206"/>
      <c r="V955" s="206"/>
      <c r="W955" s="205"/>
      <c r="X955" s="208"/>
      <c r="Y955" s="237"/>
      <c r="Z955" s="204"/>
      <c r="AA955" s="208"/>
      <c r="AB955" s="208"/>
      <c r="AC955" s="237"/>
      <c r="AD955" s="204"/>
      <c r="AE955" s="207"/>
      <c r="AF955" s="208"/>
      <c r="AG955" s="237"/>
      <c r="AH955" s="204"/>
      <c r="AI955" s="207"/>
      <c r="AJ955" s="208"/>
      <c r="AK955" s="208"/>
      <c r="AL955" s="208"/>
      <c r="AM955" s="208"/>
      <c r="AN955" s="204"/>
      <c r="AO955" s="204"/>
      <c r="AP955" s="237"/>
      <c r="AQ955" s="207"/>
      <c r="AR955" s="208"/>
      <c r="AS955" s="208"/>
    </row>
    <row r="956" spans="1:45" ht="21" customHeight="1">
      <c r="B956" s="25" t="s">
        <v>5375</v>
      </c>
      <c r="C956" s="6" t="s">
        <v>2779</v>
      </c>
      <c r="D956" s="1" t="s">
        <v>2780</v>
      </c>
      <c r="E956" s="1" t="s">
        <v>2781</v>
      </c>
      <c r="F956" s="1" t="s">
        <v>2782</v>
      </c>
      <c r="G956" s="1" t="s">
        <v>2783</v>
      </c>
      <c r="H956" s="18">
        <v>1605084.5</v>
      </c>
      <c r="I956" s="18">
        <v>1514230.66</v>
      </c>
      <c r="J956" s="3">
        <v>1514230.66</v>
      </c>
      <c r="K956" s="3">
        <v>3.7735840305685997E-4</v>
      </c>
      <c r="L956" s="1" t="s">
        <v>2784</v>
      </c>
      <c r="M956" s="1" t="s">
        <v>2133</v>
      </c>
      <c r="N956" s="1" t="s">
        <v>2265</v>
      </c>
      <c r="O956" s="1" t="s">
        <v>2785</v>
      </c>
      <c r="P956" s="1" t="s">
        <v>2740</v>
      </c>
      <c r="Q956" s="1" t="s">
        <v>1980</v>
      </c>
      <c r="R956" s="2">
        <v>0.06</v>
      </c>
      <c r="S956" s="1" t="s">
        <v>2267</v>
      </c>
      <c r="T956" s="2" t="s">
        <v>2786</v>
      </c>
      <c r="U956" s="2"/>
      <c r="V956" s="2"/>
      <c r="Y956" s="212">
        <v>0.19</v>
      </c>
      <c r="Z956" s="24">
        <v>306571</v>
      </c>
      <c r="AA956" s="20" t="s">
        <v>4968</v>
      </c>
      <c r="AC956" s="212">
        <v>9.5699999999999993E-2</v>
      </c>
      <c r="AD956" s="24">
        <v>153606</v>
      </c>
      <c r="AE956" s="20">
        <v>2018.3</v>
      </c>
      <c r="AG956" s="212">
        <v>9.1600000000000001E-2</v>
      </c>
      <c r="AH956" s="24">
        <v>147070</v>
      </c>
      <c r="AI956" s="20">
        <v>2018.6</v>
      </c>
      <c r="AL956" s="24"/>
      <c r="AN956" s="20">
        <f t="shared" si="44"/>
        <v>607247</v>
      </c>
      <c r="AO956" s="20">
        <f t="shared" si="53"/>
        <v>997837.5</v>
      </c>
      <c r="AP956" s="212">
        <f t="shared" si="54"/>
        <v>0.37832712234153404</v>
      </c>
      <c r="AQ956" s="159"/>
    </row>
    <row r="957" spans="1:45" ht="21" customHeight="1">
      <c r="B957" s="25" t="s">
        <v>5376</v>
      </c>
      <c r="C957" s="6" t="s">
        <v>2787</v>
      </c>
      <c r="D957" s="1" t="s">
        <v>2788</v>
      </c>
      <c r="E957" s="1" t="s">
        <v>2789</v>
      </c>
      <c r="F957" s="1" t="s">
        <v>2790</v>
      </c>
      <c r="G957" s="1" t="s">
        <v>2791</v>
      </c>
      <c r="H957" s="18">
        <v>7500000</v>
      </c>
      <c r="I957" s="18">
        <v>6756756.7599999998</v>
      </c>
      <c r="J957" s="3">
        <v>4054054.06</v>
      </c>
      <c r="K957" s="3">
        <v>2702702.6967567564</v>
      </c>
      <c r="L957" s="1" t="s">
        <v>2792</v>
      </c>
      <c r="M957" s="1" t="s">
        <v>2021</v>
      </c>
      <c r="N957" s="1" t="s">
        <v>2793</v>
      </c>
      <c r="O957" s="1" t="s">
        <v>2794</v>
      </c>
      <c r="P957" s="1" t="s">
        <v>2795</v>
      </c>
      <c r="Q957" s="1" t="s">
        <v>1980</v>
      </c>
      <c r="R957" s="2">
        <v>0.11</v>
      </c>
      <c r="S957" s="1" t="s">
        <v>2796</v>
      </c>
      <c r="T957" s="2" t="s">
        <v>2786</v>
      </c>
      <c r="U957" s="2"/>
      <c r="V957" s="2"/>
      <c r="X957" s="20" t="s">
        <v>4966</v>
      </c>
      <c r="Y957" s="212">
        <v>0.3</v>
      </c>
      <c r="Z957" s="24">
        <v>2250000</v>
      </c>
      <c r="AA957" s="20">
        <v>2017.7</v>
      </c>
      <c r="AC957" s="212">
        <v>0.3</v>
      </c>
      <c r="AD957" s="24">
        <v>2250000</v>
      </c>
      <c r="AE957" s="20">
        <v>2017.11</v>
      </c>
      <c r="AG957" s="212">
        <v>0.19819999999999999</v>
      </c>
      <c r="AH957" s="24">
        <v>1486486</v>
      </c>
      <c r="AI957" s="20">
        <v>2018.6</v>
      </c>
      <c r="AL957" s="24"/>
      <c r="AN957" s="20">
        <f t="shared" si="44"/>
        <v>5986486</v>
      </c>
      <c r="AO957" s="20">
        <f t="shared" si="53"/>
        <v>1513514</v>
      </c>
      <c r="AP957" s="212">
        <f t="shared" si="54"/>
        <v>0.79819813333333334</v>
      </c>
      <c r="AQ957" s="159"/>
    </row>
    <row r="958" spans="1:45" s="291" customFormat="1" ht="21" customHeight="1">
      <c r="A958" s="97"/>
      <c r="B958" s="231" t="s">
        <v>7248</v>
      </c>
      <c r="C958" s="232" t="s">
        <v>2787</v>
      </c>
      <c r="D958" s="35" t="s">
        <v>2788</v>
      </c>
      <c r="E958" s="35" t="s">
        <v>2789</v>
      </c>
      <c r="F958" s="35" t="s">
        <v>7249</v>
      </c>
      <c r="G958" s="35" t="s">
        <v>2791</v>
      </c>
      <c r="H958" s="97">
        <v>2972972.97</v>
      </c>
      <c r="I958" s="97">
        <v>2702702.7</v>
      </c>
      <c r="J958" s="167"/>
      <c r="K958" s="167"/>
      <c r="L958" s="35"/>
      <c r="M958" s="35" t="s">
        <v>2021</v>
      </c>
      <c r="N958" s="35" t="s">
        <v>2793</v>
      </c>
      <c r="O958" s="35" t="s">
        <v>7250</v>
      </c>
      <c r="P958" s="35" t="s">
        <v>7251</v>
      </c>
      <c r="Q958" s="35" t="s">
        <v>1929</v>
      </c>
      <c r="R958" s="33">
        <v>0.1</v>
      </c>
      <c r="S958" s="35"/>
      <c r="T958" s="33"/>
      <c r="U958" s="33"/>
      <c r="V958" s="33"/>
      <c r="W958" s="35"/>
      <c r="X958" s="85"/>
      <c r="Y958" s="233"/>
      <c r="Z958" s="37"/>
      <c r="AA958" s="85"/>
      <c r="AB958" s="85"/>
      <c r="AC958" s="233"/>
      <c r="AD958" s="37"/>
      <c r="AE958" s="85"/>
      <c r="AF958" s="85"/>
      <c r="AG958" s="233"/>
      <c r="AH958" s="37"/>
      <c r="AI958" s="85"/>
      <c r="AJ958" s="85"/>
      <c r="AK958" s="85"/>
      <c r="AL958" s="37"/>
      <c r="AM958" s="85"/>
      <c r="AN958" s="85"/>
      <c r="AO958" s="85"/>
      <c r="AP958" s="233"/>
      <c r="AQ958" s="90"/>
      <c r="AR958" s="85"/>
      <c r="AS958" s="85"/>
    </row>
    <row r="959" spans="1:45" ht="21" customHeight="1">
      <c r="B959" s="25" t="s">
        <v>5377</v>
      </c>
      <c r="C959" s="6" t="s">
        <v>2787</v>
      </c>
      <c r="D959" s="1" t="s">
        <v>2788</v>
      </c>
      <c r="E959" s="1" t="s">
        <v>2789</v>
      </c>
      <c r="F959" s="1" t="s">
        <v>2797</v>
      </c>
      <c r="G959" s="1" t="s">
        <v>2798</v>
      </c>
      <c r="H959" s="18">
        <v>176400</v>
      </c>
      <c r="I959" s="18">
        <v>158918.92000000001</v>
      </c>
      <c r="K959" s="3">
        <v>158918.91891891891</v>
      </c>
      <c r="M959" s="1" t="s">
        <v>2021</v>
      </c>
      <c r="N959" s="1" t="s">
        <v>2165</v>
      </c>
      <c r="O959" s="1" t="s">
        <v>2799</v>
      </c>
      <c r="P959" s="1" t="s">
        <v>2529</v>
      </c>
      <c r="Q959" s="1" t="s">
        <v>1980</v>
      </c>
      <c r="R959" s="2">
        <v>0.11</v>
      </c>
      <c r="S959" s="1" t="s">
        <v>2800</v>
      </c>
      <c r="T959" s="2" t="s">
        <v>1982</v>
      </c>
      <c r="U959" s="2"/>
      <c r="V959" s="2"/>
      <c r="X959" s="20" t="s">
        <v>4981</v>
      </c>
      <c r="Y959" s="212">
        <v>8.3299999999999999E-2</v>
      </c>
      <c r="Z959" s="24">
        <v>14700</v>
      </c>
      <c r="AA959" s="20">
        <v>2018.4</v>
      </c>
      <c r="AC959" s="212">
        <v>0.1666</v>
      </c>
      <c r="AD959" s="24">
        <v>29400</v>
      </c>
      <c r="AE959" s="20">
        <v>2018.5</v>
      </c>
      <c r="AG959" s="212">
        <v>8.3299999999999999E-2</v>
      </c>
      <c r="AH959" s="24">
        <v>14700</v>
      </c>
      <c r="AI959" s="20">
        <v>2018.6</v>
      </c>
      <c r="AK959" s="212">
        <v>8.3299999999999999E-2</v>
      </c>
      <c r="AL959" s="24">
        <v>14700</v>
      </c>
      <c r="AM959" s="20">
        <v>2018.7</v>
      </c>
      <c r="AN959" s="20">
        <f t="shared" ref="AN959" si="57">Z959+AD959+AH959+AL959</f>
        <v>73500</v>
      </c>
      <c r="AO959" s="20">
        <f t="shared" si="53"/>
        <v>102900</v>
      </c>
      <c r="AP959" s="212">
        <f t="shared" si="54"/>
        <v>0.41666666666666669</v>
      </c>
      <c r="AQ959" s="159"/>
    </row>
    <row r="960" spans="1:45" ht="21" customHeight="1">
      <c r="B960" s="25" t="s">
        <v>5378</v>
      </c>
      <c r="C960" s="6" t="s">
        <v>2787</v>
      </c>
      <c r="D960" s="1" t="s">
        <v>2788</v>
      </c>
      <c r="E960" s="1" t="s">
        <v>2789</v>
      </c>
      <c r="F960" s="1" t="s">
        <v>4409</v>
      </c>
      <c r="G960" s="1" t="s">
        <v>4410</v>
      </c>
      <c r="H960" s="18">
        <v>1981510</v>
      </c>
      <c r="I960" s="18">
        <f>SUM(J960:K960)</f>
        <v>1693598.2905982907</v>
      </c>
      <c r="J960" s="3">
        <v>1016158.98</v>
      </c>
      <c r="K960" s="3">
        <v>677439.31059829076</v>
      </c>
      <c r="M960" s="1" t="s">
        <v>2021</v>
      </c>
      <c r="N960" s="1" t="s">
        <v>4411</v>
      </c>
      <c r="O960" s="1" t="s">
        <v>4412</v>
      </c>
      <c r="P960" s="1" t="s">
        <v>2740</v>
      </c>
      <c r="Q960" s="1" t="s">
        <v>1980</v>
      </c>
      <c r="R960" s="2" t="s">
        <v>3423</v>
      </c>
      <c r="S960" s="1" t="s">
        <v>4413</v>
      </c>
      <c r="T960" s="2" t="s">
        <v>1982</v>
      </c>
      <c r="U960" s="2"/>
      <c r="V960" s="2"/>
      <c r="X960" s="20" t="s">
        <v>4966</v>
      </c>
      <c r="Y960" s="212">
        <v>0.3</v>
      </c>
      <c r="Z960" s="24">
        <v>593810</v>
      </c>
      <c r="AA960" s="20">
        <v>2017.7</v>
      </c>
      <c r="AC960" s="212">
        <v>0.3</v>
      </c>
      <c r="AD960" s="24">
        <v>595050</v>
      </c>
      <c r="AE960" s="159" t="s">
        <v>5001</v>
      </c>
      <c r="AG960" s="212">
        <v>0.1983</v>
      </c>
      <c r="AH960" s="3">
        <v>392914</v>
      </c>
      <c r="AI960" s="20">
        <v>2018.6</v>
      </c>
      <c r="AN960" s="24">
        <f t="shared" ref="AN960:AN1026" si="58">Z960+AD960+AH960+AL960</f>
        <v>1581774</v>
      </c>
      <c r="AO960" s="24">
        <f t="shared" si="53"/>
        <v>399736</v>
      </c>
      <c r="AP960" s="212">
        <f t="shared" si="54"/>
        <v>0.79826697821358461</v>
      </c>
      <c r="AQ960" s="159"/>
    </row>
    <row r="961" spans="2:43" ht="21" customHeight="1">
      <c r="B961" s="25" t="s">
        <v>5379</v>
      </c>
      <c r="C961" s="6" t="s">
        <v>2801</v>
      </c>
      <c r="D961" s="1" t="s">
        <v>2802</v>
      </c>
      <c r="E961" s="1" t="s">
        <v>2803</v>
      </c>
      <c r="F961" s="1" t="s">
        <v>2804</v>
      </c>
      <c r="G961" s="1" t="s">
        <v>2805</v>
      </c>
      <c r="H961" s="18">
        <v>1457100</v>
      </c>
      <c r="I961" s="18">
        <v>1374622.64</v>
      </c>
      <c r="J961" s="3">
        <v>1374622.64</v>
      </c>
      <c r="K961" s="3">
        <v>1.5094340778887272E-3</v>
      </c>
      <c r="L961" s="1" t="s">
        <v>2806</v>
      </c>
      <c r="M961" s="1" t="s">
        <v>2021</v>
      </c>
      <c r="N961" s="1" t="s">
        <v>2613</v>
      </c>
      <c r="O961" s="1" t="s">
        <v>2807</v>
      </c>
      <c r="P961" s="1" t="s">
        <v>2628</v>
      </c>
      <c r="Q961" s="1" t="s">
        <v>2032</v>
      </c>
      <c r="R961" s="2">
        <v>0.06</v>
      </c>
      <c r="S961" s="1" t="s">
        <v>2808</v>
      </c>
      <c r="T961" s="2" t="s">
        <v>2786</v>
      </c>
      <c r="U961" s="2"/>
      <c r="V961" s="2"/>
      <c r="X961" s="20" t="s">
        <v>4966</v>
      </c>
      <c r="Y961" s="212">
        <v>0.3</v>
      </c>
      <c r="Z961" s="24">
        <v>437130</v>
      </c>
      <c r="AA961" s="20">
        <v>2017.6</v>
      </c>
      <c r="AB961" s="20" t="s">
        <v>5010</v>
      </c>
      <c r="AC961" s="212">
        <v>0.3</v>
      </c>
      <c r="AD961" s="24">
        <v>437130</v>
      </c>
      <c r="AE961" s="20">
        <v>2017.7</v>
      </c>
      <c r="AF961" s="20" t="s">
        <v>5010</v>
      </c>
      <c r="AG961" s="212">
        <v>0.3</v>
      </c>
      <c r="AH961" s="24">
        <v>437130</v>
      </c>
      <c r="AI961" s="20" t="s">
        <v>4978</v>
      </c>
      <c r="AL961" s="24"/>
      <c r="AN961" s="20">
        <f t="shared" si="58"/>
        <v>1311390</v>
      </c>
      <c r="AO961" s="20">
        <f t="shared" si="53"/>
        <v>145710</v>
      </c>
      <c r="AP961" s="212">
        <f t="shared" si="54"/>
        <v>0.9</v>
      </c>
      <c r="AQ961" s="159"/>
    </row>
    <row r="962" spans="2:43" ht="21" customHeight="1">
      <c r="B962" s="25" t="s">
        <v>5380</v>
      </c>
      <c r="C962" s="6" t="s">
        <v>2801</v>
      </c>
      <c r="D962" s="1" t="s">
        <v>2802</v>
      </c>
      <c r="E962" s="1" t="s">
        <v>2803</v>
      </c>
      <c r="F962" s="1" t="s">
        <v>2809</v>
      </c>
      <c r="G962" s="1" t="s">
        <v>2810</v>
      </c>
      <c r="H962" s="18">
        <v>3026000</v>
      </c>
      <c r="I962" s="18">
        <v>2854716.98</v>
      </c>
      <c r="J962" s="3">
        <v>2854716.98</v>
      </c>
      <c r="K962" s="3">
        <v>1.1320752091705799E-3</v>
      </c>
      <c r="L962" s="1" t="s">
        <v>2811</v>
      </c>
      <c r="M962" s="1" t="s">
        <v>2021</v>
      </c>
      <c r="N962" s="1" t="s">
        <v>2812</v>
      </c>
      <c r="O962" s="1" t="s">
        <v>2807</v>
      </c>
      <c r="P962" s="1" t="s">
        <v>2628</v>
      </c>
      <c r="Q962" s="1" t="s">
        <v>2032</v>
      </c>
      <c r="R962" s="2">
        <v>0.06</v>
      </c>
      <c r="S962" s="1" t="s">
        <v>2808</v>
      </c>
      <c r="T962" s="2" t="s">
        <v>2786</v>
      </c>
      <c r="U962" s="2"/>
      <c r="V962" s="2"/>
      <c r="X962" s="20" t="s">
        <v>4966</v>
      </c>
      <c r="Y962" s="212">
        <v>0.3</v>
      </c>
      <c r="Z962" s="24">
        <v>907800</v>
      </c>
      <c r="AA962" s="20">
        <v>2017.6</v>
      </c>
      <c r="AB962" s="20" t="s">
        <v>5010</v>
      </c>
      <c r="AC962" s="212">
        <v>0.3</v>
      </c>
      <c r="AD962" s="24">
        <v>907800</v>
      </c>
      <c r="AE962" s="20">
        <v>2017.7</v>
      </c>
      <c r="AF962" s="20" t="s">
        <v>5010</v>
      </c>
      <c r="AG962" s="212">
        <v>0.3</v>
      </c>
      <c r="AH962" s="24">
        <v>907800</v>
      </c>
      <c r="AI962" s="20" t="s">
        <v>4978</v>
      </c>
      <c r="AL962" s="24"/>
      <c r="AN962" s="20">
        <f t="shared" si="58"/>
        <v>2723400</v>
      </c>
      <c r="AO962" s="20">
        <f t="shared" si="53"/>
        <v>302600</v>
      </c>
      <c r="AP962" s="212">
        <f t="shared" si="54"/>
        <v>0.9</v>
      </c>
      <c r="AQ962" s="159"/>
    </row>
    <row r="963" spans="2:43" ht="21" customHeight="1">
      <c r="B963" s="25" t="s">
        <v>5381</v>
      </c>
      <c r="C963" s="6" t="s">
        <v>2801</v>
      </c>
      <c r="D963" s="1" t="s">
        <v>2802</v>
      </c>
      <c r="E963" s="1" t="s">
        <v>2803</v>
      </c>
      <c r="F963" s="1" t="s">
        <v>2814</v>
      </c>
      <c r="G963" s="1" t="s">
        <v>2815</v>
      </c>
      <c r="H963" s="18">
        <v>372000</v>
      </c>
      <c r="I963" s="18">
        <f>H963/1.06</f>
        <v>350943.39622641506</v>
      </c>
      <c r="J963" s="3">
        <v>350943.4</v>
      </c>
      <c r="K963" s="3">
        <v>-3.7735849618911743E-3</v>
      </c>
      <c r="L963" s="1" t="s">
        <v>2816</v>
      </c>
      <c r="M963" s="1" t="s">
        <v>2021</v>
      </c>
      <c r="N963" s="1" t="s">
        <v>2812</v>
      </c>
      <c r="O963" s="1" t="s">
        <v>2817</v>
      </c>
      <c r="P963" s="1" t="s">
        <v>2818</v>
      </c>
      <c r="Q963" s="1" t="s">
        <v>2032</v>
      </c>
      <c r="R963" s="2">
        <v>0.06</v>
      </c>
      <c r="S963" s="1" t="s">
        <v>2808</v>
      </c>
      <c r="T963" s="2" t="s">
        <v>2786</v>
      </c>
      <c r="U963" s="2"/>
      <c r="V963" s="2"/>
      <c r="Y963" s="212">
        <v>0.9</v>
      </c>
      <c r="Z963" s="24">
        <v>334800</v>
      </c>
      <c r="AA963" s="20">
        <v>2018.3</v>
      </c>
      <c r="AL963" s="24"/>
      <c r="AN963" s="20">
        <f t="shared" si="58"/>
        <v>334800</v>
      </c>
      <c r="AO963" s="20">
        <f t="shared" si="53"/>
        <v>37200</v>
      </c>
      <c r="AP963" s="212">
        <f t="shared" si="54"/>
        <v>0.9</v>
      </c>
      <c r="AQ963" s="159"/>
    </row>
    <row r="964" spans="2:43" ht="21" customHeight="1">
      <c r="B964" s="25" t="s">
        <v>5382</v>
      </c>
      <c r="C964" s="6" t="s">
        <v>4414</v>
      </c>
      <c r="D964" s="1" t="s">
        <v>4415</v>
      </c>
      <c r="E964" s="1" t="s">
        <v>4416</v>
      </c>
      <c r="F964" s="1" t="s">
        <v>4417</v>
      </c>
      <c r="G964" s="1" t="s">
        <v>4418</v>
      </c>
      <c r="H964" s="18">
        <v>4776242</v>
      </c>
      <c r="I964" s="18">
        <v>4082258.12</v>
      </c>
      <c r="J964" s="3">
        <v>4082258.12</v>
      </c>
      <c r="K964" s="3">
        <v>-3.4188013523817062E-4</v>
      </c>
      <c r="M964" s="1" t="s">
        <v>2021</v>
      </c>
      <c r="N964" s="1" t="s">
        <v>2279</v>
      </c>
      <c r="O964" s="1" t="s">
        <v>2807</v>
      </c>
      <c r="P964" s="1" t="s">
        <v>2628</v>
      </c>
      <c r="Q964" s="1" t="s">
        <v>2032</v>
      </c>
      <c r="R964" s="2" t="s">
        <v>3423</v>
      </c>
      <c r="S964" s="1" t="s">
        <v>4419</v>
      </c>
      <c r="T964" s="2" t="s">
        <v>1982</v>
      </c>
      <c r="U964" s="2"/>
      <c r="V964" s="2"/>
      <c r="X964" s="20" t="s">
        <v>4966</v>
      </c>
      <c r="Y964" s="212">
        <v>0.3</v>
      </c>
      <c r="Z964" s="24">
        <v>1431948</v>
      </c>
      <c r="AA964" s="20">
        <v>2017.6</v>
      </c>
      <c r="AB964" s="20" t="s">
        <v>5010</v>
      </c>
      <c r="AC964" s="212">
        <v>0.3</v>
      </c>
      <c r="AD964" s="24">
        <v>1431948</v>
      </c>
      <c r="AE964" s="159" t="s">
        <v>4998</v>
      </c>
      <c r="AF964" s="20" t="s">
        <v>5004</v>
      </c>
      <c r="AG964" s="212">
        <v>0.3</v>
      </c>
      <c r="AH964" s="24">
        <v>1432872.6</v>
      </c>
      <c r="AI964" s="159" t="s">
        <v>5073</v>
      </c>
      <c r="AN964" s="24">
        <f t="shared" si="58"/>
        <v>4296768.5999999996</v>
      </c>
      <c r="AO964" s="24">
        <f t="shared" si="53"/>
        <v>479473.40000000037</v>
      </c>
      <c r="AP964" s="212">
        <f t="shared" si="54"/>
        <v>0.89961283368807521</v>
      </c>
      <c r="AQ964" s="159"/>
    </row>
    <row r="965" spans="2:43" ht="21" customHeight="1">
      <c r="B965" s="25" t="s">
        <v>5383</v>
      </c>
      <c r="C965" s="6" t="s">
        <v>4414</v>
      </c>
      <c r="D965" s="1" t="s">
        <v>4415</v>
      </c>
      <c r="E965" s="1" t="s">
        <v>4416</v>
      </c>
      <c r="F965" s="1" t="s">
        <v>4420</v>
      </c>
      <c r="G965" s="8" t="s">
        <v>1250</v>
      </c>
      <c r="H965" s="18">
        <v>116068</v>
      </c>
      <c r="I965" s="18">
        <v>99203.42</v>
      </c>
      <c r="J965" s="3">
        <v>99203.42</v>
      </c>
      <c r="K965" s="3">
        <v>-1.1965811863774434E-3</v>
      </c>
      <c r="M965" s="1" t="s">
        <v>2021</v>
      </c>
      <c r="N965" s="1" t="s">
        <v>2279</v>
      </c>
      <c r="O965" s="1" t="s">
        <v>2043</v>
      </c>
      <c r="P965" s="1" t="s">
        <v>2818</v>
      </c>
      <c r="Q965" s="1" t="s">
        <v>2032</v>
      </c>
      <c r="R965" s="2" t="s">
        <v>3423</v>
      </c>
      <c r="S965" s="1" t="s">
        <v>1502</v>
      </c>
      <c r="T965" s="2" t="s">
        <v>1982</v>
      </c>
      <c r="U965" s="2"/>
      <c r="V965" s="2"/>
      <c r="Y965" s="212"/>
      <c r="Z965" s="24"/>
      <c r="AE965" s="159"/>
      <c r="AI965" s="159"/>
      <c r="AN965" s="24">
        <f t="shared" si="58"/>
        <v>0</v>
      </c>
      <c r="AO965" s="24">
        <f t="shared" ref="AO965:AO985" si="59">H965-AN965</f>
        <v>116068</v>
      </c>
      <c r="AP965" s="212">
        <f t="shared" ref="AP965:AP985" si="60">AN965/H965</f>
        <v>0</v>
      </c>
      <c r="AQ965" s="159"/>
    </row>
    <row r="966" spans="2:43" ht="21" customHeight="1">
      <c r="B966" s="25" t="s">
        <v>5384</v>
      </c>
      <c r="C966" s="6" t="s">
        <v>4414</v>
      </c>
      <c r="D966" s="1" t="s">
        <v>4415</v>
      </c>
      <c r="E966" s="1" t="s">
        <v>4416</v>
      </c>
      <c r="F966" s="1" t="s">
        <v>4421</v>
      </c>
      <c r="G966" s="1" t="s">
        <v>4422</v>
      </c>
      <c r="H966" s="18">
        <v>601850</v>
      </c>
      <c r="I966" s="18">
        <f>SUM(J966:K966)</f>
        <v>514401.70940170944</v>
      </c>
      <c r="J966" s="3">
        <v>51440.18</v>
      </c>
      <c r="K966" s="3">
        <v>462961.52940170944</v>
      </c>
      <c r="M966" s="1" t="s">
        <v>2021</v>
      </c>
      <c r="N966" s="1" t="s">
        <v>4423</v>
      </c>
      <c r="O966" s="1" t="s">
        <v>4412</v>
      </c>
      <c r="P966" s="1" t="s">
        <v>2628</v>
      </c>
      <c r="Q966" s="1" t="s">
        <v>2032</v>
      </c>
      <c r="R966" s="2" t="s">
        <v>3423</v>
      </c>
      <c r="S966" s="1" t="s">
        <v>4419</v>
      </c>
      <c r="T966" s="2" t="s">
        <v>1982</v>
      </c>
      <c r="U966" s="2"/>
      <c r="V966" s="2"/>
      <c r="X966" s="20" t="s">
        <v>4966</v>
      </c>
      <c r="Y966" s="212">
        <v>0.3</v>
      </c>
      <c r="Z966" s="24">
        <v>180475</v>
      </c>
      <c r="AA966" s="20">
        <v>2017.6</v>
      </c>
      <c r="AB966" s="20" t="s">
        <v>5010</v>
      </c>
      <c r="AC966" s="212">
        <v>0.3</v>
      </c>
      <c r="AD966" s="24">
        <v>180475</v>
      </c>
      <c r="AE966" s="159" t="s">
        <v>4998</v>
      </c>
      <c r="AF966" s="20" t="s">
        <v>5004</v>
      </c>
      <c r="AG966" s="212">
        <v>0.3</v>
      </c>
      <c r="AH966" s="24">
        <v>180475</v>
      </c>
      <c r="AI966" s="159" t="s">
        <v>5073</v>
      </c>
      <c r="AN966" s="24">
        <f t="shared" si="58"/>
        <v>541425</v>
      </c>
      <c r="AO966" s="24">
        <f t="shared" si="59"/>
        <v>60425</v>
      </c>
      <c r="AP966" s="212">
        <f t="shared" si="60"/>
        <v>0.89960122954224475</v>
      </c>
      <c r="AQ966" s="159"/>
    </row>
    <row r="967" spans="2:43" ht="21" customHeight="1">
      <c r="B967" s="25" t="s">
        <v>5385</v>
      </c>
      <c r="C967" s="6" t="s">
        <v>4414</v>
      </c>
      <c r="D967" s="1" t="s">
        <v>4415</v>
      </c>
      <c r="E967" s="1" t="s">
        <v>4416</v>
      </c>
      <c r="F967" s="1" t="s">
        <v>4424</v>
      </c>
      <c r="G967" s="100" t="s">
        <v>4951</v>
      </c>
      <c r="H967" s="18">
        <v>2999935</v>
      </c>
      <c r="I967" s="18">
        <v>2564047.0099999998</v>
      </c>
      <c r="J967" s="3">
        <f>H967/1.17</f>
        <v>2564047.0085470085</v>
      </c>
      <c r="K967" s="3">
        <v>0</v>
      </c>
      <c r="M967" s="1" t="s">
        <v>2021</v>
      </c>
      <c r="N967" s="1" t="s">
        <v>3567</v>
      </c>
      <c r="O967" s="1" t="s">
        <v>5269</v>
      </c>
      <c r="P967" s="1" t="s">
        <v>2628</v>
      </c>
      <c r="Q967" s="1" t="s">
        <v>2032</v>
      </c>
      <c r="R967" s="2" t="s">
        <v>3423</v>
      </c>
      <c r="S967" s="1" t="s">
        <v>4419</v>
      </c>
      <c r="T967" s="2" t="s">
        <v>1982</v>
      </c>
      <c r="U967" s="2"/>
      <c r="V967" s="2"/>
      <c r="Y967" s="212"/>
      <c r="Z967" s="24"/>
      <c r="AE967" s="159"/>
      <c r="AI967" s="159"/>
      <c r="AK967" s="30">
        <v>0.9</v>
      </c>
      <c r="AL967" s="24">
        <v>111073.5</v>
      </c>
      <c r="AM967" s="20">
        <v>2018.3</v>
      </c>
      <c r="AN967" s="24">
        <f t="shared" si="58"/>
        <v>111073.5</v>
      </c>
      <c r="AO967" s="24">
        <f t="shared" si="59"/>
        <v>2888861.5</v>
      </c>
      <c r="AP967" s="212">
        <f t="shared" si="60"/>
        <v>3.7025302214881324E-2</v>
      </c>
      <c r="AQ967" s="159"/>
    </row>
    <row r="968" spans="2:43" ht="21" customHeight="1">
      <c r="B968" s="25" t="s">
        <v>5386</v>
      </c>
      <c r="C968" s="6" t="s">
        <v>4414</v>
      </c>
      <c r="D968" s="1" t="s">
        <v>4415</v>
      </c>
      <c r="E968" s="1" t="s">
        <v>4416</v>
      </c>
      <c r="F968" s="1" t="s">
        <v>4426</v>
      </c>
      <c r="G968" s="1" t="s">
        <v>4427</v>
      </c>
      <c r="H968" s="18">
        <v>4674910</v>
      </c>
      <c r="I968" s="18">
        <v>3995649.57</v>
      </c>
      <c r="J968" s="3">
        <v>3995649.57</v>
      </c>
      <c r="K968" s="3">
        <v>2.6495731435716152E-3</v>
      </c>
      <c r="M968" s="1" t="s">
        <v>2021</v>
      </c>
      <c r="N968" s="1" t="s">
        <v>4157</v>
      </c>
      <c r="O968" s="1" t="s">
        <v>4412</v>
      </c>
      <c r="P968" s="1" t="s">
        <v>2628</v>
      </c>
      <c r="Q968" s="1" t="s">
        <v>2032</v>
      </c>
      <c r="R968" s="2" t="s">
        <v>3423</v>
      </c>
      <c r="S968" s="1" t="s">
        <v>4419</v>
      </c>
      <c r="T968" s="2" t="s">
        <v>1982</v>
      </c>
      <c r="U968" s="2"/>
      <c r="V968" s="2"/>
      <c r="X968" s="20" t="s">
        <v>4966</v>
      </c>
      <c r="Y968" s="212">
        <v>0.3</v>
      </c>
      <c r="Z968" s="24">
        <v>1402460</v>
      </c>
      <c r="AA968" s="20">
        <v>2017.6</v>
      </c>
      <c r="AB968" s="20" t="s">
        <v>5010</v>
      </c>
      <c r="AC968" s="212">
        <v>0.3</v>
      </c>
      <c r="AD968" s="24">
        <v>1402480</v>
      </c>
      <c r="AE968" s="159" t="s">
        <v>4998</v>
      </c>
      <c r="AF968" s="20" t="s">
        <v>5004</v>
      </c>
      <c r="AG968" s="212">
        <v>0.3</v>
      </c>
      <c r="AH968" s="24">
        <v>1402473</v>
      </c>
      <c r="AI968" s="159" t="s">
        <v>5073</v>
      </c>
      <c r="AN968" s="24">
        <f t="shared" si="58"/>
        <v>4207413</v>
      </c>
      <c r="AO968" s="24">
        <f t="shared" si="59"/>
        <v>467497</v>
      </c>
      <c r="AP968" s="212">
        <f t="shared" si="60"/>
        <v>0.89999871655283203</v>
      </c>
      <c r="AQ968" s="159"/>
    </row>
    <row r="969" spans="2:43" ht="21" customHeight="1">
      <c r="B969" s="25" t="s">
        <v>5387</v>
      </c>
      <c r="C969" s="6" t="s">
        <v>4414</v>
      </c>
      <c r="D969" s="1" t="s">
        <v>4415</v>
      </c>
      <c r="E969" s="1" t="s">
        <v>4416</v>
      </c>
      <c r="F969" s="1" t="s">
        <v>4429</v>
      </c>
      <c r="G969" s="8" t="s">
        <v>4428</v>
      </c>
      <c r="H969" s="18">
        <v>112350</v>
      </c>
      <c r="I969" s="18">
        <v>96025.64</v>
      </c>
      <c r="J969" s="3">
        <v>96025.64</v>
      </c>
      <c r="K969" s="3">
        <v>1.0256410314468667E-3</v>
      </c>
      <c r="M969" s="1" t="s">
        <v>2021</v>
      </c>
      <c r="N969" s="1" t="s">
        <v>4157</v>
      </c>
      <c r="O969" s="1" t="s">
        <v>5361</v>
      </c>
      <c r="P969" s="1" t="s">
        <v>5362</v>
      </c>
      <c r="Q969" s="1" t="s">
        <v>2032</v>
      </c>
      <c r="R969" s="2" t="s">
        <v>3423</v>
      </c>
      <c r="S969" s="1" t="s">
        <v>4419</v>
      </c>
      <c r="T969" s="2" t="s">
        <v>1982</v>
      </c>
      <c r="U969" s="2"/>
      <c r="V969" s="2"/>
      <c r="Y969" s="212">
        <v>0.9</v>
      </c>
      <c r="Z969" s="24">
        <v>101115</v>
      </c>
      <c r="AA969" s="20">
        <v>2018.3</v>
      </c>
      <c r="AE969" s="159"/>
      <c r="AI969" s="159"/>
      <c r="AN969" s="24">
        <f t="shared" si="58"/>
        <v>101115</v>
      </c>
      <c r="AO969" s="24">
        <f t="shared" si="59"/>
        <v>11235</v>
      </c>
      <c r="AP969" s="212">
        <f t="shared" si="60"/>
        <v>0.9</v>
      </c>
      <c r="AQ969" s="159"/>
    </row>
    <row r="970" spans="2:43" ht="21" customHeight="1">
      <c r="B970" s="25" t="s">
        <v>5388</v>
      </c>
      <c r="C970" s="6" t="s">
        <v>4414</v>
      </c>
      <c r="D970" s="1" t="s">
        <v>4415</v>
      </c>
      <c r="E970" s="1" t="s">
        <v>4416</v>
      </c>
      <c r="F970" s="1" t="s">
        <v>4430</v>
      </c>
      <c r="G970" s="1" t="s">
        <v>4431</v>
      </c>
      <c r="H970" s="18">
        <v>1435100</v>
      </c>
      <c r="I970" s="18">
        <v>1226581.2</v>
      </c>
      <c r="J970" s="3">
        <v>1226581.2</v>
      </c>
      <c r="K970" s="3">
        <v>-3.4188032150268555E-3</v>
      </c>
      <c r="M970" s="1" t="s">
        <v>2021</v>
      </c>
      <c r="N970" s="1" t="s">
        <v>4432</v>
      </c>
      <c r="O970" s="1" t="s">
        <v>2758</v>
      </c>
      <c r="P970" s="1" t="s">
        <v>2698</v>
      </c>
      <c r="Q970" s="1" t="s">
        <v>2032</v>
      </c>
      <c r="R970" s="2" t="s">
        <v>3423</v>
      </c>
      <c r="S970" s="1" t="s">
        <v>4419</v>
      </c>
      <c r="T970" s="2" t="s">
        <v>1982</v>
      </c>
      <c r="U970" s="2"/>
      <c r="V970" s="2"/>
      <c r="X970" s="20" t="s">
        <v>5074</v>
      </c>
      <c r="Y970" s="212">
        <v>0.6</v>
      </c>
      <c r="Z970" s="24">
        <v>849086.08</v>
      </c>
      <c r="AA970" s="20">
        <v>2017.8</v>
      </c>
      <c r="AB970" s="20" t="s">
        <v>5074</v>
      </c>
      <c r="AC970" s="212">
        <v>0.3</v>
      </c>
      <c r="AD970" s="24">
        <v>427569.91999999998</v>
      </c>
      <c r="AE970" s="159" t="s">
        <v>5073</v>
      </c>
      <c r="AI970" s="159"/>
      <c r="AN970" s="24">
        <f t="shared" si="58"/>
        <v>1276656</v>
      </c>
      <c r="AO970" s="24">
        <f t="shared" si="59"/>
        <v>158444</v>
      </c>
      <c r="AP970" s="212">
        <f t="shared" si="60"/>
        <v>0.88959375653264583</v>
      </c>
      <c r="AQ970" s="159"/>
    </row>
    <row r="971" spans="2:43" ht="21" customHeight="1">
      <c r="B971" s="25" t="s">
        <v>5389</v>
      </c>
      <c r="C971" s="6" t="s">
        <v>4414</v>
      </c>
      <c r="D971" s="1" t="s">
        <v>4415</v>
      </c>
      <c r="E971" s="1" t="s">
        <v>4416</v>
      </c>
      <c r="F971" s="1" t="s">
        <v>4433</v>
      </c>
      <c r="G971" s="1" t="s">
        <v>4434</v>
      </c>
      <c r="H971" s="18">
        <v>5435930</v>
      </c>
      <c r="I971" s="18">
        <v>4646094.0199999996</v>
      </c>
      <c r="J971" s="3">
        <v>4646094.0199999996</v>
      </c>
      <c r="K971" s="3">
        <v>-2.9059825465083122E-3</v>
      </c>
      <c r="M971" s="1" t="s">
        <v>2021</v>
      </c>
      <c r="N971" s="1" t="s">
        <v>4435</v>
      </c>
      <c r="O971" s="1" t="s">
        <v>2733</v>
      </c>
      <c r="P971" s="1" t="s">
        <v>2759</v>
      </c>
      <c r="Q971" s="1" t="s">
        <v>2032</v>
      </c>
      <c r="R971" s="2" t="s">
        <v>3423</v>
      </c>
      <c r="S971" s="1" t="s">
        <v>4419</v>
      </c>
      <c r="T971" s="2" t="s">
        <v>1982</v>
      </c>
      <c r="U971" s="2"/>
      <c r="V971" s="2"/>
      <c r="X971" s="20" t="s">
        <v>5074</v>
      </c>
      <c r="Y971" s="212">
        <v>0.6</v>
      </c>
      <c r="Z971" s="24">
        <v>3261120</v>
      </c>
      <c r="AA971" s="20">
        <v>2017.8</v>
      </c>
      <c r="AB971" s="20" t="s">
        <v>5074</v>
      </c>
      <c r="AC971" s="212">
        <v>0.3</v>
      </c>
      <c r="AD971" s="24">
        <v>1625470</v>
      </c>
      <c r="AE971" s="159" t="s">
        <v>5073</v>
      </c>
      <c r="AI971" s="159"/>
      <c r="AN971" s="24">
        <f t="shared" si="58"/>
        <v>4886590</v>
      </c>
      <c r="AO971" s="24">
        <f t="shared" si="59"/>
        <v>549340</v>
      </c>
      <c r="AP971" s="212">
        <f t="shared" si="60"/>
        <v>0.8989427752012995</v>
      </c>
      <c r="AQ971" s="159"/>
    </row>
    <row r="972" spans="2:43" ht="21" customHeight="1">
      <c r="B972" s="25" t="s">
        <v>5282</v>
      </c>
      <c r="C972" s="6" t="s">
        <v>4414</v>
      </c>
      <c r="D972" s="1" t="s">
        <v>4415</v>
      </c>
      <c r="E972" s="1" t="s">
        <v>4416</v>
      </c>
      <c r="F972" s="1" t="s">
        <v>5283</v>
      </c>
      <c r="G972" s="1" t="s">
        <v>5284</v>
      </c>
      <c r="H972" s="18">
        <v>5435930</v>
      </c>
      <c r="I972" s="18">
        <v>4646094.0199999996</v>
      </c>
      <c r="K972" s="3">
        <f>(H972/1.17-J972)</f>
        <v>4646094.017094017</v>
      </c>
      <c r="M972" s="1" t="s">
        <v>2021</v>
      </c>
      <c r="N972" s="1" t="s">
        <v>4435</v>
      </c>
      <c r="O972" s="1" t="s">
        <v>5285</v>
      </c>
      <c r="P972" s="1" t="s">
        <v>5262</v>
      </c>
      <c r="Q972" s="1" t="s">
        <v>1902</v>
      </c>
      <c r="R972" s="2">
        <v>0.17</v>
      </c>
      <c r="S972" s="1" t="s">
        <v>4419</v>
      </c>
      <c r="T972" s="2" t="s">
        <v>1904</v>
      </c>
      <c r="U972" s="2"/>
      <c r="V972" s="2"/>
      <c r="Y972" s="212"/>
      <c r="Z972" s="24"/>
      <c r="AE972" s="159"/>
      <c r="AI972" s="159"/>
      <c r="AN972" s="24">
        <f t="shared" si="58"/>
        <v>0</v>
      </c>
      <c r="AO972" s="24">
        <f t="shared" si="59"/>
        <v>5435930</v>
      </c>
      <c r="AP972" s="212">
        <f t="shared" si="60"/>
        <v>0</v>
      </c>
      <c r="AQ972" s="159"/>
    </row>
    <row r="973" spans="2:43" ht="21" customHeight="1">
      <c r="B973" s="25" t="s">
        <v>5390</v>
      </c>
      <c r="C973" s="6" t="s">
        <v>116</v>
      </c>
      <c r="D973" s="1" t="s">
        <v>117</v>
      </c>
      <c r="E973" s="1" t="s">
        <v>4416</v>
      </c>
      <c r="F973" s="1" t="s">
        <v>4436</v>
      </c>
      <c r="G973" s="1" t="s">
        <v>4437</v>
      </c>
      <c r="H973" s="18">
        <v>1236000</v>
      </c>
      <c r="I973" s="18">
        <v>1056410.26</v>
      </c>
      <c r="J973" s="3">
        <v>1056410.26</v>
      </c>
      <c r="K973" s="3">
        <v>-3.5897435154765844E-3</v>
      </c>
      <c r="M973" s="1" t="s">
        <v>2021</v>
      </c>
      <c r="N973" s="1" t="s">
        <v>2012</v>
      </c>
      <c r="O973" s="1" t="s">
        <v>2560</v>
      </c>
      <c r="P973" s="1" t="s">
        <v>4389</v>
      </c>
      <c r="Q973" s="1" t="s">
        <v>2032</v>
      </c>
      <c r="R973" s="2" t="s">
        <v>3423</v>
      </c>
      <c r="S973" s="1" t="s">
        <v>4438</v>
      </c>
      <c r="T973" s="2" t="s">
        <v>1982</v>
      </c>
      <c r="U973" s="2"/>
      <c r="V973" s="2"/>
      <c r="Y973" s="212">
        <v>0.9</v>
      </c>
      <c r="Z973" s="24">
        <v>1112400</v>
      </c>
      <c r="AA973" s="20">
        <v>2018.1</v>
      </c>
      <c r="AE973" s="159"/>
      <c r="AI973" s="159"/>
      <c r="AN973" s="24">
        <f t="shared" si="58"/>
        <v>1112400</v>
      </c>
      <c r="AO973" s="24">
        <f t="shared" si="59"/>
        <v>123600</v>
      </c>
      <c r="AP973" s="212">
        <f t="shared" si="60"/>
        <v>0.9</v>
      </c>
      <c r="AQ973" s="159"/>
    </row>
    <row r="974" spans="2:43" ht="21" customHeight="1">
      <c r="B974" s="25" t="s">
        <v>5391</v>
      </c>
      <c r="C974" s="6" t="s">
        <v>116</v>
      </c>
      <c r="D974" s="1" t="s">
        <v>117</v>
      </c>
      <c r="E974" s="1" t="s">
        <v>4416</v>
      </c>
      <c r="F974" s="1" t="s">
        <v>4439</v>
      </c>
      <c r="G974" s="1" t="s">
        <v>4440</v>
      </c>
      <c r="H974" s="18">
        <v>171560</v>
      </c>
      <c r="I974" s="18">
        <v>146632.47863247865</v>
      </c>
      <c r="J974" s="3">
        <f>H974/1.17</f>
        <v>146632.47863247865</v>
      </c>
      <c r="K974" s="3">
        <v>0</v>
      </c>
      <c r="M974" s="1" t="s">
        <v>2021</v>
      </c>
      <c r="N974" s="1" t="s">
        <v>2012</v>
      </c>
      <c r="O974" s="1">
        <v>2018.02</v>
      </c>
      <c r="P974" s="1" t="s">
        <v>2818</v>
      </c>
      <c r="Q974" s="1" t="s">
        <v>2032</v>
      </c>
      <c r="R974" s="2" t="s">
        <v>3423</v>
      </c>
      <c r="S974" s="1" t="s">
        <v>1503</v>
      </c>
      <c r="T974" s="2" t="s">
        <v>1982</v>
      </c>
      <c r="U974" s="2"/>
      <c r="V974" s="2"/>
      <c r="Y974" s="212">
        <v>0.9</v>
      </c>
      <c r="Z974" s="24">
        <v>154404</v>
      </c>
      <c r="AA974" s="20">
        <v>2018.3</v>
      </c>
      <c r="AE974" s="159"/>
      <c r="AI974" s="159"/>
      <c r="AN974" s="24">
        <f t="shared" si="58"/>
        <v>154404</v>
      </c>
      <c r="AO974" s="24">
        <f t="shared" si="59"/>
        <v>17156</v>
      </c>
      <c r="AP974" s="212">
        <f t="shared" si="60"/>
        <v>0.9</v>
      </c>
      <c r="AQ974" s="159"/>
    </row>
    <row r="975" spans="2:43" ht="21" customHeight="1">
      <c r="B975" s="25" t="s">
        <v>5174</v>
      </c>
      <c r="C975" s="6" t="s">
        <v>116</v>
      </c>
      <c r="D975" s="4" t="s">
        <v>117</v>
      </c>
      <c r="E975" s="1" t="s">
        <v>2803</v>
      </c>
      <c r="F975" s="4" t="s">
        <v>119</v>
      </c>
      <c r="G975" s="20" t="s">
        <v>118</v>
      </c>
      <c r="H975" s="311">
        <v>606600</v>
      </c>
      <c r="I975" s="311">
        <v>572264.15</v>
      </c>
      <c r="J975" s="238">
        <v>572264.15</v>
      </c>
      <c r="K975" s="3">
        <v>9.4339612405747175E-4</v>
      </c>
      <c r="L975" s="1" t="s">
        <v>2813</v>
      </c>
      <c r="M975" s="1" t="s">
        <v>2021</v>
      </c>
      <c r="N975" s="1" t="s">
        <v>2812</v>
      </c>
      <c r="Q975" s="1" t="s">
        <v>2032</v>
      </c>
      <c r="R975" s="2">
        <v>0.06</v>
      </c>
      <c r="T975" s="2" t="s">
        <v>2786</v>
      </c>
      <c r="U975" s="2"/>
      <c r="V975" s="2"/>
      <c r="Y975" s="212">
        <v>0.9</v>
      </c>
      <c r="Z975" s="24">
        <v>545940</v>
      </c>
      <c r="AA975" s="20">
        <v>2018.4</v>
      </c>
      <c r="AL975" s="24"/>
      <c r="AN975" s="20">
        <f t="shared" si="58"/>
        <v>545940</v>
      </c>
      <c r="AO975" s="20">
        <f t="shared" si="59"/>
        <v>60660</v>
      </c>
      <c r="AP975" s="212">
        <f t="shared" si="60"/>
        <v>0.9</v>
      </c>
      <c r="AQ975" s="159"/>
    </row>
    <row r="976" spans="2:43" ht="21" customHeight="1">
      <c r="B976" s="25" t="s">
        <v>5175</v>
      </c>
      <c r="C976" s="6" t="s">
        <v>4414</v>
      </c>
      <c r="D976" s="1" t="s">
        <v>4415</v>
      </c>
      <c r="E976" s="1" t="s">
        <v>2803</v>
      </c>
      <c r="F976" s="4" t="s">
        <v>1251</v>
      </c>
      <c r="G976" s="101" t="s">
        <v>4425</v>
      </c>
      <c r="H976" s="311">
        <v>272570</v>
      </c>
      <c r="I976" s="311">
        <v>232965.81196581197</v>
      </c>
      <c r="J976" s="238">
        <v>232965.81196581197</v>
      </c>
      <c r="K976" s="3">
        <v>0</v>
      </c>
      <c r="M976" s="1" t="s">
        <v>2021</v>
      </c>
      <c r="N976" s="4" t="s">
        <v>1412</v>
      </c>
      <c r="Q976" s="1" t="s">
        <v>2032</v>
      </c>
      <c r="R976" s="2" t="s">
        <v>3423</v>
      </c>
      <c r="T976" s="2" t="s">
        <v>1982</v>
      </c>
      <c r="U976" s="2"/>
      <c r="V976" s="2"/>
      <c r="Y976" s="212">
        <v>0.9</v>
      </c>
      <c r="Z976" s="24">
        <v>245313</v>
      </c>
      <c r="AA976" s="20">
        <v>2018.3</v>
      </c>
      <c r="AE976" s="159"/>
      <c r="AI976" s="159"/>
      <c r="AK976" s="30"/>
      <c r="AL976" s="24"/>
      <c r="AN976" s="24">
        <f t="shared" si="58"/>
        <v>245313</v>
      </c>
      <c r="AO976" s="24">
        <f t="shared" si="59"/>
        <v>27257</v>
      </c>
      <c r="AP976" s="212">
        <f t="shared" si="60"/>
        <v>0.9</v>
      </c>
      <c r="AQ976" s="159"/>
    </row>
    <row r="977" spans="2:43" ht="21" customHeight="1">
      <c r="B977" s="25" t="s">
        <v>5266</v>
      </c>
      <c r="C977" s="6" t="s">
        <v>116</v>
      </c>
      <c r="D977" s="1" t="s">
        <v>117</v>
      </c>
      <c r="E977" s="1" t="s">
        <v>4416</v>
      </c>
      <c r="F977" s="1" t="s">
        <v>5270</v>
      </c>
      <c r="G977" s="1" t="s">
        <v>5271</v>
      </c>
      <c r="H977" s="18">
        <v>123415</v>
      </c>
      <c r="I977" s="18">
        <v>105482.91</v>
      </c>
      <c r="K977" s="3">
        <f>(H977/1.17-J977)</f>
        <v>105482.90598290598</v>
      </c>
      <c r="M977" s="1" t="s">
        <v>2021</v>
      </c>
      <c r="N977" s="1" t="s">
        <v>5272</v>
      </c>
      <c r="O977" s="1" t="s">
        <v>5273</v>
      </c>
      <c r="P977" s="1" t="s">
        <v>5262</v>
      </c>
      <c r="Q977" s="1" t="s">
        <v>1902</v>
      </c>
      <c r="R977" s="2">
        <v>0.17</v>
      </c>
      <c r="S977" s="1" t="s">
        <v>3408</v>
      </c>
      <c r="T977" s="2" t="s">
        <v>1904</v>
      </c>
      <c r="U977" s="2"/>
      <c r="V977" s="2"/>
      <c r="Y977" s="212"/>
      <c r="Z977" s="24"/>
      <c r="AE977" s="159"/>
      <c r="AI977" s="159"/>
      <c r="AN977" s="24">
        <f t="shared" si="58"/>
        <v>0</v>
      </c>
      <c r="AO977" s="24">
        <f t="shared" si="59"/>
        <v>123415</v>
      </c>
      <c r="AP977" s="212">
        <f t="shared" si="60"/>
        <v>0</v>
      </c>
      <c r="AQ977" s="159"/>
    </row>
    <row r="978" spans="2:43" ht="21" customHeight="1">
      <c r="B978" s="25" t="s">
        <v>5267</v>
      </c>
      <c r="C978" s="6" t="s">
        <v>116</v>
      </c>
      <c r="D978" s="1" t="s">
        <v>117</v>
      </c>
      <c r="E978" s="1" t="s">
        <v>4416</v>
      </c>
      <c r="F978" s="1" t="s">
        <v>5268</v>
      </c>
      <c r="G978" s="8" t="s">
        <v>5274</v>
      </c>
      <c r="H978" s="18">
        <v>606600</v>
      </c>
      <c r="I978" s="18">
        <v>572264.15</v>
      </c>
      <c r="K978" s="3">
        <f>(H978/1.06-J978)</f>
        <v>572264.15094339615</v>
      </c>
      <c r="M978" s="1" t="s">
        <v>2021</v>
      </c>
      <c r="N978" s="1" t="s">
        <v>2012</v>
      </c>
      <c r="O978" s="1" t="s">
        <v>5275</v>
      </c>
      <c r="P978" s="1" t="s">
        <v>5262</v>
      </c>
      <c r="Q978" s="1" t="s">
        <v>1902</v>
      </c>
      <c r="R978" s="2">
        <v>0.06</v>
      </c>
      <c r="S978" s="1" t="s">
        <v>5276</v>
      </c>
      <c r="T978" s="2" t="s">
        <v>1904</v>
      </c>
      <c r="U978" s="2"/>
      <c r="V978" s="2"/>
      <c r="Y978" s="212"/>
      <c r="Z978" s="24"/>
      <c r="AE978" s="159"/>
      <c r="AI978" s="159"/>
      <c r="AN978" s="24">
        <f t="shared" si="58"/>
        <v>0</v>
      </c>
      <c r="AO978" s="24">
        <f t="shared" si="59"/>
        <v>606600</v>
      </c>
      <c r="AP978" s="212">
        <f t="shared" si="60"/>
        <v>0</v>
      </c>
      <c r="AQ978" s="159"/>
    </row>
    <row r="979" spans="2:43" ht="21" customHeight="1">
      <c r="B979" s="25" t="s">
        <v>5392</v>
      </c>
      <c r="C979" s="6" t="s">
        <v>2819</v>
      </c>
      <c r="D979" s="1" t="s">
        <v>2820</v>
      </c>
      <c r="E979" s="1" t="s">
        <v>2821</v>
      </c>
      <c r="F979" s="1" t="s">
        <v>2822</v>
      </c>
      <c r="G979" s="1" t="s">
        <v>2823</v>
      </c>
      <c r="H979" s="18">
        <v>431500</v>
      </c>
      <c r="I979" s="18">
        <v>388738.74</v>
      </c>
      <c r="J979" s="3">
        <v>295178.74</v>
      </c>
      <c r="K979" s="3">
        <v>93559.998738738708</v>
      </c>
      <c r="L979" s="1" t="s">
        <v>2824</v>
      </c>
      <c r="M979" s="1" t="s">
        <v>2647</v>
      </c>
      <c r="N979" s="1" t="s">
        <v>2648</v>
      </c>
      <c r="O979" s="1" t="s">
        <v>2825</v>
      </c>
      <c r="P979" s="1" t="s">
        <v>2438</v>
      </c>
      <c r="Q979" s="1" t="s">
        <v>2032</v>
      </c>
      <c r="R979" s="2">
        <v>0.11</v>
      </c>
      <c r="S979" s="1" t="s">
        <v>2033</v>
      </c>
      <c r="T979" s="2" t="s">
        <v>2786</v>
      </c>
      <c r="U979" s="2"/>
      <c r="V979" s="2"/>
      <c r="X979" s="20" t="s">
        <v>1508</v>
      </c>
      <c r="Y979" s="212">
        <v>1</v>
      </c>
      <c r="Z979" s="24">
        <v>431500</v>
      </c>
      <c r="AA979" s="20">
        <v>2017.11</v>
      </c>
      <c r="AL979" s="24"/>
      <c r="AN979" s="20">
        <f t="shared" si="58"/>
        <v>431500</v>
      </c>
      <c r="AO979" s="20">
        <f t="shared" si="59"/>
        <v>0</v>
      </c>
      <c r="AP979" s="212">
        <f t="shared" si="60"/>
        <v>1</v>
      </c>
      <c r="AQ979" s="159"/>
    </row>
    <row r="980" spans="2:43" ht="21" customHeight="1">
      <c r="B980" s="25" t="s">
        <v>5393</v>
      </c>
      <c r="C980" s="6" t="s">
        <v>2826</v>
      </c>
      <c r="D980" s="1" t="s">
        <v>2827</v>
      </c>
      <c r="E980" s="1" t="s">
        <v>2828</v>
      </c>
      <c r="F980" s="1" t="s">
        <v>2829</v>
      </c>
      <c r="G980" s="1" t="s">
        <v>2830</v>
      </c>
      <c r="H980" s="18">
        <v>330000</v>
      </c>
      <c r="I980" s="18">
        <v>311320.75</v>
      </c>
      <c r="J980" s="3">
        <v>311320.75</v>
      </c>
      <c r="K980" s="3">
        <v>4.716981144156307E-3</v>
      </c>
      <c r="L980" s="1" t="s">
        <v>2831</v>
      </c>
      <c r="M980" s="1" t="s">
        <v>2647</v>
      </c>
      <c r="N980" s="1" t="s">
        <v>2832</v>
      </c>
      <c r="O980" s="1" t="s">
        <v>2544</v>
      </c>
      <c r="P980" s="1" t="s">
        <v>2628</v>
      </c>
      <c r="Q980" s="1" t="s">
        <v>1980</v>
      </c>
      <c r="R980" s="2">
        <v>0.06</v>
      </c>
      <c r="S980" s="1" t="s">
        <v>2833</v>
      </c>
      <c r="T980" s="2" t="s">
        <v>2786</v>
      </c>
      <c r="U980" s="2"/>
      <c r="V980" s="2"/>
      <c r="X980" s="20" t="s">
        <v>4966</v>
      </c>
      <c r="Y980" s="212">
        <v>0.5</v>
      </c>
      <c r="Z980" s="24">
        <v>165000</v>
      </c>
      <c r="AA980" s="20">
        <v>2017.9</v>
      </c>
      <c r="AB980" s="20" t="s">
        <v>1506</v>
      </c>
      <c r="AC980" s="212">
        <v>0.5</v>
      </c>
      <c r="AD980" s="24">
        <v>165000</v>
      </c>
      <c r="AE980" s="20">
        <v>2018.4</v>
      </c>
      <c r="AL980" s="24"/>
      <c r="AN980" s="20">
        <f t="shared" si="58"/>
        <v>330000</v>
      </c>
      <c r="AO980" s="20">
        <f t="shared" si="59"/>
        <v>0</v>
      </c>
      <c r="AP980" s="212">
        <f t="shared" si="60"/>
        <v>1</v>
      </c>
      <c r="AQ980" s="159"/>
    </row>
    <row r="981" spans="2:43" ht="21" customHeight="1">
      <c r="B981" s="25" t="s">
        <v>5394</v>
      </c>
      <c r="C981" s="6" t="s">
        <v>2826</v>
      </c>
      <c r="D981" s="1" t="s">
        <v>2827</v>
      </c>
      <c r="E981" s="1" t="s">
        <v>2828</v>
      </c>
      <c r="F981" s="1" t="s">
        <v>2834</v>
      </c>
      <c r="G981" s="1" t="s">
        <v>2835</v>
      </c>
      <c r="H981" s="18">
        <v>4999773</v>
      </c>
      <c r="I981" s="18">
        <v>4504300</v>
      </c>
      <c r="J981" s="3">
        <v>4504300</v>
      </c>
      <c r="K981" s="3">
        <v>0</v>
      </c>
      <c r="L981" s="1" t="s">
        <v>2836</v>
      </c>
      <c r="M981" s="1" t="s">
        <v>2647</v>
      </c>
      <c r="N981" s="1" t="s">
        <v>2837</v>
      </c>
      <c r="O981" s="1" t="s">
        <v>2838</v>
      </c>
      <c r="P981" s="1" t="s">
        <v>2839</v>
      </c>
      <c r="Q981" s="1" t="s">
        <v>1980</v>
      </c>
      <c r="R981" s="2">
        <v>0.11</v>
      </c>
      <c r="S981" s="1" t="s">
        <v>2833</v>
      </c>
      <c r="T981" s="2" t="s">
        <v>2786</v>
      </c>
      <c r="U981" s="2"/>
      <c r="V981" s="2"/>
      <c r="X981" s="20" t="s">
        <v>1506</v>
      </c>
      <c r="Y981" s="212">
        <v>0.5</v>
      </c>
      <c r="Z981" s="24">
        <v>2499886.5</v>
      </c>
      <c r="AA981" s="20">
        <v>2017.9</v>
      </c>
      <c r="AB981" s="20" t="s">
        <v>1506</v>
      </c>
      <c r="AC981" s="212">
        <v>0.5</v>
      </c>
      <c r="AD981" s="24">
        <v>2499886.5</v>
      </c>
      <c r="AE981" s="20">
        <v>2018.4</v>
      </c>
      <c r="AL981" s="24"/>
      <c r="AN981" s="20">
        <f t="shared" si="58"/>
        <v>4999773</v>
      </c>
      <c r="AO981" s="20">
        <f t="shared" si="59"/>
        <v>0</v>
      </c>
      <c r="AP981" s="212">
        <f t="shared" si="60"/>
        <v>1</v>
      </c>
      <c r="AQ981" s="159"/>
    </row>
    <row r="982" spans="2:43" ht="21" customHeight="1">
      <c r="B982" s="25" t="s">
        <v>5395</v>
      </c>
      <c r="C982" s="6" t="s">
        <v>2826</v>
      </c>
      <c r="D982" s="1" t="s">
        <v>2827</v>
      </c>
      <c r="E982" s="1" t="s">
        <v>2828</v>
      </c>
      <c r="F982" s="1" t="s">
        <v>2840</v>
      </c>
      <c r="G982" s="1" t="s">
        <v>2841</v>
      </c>
      <c r="H982" s="18">
        <v>1590000</v>
      </c>
      <c r="I982" s="18">
        <v>1500000</v>
      </c>
      <c r="J982" s="3">
        <v>1500000</v>
      </c>
      <c r="K982" s="3">
        <v>0</v>
      </c>
      <c r="L982" s="1" t="s">
        <v>2842</v>
      </c>
      <c r="M982" s="1" t="s">
        <v>2647</v>
      </c>
      <c r="N982" s="1" t="s">
        <v>2837</v>
      </c>
      <c r="O982" s="1" t="s">
        <v>2843</v>
      </c>
      <c r="P982" s="1" t="s">
        <v>2844</v>
      </c>
      <c r="Q982" s="1" t="s">
        <v>1980</v>
      </c>
      <c r="R982" s="2">
        <v>0.06</v>
      </c>
      <c r="S982" s="1" t="s">
        <v>2845</v>
      </c>
      <c r="T982" s="2" t="s">
        <v>2786</v>
      </c>
      <c r="U982" s="2"/>
      <c r="V982" s="2"/>
      <c r="X982" s="20" t="s">
        <v>4966</v>
      </c>
      <c r="Y982" s="212">
        <v>0.5</v>
      </c>
      <c r="Z982" s="24">
        <v>795000</v>
      </c>
      <c r="AA982" s="20">
        <v>2017.9</v>
      </c>
      <c r="AB982" s="20" t="s">
        <v>4981</v>
      </c>
      <c r="AC982" s="212">
        <v>0.5</v>
      </c>
      <c r="AD982" s="24">
        <v>795000</v>
      </c>
      <c r="AE982" s="20">
        <v>2018.4</v>
      </c>
      <c r="AL982" s="24"/>
      <c r="AN982" s="20">
        <f t="shared" si="58"/>
        <v>1590000</v>
      </c>
      <c r="AO982" s="20">
        <f t="shared" si="59"/>
        <v>0</v>
      </c>
      <c r="AP982" s="212">
        <f t="shared" si="60"/>
        <v>1</v>
      </c>
      <c r="AQ982" s="159"/>
    </row>
    <row r="983" spans="2:43" ht="21" customHeight="1">
      <c r="B983" s="25" t="s">
        <v>5396</v>
      </c>
      <c r="C983" s="6" t="s">
        <v>2826</v>
      </c>
      <c r="D983" s="1" t="s">
        <v>2827</v>
      </c>
      <c r="E983" s="1" t="s">
        <v>2828</v>
      </c>
      <c r="F983" s="1" t="s">
        <v>2846</v>
      </c>
      <c r="G983" s="1" t="s">
        <v>2847</v>
      </c>
      <c r="H983" s="18">
        <v>6939000</v>
      </c>
      <c r="I983" s="18">
        <v>6546226.4199999999</v>
      </c>
      <c r="J983" s="3">
        <v>3875191.05</v>
      </c>
      <c r="K983" s="3">
        <v>2659334.5350943394</v>
      </c>
      <c r="L983" s="1" t="s">
        <v>5800</v>
      </c>
      <c r="M983" s="1" t="s">
        <v>2647</v>
      </c>
      <c r="N983" s="1" t="s">
        <v>2165</v>
      </c>
      <c r="O983" s="1" t="s">
        <v>2848</v>
      </c>
      <c r="P983" s="1" t="s">
        <v>2849</v>
      </c>
      <c r="Q983" s="1" t="s">
        <v>1980</v>
      </c>
      <c r="R983" s="2">
        <v>0.06</v>
      </c>
      <c r="S983" s="1" t="s">
        <v>2850</v>
      </c>
      <c r="T983" s="2" t="s">
        <v>2786</v>
      </c>
      <c r="U983" s="2"/>
      <c r="V983" s="2"/>
      <c r="X983" s="20" t="s">
        <v>4966</v>
      </c>
      <c r="Y983" s="212">
        <v>0.5</v>
      </c>
      <c r="Z983" s="24">
        <v>3469500</v>
      </c>
      <c r="AA983" s="20">
        <v>2017.9</v>
      </c>
      <c r="AC983" s="212">
        <v>1.72E-2</v>
      </c>
      <c r="AD983" s="24">
        <v>12000</v>
      </c>
      <c r="AE983" s="20">
        <v>2018.4</v>
      </c>
      <c r="AL983" s="24"/>
      <c r="AN983" s="20">
        <f t="shared" si="58"/>
        <v>3481500</v>
      </c>
      <c r="AO983" s="20">
        <f t="shared" si="59"/>
        <v>3457500</v>
      </c>
      <c r="AP983" s="212">
        <f t="shared" si="60"/>
        <v>0.50172935581495892</v>
      </c>
      <c r="AQ983" s="159"/>
    </row>
    <row r="984" spans="2:43" ht="21" customHeight="1">
      <c r="B984" s="25" t="s">
        <v>5396</v>
      </c>
      <c r="C984" s="6" t="s">
        <v>2826</v>
      </c>
      <c r="D984" s="1" t="s">
        <v>2827</v>
      </c>
      <c r="E984" s="1" t="s">
        <v>2828</v>
      </c>
      <c r="F984" s="1" t="s">
        <v>5842</v>
      </c>
      <c r="G984" s="1" t="s">
        <v>5843</v>
      </c>
      <c r="H984" s="18">
        <v>6907757.3899999997</v>
      </c>
      <c r="I984" s="18">
        <v>6516752.2599999998</v>
      </c>
      <c r="J984" s="3">
        <v>3875191.05</v>
      </c>
      <c r="K984" s="3">
        <f>(H984/1.06-J984)</f>
        <v>2641561.2047169805</v>
      </c>
      <c r="L984" s="1" t="s">
        <v>5800</v>
      </c>
      <c r="M984" s="1" t="s">
        <v>1899</v>
      </c>
      <c r="N984" s="1" t="s">
        <v>2165</v>
      </c>
      <c r="O984" s="1" t="s">
        <v>5844</v>
      </c>
      <c r="P984" s="1" t="s">
        <v>5845</v>
      </c>
      <c r="Q984" s="1" t="s">
        <v>1929</v>
      </c>
      <c r="R984" s="2">
        <v>0.06</v>
      </c>
      <c r="S984" s="1" t="s">
        <v>2850</v>
      </c>
      <c r="T984" s="2" t="s">
        <v>2786</v>
      </c>
      <c r="U984" s="2"/>
      <c r="V984" s="2"/>
      <c r="X984" s="20" t="s">
        <v>4966</v>
      </c>
      <c r="Y984" s="212">
        <v>0.5</v>
      </c>
      <c r="Z984" s="24">
        <v>3469500</v>
      </c>
      <c r="AA984" s="20">
        <v>2017.9</v>
      </c>
      <c r="AC984" s="212">
        <v>1.72E-2</v>
      </c>
      <c r="AD984" s="24">
        <v>12000</v>
      </c>
      <c r="AE984" s="20">
        <v>2018.4</v>
      </c>
      <c r="AL984" s="24"/>
      <c r="AN984" s="20">
        <f t="shared" ref="AN984" si="61">Z984+AD984+AH984+AL984</f>
        <v>3481500</v>
      </c>
      <c r="AO984" s="20">
        <f t="shared" si="59"/>
        <v>3426257.3899999997</v>
      </c>
      <c r="AP984" s="212">
        <f t="shared" si="60"/>
        <v>0.50399859222618126</v>
      </c>
      <c r="AQ984" s="159"/>
    </row>
    <row r="985" spans="2:43" ht="21" customHeight="1">
      <c r="B985" s="25" t="s">
        <v>5397</v>
      </c>
      <c r="C985" s="6" t="s">
        <v>2826</v>
      </c>
      <c r="D985" s="1" t="s">
        <v>2827</v>
      </c>
      <c r="E985" s="1" t="s">
        <v>2828</v>
      </c>
      <c r="F985" s="1" t="s">
        <v>2851</v>
      </c>
      <c r="G985" s="1" t="s">
        <v>2847</v>
      </c>
      <c r="H985" s="18">
        <v>6180200</v>
      </c>
      <c r="I985" s="18">
        <v>5567747.75</v>
      </c>
      <c r="J985" s="3">
        <v>4876074.43</v>
      </c>
      <c r="K985" s="3">
        <f>(H985/1.11-J985)</f>
        <v>691673.31774774753</v>
      </c>
      <c r="L985" s="1" t="s">
        <v>6175</v>
      </c>
      <c r="M985" s="1" t="s">
        <v>2647</v>
      </c>
      <c r="N985" s="1" t="s">
        <v>2165</v>
      </c>
      <c r="O985" s="1" t="s">
        <v>2242</v>
      </c>
      <c r="P985" s="1" t="s">
        <v>2849</v>
      </c>
      <c r="Q985" s="1" t="s">
        <v>1980</v>
      </c>
      <c r="R985" s="2">
        <v>0.11</v>
      </c>
      <c r="S985" s="1" t="s">
        <v>2850</v>
      </c>
      <c r="T985" s="2" t="s">
        <v>2786</v>
      </c>
      <c r="U985" s="2"/>
      <c r="V985" s="2"/>
      <c r="X985" s="20" t="s">
        <v>4966</v>
      </c>
      <c r="Y985" s="212">
        <v>0.5</v>
      </c>
      <c r="Z985" s="24">
        <v>1054057.73</v>
      </c>
      <c r="AA985" s="20">
        <v>2017.9</v>
      </c>
      <c r="AC985" s="212">
        <v>5.0000000000000001E-4</v>
      </c>
      <c r="AD985" s="24">
        <v>3367.49</v>
      </c>
      <c r="AE985" s="20">
        <v>2018.4</v>
      </c>
      <c r="AL985" s="24"/>
      <c r="AN985" s="20">
        <f t="shared" si="58"/>
        <v>1057425.22</v>
      </c>
      <c r="AO985" s="20">
        <f t="shared" si="59"/>
        <v>5122774.78</v>
      </c>
      <c r="AP985" s="212">
        <f t="shared" si="60"/>
        <v>0.17109886735057117</v>
      </c>
      <c r="AQ985" s="159"/>
    </row>
    <row r="986" spans="2:43" ht="21" customHeight="1">
      <c r="B986" s="25" t="s">
        <v>5397</v>
      </c>
      <c r="C986" s="6" t="s">
        <v>2826</v>
      </c>
      <c r="F986" s="1" t="s">
        <v>6434</v>
      </c>
      <c r="G986" s="1" t="s">
        <v>6435</v>
      </c>
      <c r="H986" s="18">
        <v>6180200</v>
      </c>
      <c r="I986" s="18">
        <v>5567747.75</v>
      </c>
      <c r="O986" s="1" t="s">
        <v>6436</v>
      </c>
      <c r="P986" s="1" t="s">
        <v>6437</v>
      </c>
      <c r="Q986" s="1" t="s">
        <v>1929</v>
      </c>
      <c r="R986" s="2">
        <v>0.11</v>
      </c>
      <c r="T986" s="2"/>
      <c r="U986" s="2"/>
      <c r="V986" s="2"/>
      <c r="Y986" s="212"/>
      <c r="Z986" s="24"/>
      <c r="AL986" s="24"/>
      <c r="AQ986" s="159"/>
    </row>
    <row r="987" spans="2:43" ht="21" customHeight="1">
      <c r="B987" s="25" t="s">
        <v>5398</v>
      </c>
      <c r="C987" s="6" t="s">
        <v>2826</v>
      </c>
      <c r="D987" s="8" t="s">
        <v>2827</v>
      </c>
      <c r="E987" s="1" t="s">
        <v>2828</v>
      </c>
      <c r="F987" s="8" t="s">
        <v>4441</v>
      </c>
      <c r="G987" s="8" t="s">
        <v>4442</v>
      </c>
      <c r="H987" s="18">
        <v>82500</v>
      </c>
      <c r="I987" s="18">
        <v>70512.820000000007</v>
      </c>
      <c r="J987" s="3">
        <v>70512.820000000007</v>
      </c>
      <c r="K987" s="3">
        <v>5.1282050844747573E-4</v>
      </c>
      <c r="M987" s="1" t="s">
        <v>2647</v>
      </c>
      <c r="N987" s="1" t="s">
        <v>4423</v>
      </c>
      <c r="O987" s="1" t="s">
        <v>4443</v>
      </c>
      <c r="P987" s="1" t="s">
        <v>2621</v>
      </c>
      <c r="Q987" s="1" t="s">
        <v>1980</v>
      </c>
      <c r="R987" s="2" t="s">
        <v>3423</v>
      </c>
      <c r="S987" s="1" t="s">
        <v>2833</v>
      </c>
      <c r="T987" s="2" t="s">
        <v>1982</v>
      </c>
      <c r="U987" s="2"/>
      <c r="V987" s="2"/>
      <c r="X987" s="20" t="s">
        <v>1506</v>
      </c>
      <c r="Y987" s="212">
        <v>0.5</v>
      </c>
      <c r="Z987" s="24">
        <v>0</v>
      </c>
      <c r="AA987" s="20">
        <v>2017.9</v>
      </c>
      <c r="AB987" s="20" t="s">
        <v>4981</v>
      </c>
      <c r="AC987" s="212">
        <v>0.5</v>
      </c>
      <c r="AD987" s="24">
        <v>41250</v>
      </c>
      <c r="AE987" s="159" t="s">
        <v>5056</v>
      </c>
      <c r="AI987" s="159"/>
      <c r="AN987" s="24">
        <f t="shared" si="58"/>
        <v>41250</v>
      </c>
      <c r="AO987" s="24">
        <f>H987-AN987</f>
        <v>41250</v>
      </c>
      <c r="AP987" s="212">
        <f>AN987/H987</f>
        <v>0.5</v>
      </c>
      <c r="AQ987" s="159"/>
    </row>
    <row r="988" spans="2:43" ht="21" customHeight="1">
      <c r="B988" s="25" t="s">
        <v>5399</v>
      </c>
      <c r="C988" s="6" t="s">
        <v>2826</v>
      </c>
      <c r="D988" s="8" t="s">
        <v>2827</v>
      </c>
      <c r="E988" s="1" t="s">
        <v>2828</v>
      </c>
      <c r="F988" s="8" t="s">
        <v>4444</v>
      </c>
      <c r="G988" s="8" t="s">
        <v>4445</v>
      </c>
      <c r="H988" s="18">
        <v>174000</v>
      </c>
      <c r="I988" s="18">
        <v>148717.95000000001</v>
      </c>
      <c r="J988" s="3">
        <v>148717.95000000001</v>
      </c>
      <c r="K988" s="3">
        <v>-1.2820512929465622E-3</v>
      </c>
      <c r="M988" s="1" t="s">
        <v>2647</v>
      </c>
      <c r="N988" s="1" t="s">
        <v>1413</v>
      </c>
      <c r="O988" s="1" t="s">
        <v>4446</v>
      </c>
      <c r="P988" s="1" t="s">
        <v>2621</v>
      </c>
      <c r="Q988" s="1" t="s">
        <v>1980</v>
      </c>
      <c r="R988" s="2" t="s">
        <v>3423</v>
      </c>
      <c r="S988" s="1" t="s">
        <v>2833</v>
      </c>
      <c r="T988" s="2" t="s">
        <v>1982</v>
      </c>
      <c r="U988" s="2"/>
      <c r="V988" s="2"/>
      <c r="X988" s="20" t="s">
        <v>1506</v>
      </c>
      <c r="Y988" s="212">
        <v>0.5</v>
      </c>
      <c r="Z988" s="24">
        <v>0</v>
      </c>
      <c r="AA988" s="20">
        <v>2017.9</v>
      </c>
      <c r="AB988" s="20" t="s">
        <v>4981</v>
      </c>
      <c r="AC988" s="212">
        <v>0.5</v>
      </c>
      <c r="AD988" s="24">
        <v>87000</v>
      </c>
      <c r="AE988" s="159" t="s">
        <v>5056</v>
      </c>
      <c r="AI988" s="159"/>
      <c r="AN988" s="24">
        <f t="shared" si="58"/>
        <v>87000</v>
      </c>
      <c r="AO988" s="24">
        <f>H988-AN988</f>
        <v>87000</v>
      </c>
      <c r="AP988" s="212">
        <f>AN988/H988</f>
        <v>0.5</v>
      </c>
      <c r="AQ988" s="159"/>
    </row>
    <row r="989" spans="2:43" ht="21" customHeight="1">
      <c r="B989" s="25" t="s">
        <v>5400</v>
      </c>
      <c r="C989" s="6" t="s">
        <v>2826</v>
      </c>
      <c r="D989" s="8" t="s">
        <v>2827</v>
      </c>
      <c r="E989" s="1" t="s">
        <v>2828</v>
      </c>
      <c r="F989" s="8" t="s">
        <v>4447</v>
      </c>
      <c r="G989" s="1" t="s">
        <v>4448</v>
      </c>
      <c r="H989" s="18">
        <v>3563490.13</v>
      </c>
      <c r="I989" s="18">
        <v>3045718.06</v>
      </c>
      <c r="J989" s="3">
        <v>3045718.06</v>
      </c>
      <c r="K989" s="3">
        <v>-1.7094006761908531E-4</v>
      </c>
      <c r="M989" s="1" t="s">
        <v>2647</v>
      </c>
      <c r="N989" s="1" t="s">
        <v>2832</v>
      </c>
      <c r="O989" s="1" t="s">
        <v>2544</v>
      </c>
      <c r="P989" s="1" t="s">
        <v>2628</v>
      </c>
      <c r="Q989" s="1" t="s">
        <v>1980</v>
      </c>
      <c r="R989" s="2" t="s">
        <v>3423</v>
      </c>
      <c r="S989" s="1" t="s">
        <v>2833</v>
      </c>
      <c r="T989" s="2" t="s">
        <v>1982</v>
      </c>
      <c r="U989" s="2"/>
      <c r="V989" s="2"/>
      <c r="X989" s="20" t="s">
        <v>1506</v>
      </c>
      <c r="Y989" s="212">
        <v>0.5</v>
      </c>
      <c r="Z989" s="24">
        <v>1780439.47</v>
      </c>
      <c r="AA989" s="20">
        <v>2017.9</v>
      </c>
      <c r="AB989" s="20" t="s">
        <v>4981</v>
      </c>
      <c r="AC989" s="212">
        <v>0.5</v>
      </c>
      <c r="AD989" s="24">
        <v>1781745.07</v>
      </c>
      <c r="AE989" s="159" t="s">
        <v>5056</v>
      </c>
      <c r="AI989" s="159"/>
      <c r="AN989" s="24">
        <f t="shared" si="58"/>
        <v>3562184.54</v>
      </c>
      <c r="AO989" s="24">
        <f>H989-AN989</f>
        <v>1305.589999999851</v>
      </c>
      <c r="AP989" s="212">
        <f>AN989/H989</f>
        <v>0.99963362042481652</v>
      </c>
      <c r="AQ989" s="159"/>
    </row>
    <row r="990" spans="2:43" ht="21" customHeight="1">
      <c r="B990" s="25" t="s">
        <v>5757</v>
      </c>
      <c r="C990" s="6" t="s">
        <v>2826</v>
      </c>
      <c r="D990" s="8" t="s">
        <v>2827</v>
      </c>
      <c r="E990" s="1" t="s">
        <v>2828</v>
      </c>
      <c r="F990" s="8" t="s">
        <v>5755</v>
      </c>
      <c r="G990" s="1" t="s">
        <v>5756</v>
      </c>
      <c r="H990" s="18">
        <v>2414321.38</v>
      </c>
      <c r="I990" s="18">
        <v>2194837.62</v>
      </c>
      <c r="J990" s="3">
        <v>2194837.62</v>
      </c>
      <c r="K990" s="3">
        <f>(H990/1.1-J990)</f>
        <v>-1.8181824125349522E-3</v>
      </c>
      <c r="L990" s="3" t="s">
        <v>5758</v>
      </c>
      <c r="M990" s="1" t="s">
        <v>1899</v>
      </c>
      <c r="N990" s="1" t="s">
        <v>2837</v>
      </c>
      <c r="O990" s="1" t="s">
        <v>5806</v>
      </c>
      <c r="P990" s="1" t="s">
        <v>5805</v>
      </c>
      <c r="Q990" s="1" t="s">
        <v>1929</v>
      </c>
      <c r="R990" s="2">
        <v>0.1</v>
      </c>
      <c r="S990" s="1" t="s">
        <v>2439</v>
      </c>
      <c r="T990" s="2" t="s">
        <v>3172</v>
      </c>
      <c r="U990" s="2"/>
      <c r="V990" s="2"/>
      <c r="X990" s="20" t="s">
        <v>4966</v>
      </c>
      <c r="Y990" s="212">
        <v>1</v>
      </c>
      <c r="Z990" s="3">
        <v>2414321.38</v>
      </c>
      <c r="AA990" s="20">
        <v>2018.6</v>
      </c>
      <c r="AE990" s="159"/>
      <c r="AI990" s="159"/>
      <c r="AN990" s="24"/>
      <c r="AO990" s="24"/>
      <c r="AQ990" s="159"/>
    </row>
    <row r="991" spans="2:43" ht="21" customHeight="1">
      <c r="B991" s="25" t="s">
        <v>5759</v>
      </c>
      <c r="C991" s="6" t="s">
        <v>2826</v>
      </c>
      <c r="D991" s="8" t="s">
        <v>2827</v>
      </c>
      <c r="E991" s="1" t="s">
        <v>2828</v>
      </c>
      <c r="F991" s="8" t="s">
        <v>5760</v>
      </c>
      <c r="G991" s="1" t="s">
        <v>5761</v>
      </c>
      <c r="H991" s="18">
        <v>919141.64</v>
      </c>
      <c r="I991" s="18">
        <v>792363.48</v>
      </c>
      <c r="J991" s="166">
        <v>792363.48</v>
      </c>
      <c r="K991" s="3">
        <v>0</v>
      </c>
      <c r="L991" s="166" t="s">
        <v>5762</v>
      </c>
      <c r="M991" s="1" t="s">
        <v>1899</v>
      </c>
      <c r="N991" s="1" t="s">
        <v>2832</v>
      </c>
      <c r="O991" s="1" t="s">
        <v>5808</v>
      </c>
      <c r="P991" s="1" t="s">
        <v>5809</v>
      </c>
      <c r="Q991" s="1" t="s">
        <v>1929</v>
      </c>
      <c r="R991" s="2">
        <v>0.16</v>
      </c>
      <c r="S991" s="1" t="s">
        <v>2439</v>
      </c>
      <c r="T991" s="2" t="s">
        <v>3172</v>
      </c>
      <c r="U991" s="2"/>
      <c r="V991" s="2"/>
      <c r="X991" s="20" t="s">
        <v>4966</v>
      </c>
      <c r="Y991" s="212">
        <v>1</v>
      </c>
      <c r="Z991" s="3">
        <v>919141.64</v>
      </c>
      <c r="AA991" s="20">
        <v>2018.6</v>
      </c>
      <c r="AE991" s="159"/>
      <c r="AI991" s="159"/>
      <c r="AN991" s="24"/>
      <c r="AO991" s="24"/>
      <c r="AQ991" s="159"/>
    </row>
    <row r="992" spans="2:43" ht="21" customHeight="1">
      <c r="B992" s="25" t="s">
        <v>5401</v>
      </c>
      <c r="C992" s="6" t="s">
        <v>14</v>
      </c>
      <c r="D992" s="1" t="s">
        <v>2852</v>
      </c>
      <c r="E992" s="1" t="s">
        <v>2853</v>
      </c>
      <c r="F992" s="1" t="s">
        <v>2854</v>
      </c>
      <c r="G992" s="1" t="s">
        <v>2855</v>
      </c>
      <c r="H992" s="18">
        <v>389514</v>
      </c>
      <c r="I992" s="18">
        <v>350913.51</v>
      </c>
      <c r="J992" s="3">
        <v>175456.76</v>
      </c>
      <c r="K992" s="3">
        <v>175456.75351351348</v>
      </c>
      <c r="L992" s="1" t="s">
        <v>2856</v>
      </c>
      <c r="M992" s="1" t="s">
        <v>2133</v>
      </c>
      <c r="N992" s="1" t="s">
        <v>2155</v>
      </c>
      <c r="O992" s="1" t="s">
        <v>2843</v>
      </c>
      <c r="P992" s="1" t="s">
        <v>2698</v>
      </c>
      <c r="Q992" s="1" t="s">
        <v>2032</v>
      </c>
      <c r="R992" s="2">
        <v>0.11</v>
      </c>
      <c r="S992" s="1" t="s">
        <v>2857</v>
      </c>
      <c r="T992" s="2" t="s">
        <v>2786</v>
      </c>
      <c r="U992" s="2"/>
      <c r="V992" s="2"/>
      <c r="X992" s="20" t="s">
        <v>4966</v>
      </c>
      <c r="Y992" s="212">
        <v>0.5</v>
      </c>
      <c r="Z992" s="24">
        <v>194757</v>
      </c>
      <c r="AA992" s="20">
        <v>2017.9</v>
      </c>
      <c r="AL992" s="24"/>
      <c r="AN992" s="20">
        <f t="shared" si="58"/>
        <v>194757</v>
      </c>
      <c r="AO992" s="20">
        <f t="shared" ref="AO992:AO1026" si="62">H992-AN992</f>
        <v>194757</v>
      </c>
      <c r="AP992" s="212">
        <f t="shared" ref="AP992:AP1026" si="63">AN992/H992</f>
        <v>0.5</v>
      </c>
      <c r="AQ992" s="159"/>
    </row>
    <row r="993" spans="2:43" ht="21" customHeight="1">
      <c r="B993" s="25" t="s">
        <v>5402</v>
      </c>
      <c r="C993" s="6" t="s">
        <v>2858</v>
      </c>
      <c r="D993" s="1" t="s">
        <v>2859</v>
      </c>
      <c r="E993" s="1" t="s">
        <v>2860</v>
      </c>
      <c r="F993" s="1" t="s">
        <v>2861</v>
      </c>
      <c r="G993" s="1" t="s">
        <v>2862</v>
      </c>
      <c r="H993" s="18">
        <v>168900</v>
      </c>
      <c r="I993" s="18">
        <v>152162.16</v>
      </c>
      <c r="J993" s="3">
        <v>152162.16</v>
      </c>
      <c r="K993" s="3">
        <v>2.1621621563099325E-3</v>
      </c>
      <c r="L993" s="1" t="s">
        <v>2863</v>
      </c>
      <c r="M993" s="1" t="s">
        <v>2021</v>
      </c>
      <c r="N993" s="1" t="s">
        <v>2029</v>
      </c>
      <c r="O993" s="1" t="s">
        <v>2758</v>
      </c>
      <c r="P993" s="1" t="s">
        <v>2698</v>
      </c>
      <c r="Q993" s="1" t="s">
        <v>2032</v>
      </c>
      <c r="R993" s="2">
        <v>0.11</v>
      </c>
      <c r="S993" s="1" t="s">
        <v>2864</v>
      </c>
      <c r="T993" s="2" t="s">
        <v>2786</v>
      </c>
      <c r="U993" s="2"/>
      <c r="V993" s="2"/>
      <c r="Y993" s="212"/>
      <c r="Z993" s="24">
        <v>0</v>
      </c>
      <c r="AL993" s="24"/>
      <c r="AN993" s="20">
        <f t="shared" si="58"/>
        <v>0</v>
      </c>
      <c r="AO993" s="20">
        <f t="shared" si="62"/>
        <v>168900</v>
      </c>
      <c r="AP993" s="212">
        <f t="shared" si="63"/>
        <v>0</v>
      </c>
      <c r="AQ993" s="159"/>
    </row>
    <row r="994" spans="2:43" ht="21" customHeight="1">
      <c r="B994" s="25" t="s">
        <v>5403</v>
      </c>
      <c r="C994" s="6" t="s">
        <v>2865</v>
      </c>
      <c r="D994" s="1" t="s">
        <v>2866</v>
      </c>
      <c r="E994" s="1" t="s">
        <v>2867</v>
      </c>
      <c r="F994" s="1" t="s">
        <v>2868</v>
      </c>
      <c r="G994" s="1" t="s">
        <v>2869</v>
      </c>
      <c r="H994" s="18">
        <v>420255</v>
      </c>
      <c r="I994" s="18">
        <v>378608.11</v>
      </c>
      <c r="J994" s="3">
        <v>146336.99</v>
      </c>
      <c r="K994" s="3">
        <v>273918.01</v>
      </c>
      <c r="L994" s="1" t="s">
        <v>2870</v>
      </c>
      <c r="M994" s="1" t="s">
        <v>2871</v>
      </c>
      <c r="N994" s="1" t="s">
        <v>2872</v>
      </c>
      <c r="O994" s="1" t="s">
        <v>2875</v>
      </c>
      <c r="P994" s="1" t="s">
        <v>2181</v>
      </c>
      <c r="Q994" s="1" t="s">
        <v>1929</v>
      </c>
      <c r="R994" s="2">
        <v>0.17</v>
      </c>
      <c r="T994" s="2"/>
      <c r="U994" s="2"/>
      <c r="V994" s="2"/>
      <c r="Y994" s="212">
        <v>1</v>
      </c>
      <c r="Z994" s="24">
        <v>420255</v>
      </c>
      <c r="AA994" s="20">
        <v>2018.1</v>
      </c>
      <c r="AL994" s="24"/>
      <c r="AN994" s="20">
        <f t="shared" si="58"/>
        <v>420255</v>
      </c>
      <c r="AO994" s="20">
        <f t="shared" si="62"/>
        <v>0</v>
      </c>
      <c r="AP994" s="212">
        <f t="shared" si="63"/>
        <v>1</v>
      </c>
      <c r="AQ994" s="159"/>
    </row>
    <row r="995" spans="2:43" ht="21" customHeight="1">
      <c r="B995" s="25" t="s">
        <v>5403</v>
      </c>
      <c r="C995" s="6" t="s">
        <v>2865</v>
      </c>
      <c r="D995" s="1" t="s">
        <v>2866</v>
      </c>
      <c r="E995" s="1" t="s">
        <v>2867</v>
      </c>
      <c r="F995" s="1" t="s">
        <v>2868</v>
      </c>
      <c r="G995" s="1" t="s">
        <v>2873</v>
      </c>
      <c r="H995" s="18">
        <v>420255</v>
      </c>
      <c r="I995" s="18">
        <v>378608.11</v>
      </c>
      <c r="J995" s="3">
        <v>232271.12</v>
      </c>
      <c r="K995" s="3">
        <v>146336.98810810805</v>
      </c>
      <c r="L995" s="1" t="s">
        <v>2874</v>
      </c>
      <c r="M995" s="1" t="s">
        <v>2871</v>
      </c>
      <c r="N995" s="1" t="s">
        <v>2872</v>
      </c>
      <c r="O995" s="1" t="s">
        <v>2875</v>
      </c>
      <c r="P995" s="1" t="s">
        <v>2181</v>
      </c>
      <c r="Q995" s="1" t="s">
        <v>1980</v>
      </c>
      <c r="R995" s="2">
        <v>0.11</v>
      </c>
      <c r="S995" s="1" t="s">
        <v>2876</v>
      </c>
      <c r="T995" s="2" t="s">
        <v>2786</v>
      </c>
      <c r="U995" s="2"/>
      <c r="V995" s="2"/>
      <c r="Y995" s="212"/>
      <c r="Z995" s="24"/>
      <c r="AL995" s="24"/>
      <c r="AN995" s="20">
        <f t="shared" si="58"/>
        <v>0</v>
      </c>
      <c r="AO995" s="20">
        <f t="shared" si="62"/>
        <v>420255</v>
      </c>
      <c r="AP995" s="212">
        <f t="shared" si="63"/>
        <v>0</v>
      </c>
      <c r="AQ995" s="159"/>
    </row>
    <row r="996" spans="2:43" ht="21" customHeight="1">
      <c r="B996" s="25" t="s">
        <v>5404</v>
      </c>
      <c r="C996" s="6" t="s">
        <v>2865</v>
      </c>
      <c r="D996" s="1" t="s">
        <v>2866</v>
      </c>
      <c r="E996" s="1" t="s">
        <v>2877</v>
      </c>
      <c r="F996" s="1" t="s">
        <v>2878</v>
      </c>
      <c r="G996" s="1" t="s">
        <v>2879</v>
      </c>
      <c r="H996" s="18">
        <v>163000</v>
      </c>
      <c r="I996" s="18">
        <v>146846.85</v>
      </c>
      <c r="K996" s="3">
        <v>146846.85</v>
      </c>
      <c r="M996" s="1" t="s">
        <v>2871</v>
      </c>
      <c r="N996" s="1" t="s">
        <v>2872</v>
      </c>
      <c r="O996" s="1" t="s">
        <v>2880</v>
      </c>
      <c r="P996" s="1" t="s">
        <v>2178</v>
      </c>
      <c r="Q996" s="1" t="s">
        <v>2032</v>
      </c>
      <c r="R996" s="2">
        <v>0.06</v>
      </c>
      <c r="S996" s="1" t="s">
        <v>2881</v>
      </c>
      <c r="T996" s="2" t="s">
        <v>2786</v>
      </c>
      <c r="U996" s="2"/>
      <c r="V996" s="2"/>
      <c r="Y996" s="212"/>
      <c r="Z996" s="24"/>
      <c r="AL996" s="24"/>
      <c r="AN996" s="20">
        <f t="shared" si="58"/>
        <v>0</v>
      </c>
      <c r="AO996" s="20">
        <f t="shared" si="62"/>
        <v>163000</v>
      </c>
      <c r="AP996" s="212">
        <f t="shared" si="63"/>
        <v>0</v>
      </c>
      <c r="AQ996" s="159"/>
    </row>
    <row r="997" spans="2:43" ht="21" customHeight="1">
      <c r="B997" s="25" t="s">
        <v>5405</v>
      </c>
      <c r="C997" s="6" t="s">
        <v>2865</v>
      </c>
      <c r="D997" s="8" t="s">
        <v>2866</v>
      </c>
      <c r="E997" s="1" t="s">
        <v>4449</v>
      </c>
      <c r="F997" s="1" t="s">
        <v>4450</v>
      </c>
      <c r="G997" s="1" t="s">
        <v>4451</v>
      </c>
      <c r="H997" s="18">
        <v>53000</v>
      </c>
      <c r="I997" s="18">
        <v>45299.14</v>
      </c>
      <c r="J997" s="3">
        <v>45299.14</v>
      </c>
      <c r="K997" s="3">
        <v>0</v>
      </c>
      <c r="M997" s="1" t="s">
        <v>2871</v>
      </c>
      <c r="N997" s="1" t="s">
        <v>2872</v>
      </c>
      <c r="O997" s="1" t="s">
        <v>4452</v>
      </c>
      <c r="P997" s="1" t="s">
        <v>4389</v>
      </c>
      <c r="Q997" s="1" t="s">
        <v>2032</v>
      </c>
      <c r="R997" s="2" t="s">
        <v>3423</v>
      </c>
      <c r="S997" s="1" t="s">
        <v>4453</v>
      </c>
      <c r="T997" s="2" t="s">
        <v>1982</v>
      </c>
      <c r="U997" s="2"/>
      <c r="V997" s="2"/>
      <c r="Y997" s="212"/>
      <c r="Z997" s="24"/>
      <c r="AE997" s="159"/>
      <c r="AI997" s="159"/>
      <c r="AN997" s="24">
        <f t="shared" si="58"/>
        <v>0</v>
      </c>
      <c r="AO997" s="24">
        <f t="shared" si="62"/>
        <v>53000</v>
      </c>
      <c r="AP997" s="212">
        <f t="shared" si="63"/>
        <v>0</v>
      </c>
      <c r="AQ997" s="159"/>
    </row>
    <row r="998" spans="2:43" ht="21" customHeight="1">
      <c r="B998" s="25" t="s">
        <v>5406</v>
      </c>
      <c r="C998" s="6" t="s">
        <v>2882</v>
      </c>
      <c r="D998" s="1" t="s">
        <v>2883</v>
      </c>
      <c r="E998" s="1" t="s">
        <v>2884</v>
      </c>
      <c r="F998" s="1" t="s">
        <v>2885</v>
      </c>
      <c r="G998" s="1" t="s">
        <v>2886</v>
      </c>
      <c r="H998" s="18">
        <v>450490</v>
      </c>
      <c r="I998" s="18">
        <v>424990.57</v>
      </c>
      <c r="J998" s="3">
        <v>424990.57</v>
      </c>
      <c r="K998" s="3">
        <v>-3.9622641634196043E-3</v>
      </c>
      <c r="L998" s="1" t="s">
        <v>2887</v>
      </c>
      <c r="M998" s="1" t="s">
        <v>2021</v>
      </c>
      <c r="N998" s="1" t="s">
        <v>2279</v>
      </c>
      <c r="O998" s="1" t="s">
        <v>2888</v>
      </c>
      <c r="P998" s="1" t="s">
        <v>2889</v>
      </c>
      <c r="Q998" s="1" t="s">
        <v>2032</v>
      </c>
      <c r="R998" s="2">
        <v>0.06</v>
      </c>
      <c r="S998" s="1" t="s">
        <v>2890</v>
      </c>
      <c r="T998" s="2" t="s">
        <v>1982</v>
      </c>
      <c r="U998" s="2"/>
      <c r="V998" s="2"/>
      <c r="X998" s="20" t="s">
        <v>4966</v>
      </c>
      <c r="Y998" s="212">
        <v>0.3</v>
      </c>
      <c r="Z998" s="24">
        <v>135147</v>
      </c>
      <c r="AA998" s="20">
        <v>2017.9</v>
      </c>
      <c r="AB998" s="20" t="s">
        <v>1508</v>
      </c>
      <c r="AC998" s="212">
        <v>0.3</v>
      </c>
      <c r="AD998" s="24">
        <v>135147</v>
      </c>
      <c r="AE998" s="20">
        <v>2018.4</v>
      </c>
      <c r="AG998" s="212">
        <v>0.2</v>
      </c>
      <c r="AH998" s="24">
        <v>90098</v>
      </c>
      <c r="AI998" s="20">
        <v>2018.5</v>
      </c>
      <c r="AL998" s="24"/>
      <c r="AN998" s="20">
        <f t="shared" si="58"/>
        <v>360392</v>
      </c>
      <c r="AO998" s="20">
        <f t="shared" si="62"/>
        <v>90098</v>
      </c>
      <c r="AP998" s="212">
        <f t="shared" si="63"/>
        <v>0.8</v>
      </c>
      <c r="AQ998" s="159"/>
    </row>
    <row r="999" spans="2:43" ht="21" customHeight="1">
      <c r="B999" s="25" t="s">
        <v>5407</v>
      </c>
      <c r="C999" s="6" t="s">
        <v>2882</v>
      </c>
      <c r="D999" s="1" t="s">
        <v>2883</v>
      </c>
      <c r="E999" s="1" t="s">
        <v>2884</v>
      </c>
      <c r="F999" s="8" t="s">
        <v>4454</v>
      </c>
      <c r="G999" s="1" t="s">
        <v>4455</v>
      </c>
      <c r="H999" s="18">
        <v>4054490</v>
      </c>
      <c r="I999" s="18">
        <v>3465376.07</v>
      </c>
      <c r="J999" s="3">
        <v>3465376.07</v>
      </c>
      <c r="K999" s="3">
        <v>-1.6239313408732414E-3</v>
      </c>
      <c r="M999" s="1" t="s">
        <v>2021</v>
      </c>
      <c r="N999" s="1" t="s">
        <v>2279</v>
      </c>
      <c r="O999" s="1" t="s">
        <v>4456</v>
      </c>
      <c r="P999" s="1" t="s">
        <v>2889</v>
      </c>
      <c r="Q999" s="1" t="s">
        <v>2032</v>
      </c>
      <c r="R999" s="2" t="s">
        <v>3423</v>
      </c>
      <c r="S999" s="1" t="s">
        <v>2890</v>
      </c>
      <c r="T999" s="2" t="s">
        <v>1982</v>
      </c>
      <c r="U999" s="2"/>
      <c r="V999" s="2"/>
      <c r="X999" s="20" t="s">
        <v>4966</v>
      </c>
      <c r="Y999" s="212">
        <v>0.3</v>
      </c>
      <c r="Z999" s="24">
        <v>1216347</v>
      </c>
      <c r="AA999" s="20">
        <v>2017.9</v>
      </c>
      <c r="AB999" s="20" t="s">
        <v>1508</v>
      </c>
      <c r="AC999" s="212">
        <v>0.3</v>
      </c>
      <c r="AD999" s="24">
        <v>1216347</v>
      </c>
      <c r="AE999" s="159" t="s">
        <v>5056</v>
      </c>
      <c r="AG999" s="212">
        <v>0.2</v>
      </c>
      <c r="AH999" s="24">
        <v>810898</v>
      </c>
      <c r="AI999" s="159" t="s">
        <v>5666</v>
      </c>
      <c r="AN999" s="24">
        <f t="shared" ref="AN999" si="64">Z999+AD999+AH999+AL999</f>
        <v>3243592</v>
      </c>
      <c r="AO999" s="24">
        <f t="shared" si="62"/>
        <v>810898</v>
      </c>
      <c r="AP999" s="212">
        <f t="shared" si="63"/>
        <v>0.8</v>
      </c>
      <c r="AQ999" s="159"/>
    </row>
    <row r="1000" spans="2:43" ht="21" customHeight="1">
      <c r="B1000" s="25" t="s">
        <v>5408</v>
      </c>
      <c r="C1000" s="6" t="s">
        <v>2891</v>
      </c>
      <c r="D1000" s="1" t="s">
        <v>2892</v>
      </c>
      <c r="E1000" s="1" t="s">
        <v>2893</v>
      </c>
      <c r="F1000" s="1" t="s">
        <v>2894</v>
      </c>
      <c r="G1000" s="1" t="s">
        <v>2895</v>
      </c>
      <c r="H1000" s="18">
        <v>52008</v>
      </c>
      <c r="I1000" s="18">
        <v>46854.05</v>
      </c>
      <c r="J1000" s="3">
        <v>46854.05</v>
      </c>
      <c r="K1000" s="3">
        <v>4.054054050357081E-3</v>
      </c>
      <c r="L1000" s="1" t="s">
        <v>2896</v>
      </c>
      <c r="M1000" s="1" t="s">
        <v>2133</v>
      </c>
      <c r="N1000" s="1" t="s">
        <v>2155</v>
      </c>
      <c r="O1000" s="1" t="s">
        <v>2897</v>
      </c>
      <c r="P1000" s="1" t="s">
        <v>2529</v>
      </c>
      <c r="Q1000" s="1" t="s">
        <v>1980</v>
      </c>
      <c r="R1000" s="2">
        <v>0.11</v>
      </c>
      <c r="S1000" s="1" t="s">
        <v>2898</v>
      </c>
      <c r="T1000" s="2" t="s">
        <v>1982</v>
      </c>
      <c r="U1000" s="2"/>
      <c r="V1000" s="2"/>
      <c r="Y1000" s="212">
        <v>0.33</v>
      </c>
      <c r="Z1000" s="24">
        <v>17336</v>
      </c>
      <c r="AA1000" s="20">
        <v>2018.1</v>
      </c>
      <c r="AL1000" s="24"/>
      <c r="AN1000" s="20">
        <f t="shared" si="58"/>
        <v>17336</v>
      </c>
      <c r="AO1000" s="20">
        <f t="shared" si="62"/>
        <v>34672</v>
      </c>
      <c r="AP1000" s="212">
        <f t="shared" si="63"/>
        <v>0.33333333333333331</v>
      </c>
      <c r="AQ1000" s="159"/>
    </row>
    <row r="1001" spans="2:43" ht="21" customHeight="1">
      <c r="B1001" s="25" t="s">
        <v>5409</v>
      </c>
      <c r="C1001" s="6" t="s">
        <v>2891</v>
      </c>
      <c r="D1001" s="1" t="s">
        <v>2892</v>
      </c>
      <c r="E1001" s="1" t="s">
        <v>4457</v>
      </c>
      <c r="F1001" s="8" t="s">
        <v>4458</v>
      </c>
      <c r="G1001" s="1" t="s">
        <v>4459</v>
      </c>
      <c r="H1001" s="18">
        <v>749520</v>
      </c>
      <c r="J1001" s="3">
        <v>640615.38</v>
      </c>
      <c r="K1001" s="3">
        <v>4.6153846196830273E-3</v>
      </c>
      <c r="M1001" s="1" t="s">
        <v>2133</v>
      </c>
      <c r="N1001" s="1" t="s">
        <v>2155</v>
      </c>
      <c r="O1001" s="1" t="s">
        <v>4460</v>
      </c>
      <c r="P1001" s="1" t="s">
        <v>4461</v>
      </c>
      <c r="Q1001" s="1" t="s">
        <v>1980</v>
      </c>
      <c r="R1001" s="2" t="s">
        <v>3423</v>
      </c>
      <c r="S1001" s="1" t="s">
        <v>4462</v>
      </c>
      <c r="T1001" s="2" t="s">
        <v>1982</v>
      </c>
      <c r="U1001" s="2"/>
      <c r="V1001" s="2"/>
      <c r="Y1001" s="212">
        <v>0.33</v>
      </c>
      <c r="Z1001" s="24">
        <v>249840</v>
      </c>
      <c r="AA1001" s="20">
        <v>2018.1</v>
      </c>
      <c r="AE1001" s="159"/>
      <c r="AI1001" s="159"/>
      <c r="AN1001" s="24">
        <f t="shared" si="58"/>
        <v>249840</v>
      </c>
      <c r="AO1001" s="24">
        <f t="shared" si="62"/>
        <v>499680</v>
      </c>
      <c r="AP1001" s="212">
        <f t="shared" si="63"/>
        <v>0.33333333333333331</v>
      </c>
      <c r="AQ1001" s="159"/>
    </row>
    <row r="1002" spans="2:43" ht="21" customHeight="1">
      <c r="B1002" s="25" t="s">
        <v>5410</v>
      </c>
      <c r="C1002" s="6" t="s">
        <v>2899</v>
      </c>
      <c r="D1002" s="1" t="s">
        <v>2900</v>
      </c>
      <c r="E1002" s="1" t="s">
        <v>2901</v>
      </c>
      <c r="F1002" s="1" t="s">
        <v>2902</v>
      </c>
      <c r="G1002" s="1" t="s">
        <v>2903</v>
      </c>
      <c r="H1002" s="18">
        <v>451183.88</v>
      </c>
      <c r="I1002" s="18">
        <v>406471.96</v>
      </c>
      <c r="J1002" s="3">
        <v>406471.96</v>
      </c>
      <c r="K1002" s="3">
        <v>3.9639638853259385E-3</v>
      </c>
      <c r="L1002" s="1" t="s">
        <v>2904</v>
      </c>
      <c r="M1002" s="1" t="s">
        <v>2871</v>
      </c>
      <c r="N1002" s="1" t="s">
        <v>2706</v>
      </c>
      <c r="O1002" s="1" t="s">
        <v>2905</v>
      </c>
      <c r="P1002" s="1" t="s">
        <v>2438</v>
      </c>
      <c r="Q1002" s="1" t="s">
        <v>1980</v>
      </c>
      <c r="R1002" s="2">
        <v>0.11</v>
      </c>
      <c r="S1002" s="1" t="s">
        <v>2906</v>
      </c>
      <c r="T1002" s="2" t="s">
        <v>1982</v>
      </c>
      <c r="U1002" s="2"/>
      <c r="V1002" s="2"/>
      <c r="Y1002" s="212">
        <v>0.9</v>
      </c>
      <c r="Z1002" s="24">
        <v>406065.49200000003</v>
      </c>
      <c r="AL1002" s="24"/>
      <c r="AN1002" s="20">
        <f t="shared" si="58"/>
        <v>406065.49200000003</v>
      </c>
      <c r="AO1002" s="20">
        <f t="shared" si="62"/>
        <v>45118.387999999977</v>
      </c>
      <c r="AP1002" s="212">
        <f t="shared" si="63"/>
        <v>0.9</v>
      </c>
      <c r="AQ1002" s="159"/>
    </row>
    <row r="1003" spans="2:43" ht="21" customHeight="1">
      <c r="B1003" s="25" t="s">
        <v>5411</v>
      </c>
      <c r="C1003" s="6" t="s">
        <v>2899</v>
      </c>
      <c r="D1003" s="1" t="s">
        <v>2900</v>
      </c>
      <c r="E1003" s="1" t="s">
        <v>2901</v>
      </c>
      <c r="F1003" s="8" t="s">
        <v>4463</v>
      </c>
      <c r="G1003" s="1" t="s">
        <v>2903</v>
      </c>
      <c r="H1003" s="18">
        <v>447216.84</v>
      </c>
      <c r="I1003" s="18">
        <v>382236.62</v>
      </c>
      <c r="J1003" s="3">
        <v>382236.62</v>
      </c>
      <c r="K1003" s="3">
        <v>-4.6153845614753664E-3</v>
      </c>
      <c r="M1003" s="1" t="s">
        <v>2871</v>
      </c>
      <c r="N1003" s="1" t="s">
        <v>2706</v>
      </c>
      <c r="O1003" s="1" t="s">
        <v>2905</v>
      </c>
      <c r="P1003" s="1" t="s">
        <v>2438</v>
      </c>
      <c r="Q1003" s="1" t="s">
        <v>1980</v>
      </c>
      <c r="R1003" s="2" t="s">
        <v>3423</v>
      </c>
      <c r="S1003" s="1" t="s">
        <v>2906</v>
      </c>
      <c r="T1003" s="2" t="s">
        <v>1982</v>
      </c>
      <c r="U1003" s="2"/>
      <c r="V1003" s="2"/>
      <c r="Y1003" s="212">
        <v>0.9</v>
      </c>
      <c r="Z1003" s="24">
        <v>0</v>
      </c>
      <c r="AA1003" s="20">
        <v>2017.11</v>
      </c>
      <c r="AE1003" s="159"/>
      <c r="AI1003" s="159"/>
      <c r="AN1003" s="24">
        <f t="shared" si="58"/>
        <v>0</v>
      </c>
      <c r="AO1003" s="24">
        <f t="shared" si="62"/>
        <v>447216.84</v>
      </c>
      <c r="AP1003" s="212">
        <f t="shared" si="63"/>
        <v>0</v>
      </c>
      <c r="AQ1003" s="159"/>
    </row>
    <row r="1004" spans="2:43" ht="21" customHeight="1">
      <c r="B1004" s="25" t="s">
        <v>5412</v>
      </c>
      <c r="C1004" s="6" t="s">
        <v>2907</v>
      </c>
      <c r="D1004" s="1" t="s">
        <v>2908</v>
      </c>
      <c r="E1004" s="1" t="s">
        <v>2909</v>
      </c>
      <c r="F1004" s="1" t="s">
        <v>2910</v>
      </c>
      <c r="G1004" s="1" t="s">
        <v>2911</v>
      </c>
      <c r="H1004" s="18">
        <v>358086.3</v>
      </c>
      <c r="I1004" s="18">
        <v>322600.27</v>
      </c>
      <c r="J1004" s="3">
        <v>322600.27</v>
      </c>
      <c r="K1004" s="3">
        <v>2.7027021860703826E-4</v>
      </c>
      <c r="L1004" s="1" t="s">
        <v>2757</v>
      </c>
      <c r="M1004" s="1" t="s">
        <v>2021</v>
      </c>
      <c r="N1004" s="1" t="s">
        <v>2635</v>
      </c>
      <c r="O1004" s="1" t="s">
        <v>2897</v>
      </c>
      <c r="P1004" s="1" t="s">
        <v>2912</v>
      </c>
      <c r="Q1004" s="1" t="s">
        <v>2913</v>
      </c>
      <c r="R1004" s="2">
        <v>0.11</v>
      </c>
      <c r="S1004" s="1" t="s">
        <v>2914</v>
      </c>
      <c r="T1004" s="2" t="s">
        <v>1982</v>
      </c>
      <c r="U1004" s="2"/>
      <c r="V1004" s="2"/>
      <c r="Y1004" s="212">
        <v>0.9</v>
      </c>
      <c r="Z1004" s="24">
        <v>322277.67</v>
      </c>
      <c r="AA1004" s="20">
        <v>2017.11</v>
      </c>
      <c r="AL1004" s="24"/>
      <c r="AN1004" s="20">
        <f t="shared" si="58"/>
        <v>322277.67</v>
      </c>
      <c r="AO1004" s="20">
        <f t="shared" si="62"/>
        <v>35808.630000000005</v>
      </c>
      <c r="AP1004" s="212">
        <f t="shared" si="63"/>
        <v>0.9</v>
      </c>
      <c r="AQ1004" s="159"/>
    </row>
    <row r="1005" spans="2:43" ht="21" customHeight="1">
      <c r="B1005" s="25" t="s">
        <v>5413</v>
      </c>
      <c r="C1005" s="6" t="s">
        <v>2907</v>
      </c>
      <c r="D1005" s="1" t="s">
        <v>2908</v>
      </c>
      <c r="E1005" s="1" t="s">
        <v>2909</v>
      </c>
      <c r="F1005" s="8" t="s">
        <v>4464</v>
      </c>
      <c r="G1005" s="1" t="s">
        <v>4465</v>
      </c>
      <c r="H1005" s="18">
        <v>1163964.5</v>
      </c>
      <c r="I1005" s="18">
        <v>994841.45</v>
      </c>
      <c r="J1005" s="3">
        <v>994841.45</v>
      </c>
      <c r="K1005" s="3">
        <v>2.9914530459791422E-3</v>
      </c>
      <c r="M1005" s="1" t="s">
        <v>2021</v>
      </c>
      <c r="N1005" s="1" t="s">
        <v>2635</v>
      </c>
      <c r="O1005" s="1" t="s">
        <v>4466</v>
      </c>
      <c r="P1005" s="1" t="s">
        <v>2912</v>
      </c>
      <c r="Q1005" s="1" t="s">
        <v>2913</v>
      </c>
      <c r="R1005" s="2" t="s">
        <v>3423</v>
      </c>
      <c r="S1005" s="1" t="s">
        <v>2914</v>
      </c>
      <c r="T1005" s="2" t="s">
        <v>1982</v>
      </c>
      <c r="U1005" s="2"/>
      <c r="V1005" s="2"/>
      <c r="Y1005" s="212">
        <v>0.9</v>
      </c>
      <c r="Z1005" s="24">
        <v>0</v>
      </c>
      <c r="AA1005" s="20">
        <v>2017.11</v>
      </c>
      <c r="AE1005" s="159"/>
      <c r="AI1005" s="159"/>
      <c r="AN1005" s="24">
        <f t="shared" si="58"/>
        <v>0</v>
      </c>
      <c r="AO1005" s="24">
        <f t="shared" si="62"/>
        <v>1163964.5</v>
      </c>
      <c r="AP1005" s="212">
        <f t="shared" si="63"/>
        <v>0</v>
      </c>
      <c r="AQ1005" s="159"/>
    </row>
    <row r="1006" spans="2:43" ht="21" customHeight="1">
      <c r="B1006" s="25" t="s">
        <v>5414</v>
      </c>
      <c r="C1006" s="6" t="s">
        <v>2915</v>
      </c>
      <c r="D1006" s="1" t="s">
        <v>2916</v>
      </c>
      <c r="E1006" s="1" t="s">
        <v>2917</v>
      </c>
      <c r="F1006" s="1" t="s">
        <v>2918</v>
      </c>
      <c r="G1006" s="1" t="s">
        <v>2919</v>
      </c>
      <c r="H1006" s="18">
        <v>1098234</v>
      </c>
      <c r="I1006" s="18">
        <v>1036069.81</v>
      </c>
      <c r="J1006" s="3">
        <v>1036069.81</v>
      </c>
      <c r="K1006" s="3">
        <v>1.3207546435296535E-3</v>
      </c>
      <c r="L1006" s="1" t="s">
        <v>2920</v>
      </c>
      <c r="M1006" s="1" t="s">
        <v>2273</v>
      </c>
      <c r="N1006" s="1" t="s">
        <v>2165</v>
      </c>
      <c r="O1006" s="1" t="s">
        <v>2921</v>
      </c>
      <c r="P1006" s="1" t="s">
        <v>2699</v>
      </c>
      <c r="Q1006" s="1" t="s">
        <v>1980</v>
      </c>
      <c r="R1006" s="2">
        <v>0.06</v>
      </c>
      <c r="S1006" s="1" t="s">
        <v>2922</v>
      </c>
      <c r="T1006" s="1" t="s">
        <v>1982</v>
      </c>
      <c r="X1006" s="20" t="s">
        <v>4966</v>
      </c>
      <c r="Y1006" s="212">
        <v>0.5</v>
      </c>
      <c r="Z1006" s="24">
        <v>549270</v>
      </c>
      <c r="AA1006" s="20">
        <v>2017.9</v>
      </c>
      <c r="AB1006" s="20" t="s">
        <v>4966</v>
      </c>
      <c r="AC1006" s="212">
        <v>0.5</v>
      </c>
      <c r="AD1006" s="24">
        <v>548964</v>
      </c>
      <c r="AE1006" s="20" t="s">
        <v>4968</v>
      </c>
      <c r="AL1006" s="24"/>
      <c r="AN1006" s="20">
        <f t="shared" si="58"/>
        <v>1098234</v>
      </c>
      <c r="AO1006" s="20">
        <f t="shared" si="62"/>
        <v>0</v>
      </c>
      <c r="AP1006" s="212">
        <f t="shared" si="63"/>
        <v>1</v>
      </c>
      <c r="AQ1006" s="159"/>
    </row>
    <row r="1007" spans="2:43" ht="21" customHeight="1">
      <c r="B1007" s="25" t="s">
        <v>5415</v>
      </c>
      <c r="C1007" s="6" t="s">
        <v>2915</v>
      </c>
      <c r="D1007" s="1" t="s">
        <v>2916</v>
      </c>
      <c r="E1007" s="1" t="s">
        <v>2917</v>
      </c>
      <c r="F1007" s="1" t="s">
        <v>2923</v>
      </c>
      <c r="G1007" s="1" t="s">
        <v>2924</v>
      </c>
      <c r="H1007" s="18">
        <v>11388300</v>
      </c>
      <c r="I1007" s="18">
        <v>10743679.24</v>
      </c>
      <c r="J1007" s="3">
        <f>5371839.62+5371839.62</f>
        <v>10743679.24</v>
      </c>
      <c r="K1007" s="3">
        <v>5.2830185741186142E-3</v>
      </c>
      <c r="L1007" s="1" t="s">
        <v>2925</v>
      </c>
      <c r="M1007" s="1" t="s">
        <v>2273</v>
      </c>
      <c r="N1007" s="1" t="s">
        <v>2926</v>
      </c>
      <c r="O1007" s="1" t="s">
        <v>2927</v>
      </c>
      <c r="P1007" s="1" t="s">
        <v>2928</v>
      </c>
      <c r="Q1007" s="1" t="s">
        <v>1980</v>
      </c>
      <c r="R1007" s="2">
        <v>0.06</v>
      </c>
      <c r="S1007" s="1" t="s">
        <v>2922</v>
      </c>
      <c r="T1007" s="1" t="s">
        <v>1982</v>
      </c>
      <c r="X1007" s="20" t="s">
        <v>4966</v>
      </c>
      <c r="Y1007" s="212">
        <v>0.5</v>
      </c>
      <c r="Z1007" s="24">
        <v>5694150</v>
      </c>
      <c r="AA1007" s="20">
        <v>2017.9</v>
      </c>
      <c r="AC1007" s="212">
        <v>0.5</v>
      </c>
      <c r="AD1007" s="24">
        <v>5694150</v>
      </c>
      <c r="AE1007" s="20" t="s">
        <v>4968</v>
      </c>
      <c r="AL1007" s="24"/>
      <c r="AN1007" s="20">
        <f t="shared" si="58"/>
        <v>11388300</v>
      </c>
      <c r="AO1007" s="20">
        <f t="shared" si="62"/>
        <v>0</v>
      </c>
      <c r="AP1007" s="212">
        <f t="shared" si="63"/>
        <v>1</v>
      </c>
      <c r="AQ1007" s="159"/>
    </row>
    <row r="1008" spans="2:43" ht="21" customHeight="1">
      <c r="B1008" s="25" t="s">
        <v>5416</v>
      </c>
      <c r="C1008" s="6" t="s">
        <v>2915</v>
      </c>
      <c r="D1008" s="1" t="s">
        <v>2916</v>
      </c>
      <c r="E1008" s="1" t="s">
        <v>2917</v>
      </c>
      <c r="F1008" s="8" t="s">
        <v>4467</v>
      </c>
      <c r="G1008" s="1" t="s">
        <v>4468</v>
      </c>
      <c r="H1008" s="18">
        <v>632000</v>
      </c>
      <c r="I1008" s="18">
        <v>540170.93999999994</v>
      </c>
      <c r="J1008" s="3">
        <v>540170.93999999994</v>
      </c>
      <c r="K1008" s="3">
        <v>1.7094030044972897E-4</v>
      </c>
      <c r="M1008" s="1" t="s">
        <v>2273</v>
      </c>
      <c r="N1008" s="1" t="s">
        <v>2926</v>
      </c>
      <c r="O1008" s="1" t="s">
        <v>2927</v>
      </c>
      <c r="P1008" s="1" t="s">
        <v>2928</v>
      </c>
      <c r="Q1008" s="1" t="s">
        <v>1980</v>
      </c>
      <c r="R1008" s="2" t="s">
        <v>3423</v>
      </c>
      <c r="S1008" s="1" t="s">
        <v>2922</v>
      </c>
      <c r="T1008" s="2" t="s">
        <v>1982</v>
      </c>
      <c r="U1008" s="2"/>
      <c r="V1008" s="2"/>
      <c r="X1008" s="20" t="s">
        <v>4966</v>
      </c>
      <c r="Y1008" s="212">
        <v>0.4</v>
      </c>
      <c r="Z1008" s="24">
        <v>252800</v>
      </c>
      <c r="AA1008" s="20">
        <v>2017.9</v>
      </c>
      <c r="AC1008" s="212">
        <v>0.6</v>
      </c>
      <c r="AD1008" s="24">
        <v>379200</v>
      </c>
      <c r="AE1008" s="159" t="s">
        <v>4968</v>
      </c>
      <c r="AI1008" s="159"/>
      <c r="AN1008" s="24">
        <f t="shared" si="58"/>
        <v>632000</v>
      </c>
      <c r="AO1008" s="24">
        <f t="shared" si="62"/>
        <v>0</v>
      </c>
      <c r="AP1008" s="212">
        <f t="shared" si="63"/>
        <v>1</v>
      </c>
      <c r="AQ1008" s="159"/>
    </row>
    <row r="1009" spans="1:45" ht="21" customHeight="1">
      <c r="B1009" s="25" t="s">
        <v>5417</v>
      </c>
      <c r="C1009" s="6" t="s">
        <v>2929</v>
      </c>
      <c r="D1009" s="1" t="s">
        <v>2930</v>
      </c>
      <c r="E1009" s="1" t="s">
        <v>2931</v>
      </c>
      <c r="F1009" s="1" t="s">
        <v>2932</v>
      </c>
      <c r="G1009" s="1" t="s">
        <v>2933</v>
      </c>
      <c r="H1009" s="18">
        <v>465795.75</v>
      </c>
      <c r="I1009" s="18">
        <v>439429.95</v>
      </c>
      <c r="J1009" s="3">
        <v>439429.95</v>
      </c>
      <c r="K1009" s="3">
        <v>0</v>
      </c>
      <c r="M1009" s="1" t="s">
        <v>2133</v>
      </c>
      <c r="N1009" s="1" t="s">
        <v>2934</v>
      </c>
      <c r="O1009" s="1" t="s">
        <v>2935</v>
      </c>
      <c r="P1009" s="1" t="s">
        <v>2936</v>
      </c>
      <c r="Q1009" s="1" t="s">
        <v>1980</v>
      </c>
      <c r="R1009" s="2">
        <v>0.06</v>
      </c>
      <c r="S1009" s="1" t="s">
        <v>2937</v>
      </c>
      <c r="T1009" s="1" t="s">
        <v>1982</v>
      </c>
      <c r="Y1009" s="212">
        <v>0.1</v>
      </c>
      <c r="Z1009" s="24">
        <v>46579.575000000004</v>
      </c>
      <c r="AA1009" s="20">
        <v>2018.3</v>
      </c>
      <c r="AL1009" s="24"/>
      <c r="AN1009" s="20">
        <f t="shared" si="58"/>
        <v>46579.575000000004</v>
      </c>
      <c r="AO1009" s="20">
        <f t="shared" si="62"/>
        <v>419216.17499999999</v>
      </c>
      <c r="AP1009" s="212">
        <f t="shared" si="63"/>
        <v>0.1</v>
      </c>
      <c r="AQ1009" s="159"/>
    </row>
    <row r="1010" spans="1:45" ht="21" customHeight="1">
      <c r="B1010" s="25" t="s">
        <v>5418</v>
      </c>
      <c r="C1010" s="6" t="s">
        <v>2938</v>
      </c>
      <c r="D1010" s="1" t="s">
        <v>2939</v>
      </c>
      <c r="E1010" s="1" t="s">
        <v>2940</v>
      </c>
      <c r="F1010" s="1" t="s">
        <v>2941</v>
      </c>
      <c r="G1010" s="1" t="s">
        <v>2942</v>
      </c>
      <c r="H1010" s="18">
        <v>48000</v>
      </c>
      <c r="I1010" s="18">
        <v>45283.02</v>
      </c>
      <c r="J1010" s="3">
        <v>45283.02</v>
      </c>
      <c r="K1010" s="3">
        <v>0</v>
      </c>
      <c r="L1010" s="1" t="s">
        <v>5433</v>
      </c>
      <c r="M1010" s="1" t="s">
        <v>2133</v>
      </c>
      <c r="N1010" s="1" t="s">
        <v>2134</v>
      </c>
      <c r="O1010" s="1" t="s">
        <v>2943</v>
      </c>
      <c r="P1010" s="1" t="s">
        <v>2529</v>
      </c>
      <c r="Q1010" s="1" t="s">
        <v>1980</v>
      </c>
      <c r="R1010" s="2">
        <v>0.06</v>
      </c>
      <c r="S1010" s="1" t="s">
        <v>2944</v>
      </c>
      <c r="T1010" s="1" t="s">
        <v>1982</v>
      </c>
      <c r="Y1010" s="212">
        <v>1</v>
      </c>
      <c r="Z1010" s="24">
        <v>48000</v>
      </c>
      <c r="AA1010" s="20">
        <v>2017.11</v>
      </c>
      <c r="AL1010" s="24"/>
      <c r="AN1010" s="20">
        <f t="shared" si="58"/>
        <v>48000</v>
      </c>
      <c r="AO1010" s="20">
        <f t="shared" si="62"/>
        <v>0</v>
      </c>
      <c r="AP1010" s="212">
        <f t="shared" si="63"/>
        <v>1</v>
      </c>
      <c r="AQ1010" s="159"/>
    </row>
    <row r="1011" spans="1:45" ht="21" customHeight="1">
      <c r="B1011" s="25" t="s">
        <v>5419</v>
      </c>
      <c r="C1011" s="6" t="s">
        <v>2938</v>
      </c>
      <c r="D1011" s="1" t="s">
        <v>2939</v>
      </c>
      <c r="E1011" s="1" t="s">
        <v>2940</v>
      </c>
      <c r="F1011" s="1" t="s">
        <v>2945</v>
      </c>
      <c r="G1011" s="1" t="s">
        <v>2946</v>
      </c>
      <c r="H1011" s="18">
        <v>423744</v>
      </c>
      <c r="I1011" s="18">
        <v>399758.49</v>
      </c>
      <c r="J1011" s="3">
        <v>399758.49</v>
      </c>
      <c r="K1011" s="3">
        <v>0</v>
      </c>
      <c r="L1011" s="1" t="s">
        <v>5434</v>
      </c>
      <c r="M1011" s="1" t="s">
        <v>2133</v>
      </c>
      <c r="N1011" s="1" t="s">
        <v>2947</v>
      </c>
      <c r="O1011" s="1" t="s">
        <v>2948</v>
      </c>
      <c r="P1011" s="1" t="s">
        <v>2529</v>
      </c>
      <c r="Q1011" s="1" t="s">
        <v>1980</v>
      </c>
      <c r="R1011" s="2">
        <v>0.06</v>
      </c>
      <c r="S1011" s="1" t="s">
        <v>2944</v>
      </c>
      <c r="T1011" s="1" t="s">
        <v>1982</v>
      </c>
      <c r="Y1011" s="212">
        <v>1</v>
      </c>
      <c r="Z1011" s="24">
        <v>423744</v>
      </c>
      <c r="AA1011" s="20" t="s">
        <v>4978</v>
      </c>
      <c r="AL1011" s="24"/>
      <c r="AN1011" s="20">
        <f t="shared" si="58"/>
        <v>423744</v>
      </c>
      <c r="AO1011" s="20">
        <f t="shared" si="62"/>
        <v>0</v>
      </c>
      <c r="AP1011" s="212">
        <f t="shared" si="63"/>
        <v>1</v>
      </c>
      <c r="AQ1011" s="159"/>
    </row>
    <row r="1012" spans="1:45" ht="21" customHeight="1">
      <c r="B1012" s="25" t="s">
        <v>5420</v>
      </c>
      <c r="C1012" s="6" t="s">
        <v>2949</v>
      </c>
      <c r="D1012" s="1" t="s">
        <v>2950</v>
      </c>
      <c r="E1012" s="1" t="s">
        <v>2951</v>
      </c>
      <c r="F1012" s="1" t="s">
        <v>2952</v>
      </c>
      <c r="G1012" s="1" t="s">
        <v>2953</v>
      </c>
      <c r="H1012" s="18">
        <v>285417.48</v>
      </c>
      <c r="I1012" s="18">
        <v>257132.86</v>
      </c>
      <c r="J1012" s="3">
        <v>257132.86</v>
      </c>
      <c r="K1012" s="3">
        <v>4.8648648371454328E-3</v>
      </c>
      <c r="L1012" s="1" t="s">
        <v>2954</v>
      </c>
      <c r="M1012" s="1" t="s">
        <v>2032</v>
      </c>
      <c r="N1012" s="1" t="s">
        <v>2474</v>
      </c>
      <c r="O1012" s="1" t="s">
        <v>2955</v>
      </c>
      <c r="P1012" s="1" t="s">
        <v>2438</v>
      </c>
      <c r="Q1012" s="1" t="s">
        <v>2032</v>
      </c>
      <c r="R1012" s="2">
        <v>0.11</v>
      </c>
      <c r="S1012" s="1" t="s">
        <v>2956</v>
      </c>
      <c r="T1012" s="1" t="s">
        <v>1982</v>
      </c>
      <c r="Y1012" s="212">
        <v>0.8</v>
      </c>
      <c r="Z1012" s="24">
        <v>228333.98</v>
      </c>
      <c r="AA1012" s="20">
        <v>2018.1</v>
      </c>
      <c r="AL1012" s="24"/>
      <c r="AN1012" s="20">
        <f t="shared" si="58"/>
        <v>228333.98</v>
      </c>
      <c r="AO1012" s="20">
        <f t="shared" si="62"/>
        <v>57083.499999999971</v>
      </c>
      <c r="AP1012" s="212">
        <f t="shared" si="63"/>
        <v>0.79999998598544153</v>
      </c>
      <c r="AQ1012" s="159"/>
    </row>
    <row r="1013" spans="1:45" ht="21" customHeight="1">
      <c r="B1013" s="25" t="s">
        <v>5421</v>
      </c>
      <c r="C1013" s="6" t="s">
        <v>2949</v>
      </c>
      <c r="D1013" s="1" t="s">
        <v>2950</v>
      </c>
      <c r="E1013" s="1" t="s">
        <v>2951</v>
      </c>
      <c r="F1013" s="8" t="s">
        <v>4469</v>
      </c>
      <c r="G1013" s="1" t="s">
        <v>4470</v>
      </c>
      <c r="H1013" s="18">
        <v>139562.51999999999</v>
      </c>
      <c r="I1013" s="18">
        <v>119284.2</v>
      </c>
      <c r="J1013" s="3">
        <v>119284.2</v>
      </c>
      <c r="K1013" s="3">
        <v>0</v>
      </c>
      <c r="M1013" s="1" t="s">
        <v>2871</v>
      </c>
      <c r="N1013" s="1" t="s">
        <v>2474</v>
      </c>
      <c r="O1013" s="1" t="s">
        <v>2955</v>
      </c>
      <c r="P1013" s="1" t="s">
        <v>2438</v>
      </c>
      <c r="Q1013" s="1" t="s">
        <v>2032</v>
      </c>
      <c r="R1013" s="2" t="s">
        <v>3423</v>
      </c>
      <c r="S1013" s="1" t="s">
        <v>2956</v>
      </c>
      <c r="T1013" s="2" t="s">
        <v>1982</v>
      </c>
      <c r="U1013" s="2"/>
      <c r="V1013" s="2"/>
      <c r="Y1013" s="212">
        <v>0.8</v>
      </c>
      <c r="Z1013" s="24">
        <v>111650</v>
      </c>
      <c r="AA1013" s="20">
        <v>2018.1</v>
      </c>
      <c r="AE1013" s="159"/>
      <c r="AI1013" s="159"/>
      <c r="AN1013" s="24">
        <f t="shared" si="58"/>
        <v>111650</v>
      </c>
      <c r="AO1013" s="24">
        <f t="shared" si="62"/>
        <v>27912.51999999999</v>
      </c>
      <c r="AP1013" s="212">
        <f t="shared" si="63"/>
        <v>0.79999988535603983</v>
      </c>
      <c r="AQ1013" s="159"/>
    </row>
    <row r="1014" spans="1:45" ht="21" customHeight="1">
      <c r="B1014" s="25" t="s">
        <v>5100</v>
      </c>
      <c r="C1014" s="9" t="s">
        <v>2957</v>
      </c>
      <c r="D1014" s="3" t="s">
        <v>2958</v>
      </c>
      <c r="E1014" s="3" t="s">
        <v>2959</v>
      </c>
      <c r="F1014" s="3" t="s">
        <v>2960</v>
      </c>
      <c r="G1014" s="3" t="s">
        <v>2959</v>
      </c>
      <c r="H1014" s="18">
        <v>1311821</v>
      </c>
      <c r="I1014" s="18">
        <v>1181820.72</v>
      </c>
      <c r="J1014" s="223">
        <v>354546.22</v>
      </c>
      <c r="K1014" s="3">
        <v>827274.50072072074</v>
      </c>
      <c r="L1014" s="1" t="s">
        <v>2961</v>
      </c>
      <c r="M1014" s="1" t="s">
        <v>2871</v>
      </c>
      <c r="N1014" s="1" t="s">
        <v>2706</v>
      </c>
      <c r="O1014" s="1" t="s">
        <v>2962</v>
      </c>
      <c r="P1014" s="1" t="s">
        <v>2963</v>
      </c>
      <c r="Q1014" s="1" t="s">
        <v>2032</v>
      </c>
      <c r="R1014" s="2">
        <v>0.11</v>
      </c>
      <c r="S1014" s="1" t="s">
        <v>2964</v>
      </c>
      <c r="T1014" s="1" t="s">
        <v>1982</v>
      </c>
      <c r="Y1014" s="212">
        <v>0.3</v>
      </c>
      <c r="Z1014" s="24">
        <v>393546.3</v>
      </c>
      <c r="AA1014" s="20">
        <v>2018.3</v>
      </c>
      <c r="AL1014" s="24"/>
      <c r="AN1014" s="20">
        <f t="shared" si="58"/>
        <v>393546.3</v>
      </c>
      <c r="AO1014" s="20">
        <f t="shared" si="62"/>
        <v>918274.7</v>
      </c>
      <c r="AP1014" s="212">
        <f t="shared" si="63"/>
        <v>0.3</v>
      </c>
      <c r="AQ1014" s="159"/>
    </row>
    <row r="1015" spans="1:45" ht="21" customHeight="1">
      <c r="B1015" s="25" t="s">
        <v>5109</v>
      </c>
      <c r="C1015" s="9" t="s">
        <v>2965</v>
      </c>
      <c r="D1015" s="3" t="s">
        <v>2966</v>
      </c>
      <c r="E1015" s="3" t="s">
        <v>2967</v>
      </c>
      <c r="F1015" s="3" t="s">
        <v>2968</v>
      </c>
      <c r="G1015" s="3" t="s">
        <v>2969</v>
      </c>
      <c r="H1015" s="18">
        <v>2217600</v>
      </c>
      <c r="I1015" s="18">
        <v>2092075.47</v>
      </c>
      <c r="J1015" s="169"/>
      <c r="K1015" s="3">
        <v>2092075.471698113</v>
      </c>
      <c r="M1015" s="1" t="s">
        <v>2970</v>
      </c>
      <c r="N1015" s="1" t="s">
        <v>2165</v>
      </c>
      <c r="O1015" s="1" t="s">
        <v>2971</v>
      </c>
      <c r="P1015" s="1" t="s">
        <v>2972</v>
      </c>
      <c r="Q1015" s="1" t="s">
        <v>1980</v>
      </c>
      <c r="R1015" s="2">
        <v>0.06</v>
      </c>
      <c r="S1015" s="1" t="s">
        <v>2973</v>
      </c>
      <c r="T1015" s="1" t="s">
        <v>1982</v>
      </c>
      <c r="Y1015" s="212">
        <v>1</v>
      </c>
      <c r="Z1015" s="24">
        <v>2217600</v>
      </c>
      <c r="AA1015" s="20">
        <v>2018.3</v>
      </c>
      <c r="AL1015" s="24"/>
      <c r="AN1015" s="20">
        <f t="shared" si="58"/>
        <v>2217600</v>
      </c>
      <c r="AO1015" s="20">
        <f t="shared" si="62"/>
        <v>0</v>
      </c>
      <c r="AP1015" s="212">
        <f t="shared" si="63"/>
        <v>1</v>
      </c>
      <c r="AQ1015" s="159"/>
    </row>
    <row r="1016" spans="1:45" ht="21" customHeight="1">
      <c r="B1016" s="25" t="s">
        <v>5105</v>
      </c>
      <c r="C1016" s="6" t="s">
        <v>2965</v>
      </c>
      <c r="D1016" s="1" t="s">
        <v>2966</v>
      </c>
      <c r="E1016" s="1" t="s">
        <v>2967</v>
      </c>
      <c r="F1016" s="1" t="s">
        <v>2974</v>
      </c>
      <c r="G1016" s="1" t="s">
        <v>2975</v>
      </c>
      <c r="H1016" s="18">
        <v>285000</v>
      </c>
      <c r="I1016" s="18">
        <v>268867.92</v>
      </c>
      <c r="J1016" s="3">
        <v>268867.92</v>
      </c>
      <c r="K1016" s="3">
        <v>4.5283018844202161E-3</v>
      </c>
      <c r="L1016" s="1" t="s">
        <v>2976</v>
      </c>
      <c r="M1016" s="1" t="s">
        <v>2970</v>
      </c>
      <c r="N1016" s="1" t="s">
        <v>2977</v>
      </c>
      <c r="O1016" s="1" t="s">
        <v>2978</v>
      </c>
      <c r="P1016" s="1" t="s">
        <v>2979</v>
      </c>
      <c r="Q1016" s="1" t="s">
        <v>1980</v>
      </c>
      <c r="R1016" s="2">
        <v>0.06</v>
      </c>
      <c r="S1016" s="1" t="s">
        <v>2980</v>
      </c>
      <c r="T1016" s="1" t="s">
        <v>1982</v>
      </c>
      <c r="Y1016" s="212">
        <v>1</v>
      </c>
      <c r="Z1016" s="24">
        <v>285000</v>
      </c>
      <c r="AA1016" s="20">
        <v>2018.5</v>
      </c>
      <c r="AL1016" s="24"/>
      <c r="AN1016" s="20">
        <f t="shared" si="58"/>
        <v>285000</v>
      </c>
      <c r="AO1016" s="20">
        <f t="shared" si="62"/>
        <v>0</v>
      </c>
      <c r="AP1016" s="212">
        <f t="shared" si="63"/>
        <v>1</v>
      </c>
      <c r="AQ1016" s="159"/>
    </row>
    <row r="1017" spans="1:45" ht="21" customHeight="1">
      <c r="B1017" s="25" t="s">
        <v>5327</v>
      </c>
      <c r="C1017" s="6" t="s">
        <v>2981</v>
      </c>
      <c r="D1017" s="1" t="s">
        <v>2982</v>
      </c>
      <c r="E1017" s="1" t="s">
        <v>59</v>
      </c>
      <c r="F1017" s="1" t="s">
        <v>2983</v>
      </c>
      <c r="G1017" s="1" t="s">
        <v>2984</v>
      </c>
      <c r="H1017" s="18">
        <v>5724880</v>
      </c>
      <c r="I1017" s="18">
        <v>5157549.55</v>
      </c>
      <c r="J1017" s="3">
        <v>906478.4</v>
      </c>
      <c r="K1017" s="3">
        <v>4251071.1495495485</v>
      </c>
      <c r="L1017" s="1" t="s">
        <v>2985</v>
      </c>
      <c r="M1017" s="1" t="s">
        <v>2032</v>
      </c>
      <c r="N1017" s="1" t="s">
        <v>2986</v>
      </c>
      <c r="O1017" s="1" t="s">
        <v>5328</v>
      </c>
      <c r="P1017" s="1" t="s">
        <v>5300</v>
      </c>
      <c r="Q1017" s="1" t="s">
        <v>2032</v>
      </c>
      <c r="R1017" s="2">
        <v>0.11</v>
      </c>
      <c r="S1017" s="1" t="s">
        <v>5329</v>
      </c>
      <c r="T1017" s="1" t="s">
        <v>1982</v>
      </c>
      <c r="X1017" s="20" t="s">
        <v>5437</v>
      </c>
      <c r="Y1017" s="212">
        <v>0.4</v>
      </c>
      <c r="Z1017" s="24">
        <v>2289952</v>
      </c>
      <c r="AA1017" s="20">
        <v>2018.1</v>
      </c>
      <c r="AL1017" s="24"/>
      <c r="AN1017" s="20">
        <f t="shared" si="58"/>
        <v>2289952</v>
      </c>
      <c r="AO1017" s="20">
        <f t="shared" si="62"/>
        <v>3434928</v>
      </c>
      <c r="AP1017" s="212">
        <f t="shared" si="63"/>
        <v>0.4</v>
      </c>
      <c r="AQ1017" s="159"/>
    </row>
    <row r="1018" spans="1:45" ht="21" customHeight="1">
      <c r="B1018" s="25" t="s">
        <v>5327</v>
      </c>
      <c r="C1018" s="6" t="s">
        <v>2981</v>
      </c>
      <c r="D1018" s="1" t="s">
        <v>2982</v>
      </c>
      <c r="E1018" s="1" t="s">
        <v>59</v>
      </c>
      <c r="F1018" s="1" t="s">
        <v>2983</v>
      </c>
      <c r="G1018" s="1" t="s">
        <v>2984</v>
      </c>
      <c r="H1018" s="18">
        <v>5724880</v>
      </c>
      <c r="I1018" s="18">
        <v>5157549.55</v>
      </c>
      <c r="J1018" s="3">
        <v>115654.14</v>
      </c>
      <c r="K1018" s="3">
        <v>5041895.4095495492</v>
      </c>
      <c r="L1018" s="1" t="s">
        <v>2987</v>
      </c>
      <c r="M1018" s="1" t="s">
        <v>2032</v>
      </c>
      <c r="N1018" s="1" t="s">
        <v>2986</v>
      </c>
      <c r="O1018" s="1" t="s">
        <v>5328</v>
      </c>
      <c r="P1018" s="1" t="s">
        <v>5300</v>
      </c>
      <c r="Q1018" s="1" t="s">
        <v>2032</v>
      </c>
      <c r="R1018" s="2">
        <v>0.17</v>
      </c>
      <c r="S1018" s="1" t="s">
        <v>5329</v>
      </c>
      <c r="T1018" s="1" t="s">
        <v>1982</v>
      </c>
      <c r="X1018" s="20" t="s">
        <v>5437</v>
      </c>
      <c r="Y1018" s="212">
        <v>0.4</v>
      </c>
      <c r="Z1018" s="24">
        <v>2289952</v>
      </c>
      <c r="AA1018" s="20">
        <v>2018.1</v>
      </c>
      <c r="AL1018" s="24"/>
      <c r="AN1018" s="20">
        <f t="shared" si="58"/>
        <v>2289952</v>
      </c>
      <c r="AO1018" s="20">
        <f t="shared" si="62"/>
        <v>3434928</v>
      </c>
      <c r="AP1018" s="212">
        <f t="shared" si="63"/>
        <v>0.4</v>
      </c>
      <c r="AQ1018" s="159"/>
    </row>
    <row r="1019" spans="1:45" s="293" customFormat="1" ht="21" customHeight="1">
      <c r="A1019" s="203"/>
      <c r="B1019" s="235" t="s">
        <v>10040</v>
      </c>
      <c r="C1019" s="236" t="s">
        <v>2981</v>
      </c>
      <c r="D1019" s="205" t="s">
        <v>2982</v>
      </c>
      <c r="E1019" s="205" t="s">
        <v>59</v>
      </c>
      <c r="F1019" s="205" t="s">
        <v>10041</v>
      </c>
      <c r="G1019" s="205" t="s">
        <v>2984</v>
      </c>
      <c r="H1019" s="203"/>
      <c r="I1019" s="203"/>
      <c r="J1019" s="209"/>
      <c r="K1019" s="209"/>
      <c r="L1019" s="205"/>
      <c r="M1019" s="205" t="s">
        <v>1902</v>
      </c>
      <c r="N1019" s="205" t="s">
        <v>2986</v>
      </c>
      <c r="O1019" s="205" t="s">
        <v>10042</v>
      </c>
      <c r="P1019" s="205" t="s">
        <v>10043</v>
      </c>
      <c r="Q1019" s="205" t="s">
        <v>10044</v>
      </c>
      <c r="R1019" s="206">
        <v>0.11</v>
      </c>
      <c r="S1019" s="205"/>
      <c r="T1019" s="205"/>
      <c r="U1019" s="205"/>
      <c r="V1019" s="205"/>
      <c r="W1019" s="205"/>
      <c r="X1019" s="208"/>
      <c r="Y1019" s="237"/>
      <c r="Z1019" s="204"/>
      <c r="AA1019" s="208"/>
      <c r="AB1019" s="208"/>
      <c r="AC1019" s="237"/>
      <c r="AD1019" s="204"/>
      <c r="AE1019" s="208"/>
      <c r="AF1019" s="208"/>
      <c r="AG1019" s="237"/>
      <c r="AH1019" s="204"/>
      <c r="AI1019" s="208"/>
      <c r="AJ1019" s="208"/>
      <c r="AK1019" s="208"/>
      <c r="AL1019" s="204"/>
      <c r="AM1019" s="208"/>
      <c r="AN1019" s="208"/>
      <c r="AO1019" s="208"/>
      <c r="AP1019" s="237"/>
      <c r="AQ1019" s="207"/>
      <c r="AR1019" s="208"/>
      <c r="AS1019" s="208"/>
    </row>
    <row r="1020" spans="1:45" ht="21" customHeight="1">
      <c r="B1020" s="25" t="s">
        <v>5422</v>
      </c>
      <c r="C1020" s="6" t="s">
        <v>2988</v>
      </c>
      <c r="D1020" s="1" t="s">
        <v>2989</v>
      </c>
      <c r="E1020" s="1" t="s">
        <v>2990</v>
      </c>
      <c r="F1020" s="1" t="s">
        <v>2991</v>
      </c>
      <c r="G1020" s="1" t="s">
        <v>2992</v>
      </c>
      <c r="H1020" s="18">
        <v>194608</v>
      </c>
      <c r="I1020" s="18">
        <v>175322.52</v>
      </c>
      <c r="J1020" s="3">
        <v>175322.52</v>
      </c>
      <c r="K1020" s="3">
        <v>2.522522525396198E-3</v>
      </c>
      <c r="L1020" s="1" t="s">
        <v>2993</v>
      </c>
      <c r="M1020" s="1" t="s">
        <v>2647</v>
      </c>
      <c r="N1020" s="1" t="s">
        <v>2837</v>
      </c>
      <c r="O1020" s="1" t="s">
        <v>2994</v>
      </c>
      <c r="P1020" s="1" t="s">
        <v>2438</v>
      </c>
      <c r="Q1020" s="1" t="s">
        <v>1980</v>
      </c>
      <c r="R1020" s="2">
        <v>0.11</v>
      </c>
      <c r="S1020" s="1" t="s">
        <v>2995</v>
      </c>
      <c r="T1020" s="1" t="s">
        <v>1982</v>
      </c>
      <c r="Y1020" s="212">
        <v>1</v>
      </c>
      <c r="Z1020" s="24">
        <v>194608</v>
      </c>
      <c r="AA1020" s="20" t="s">
        <v>4968</v>
      </c>
      <c r="AL1020" s="24"/>
      <c r="AN1020" s="20">
        <f t="shared" si="58"/>
        <v>194608</v>
      </c>
      <c r="AO1020" s="20">
        <f t="shared" si="62"/>
        <v>0</v>
      </c>
      <c r="AP1020" s="212">
        <f t="shared" si="63"/>
        <v>1</v>
      </c>
      <c r="AQ1020" s="159"/>
    </row>
    <row r="1021" spans="1:45" ht="21" customHeight="1">
      <c r="B1021" s="25" t="s">
        <v>5423</v>
      </c>
      <c r="C1021" s="6" t="s">
        <v>2988</v>
      </c>
      <c r="D1021" s="1" t="s">
        <v>2989</v>
      </c>
      <c r="E1021" s="1" t="s">
        <v>2990</v>
      </c>
      <c r="F1021" s="8" t="s">
        <v>4471</v>
      </c>
      <c r="G1021" s="1" t="s">
        <v>4472</v>
      </c>
      <c r="H1021" s="18">
        <v>61110</v>
      </c>
      <c r="I1021" s="18">
        <v>52230.77</v>
      </c>
      <c r="J1021" s="3">
        <v>52230.77</v>
      </c>
      <c r="K1021" s="3">
        <v>-7.692307626712136E-4</v>
      </c>
      <c r="M1021" s="1" t="s">
        <v>2647</v>
      </c>
      <c r="N1021" s="1" t="s">
        <v>2832</v>
      </c>
      <c r="O1021" s="1" t="s">
        <v>4473</v>
      </c>
      <c r="P1021" s="1" t="s">
        <v>2438</v>
      </c>
      <c r="Q1021" s="1" t="s">
        <v>1980</v>
      </c>
      <c r="R1021" s="2" t="s">
        <v>3423</v>
      </c>
      <c r="S1021" s="1" t="s">
        <v>2995</v>
      </c>
      <c r="T1021" s="2" t="s">
        <v>1982</v>
      </c>
      <c r="U1021" s="2"/>
      <c r="V1021" s="2"/>
      <c r="Y1021" s="212">
        <v>1</v>
      </c>
      <c r="Z1021" s="24">
        <v>61110</v>
      </c>
      <c r="AA1021" s="20" t="s">
        <v>4968</v>
      </c>
      <c r="AE1021" s="159"/>
      <c r="AI1021" s="159"/>
      <c r="AN1021" s="24">
        <f t="shared" si="58"/>
        <v>61110</v>
      </c>
      <c r="AO1021" s="24">
        <f t="shared" si="62"/>
        <v>0</v>
      </c>
      <c r="AP1021" s="212">
        <f t="shared" si="63"/>
        <v>1</v>
      </c>
      <c r="AQ1021" s="159"/>
    </row>
    <row r="1022" spans="1:45" ht="21" customHeight="1">
      <c r="B1022" s="25" t="s">
        <v>5363</v>
      </c>
      <c r="C1022" s="6" t="s">
        <v>5089</v>
      </c>
      <c r="D1022" s="1" t="s">
        <v>2350</v>
      </c>
      <c r="E1022" s="1" t="s">
        <v>2351</v>
      </c>
      <c r="F1022" s="1" t="s">
        <v>2352</v>
      </c>
      <c r="G1022" s="1" t="s">
        <v>2353</v>
      </c>
      <c r="H1022" s="18">
        <v>89250</v>
      </c>
      <c r="I1022" s="18">
        <v>84198.11</v>
      </c>
      <c r="J1022" s="3">
        <v>84198.11</v>
      </c>
      <c r="K1022" s="3">
        <v>3.2075471681309864E-3</v>
      </c>
      <c r="L1022" s="1" t="s">
        <v>2354</v>
      </c>
      <c r="M1022" s="1" t="s">
        <v>2193</v>
      </c>
      <c r="N1022" s="1" t="s">
        <v>2355</v>
      </c>
      <c r="O1022" s="1" t="s">
        <v>2356</v>
      </c>
      <c r="P1022" s="1" t="s">
        <v>2181</v>
      </c>
      <c r="Q1022" s="1" t="s">
        <v>1980</v>
      </c>
      <c r="R1022" s="2">
        <v>0.06</v>
      </c>
      <c r="S1022" s="1" t="s">
        <v>2357</v>
      </c>
      <c r="T1022" s="1" t="s">
        <v>1982</v>
      </c>
      <c r="Y1022" s="212">
        <v>0.3</v>
      </c>
      <c r="Z1022" s="24">
        <v>26775</v>
      </c>
      <c r="AA1022" s="20" t="s">
        <v>4968</v>
      </c>
      <c r="AC1022" s="212">
        <v>0.7</v>
      </c>
      <c r="AD1022" s="24">
        <v>62475</v>
      </c>
      <c r="AL1022" s="24"/>
      <c r="AN1022" s="20">
        <f t="shared" si="58"/>
        <v>89250</v>
      </c>
      <c r="AO1022" s="20">
        <f t="shared" si="62"/>
        <v>0</v>
      </c>
      <c r="AP1022" s="212">
        <f t="shared" si="63"/>
        <v>1</v>
      </c>
      <c r="AQ1022" s="159"/>
    </row>
    <row r="1023" spans="1:45" ht="21" customHeight="1">
      <c r="B1023" s="25" t="s">
        <v>5424</v>
      </c>
      <c r="C1023" s="6" t="s">
        <v>2996</v>
      </c>
      <c r="D1023" s="1" t="s">
        <v>2997</v>
      </c>
      <c r="E1023" s="1" t="s">
        <v>2998</v>
      </c>
      <c r="F1023" s="1" t="s">
        <v>2999</v>
      </c>
      <c r="G1023" s="1" t="s">
        <v>3000</v>
      </c>
      <c r="H1023" s="18">
        <v>108120</v>
      </c>
      <c r="I1023" s="18">
        <v>102000</v>
      </c>
      <c r="J1023" s="3">
        <v>102000</v>
      </c>
      <c r="K1023" s="3">
        <v>0</v>
      </c>
      <c r="L1023" s="1" t="s">
        <v>5435</v>
      </c>
      <c r="M1023" s="1" t="s">
        <v>2032</v>
      </c>
      <c r="N1023" s="1" t="s">
        <v>2274</v>
      </c>
      <c r="O1023" s="1" t="s">
        <v>3001</v>
      </c>
      <c r="P1023" s="1" t="s">
        <v>2181</v>
      </c>
      <c r="Q1023" s="1" t="s">
        <v>1980</v>
      </c>
      <c r="R1023" s="2">
        <v>0.06</v>
      </c>
      <c r="S1023" s="1" t="s">
        <v>3002</v>
      </c>
      <c r="T1023" s="1" t="s">
        <v>1982</v>
      </c>
      <c r="X1023" s="20" t="s">
        <v>5436</v>
      </c>
      <c r="Y1023" s="212">
        <v>0.95</v>
      </c>
      <c r="Z1023" s="24">
        <v>102714</v>
      </c>
      <c r="AA1023" s="20">
        <v>2018.5</v>
      </c>
      <c r="AL1023" s="24"/>
      <c r="AN1023" s="20">
        <f t="shared" si="58"/>
        <v>102714</v>
      </c>
      <c r="AO1023" s="20">
        <f t="shared" si="62"/>
        <v>5406</v>
      </c>
      <c r="AP1023" s="212">
        <f t="shared" si="63"/>
        <v>0.95</v>
      </c>
      <c r="AQ1023" s="159"/>
    </row>
    <row r="1024" spans="1:45" ht="21" customHeight="1">
      <c r="B1024" s="25" t="s">
        <v>5113</v>
      </c>
      <c r="C1024" s="6" t="s">
        <v>3003</v>
      </c>
      <c r="D1024" s="1" t="s">
        <v>3004</v>
      </c>
      <c r="E1024" s="1" t="s">
        <v>3005</v>
      </c>
      <c r="F1024" s="1" t="s">
        <v>3006</v>
      </c>
      <c r="G1024" s="1" t="s">
        <v>3007</v>
      </c>
      <c r="H1024" s="18">
        <v>162367</v>
      </c>
      <c r="I1024" s="18">
        <v>146276.57999999999</v>
      </c>
      <c r="J1024" s="3">
        <v>146276.57999999999</v>
      </c>
      <c r="K1024" s="3">
        <v>-3.4234234190080315E-3</v>
      </c>
      <c r="L1024" s="3" t="s">
        <v>3008</v>
      </c>
      <c r="M1024" s="1" t="s">
        <v>2021</v>
      </c>
      <c r="N1024" s="1" t="s">
        <v>2100</v>
      </c>
      <c r="O1024" s="1" t="s">
        <v>3009</v>
      </c>
      <c r="P1024" s="1" t="s">
        <v>3010</v>
      </c>
      <c r="Q1024" s="1" t="s">
        <v>1980</v>
      </c>
      <c r="R1024" s="2">
        <v>0.11</v>
      </c>
      <c r="S1024" s="1" t="s">
        <v>3011</v>
      </c>
      <c r="T1024" s="1" t="s">
        <v>1982</v>
      </c>
      <c r="Y1024" s="212"/>
      <c r="Z1024" s="24"/>
      <c r="AL1024" s="24"/>
      <c r="AN1024" s="20">
        <f t="shared" si="58"/>
        <v>0</v>
      </c>
      <c r="AO1024" s="20">
        <f t="shared" si="62"/>
        <v>162367</v>
      </c>
      <c r="AP1024" s="212">
        <f t="shared" si="63"/>
        <v>0</v>
      </c>
      <c r="AQ1024" s="159"/>
    </row>
    <row r="1025" spans="1:16384" ht="21" customHeight="1">
      <c r="B1025" s="25" t="s">
        <v>5425</v>
      </c>
      <c r="C1025" s="6" t="s">
        <v>3012</v>
      </c>
      <c r="D1025" s="1" t="s">
        <v>3013</v>
      </c>
      <c r="E1025" s="1" t="s">
        <v>3014</v>
      </c>
      <c r="F1025" s="1" t="s">
        <v>3015</v>
      </c>
      <c r="G1025" s="1" t="s">
        <v>3016</v>
      </c>
      <c r="H1025" s="18">
        <v>54423.73</v>
      </c>
      <c r="I1025" s="18">
        <v>49030.39</v>
      </c>
      <c r="J1025" s="3">
        <v>49030.39</v>
      </c>
      <c r="K1025" s="3">
        <v>-2.6126126103918068E-3</v>
      </c>
      <c r="L1025" s="1" t="s">
        <v>3017</v>
      </c>
      <c r="M1025" s="1" t="s">
        <v>2021</v>
      </c>
      <c r="N1025" s="1" t="s">
        <v>1986</v>
      </c>
      <c r="O1025" s="1" t="s">
        <v>2559</v>
      </c>
      <c r="P1025" s="1" t="s">
        <v>2181</v>
      </c>
      <c r="Q1025" s="1" t="s">
        <v>1980</v>
      </c>
      <c r="R1025" s="2">
        <v>0.11</v>
      </c>
      <c r="S1025" s="1" t="s">
        <v>2439</v>
      </c>
      <c r="T1025" s="1" t="s">
        <v>1982</v>
      </c>
      <c r="Y1025" s="212"/>
      <c r="Z1025" s="24"/>
      <c r="AL1025" s="24"/>
      <c r="AN1025" s="20">
        <f t="shared" si="58"/>
        <v>0</v>
      </c>
      <c r="AO1025" s="20">
        <f t="shared" si="62"/>
        <v>54423.73</v>
      </c>
      <c r="AP1025" s="212">
        <f t="shared" si="63"/>
        <v>0</v>
      </c>
      <c r="AQ1025" s="159"/>
    </row>
    <row r="1026" spans="1:16384" ht="21" customHeight="1">
      <c r="B1026" s="25" t="s">
        <v>5426</v>
      </c>
      <c r="C1026" s="6" t="s">
        <v>3012</v>
      </c>
      <c r="D1026" s="1" t="s">
        <v>3013</v>
      </c>
      <c r="E1026" s="1" t="s">
        <v>4474</v>
      </c>
      <c r="F1026" s="1" t="s">
        <v>4475</v>
      </c>
      <c r="G1026" s="1" t="s">
        <v>4474</v>
      </c>
      <c r="H1026" s="18">
        <v>46228.27</v>
      </c>
      <c r="I1026" s="18">
        <v>39511.339999999997</v>
      </c>
      <c r="J1026" s="3">
        <v>39511.339999999997</v>
      </c>
      <c r="K1026" s="3">
        <v>1.8803418861352839E-3</v>
      </c>
      <c r="M1026" s="1" t="s">
        <v>2021</v>
      </c>
      <c r="N1026" s="1" t="s">
        <v>1986</v>
      </c>
      <c r="O1026" s="1" t="s">
        <v>4476</v>
      </c>
      <c r="P1026" s="1" t="s">
        <v>2181</v>
      </c>
      <c r="Q1026" s="1" t="s">
        <v>1980</v>
      </c>
      <c r="R1026" s="2" t="s">
        <v>3423</v>
      </c>
      <c r="S1026" s="1" t="s">
        <v>2439</v>
      </c>
      <c r="T1026" s="2" t="s">
        <v>1982</v>
      </c>
      <c r="U1026" s="2"/>
      <c r="V1026" s="2"/>
      <c r="Y1026" s="212"/>
      <c r="Z1026" s="24"/>
      <c r="AE1026" s="159"/>
      <c r="AI1026" s="159"/>
      <c r="AN1026" s="24">
        <f t="shared" si="58"/>
        <v>0</v>
      </c>
      <c r="AO1026" s="24">
        <f t="shared" si="62"/>
        <v>46228.27</v>
      </c>
      <c r="AP1026" s="212">
        <f t="shared" si="63"/>
        <v>0</v>
      </c>
      <c r="AQ1026" s="159"/>
      <c r="AR1026" s="30">
        <v>0.17</v>
      </c>
    </row>
    <row r="1027" spans="1:16384" ht="21" customHeight="1">
      <c r="B1027" s="25" t="s">
        <v>5775</v>
      </c>
      <c r="C1027" s="6" t="s">
        <v>5776</v>
      </c>
      <c r="D1027" s="1" t="s">
        <v>5777</v>
      </c>
      <c r="E1027" s="20" t="s">
        <v>5862</v>
      </c>
      <c r="F1027" s="1" t="s">
        <v>5779</v>
      </c>
      <c r="G1027" s="1" t="s">
        <v>5778</v>
      </c>
      <c r="H1027" s="18">
        <v>49086.66</v>
      </c>
      <c r="I1027" s="18">
        <v>42316.09</v>
      </c>
      <c r="J1027" s="3">
        <v>42316.09</v>
      </c>
      <c r="K1027" s="3">
        <v>0</v>
      </c>
      <c r="L1027" s="3" t="s">
        <v>5780</v>
      </c>
      <c r="M1027" s="1" t="s">
        <v>2021</v>
      </c>
      <c r="N1027" s="1" t="s">
        <v>5781</v>
      </c>
      <c r="O1027" s="1" t="s">
        <v>5863</v>
      </c>
      <c r="P1027" s="1" t="s">
        <v>5864</v>
      </c>
      <c r="Q1027" s="1" t="s">
        <v>1929</v>
      </c>
      <c r="R1027" s="2">
        <v>0.16</v>
      </c>
      <c r="S1027" s="1" t="s">
        <v>1916</v>
      </c>
      <c r="T1027" s="2" t="s">
        <v>1904</v>
      </c>
      <c r="U1027" s="2"/>
      <c r="V1027" s="2"/>
      <c r="Y1027" s="212"/>
      <c r="Z1027" s="24"/>
      <c r="AE1027" s="159"/>
      <c r="AI1027" s="159"/>
      <c r="AN1027" s="24"/>
      <c r="AO1027" s="24"/>
      <c r="AQ1027" s="159"/>
      <c r="AR1027" s="30"/>
    </row>
    <row r="1028" spans="1:16384" ht="21" customHeight="1">
      <c r="B1028" s="25" t="s">
        <v>5774</v>
      </c>
      <c r="C1028" s="6" t="s">
        <v>5776</v>
      </c>
      <c r="D1028" s="1" t="s">
        <v>5777</v>
      </c>
      <c r="E1028" s="20" t="s">
        <v>5862</v>
      </c>
      <c r="F1028" s="1" t="s">
        <v>5782</v>
      </c>
      <c r="G1028" s="1" t="s">
        <v>5783</v>
      </c>
      <c r="H1028" s="18">
        <v>67692.899999999994</v>
      </c>
      <c r="I1028" s="18">
        <v>61539</v>
      </c>
      <c r="J1028" s="166">
        <v>61539</v>
      </c>
      <c r="K1028" s="3">
        <v>0</v>
      </c>
      <c r="L1028" s="166" t="s">
        <v>5785</v>
      </c>
      <c r="M1028" s="1" t="s">
        <v>2021</v>
      </c>
      <c r="N1028" s="1" t="s">
        <v>5784</v>
      </c>
      <c r="O1028" s="1" t="s">
        <v>5863</v>
      </c>
      <c r="P1028" s="1" t="s">
        <v>5864</v>
      </c>
      <c r="Q1028" s="1" t="s">
        <v>1929</v>
      </c>
      <c r="R1028" s="2">
        <v>0.1</v>
      </c>
      <c r="S1028" s="1" t="s">
        <v>1916</v>
      </c>
      <c r="T1028" s="2" t="s">
        <v>1904</v>
      </c>
      <c r="U1028" s="2"/>
      <c r="V1028" s="2"/>
      <c r="Y1028" s="212"/>
      <c r="Z1028" s="24"/>
      <c r="AE1028" s="159"/>
      <c r="AI1028" s="159"/>
      <c r="AN1028" s="24"/>
      <c r="AO1028" s="24"/>
      <c r="AQ1028" s="159"/>
      <c r="AR1028" s="30"/>
    </row>
    <row r="1029" spans="1:16384" ht="21" customHeight="1">
      <c r="B1029" s="25" t="s">
        <v>5427</v>
      </c>
      <c r="C1029" s="6" t="s">
        <v>3018</v>
      </c>
      <c r="D1029" s="1" t="s">
        <v>3019</v>
      </c>
      <c r="E1029" s="1" t="s">
        <v>3020</v>
      </c>
      <c r="F1029" s="1" t="s">
        <v>3021</v>
      </c>
      <c r="G1029" s="1" t="s">
        <v>3022</v>
      </c>
      <c r="H1029" s="18">
        <v>55500</v>
      </c>
      <c r="I1029" s="18">
        <v>50000</v>
      </c>
      <c r="J1029" s="3">
        <v>20000</v>
      </c>
      <c r="K1029" s="3">
        <v>29999.999999999993</v>
      </c>
      <c r="L1029" s="1" t="s">
        <v>6071</v>
      </c>
      <c r="M1029" s="1" t="s">
        <v>2032</v>
      </c>
      <c r="N1029" s="1" t="s">
        <v>2076</v>
      </c>
      <c r="O1029" s="1" t="s">
        <v>3023</v>
      </c>
      <c r="P1029" s="1" t="s">
        <v>2178</v>
      </c>
      <c r="Q1029" s="1" t="s">
        <v>2032</v>
      </c>
      <c r="R1029" s="2">
        <v>0.11</v>
      </c>
      <c r="S1029" s="1" t="s">
        <v>3002</v>
      </c>
      <c r="T1029" s="1" t="s">
        <v>1982</v>
      </c>
      <c r="Y1029" s="212"/>
      <c r="Z1029" s="24">
        <v>52250</v>
      </c>
      <c r="AA1029" s="20">
        <v>2018.7</v>
      </c>
      <c r="AL1029" s="24"/>
      <c r="AN1029" s="20" t="e">
        <f>#REF!+AD1029+AH1029+AL1029</f>
        <v>#REF!</v>
      </c>
      <c r="AO1029" s="20" t="e">
        <f t="shared" ref="AO1029:AO1061" si="65">H1029-AN1029</f>
        <v>#REF!</v>
      </c>
      <c r="AP1029" s="212" t="e">
        <f t="shared" ref="AP1029:AP1061" si="66">AN1029/H1029</f>
        <v>#REF!</v>
      </c>
      <c r="AQ1029" s="159"/>
    </row>
    <row r="1030" spans="1:16384" s="291" customFormat="1" ht="21" customHeight="1">
      <c r="A1030" s="97"/>
      <c r="B1030" s="231" t="s">
        <v>7407</v>
      </c>
      <c r="C1030" s="232" t="s">
        <v>3018</v>
      </c>
      <c r="D1030" s="35" t="s">
        <v>3019</v>
      </c>
      <c r="E1030" s="35" t="s">
        <v>3020</v>
      </c>
      <c r="F1030" s="35" t="s">
        <v>7405</v>
      </c>
      <c r="G1030" s="35" t="s">
        <v>3022</v>
      </c>
      <c r="H1030" s="97">
        <v>33000</v>
      </c>
      <c r="I1030" s="97">
        <v>30000</v>
      </c>
      <c r="J1030" s="167"/>
      <c r="K1030" s="167"/>
      <c r="L1030" s="35"/>
      <c r="M1030" s="35" t="s">
        <v>7401</v>
      </c>
      <c r="N1030" s="35" t="s">
        <v>5819</v>
      </c>
      <c r="O1030" s="35" t="s">
        <v>7402</v>
      </c>
      <c r="P1030" s="35" t="s">
        <v>7403</v>
      </c>
      <c r="Q1030" s="35" t="s">
        <v>7401</v>
      </c>
      <c r="R1030" s="33">
        <v>0.1</v>
      </c>
      <c r="S1030" s="35"/>
      <c r="T1030" s="35"/>
      <c r="U1030" s="35"/>
      <c r="V1030" s="35"/>
      <c r="W1030" s="35"/>
      <c r="X1030" s="85"/>
      <c r="Y1030" s="233"/>
      <c r="Z1030" s="37"/>
      <c r="AA1030" s="85"/>
      <c r="AB1030" s="85"/>
      <c r="AC1030" s="233"/>
      <c r="AD1030" s="37"/>
      <c r="AE1030" s="85"/>
      <c r="AF1030" s="85"/>
      <c r="AG1030" s="233"/>
      <c r="AH1030" s="37"/>
      <c r="AI1030" s="85"/>
      <c r="AJ1030" s="85"/>
      <c r="AK1030" s="85"/>
      <c r="AL1030" s="37"/>
      <c r="AM1030" s="85"/>
      <c r="AN1030" s="85"/>
      <c r="AO1030" s="85"/>
      <c r="AP1030" s="233"/>
      <c r="AQ1030" s="90"/>
      <c r="AR1030" s="85"/>
      <c r="AS1030" s="85"/>
    </row>
    <row r="1031" spans="1:16384" s="291" customFormat="1" ht="21" customHeight="1">
      <c r="A1031" s="97"/>
      <c r="B1031" s="231" t="s">
        <v>5428</v>
      </c>
      <c r="C1031" s="232" t="s">
        <v>3018</v>
      </c>
      <c r="D1031" s="35" t="s">
        <v>3019</v>
      </c>
      <c r="E1031" s="35" t="s">
        <v>4477</v>
      </c>
      <c r="F1031" s="35" t="s">
        <v>4478</v>
      </c>
      <c r="G1031" s="35" t="s">
        <v>6058</v>
      </c>
      <c r="H1031" s="97">
        <v>102960</v>
      </c>
      <c r="I1031" s="97">
        <v>88000</v>
      </c>
      <c r="J1031" s="239"/>
      <c r="K1031" s="192"/>
      <c r="L1031" s="193"/>
      <c r="M1031" s="35" t="s">
        <v>2021</v>
      </c>
      <c r="N1031" s="35" t="s">
        <v>2076</v>
      </c>
      <c r="O1031" s="35" t="s">
        <v>3023</v>
      </c>
      <c r="P1031" s="35" t="s">
        <v>2178</v>
      </c>
      <c r="Q1031" s="35" t="s">
        <v>2032</v>
      </c>
      <c r="R1031" s="33" t="s">
        <v>3423</v>
      </c>
      <c r="S1031" s="35" t="s">
        <v>4479</v>
      </c>
      <c r="T1031" s="33" t="s">
        <v>1982</v>
      </c>
      <c r="U1031" s="33"/>
      <c r="V1031" s="33"/>
      <c r="W1031" s="35"/>
      <c r="X1031" s="85"/>
      <c r="Y1031" s="233"/>
      <c r="Z1031" s="37">
        <v>96976</v>
      </c>
      <c r="AA1031" s="85">
        <v>2018.7</v>
      </c>
      <c r="AB1031" s="85"/>
      <c r="AC1031" s="233"/>
      <c r="AD1031" s="37"/>
      <c r="AE1031" s="90"/>
      <c r="AF1031" s="85"/>
      <c r="AG1031" s="233"/>
      <c r="AH1031" s="37"/>
      <c r="AI1031" s="90"/>
      <c r="AJ1031" s="85"/>
      <c r="AK1031" s="85"/>
      <c r="AL1031" s="85"/>
      <c r="AM1031" s="85"/>
      <c r="AN1031" s="37">
        <f>Z1029+AD1031+AH1031+AL1031</f>
        <v>52250</v>
      </c>
      <c r="AO1031" s="37">
        <f t="shared" si="65"/>
        <v>50710</v>
      </c>
      <c r="AP1031" s="233">
        <f t="shared" si="66"/>
        <v>0.50747863247863245</v>
      </c>
      <c r="AQ1031" s="90"/>
      <c r="AR1031" s="170">
        <v>0.17</v>
      </c>
      <c r="AS1031" s="85"/>
    </row>
    <row r="1032" spans="1:16384" s="291" customFormat="1" ht="21" customHeight="1">
      <c r="A1032" s="97"/>
      <c r="B1032" s="231" t="s">
        <v>7410</v>
      </c>
      <c r="C1032" s="232" t="s">
        <v>3018</v>
      </c>
      <c r="D1032" s="35" t="s">
        <v>3019</v>
      </c>
      <c r="E1032" s="35" t="s">
        <v>4477</v>
      </c>
      <c r="F1032" s="35" t="s">
        <v>7411</v>
      </c>
      <c r="G1032" s="35" t="s">
        <v>6058</v>
      </c>
      <c r="H1032" s="97"/>
      <c r="I1032" s="97"/>
      <c r="J1032" s="239"/>
      <c r="K1032" s="192"/>
      <c r="L1032" s="193"/>
      <c r="M1032" s="35"/>
      <c r="N1032" s="35"/>
      <c r="O1032" s="35"/>
      <c r="P1032" s="35"/>
      <c r="Q1032" s="35"/>
      <c r="R1032" s="33"/>
      <c r="S1032" s="35"/>
      <c r="T1032" s="33"/>
      <c r="U1032" s="33"/>
      <c r="V1032" s="33"/>
      <c r="W1032" s="35"/>
      <c r="X1032" s="85"/>
      <c r="Y1032" s="233"/>
      <c r="Z1032" s="37"/>
      <c r="AA1032" s="85"/>
      <c r="AB1032" s="85"/>
      <c r="AC1032" s="233"/>
      <c r="AD1032" s="37"/>
      <c r="AE1032" s="90"/>
      <c r="AF1032" s="85"/>
      <c r="AG1032" s="233"/>
      <c r="AH1032" s="37"/>
      <c r="AI1032" s="90"/>
      <c r="AJ1032" s="85"/>
      <c r="AK1032" s="85"/>
      <c r="AL1032" s="85"/>
      <c r="AM1032" s="85"/>
      <c r="AN1032" s="37"/>
      <c r="AO1032" s="37"/>
      <c r="AP1032" s="233"/>
      <c r="AQ1032" s="90"/>
      <c r="AR1032" s="170"/>
      <c r="AS1032" s="85"/>
    </row>
    <row r="1033" spans="1:16384" ht="21" customHeight="1">
      <c r="B1033" s="25" t="s">
        <v>5429</v>
      </c>
      <c r="C1033" s="6" t="s">
        <v>65</v>
      </c>
      <c r="D1033" s="1" t="s">
        <v>66</v>
      </c>
      <c r="E1033" s="1" t="s">
        <v>3024</v>
      </c>
      <c r="F1033" s="1" t="s">
        <v>3025</v>
      </c>
      <c r="G1033" s="1" t="s">
        <v>3026</v>
      </c>
      <c r="H1033" s="18">
        <v>23199</v>
      </c>
      <c r="I1033" s="18">
        <v>20900</v>
      </c>
      <c r="J1033" s="3">
        <v>8360</v>
      </c>
      <c r="K1033" s="3">
        <v>12539.999999999996</v>
      </c>
      <c r="L1033" s="1" t="s">
        <v>6072</v>
      </c>
      <c r="M1033" s="1" t="s">
        <v>2032</v>
      </c>
      <c r="N1033" s="1" t="s">
        <v>2076</v>
      </c>
      <c r="O1033" s="1" t="s">
        <v>3023</v>
      </c>
      <c r="P1033" s="1" t="s">
        <v>2178</v>
      </c>
      <c r="Q1033" s="1" t="s">
        <v>2032</v>
      </c>
      <c r="R1033" s="2">
        <v>0.11</v>
      </c>
      <c r="S1033" s="1" t="s">
        <v>3002</v>
      </c>
      <c r="T1033" s="1" t="s">
        <v>1982</v>
      </c>
      <c r="Y1033" s="212"/>
      <c r="Z1033" s="24">
        <v>21840.5</v>
      </c>
      <c r="AA1033" s="20">
        <v>2018.7</v>
      </c>
      <c r="AL1033" s="24"/>
      <c r="AN1033" s="20">
        <f t="shared" ref="AN1033:AN1114" si="67">Z1033+AD1033+AH1033+AL1033</f>
        <v>21840.5</v>
      </c>
      <c r="AO1033" s="20">
        <f t="shared" si="65"/>
        <v>1358.5</v>
      </c>
      <c r="AP1033" s="212">
        <f t="shared" si="66"/>
        <v>0.94144144144144148</v>
      </c>
      <c r="AQ1033" s="159"/>
    </row>
    <row r="1034" spans="1:16384" s="291" customFormat="1" ht="21" customHeight="1">
      <c r="A1034" s="97"/>
      <c r="B1034" s="231" t="s">
        <v>7409</v>
      </c>
      <c r="C1034" s="232" t="s">
        <v>65</v>
      </c>
      <c r="D1034" s="35" t="s">
        <v>66</v>
      </c>
      <c r="E1034" s="35" t="s">
        <v>3024</v>
      </c>
      <c r="F1034" s="35" t="s">
        <v>7408</v>
      </c>
      <c r="G1034" s="35" t="s">
        <v>3026</v>
      </c>
      <c r="H1034" s="97">
        <v>13794</v>
      </c>
      <c r="I1034" s="97">
        <v>12540</v>
      </c>
      <c r="J1034" s="167"/>
      <c r="K1034" s="167"/>
      <c r="L1034" s="35"/>
      <c r="M1034" s="35"/>
      <c r="N1034" s="35"/>
      <c r="O1034" s="35"/>
      <c r="P1034" s="35"/>
      <c r="Q1034" s="35"/>
      <c r="R1034" s="33"/>
      <c r="S1034" s="35"/>
      <c r="T1034" s="35"/>
      <c r="U1034" s="35"/>
      <c r="V1034" s="35"/>
      <c r="W1034" s="35"/>
      <c r="X1034" s="85"/>
      <c r="Y1034" s="233"/>
      <c r="Z1034" s="37"/>
      <c r="AA1034" s="85"/>
      <c r="AB1034" s="85"/>
      <c r="AC1034" s="233"/>
      <c r="AD1034" s="37"/>
      <c r="AE1034" s="85"/>
      <c r="AF1034" s="85"/>
      <c r="AG1034" s="233"/>
      <c r="AH1034" s="37"/>
      <c r="AI1034" s="85"/>
      <c r="AJ1034" s="85"/>
      <c r="AK1034" s="85"/>
      <c r="AL1034" s="37"/>
      <c r="AM1034" s="85"/>
      <c r="AN1034" s="85"/>
      <c r="AO1034" s="85"/>
      <c r="AP1034" s="233"/>
      <c r="AQ1034" s="90"/>
      <c r="AR1034" s="85"/>
      <c r="AS1034" s="85"/>
    </row>
    <row r="1035" spans="1:16384" s="291" customFormat="1" ht="21" customHeight="1">
      <c r="A1035" s="97"/>
      <c r="B1035" s="231" t="s">
        <v>5430</v>
      </c>
      <c r="C1035" s="232" t="s">
        <v>65</v>
      </c>
      <c r="D1035" s="35" t="s">
        <v>4480</v>
      </c>
      <c r="E1035" s="35" t="s">
        <v>4481</v>
      </c>
      <c r="F1035" s="35" t="s">
        <v>4482</v>
      </c>
      <c r="G1035" s="35" t="s">
        <v>6059</v>
      </c>
      <c r="H1035" s="97">
        <v>87750</v>
      </c>
      <c r="I1035" s="97">
        <v>75000</v>
      </c>
      <c r="J1035" s="192"/>
      <c r="K1035" s="192"/>
      <c r="L1035" s="193"/>
      <c r="M1035" s="35" t="s">
        <v>2021</v>
      </c>
      <c r="N1035" s="35" t="s">
        <v>2076</v>
      </c>
      <c r="O1035" s="35" t="s">
        <v>3023</v>
      </c>
      <c r="P1035" s="35" t="s">
        <v>2178</v>
      </c>
      <c r="Q1035" s="35" t="s">
        <v>2032</v>
      </c>
      <c r="R1035" s="33" t="s">
        <v>3423</v>
      </c>
      <c r="S1035" s="35" t="s">
        <v>4479</v>
      </c>
      <c r="T1035" s="33" t="s">
        <v>1982</v>
      </c>
      <c r="U1035" s="33"/>
      <c r="V1035" s="33"/>
      <c r="W1035" s="35"/>
      <c r="X1035" s="85"/>
      <c r="Y1035" s="233"/>
      <c r="Z1035" s="37">
        <v>82650</v>
      </c>
      <c r="AA1035" s="85">
        <v>2018.7</v>
      </c>
      <c r="AB1035" s="85"/>
      <c r="AC1035" s="233"/>
      <c r="AD1035" s="37"/>
      <c r="AE1035" s="90"/>
      <c r="AF1035" s="85"/>
      <c r="AG1035" s="233"/>
      <c r="AH1035" s="37"/>
      <c r="AI1035" s="90"/>
      <c r="AJ1035" s="85"/>
      <c r="AK1035" s="85"/>
      <c r="AL1035" s="85"/>
      <c r="AM1035" s="85"/>
      <c r="AN1035" s="37">
        <f t="shared" si="67"/>
        <v>82650</v>
      </c>
      <c r="AO1035" s="37">
        <f t="shared" si="65"/>
        <v>5100</v>
      </c>
      <c r="AP1035" s="233">
        <f t="shared" si="66"/>
        <v>0.94188034188034186</v>
      </c>
      <c r="AQ1035" s="90"/>
      <c r="AR1035" s="170">
        <v>0.17</v>
      </c>
      <c r="AS1035" s="85"/>
    </row>
    <row r="1036" spans="1:16384" s="291" customFormat="1" ht="21" customHeight="1">
      <c r="A1036" s="232"/>
      <c r="B1036" s="35" t="s">
        <v>7406</v>
      </c>
      <c r="C1036" s="232" t="s">
        <v>65</v>
      </c>
      <c r="D1036" s="35" t="s">
        <v>4480</v>
      </c>
      <c r="E1036" s="35" t="s">
        <v>4481</v>
      </c>
      <c r="F1036" s="35" t="s">
        <v>7400</v>
      </c>
      <c r="G1036" s="35" t="s">
        <v>4481</v>
      </c>
      <c r="H1036" s="97">
        <v>52200</v>
      </c>
      <c r="I1036" s="97">
        <v>45000</v>
      </c>
      <c r="J1036" s="35"/>
      <c r="K1036" s="232"/>
      <c r="L1036" s="35"/>
      <c r="M1036" s="35" t="s">
        <v>7404</v>
      </c>
      <c r="N1036" s="35" t="s">
        <v>5819</v>
      </c>
      <c r="O1036" s="35" t="s">
        <v>7402</v>
      </c>
      <c r="P1036" s="35" t="s">
        <v>7403</v>
      </c>
      <c r="Q1036" s="35" t="s">
        <v>7404</v>
      </c>
      <c r="R1036" s="33">
        <v>0.16</v>
      </c>
      <c r="S1036" s="232"/>
      <c r="T1036" s="35"/>
      <c r="U1036" s="232"/>
      <c r="V1036" s="35"/>
      <c r="W1036" s="232"/>
      <c r="X1036" s="35"/>
      <c r="Y1036" s="232"/>
      <c r="Z1036" s="35"/>
      <c r="AA1036" s="232"/>
      <c r="AB1036" s="35"/>
      <c r="AC1036" s="232"/>
      <c r="AD1036" s="35"/>
      <c r="AE1036" s="232"/>
      <c r="AF1036" s="35"/>
      <c r="AG1036" s="232"/>
      <c r="AH1036" s="35"/>
      <c r="AI1036" s="232"/>
      <c r="AJ1036" s="35"/>
      <c r="AK1036" s="232"/>
      <c r="AL1036" s="35"/>
      <c r="AM1036" s="232"/>
      <c r="AN1036" s="35"/>
      <c r="AO1036" s="232"/>
      <c r="AP1036" s="35"/>
      <c r="AQ1036" s="232"/>
      <c r="AR1036" s="35"/>
      <c r="AS1036" s="232"/>
      <c r="AT1036" s="35"/>
      <c r="AU1036" s="232"/>
      <c r="AV1036" s="35"/>
      <c r="AW1036" s="232"/>
      <c r="AX1036" s="35"/>
      <c r="AY1036" s="232"/>
      <c r="AZ1036" s="35"/>
      <c r="BA1036" s="232"/>
      <c r="BB1036" s="35"/>
      <c r="BC1036" s="232"/>
      <c r="BD1036" s="35"/>
      <c r="BE1036" s="232"/>
      <c r="BF1036" s="35"/>
      <c r="BG1036" s="232"/>
      <c r="BH1036" s="35"/>
      <c r="BI1036" s="232"/>
      <c r="BJ1036" s="35"/>
      <c r="BK1036" s="232"/>
      <c r="BL1036" s="35"/>
      <c r="BM1036" s="232"/>
      <c r="BN1036" s="35"/>
      <c r="BO1036" s="232"/>
      <c r="BP1036" s="35"/>
      <c r="BQ1036" s="232"/>
      <c r="BR1036" s="35"/>
      <c r="BS1036" s="232"/>
      <c r="BT1036" s="35"/>
      <c r="BU1036" s="232"/>
      <c r="BV1036" s="35"/>
      <c r="BW1036" s="232"/>
      <c r="BX1036" s="35"/>
      <c r="BY1036" s="232"/>
      <c r="BZ1036" s="35"/>
      <c r="CA1036" s="232"/>
      <c r="CB1036" s="35"/>
      <c r="CC1036" s="232"/>
      <c r="CD1036" s="35"/>
      <c r="CE1036" s="232"/>
      <c r="CF1036" s="35"/>
      <c r="CG1036" s="232"/>
      <c r="CH1036" s="35"/>
      <c r="CI1036" s="232"/>
      <c r="CJ1036" s="35"/>
      <c r="CK1036" s="232"/>
      <c r="CL1036" s="35"/>
      <c r="CM1036" s="232"/>
      <c r="CN1036" s="35"/>
      <c r="CO1036" s="232"/>
      <c r="CP1036" s="35"/>
      <c r="CQ1036" s="232"/>
      <c r="CR1036" s="35"/>
      <c r="CS1036" s="232"/>
      <c r="CT1036" s="35"/>
      <c r="CU1036" s="232"/>
      <c r="CV1036" s="35"/>
      <c r="CW1036" s="232"/>
      <c r="CX1036" s="35"/>
      <c r="CY1036" s="232"/>
      <c r="CZ1036" s="35"/>
      <c r="DA1036" s="232"/>
      <c r="DB1036" s="35"/>
      <c r="DC1036" s="232"/>
      <c r="DD1036" s="35"/>
      <c r="DE1036" s="232"/>
      <c r="DF1036" s="35"/>
      <c r="DG1036" s="232"/>
      <c r="DH1036" s="35"/>
      <c r="DI1036" s="232"/>
      <c r="DJ1036" s="35"/>
      <c r="DK1036" s="232"/>
      <c r="DL1036" s="35"/>
      <c r="DM1036" s="232"/>
      <c r="DN1036" s="35"/>
      <c r="DO1036" s="232"/>
      <c r="DP1036" s="35"/>
      <c r="DQ1036" s="232"/>
      <c r="DR1036" s="35"/>
      <c r="DS1036" s="232"/>
      <c r="DT1036" s="35"/>
      <c r="DU1036" s="232"/>
      <c r="DV1036" s="35"/>
      <c r="DW1036" s="232"/>
      <c r="DX1036" s="35"/>
      <c r="DY1036" s="232"/>
      <c r="DZ1036" s="35"/>
      <c r="EA1036" s="232"/>
      <c r="EB1036" s="35"/>
      <c r="EC1036" s="232"/>
      <c r="ED1036" s="35"/>
      <c r="EE1036" s="232"/>
      <c r="EF1036" s="35"/>
      <c r="EG1036" s="232"/>
      <c r="EH1036" s="35"/>
      <c r="EI1036" s="232"/>
      <c r="EJ1036" s="35"/>
      <c r="EK1036" s="232"/>
      <c r="EL1036" s="35"/>
      <c r="EM1036" s="232"/>
      <c r="EN1036" s="35"/>
      <c r="EO1036" s="232"/>
      <c r="EP1036" s="35"/>
      <c r="EQ1036" s="232"/>
      <c r="ER1036" s="35"/>
      <c r="ES1036" s="232"/>
      <c r="ET1036" s="35"/>
      <c r="EU1036" s="232"/>
      <c r="EV1036" s="35"/>
      <c r="EW1036" s="232"/>
      <c r="EX1036" s="35"/>
      <c r="EY1036" s="232"/>
      <c r="EZ1036" s="35"/>
      <c r="FA1036" s="232"/>
      <c r="FB1036" s="35"/>
      <c r="FC1036" s="232"/>
      <c r="FD1036" s="35"/>
      <c r="FE1036" s="232"/>
      <c r="FF1036" s="35"/>
      <c r="FG1036" s="232"/>
      <c r="FH1036" s="35"/>
      <c r="FI1036" s="232"/>
      <c r="FJ1036" s="35"/>
      <c r="FK1036" s="232"/>
      <c r="FL1036" s="35"/>
      <c r="FM1036" s="232"/>
      <c r="FN1036" s="35"/>
      <c r="FO1036" s="232"/>
      <c r="FP1036" s="35"/>
      <c r="FQ1036" s="232"/>
      <c r="FR1036" s="35"/>
      <c r="FS1036" s="232"/>
      <c r="FT1036" s="35"/>
      <c r="FU1036" s="232"/>
      <c r="FV1036" s="35"/>
      <c r="FW1036" s="232"/>
      <c r="FX1036" s="35"/>
      <c r="FY1036" s="232"/>
      <c r="FZ1036" s="35"/>
      <c r="GA1036" s="232"/>
      <c r="GB1036" s="35"/>
      <c r="GC1036" s="232"/>
      <c r="GD1036" s="35"/>
      <c r="GE1036" s="232"/>
      <c r="GF1036" s="35"/>
      <c r="GG1036" s="232"/>
      <c r="GH1036" s="35"/>
      <c r="GI1036" s="232"/>
      <c r="GJ1036" s="35"/>
      <c r="GK1036" s="232"/>
      <c r="GL1036" s="35"/>
      <c r="GM1036" s="232"/>
      <c r="GN1036" s="35"/>
      <c r="GO1036" s="232"/>
      <c r="GP1036" s="35"/>
      <c r="GQ1036" s="232"/>
      <c r="GR1036" s="35"/>
      <c r="GS1036" s="232"/>
      <c r="GT1036" s="35"/>
      <c r="GU1036" s="232"/>
      <c r="GV1036" s="35"/>
      <c r="GW1036" s="232"/>
      <c r="GX1036" s="35"/>
      <c r="GY1036" s="232"/>
      <c r="GZ1036" s="35"/>
      <c r="HA1036" s="232"/>
      <c r="HB1036" s="35"/>
      <c r="HC1036" s="232"/>
      <c r="HD1036" s="35"/>
      <c r="HE1036" s="232"/>
      <c r="HF1036" s="35"/>
      <c r="HG1036" s="232"/>
      <c r="HH1036" s="35"/>
      <c r="HI1036" s="232"/>
      <c r="HJ1036" s="35"/>
      <c r="HK1036" s="232"/>
      <c r="HL1036" s="35"/>
      <c r="HM1036" s="232"/>
      <c r="HN1036" s="35"/>
      <c r="HO1036" s="232"/>
      <c r="HP1036" s="35"/>
      <c r="HQ1036" s="232"/>
      <c r="HR1036" s="35"/>
      <c r="HS1036" s="232"/>
      <c r="HT1036" s="35"/>
      <c r="HU1036" s="232"/>
      <c r="HV1036" s="35"/>
      <c r="HW1036" s="232"/>
      <c r="HX1036" s="35"/>
      <c r="HY1036" s="232"/>
      <c r="HZ1036" s="35"/>
      <c r="IA1036" s="232"/>
      <c r="IB1036" s="35"/>
      <c r="IC1036" s="232"/>
      <c r="ID1036" s="35"/>
      <c r="IE1036" s="232"/>
      <c r="IF1036" s="35"/>
      <c r="IG1036" s="232"/>
      <c r="IH1036" s="35"/>
      <c r="II1036" s="232"/>
      <c r="IJ1036" s="35"/>
      <c r="IK1036" s="232"/>
      <c r="IL1036" s="35"/>
      <c r="IM1036" s="232"/>
      <c r="IN1036" s="35"/>
      <c r="IO1036" s="232"/>
      <c r="IP1036" s="35"/>
      <c r="IQ1036" s="232"/>
      <c r="IR1036" s="35"/>
      <c r="IS1036" s="232"/>
      <c r="IT1036" s="35"/>
      <c r="IU1036" s="232"/>
      <c r="IV1036" s="35"/>
      <c r="IW1036" s="232"/>
      <c r="IX1036" s="35"/>
      <c r="IY1036" s="232"/>
      <c r="IZ1036" s="35"/>
      <c r="JA1036" s="232"/>
      <c r="JB1036" s="35"/>
      <c r="JC1036" s="232"/>
      <c r="JD1036" s="35"/>
      <c r="JE1036" s="232"/>
      <c r="JF1036" s="35"/>
      <c r="JG1036" s="232"/>
      <c r="JH1036" s="35"/>
      <c r="JI1036" s="232"/>
      <c r="JJ1036" s="35"/>
      <c r="JK1036" s="232"/>
      <c r="JL1036" s="35"/>
      <c r="JM1036" s="232"/>
      <c r="JN1036" s="35"/>
      <c r="JO1036" s="232"/>
      <c r="JP1036" s="35"/>
      <c r="JQ1036" s="232"/>
      <c r="JR1036" s="35"/>
      <c r="JS1036" s="232"/>
      <c r="JT1036" s="35"/>
      <c r="JU1036" s="232"/>
      <c r="JV1036" s="35"/>
      <c r="JW1036" s="232"/>
      <c r="JX1036" s="35"/>
      <c r="JY1036" s="232"/>
      <c r="JZ1036" s="35"/>
      <c r="KA1036" s="232"/>
      <c r="KB1036" s="35"/>
      <c r="KC1036" s="232"/>
      <c r="KD1036" s="35"/>
      <c r="KE1036" s="232"/>
      <c r="KF1036" s="35"/>
      <c r="KG1036" s="232"/>
      <c r="KH1036" s="35"/>
      <c r="KI1036" s="232"/>
      <c r="KJ1036" s="35"/>
      <c r="KK1036" s="232"/>
      <c r="KL1036" s="35"/>
      <c r="KM1036" s="232"/>
      <c r="KN1036" s="35"/>
      <c r="KO1036" s="232"/>
      <c r="KP1036" s="35"/>
      <c r="KQ1036" s="232"/>
      <c r="KR1036" s="35"/>
      <c r="KS1036" s="232"/>
      <c r="KT1036" s="35"/>
      <c r="KU1036" s="232"/>
      <c r="KV1036" s="35"/>
      <c r="KW1036" s="232"/>
      <c r="KX1036" s="35"/>
      <c r="KY1036" s="232"/>
      <c r="KZ1036" s="35"/>
      <c r="LA1036" s="232"/>
      <c r="LB1036" s="35"/>
      <c r="LC1036" s="232"/>
      <c r="LD1036" s="35"/>
      <c r="LE1036" s="232"/>
      <c r="LF1036" s="35"/>
      <c r="LG1036" s="232"/>
      <c r="LH1036" s="35"/>
      <c r="LI1036" s="232"/>
      <c r="LJ1036" s="35"/>
      <c r="LK1036" s="232"/>
      <c r="LL1036" s="35"/>
      <c r="LM1036" s="232"/>
      <c r="LN1036" s="35"/>
      <c r="LO1036" s="232"/>
      <c r="LP1036" s="35"/>
      <c r="LQ1036" s="232"/>
      <c r="LR1036" s="35"/>
      <c r="LS1036" s="232"/>
      <c r="LT1036" s="35"/>
      <c r="LU1036" s="232"/>
      <c r="LV1036" s="35"/>
      <c r="LW1036" s="232"/>
      <c r="LX1036" s="35"/>
      <c r="LY1036" s="232"/>
      <c r="LZ1036" s="35"/>
      <c r="MA1036" s="232"/>
      <c r="MB1036" s="35"/>
      <c r="MC1036" s="232"/>
      <c r="MD1036" s="35"/>
      <c r="ME1036" s="232"/>
      <c r="MF1036" s="35"/>
      <c r="MG1036" s="232"/>
      <c r="MH1036" s="35"/>
      <c r="MI1036" s="232"/>
      <c r="MJ1036" s="35"/>
      <c r="MK1036" s="232"/>
      <c r="ML1036" s="35"/>
      <c r="MM1036" s="232"/>
      <c r="MN1036" s="35"/>
      <c r="MO1036" s="232"/>
      <c r="MP1036" s="35"/>
      <c r="MQ1036" s="232"/>
      <c r="MR1036" s="35"/>
      <c r="MS1036" s="232"/>
      <c r="MT1036" s="35"/>
      <c r="MU1036" s="232"/>
      <c r="MV1036" s="35"/>
      <c r="MW1036" s="232"/>
      <c r="MX1036" s="35"/>
      <c r="MY1036" s="232"/>
      <c r="MZ1036" s="35"/>
      <c r="NA1036" s="232"/>
      <c r="NB1036" s="35"/>
      <c r="NC1036" s="232"/>
      <c r="ND1036" s="35"/>
      <c r="NE1036" s="232"/>
      <c r="NF1036" s="35"/>
      <c r="NG1036" s="232"/>
      <c r="NH1036" s="35"/>
      <c r="NI1036" s="232"/>
      <c r="NJ1036" s="35"/>
      <c r="NK1036" s="232"/>
      <c r="NL1036" s="35"/>
      <c r="NM1036" s="232"/>
      <c r="NN1036" s="35"/>
      <c r="NO1036" s="232"/>
      <c r="NP1036" s="35"/>
      <c r="NQ1036" s="232"/>
      <c r="NR1036" s="35"/>
      <c r="NS1036" s="232"/>
      <c r="NT1036" s="35"/>
      <c r="NU1036" s="232"/>
      <c r="NV1036" s="35"/>
      <c r="NW1036" s="232"/>
      <c r="NX1036" s="35"/>
      <c r="NY1036" s="232"/>
      <c r="NZ1036" s="35"/>
      <c r="OA1036" s="232"/>
      <c r="OB1036" s="35"/>
      <c r="OC1036" s="232"/>
      <c r="OD1036" s="35"/>
      <c r="OE1036" s="232"/>
      <c r="OF1036" s="35"/>
      <c r="OG1036" s="232"/>
      <c r="OH1036" s="35"/>
      <c r="OI1036" s="232"/>
      <c r="OJ1036" s="35"/>
      <c r="OK1036" s="232"/>
      <c r="OL1036" s="35"/>
      <c r="OM1036" s="232"/>
      <c r="ON1036" s="35"/>
      <c r="OO1036" s="232"/>
      <c r="OP1036" s="35"/>
      <c r="OQ1036" s="232"/>
      <c r="OR1036" s="35"/>
      <c r="OS1036" s="232"/>
      <c r="OT1036" s="35"/>
      <c r="OU1036" s="232"/>
      <c r="OV1036" s="35"/>
      <c r="OW1036" s="232"/>
      <c r="OX1036" s="35"/>
      <c r="OY1036" s="232"/>
      <c r="OZ1036" s="35"/>
      <c r="PA1036" s="232"/>
      <c r="PB1036" s="35"/>
      <c r="PC1036" s="232"/>
      <c r="PD1036" s="35"/>
      <c r="PE1036" s="232"/>
      <c r="PF1036" s="35"/>
      <c r="PG1036" s="232"/>
      <c r="PH1036" s="35"/>
      <c r="PI1036" s="232"/>
      <c r="PJ1036" s="35"/>
      <c r="PK1036" s="232"/>
      <c r="PL1036" s="35"/>
      <c r="PM1036" s="232"/>
      <c r="PN1036" s="35"/>
      <c r="PO1036" s="232"/>
      <c r="PP1036" s="35"/>
      <c r="PQ1036" s="232"/>
      <c r="PR1036" s="35"/>
      <c r="PS1036" s="232"/>
      <c r="PT1036" s="35"/>
      <c r="PU1036" s="232"/>
      <c r="PV1036" s="35"/>
      <c r="PW1036" s="232"/>
      <c r="PX1036" s="35"/>
      <c r="PY1036" s="232"/>
      <c r="PZ1036" s="35"/>
      <c r="QA1036" s="232"/>
      <c r="QB1036" s="35"/>
      <c r="QC1036" s="232"/>
      <c r="QD1036" s="35"/>
      <c r="QE1036" s="232"/>
      <c r="QF1036" s="35"/>
      <c r="QG1036" s="232"/>
      <c r="QH1036" s="35"/>
      <c r="QI1036" s="232"/>
      <c r="QJ1036" s="35"/>
      <c r="QK1036" s="232"/>
      <c r="QL1036" s="35"/>
      <c r="QM1036" s="232"/>
      <c r="QN1036" s="35"/>
      <c r="QO1036" s="232"/>
      <c r="QP1036" s="35"/>
      <c r="QQ1036" s="232"/>
      <c r="QR1036" s="35"/>
      <c r="QS1036" s="232"/>
      <c r="QT1036" s="35"/>
      <c r="QU1036" s="232"/>
      <c r="QV1036" s="35"/>
      <c r="QW1036" s="232"/>
      <c r="QX1036" s="35"/>
      <c r="QY1036" s="232"/>
      <c r="QZ1036" s="35"/>
      <c r="RA1036" s="232"/>
      <c r="RB1036" s="35"/>
      <c r="RC1036" s="232"/>
      <c r="RD1036" s="35"/>
      <c r="RE1036" s="232"/>
      <c r="RF1036" s="35"/>
      <c r="RG1036" s="232"/>
      <c r="RH1036" s="35"/>
      <c r="RI1036" s="232"/>
      <c r="RJ1036" s="35"/>
      <c r="RK1036" s="232"/>
      <c r="RL1036" s="35"/>
      <c r="RM1036" s="232"/>
      <c r="RN1036" s="35"/>
      <c r="RO1036" s="232"/>
      <c r="RP1036" s="35"/>
      <c r="RQ1036" s="232"/>
      <c r="RR1036" s="35"/>
      <c r="RS1036" s="232"/>
      <c r="RT1036" s="35"/>
      <c r="RU1036" s="232"/>
      <c r="RV1036" s="35"/>
      <c r="RW1036" s="232"/>
      <c r="RX1036" s="35"/>
      <c r="RY1036" s="232"/>
      <c r="RZ1036" s="35"/>
      <c r="SA1036" s="232"/>
      <c r="SB1036" s="35"/>
      <c r="SC1036" s="232"/>
      <c r="SD1036" s="35"/>
      <c r="SE1036" s="232"/>
      <c r="SF1036" s="35"/>
      <c r="SG1036" s="232"/>
      <c r="SH1036" s="35"/>
      <c r="SI1036" s="232"/>
      <c r="SJ1036" s="35"/>
      <c r="SK1036" s="232"/>
      <c r="SL1036" s="35"/>
      <c r="SM1036" s="232"/>
      <c r="SN1036" s="35"/>
      <c r="SO1036" s="232"/>
      <c r="SP1036" s="35"/>
      <c r="SQ1036" s="232"/>
      <c r="SR1036" s="35"/>
      <c r="SS1036" s="232"/>
      <c r="ST1036" s="35"/>
      <c r="SU1036" s="232"/>
      <c r="SV1036" s="35"/>
      <c r="SW1036" s="232"/>
      <c r="SX1036" s="35"/>
      <c r="SY1036" s="232"/>
      <c r="SZ1036" s="35"/>
      <c r="TA1036" s="232"/>
      <c r="TB1036" s="35"/>
      <c r="TC1036" s="232"/>
      <c r="TD1036" s="35"/>
      <c r="TE1036" s="232"/>
      <c r="TF1036" s="35"/>
      <c r="TG1036" s="232"/>
      <c r="TH1036" s="35"/>
      <c r="TI1036" s="232"/>
      <c r="TJ1036" s="35"/>
      <c r="TK1036" s="232"/>
      <c r="TL1036" s="35"/>
      <c r="TM1036" s="232"/>
      <c r="TN1036" s="35"/>
      <c r="TO1036" s="232"/>
      <c r="TP1036" s="35"/>
      <c r="TQ1036" s="232"/>
      <c r="TR1036" s="35"/>
      <c r="TS1036" s="232"/>
      <c r="TT1036" s="35"/>
      <c r="TU1036" s="232"/>
      <c r="TV1036" s="35"/>
      <c r="TW1036" s="232"/>
      <c r="TX1036" s="35"/>
      <c r="TY1036" s="232"/>
      <c r="TZ1036" s="35"/>
      <c r="UA1036" s="232"/>
      <c r="UB1036" s="35"/>
      <c r="UC1036" s="232"/>
      <c r="UD1036" s="35"/>
      <c r="UE1036" s="232"/>
      <c r="UF1036" s="35"/>
      <c r="UG1036" s="232"/>
      <c r="UH1036" s="35"/>
      <c r="UI1036" s="232"/>
      <c r="UJ1036" s="35"/>
      <c r="UK1036" s="232"/>
      <c r="UL1036" s="35"/>
      <c r="UM1036" s="232"/>
      <c r="UN1036" s="35"/>
      <c r="UO1036" s="232"/>
      <c r="UP1036" s="35"/>
      <c r="UQ1036" s="232"/>
      <c r="UR1036" s="35"/>
      <c r="US1036" s="232"/>
      <c r="UT1036" s="35"/>
      <c r="UU1036" s="232"/>
      <c r="UV1036" s="35"/>
      <c r="UW1036" s="232"/>
      <c r="UX1036" s="35"/>
      <c r="UY1036" s="232"/>
      <c r="UZ1036" s="35"/>
      <c r="VA1036" s="232"/>
      <c r="VB1036" s="35"/>
      <c r="VC1036" s="232"/>
      <c r="VD1036" s="35"/>
      <c r="VE1036" s="232"/>
      <c r="VF1036" s="35"/>
      <c r="VG1036" s="232"/>
      <c r="VH1036" s="35"/>
      <c r="VI1036" s="232"/>
      <c r="VJ1036" s="35"/>
      <c r="VK1036" s="232"/>
      <c r="VL1036" s="35"/>
      <c r="VM1036" s="232"/>
      <c r="VN1036" s="35"/>
      <c r="VO1036" s="232"/>
      <c r="VP1036" s="35"/>
      <c r="VQ1036" s="232"/>
      <c r="VR1036" s="35"/>
      <c r="VS1036" s="232"/>
      <c r="VT1036" s="35"/>
      <c r="VU1036" s="232"/>
      <c r="VV1036" s="35"/>
      <c r="VW1036" s="232"/>
      <c r="VX1036" s="35"/>
      <c r="VY1036" s="232"/>
      <c r="VZ1036" s="35"/>
      <c r="WA1036" s="232"/>
      <c r="WB1036" s="35"/>
      <c r="WC1036" s="232"/>
      <c r="WD1036" s="35"/>
      <c r="WE1036" s="232"/>
      <c r="WF1036" s="35"/>
      <c r="WG1036" s="232"/>
      <c r="WH1036" s="35"/>
      <c r="WI1036" s="232"/>
      <c r="WJ1036" s="35"/>
      <c r="WK1036" s="232"/>
      <c r="WL1036" s="35"/>
      <c r="WM1036" s="232"/>
      <c r="WN1036" s="35"/>
      <c r="WO1036" s="232"/>
      <c r="WP1036" s="35"/>
      <c r="WQ1036" s="232"/>
      <c r="WR1036" s="35"/>
      <c r="WS1036" s="232"/>
      <c r="WT1036" s="35"/>
      <c r="WU1036" s="232"/>
      <c r="WV1036" s="35"/>
      <c r="WW1036" s="232"/>
      <c r="WX1036" s="35"/>
      <c r="WY1036" s="232"/>
      <c r="WZ1036" s="35"/>
      <c r="XA1036" s="232"/>
      <c r="XB1036" s="35"/>
      <c r="XC1036" s="232"/>
      <c r="XD1036" s="35"/>
      <c r="XE1036" s="232"/>
      <c r="XF1036" s="35"/>
      <c r="XG1036" s="232"/>
      <c r="XH1036" s="35"/>
      <c r="XI1036" s="232"/>
      <c r="XJ1036" s="35"/>
      <c r="XK1036" s="232"/>
      <c r="XL1036" s="35"/>
      <c r="XM1036" s="232"/>
      <c r="XN1036" s="35"/>
      <c r="XO1036" s="232"/>
      <c r="XP1036" s="35"/>
      <c r="XQ1036" s="232"/>
      <c r="XR1036" s="35"/>
      <c r="XS1036" s="232"/>
      <c r="XT1036" s="35"/>
      <c r="XU1036" s="232"/>
      <c r="XV1036" s="35"/>
      <c r="XW1036" s="232"/>
      <c r="XX1036" s="35"/>
      <c r="XY1036" s="232"/>
      <c r="XZ1036" s="35"/>
      <c r="YA1036" s="232"/>
      <c r="YB1036" s="35"/>
      <c r="YC1036" s="232"/>
      <c r="YD1036" s="35"/>
      <c r="YE1036" s="232"/>
      <c r="YF1036" s="35"/>
      <c r="YG1036" s="232"/>
      <c r="YH1036" s="35"/>
      <c r="YI1036" s="232"/>
      <c r="YJ1036" s="35"/>
      <c r="YK1036" s="232"/>
      <c r="YL1036" s="35"/>
      <c r="YM1036" s="232"/>
      <c r="YN1036" s="35"/>
      <c r="YO1036" s="232"/>
      <c r="YP1036" s="35"/>
      <c r="YQ1036" s="232"/>
      <c r="YR1036" s="35"/>
      <c r="YS1036" s="232"/>
      <c r="YT1036" s="35"/>
      <c r="YU1036" s="232"/>
      <c r="YV1036" s="35"/>
      <c r="YW1036" s="232"/>
      <c r="YX1036" s="35"/>
      <c r="YY1036" s="232"/>
      <c r="YZ1036" s="35"/>
      <c r="ZA1036" s="232"/>
      <c r="ZB1036" s="35"/>
      <c r="ZC1036" s="232"/>
      <c r="ZD1036" s="35"/>
      <c r="ZE1036" s="232"/>
      <c r="ZF1036" s="35"/>
      <c r="ZG1036" s="232"/>
      <c r="ZH1036" s="35"/>
      <c r="ZI1036" s="232"/>
      <c r="ZJ1036" s="35"/>
      <c r="ZK1036" s="232"/>
      <c r="ZL1036" s="35"/>
      <c r="ZM1036" s="232"/>
      <c r="ZN1036" s="35"/>
      <c r="ZO1036" s="232"/>
      <c r="ZP1036" s="35"/>
      <c r="ZQ1036" s="232"/>
      <c r="ZR1036" s="35"/>
      <c r="ZS1036" s="232"/>
      <c r="ZT1036" s="35"/>
      <c r="ZU1036" s="232"/>
      <c r="ZV1036" s="35"/>
      <c r="ZW1036" s="232"/>
      <c r="ZX1036" s="35"/>
      <c r="ZY1036" s="232"/>
      <c r="ZZ1036" s="35"/>
      <c r="AAA1036" s="232"/>
      <c r="AAB1036" s="35"/>
      <c r="AAC1036" s="232"/>
      <c r="AAD1036" s="35"/>
      <c r="AAE1036" s="232"/>
      <c r="AAF1036" s="35"/>
      <c r="AAG1036" s="232"/>
      <c r="AAH1036" s="35"/>
      <c r="AAI1036" s="232"/>
      <c r="AAJ1036" s="35"/>
      <c r="AAK1036" s="232"/>
      <c r="AAL1036" s="35"/>
      <c r="AAM1036" s="232"/>
      <c r="AAN1036" s="35"/>
      <c r="AAO1036" s="232"/>
      <c r="AAP1036" s="35"/>
      <c r="AAQ1036" s="232"/>
      <c r="AAR1036" s="35"/>
      <c r="AAS1036" s="232"/>
      <c r="AAT1036" s="35"/>
      <c r="AAU1036" s="232"/>
      <c r="AAV1036" s="35"/>
      <c r="AAW1036" s="232"/>
      <c r="AAX1036" s="35"/>
      <c r="AAY1036" s="232"/>
      <c r="AAZ1036" s="35"/>
      <c r="ABA1036" s="232"/>
      <c r="ABB1036" s="35"/>
      <c r="ABC1036" s="232"/>
      <c r="ABD1036" s="35"/>
      <c r="ABE1036" s="232"/>
      <c r="ABF1036" s="35"/>
      <c r="ABG1036" s="232"/>
      <c r="ABH1036" s="35"/>
      <c r="ABI1036" s="232"/>
      <c r="ABJ1036" s="35"/>
      <c r="ABK1036" s="232"/>
      <c r="ABL1036" s="35"/>
      <c r="ABM1036" s="232"/>
      <c r="ABN1036" s="35"/>
      <c r="ABO1036" s="232"/>
      <c r="ABP1036" s="35"/>
      <c r="ABQ1036" s="232"/>
      <c r="ABR1036" s="35"/>
      <c r="ABS1036" s="232"/>
      <c r="ABT1036" s="35"/>
      <c r="ABU1036" s="232"/>
      <c r="ABV1036" s="35"/>
      <c r="ABW1036" s="232"/>
      <c r="ABX1036" s="35"/>
      <c r="ABY1036" s="232"/>
      <c r="ABZ1036" s="35"/>
      <c r="ACA1036" s="232"/>
      <c r="ACB1036" s="35"/>
      <c r="ACC1036" s="232"/>
      <c r="ACD1036" s="35"/>
      <c r="ACE1036" s="232"/>
      <c r="ACF1036" s="35"/>
      <c r="ACG1036" s="232"/>
      <c r="ACH1036" s="35"/>
      <c r="ACI1036" s="232"/>
      <c r="ACJ1036" s="35"/>
      <c r="ACK1036" s="232"/>
      <c r="ACL1036" s="35"/>
      <c r="ACM1036" s="232"/>
      <c r="ACN1036" s="35"/>
      <c r="ACO1036" s="232"/>
      <c r="ACP1036" s="35"/>
      <c r="ACQ1036" s="232"/>
      <c r="ACR1036" s="35"/>
      <c r="ACS1036" s="232"/>
      <c r="ACT1036" s="35"/>
      <c r="ACU1036" s="232"/>
      <c r="ACV1036" s="35"/>
      <c r="ACW1036" s="232"/>
      <c r="ACX1036" s="35"/>
      <c r="ACY1036" s="232"/>
      <c r="ACZ1036" s="35"/>
      <c r="ADA1036" s="232"/>
      <c r="ADB1036" s="35"/>
      <c r="ADC1036" s="232"/>
      <c r="ADD1036" s="35"/>
      <c r="ADE1036" s="232"/>
      <c r="ADF1036" s="35"/>
      <c r="ADG1036" s="232"/>
      <c r="ADH1036" s="35"/>
      <c r="ADI1036" s="232"/>
      <c r="ADJ1036" s="35"/>
      <c r="ADK1036" s="232"/>
      <c r="ADL1036" s="35"/>
      <c r="ADM1036" s="232"/>
      <c r="ADN1036" s="35"/>
      <c r="ADO1036" s="232"/>
      <c r="ADP1036" s="35"/>
      <c r="ADQ1036" s="232"/>
      <c r="ADR1036" s="35"/>
      <c r="ADS1036" s="232"/>
      <c r="ADT1036" s="35"/>
      <c r="ADU1036" s="232"/>
      <c r="ADV1036" s="35"/>
      <c r="ADW1036" s="232"/>
      <c r="ADX1036" s="35"/>
      <c r="ADY1036" s="232"/>
      <c r="ADZ1036" s="35"/>
      <c r="AEA1036" s="232"/>
      <c r="AEB1036" s="35"/>
      <c r="AEC1036" s="232"/>
      <c r="AED1036" s="35"/>
      <c r="AEE1036" s="232"/>
      <c r="AEF1036" s="35"/>
      <c r="AEG1036" s="232"/>
      <c r="AEH1036" s="35"/>
      <c r="AEI1036" s="232"/>
      <c r="AEJ1036" s="35"/>
      <c r="AEK1036" s="232"/>
      <c r="AEL1036" s="35"/>
      <c r="AEM1036" s="232"/>
      <c r="AEN1036" s="35"/>
      <c r="AEO1036" s="232"/>
      <c r="AEP1036" s="35"/>
      <c r="AEQ1036" s="232"/>
      <c r="AER1036" s="35"/>
      <c r="AES1036" s="232"/>
      <c r="AET1036" s="35"/>
      <c r="AEU1036" s="232"/>
      <c r="AEV1036" s="35"/>
      <c r="AEW1036" s="232"/>
      <c r="AEX1036" s="35"/>
      <c r="AEY1036" s="232"/>
      <c r="AEZ1036" s="35"/>
      <c r="AFA1036" s="232"/>
      <c r="AFB1036" s="35"/>
      <c r="AFC1036" s="232"/>
      <c r="AFD1036" s="35"/>
      <c r="AFE1036" s="232"/>
      <c r="AFF1036" s="35"/>
      <c r="AFG1036" s="232"/>
      <c r="AFH1036" s="35"/>
      <c r="AFI1036" s="232"/>
      <c r="AFJ1036" s="35"/>
      <c r="AFK1036" s="232"/>
      <c r="AFL1036" s="35"/>
      <c r="AFM1036" s="232"/>
      <c r="AFN1036" s="35"/>
      <c r="AFO1036" s="232"/>
      <c r="AFP1036" s="35"/>
      <c r="AFQ1036" s="232"/>
      <c r="AFR1036" s="35"/>
      <c r="AFS1036" s="232"/>
      <c r="AFT1036" s="35"/>
      <c r="AFU1036" s="232"/>
      <c r="AFV1036" s="35"/>
      <c r="AFW1036" s="232"/>
      <c r="AFX1036" s="35"/>
      <c r="AFY1036" s="232"/>
      <c r="AFZ1036" s="35"/>
      <c r="AGA1036" s="232"/>
      <c r="AGB1036" s="35"/>
      <c r="AGC1036" s="232"/>
      <c r="AGD1036" s="35"/>
      <c r="AGE1036" s="232"/>
      <c r="AGF1036" s="35"/>
      <c r="AGG1036" s="232"/>
      <c r="AGH1036" s="35"/>
      <c r="AGI1036" s="232"/>
      <c r="AGJ1036" s="35"/>
      <c r="AGK1036" s="232"/>
      <c r="AGL1036" s="35"/>
      <c r="AGM1036" s="232"/>
      <c r="AGN1036" s="35"/>
      <c r="AGO1036" s="232"/>
      <c r="AGP1036" s="35"/>
      <c r="AGQ1036" s="232"/>
      <c r="AGR1036" s="35"/>
      <c r="AGS1036" s="232"/>
      <c r="AGT1036" s="35"/>
      <c r="AGU1036" s="232"/>
      <c r="AGV1036" s="35"/>
      <c r="AGW1036" s="232"/>
      <c r="AGX1036" s="35"/>
      <c r="AGY1036" s="232"/>
      <c r="AGZ1036" s="35"/>
      <c r="AHA1036" s="232"/>
      <c r="AHB1036" s="35"/>
      <c r="AHC1036" s="232"/>
      <c r="AHD1036" s="35"/>
      <c r="AHE1036" s="232"/>
      <c r="AHF1036" s="35"/>
      <c r="AHG1036" s="232"/>
      <c r="AHH1036" s="35"/>
      <c r="AHI1036" s="232"/>
      <c r="AHJ1036" s="35"/>
      <c r="AHK1036" s="232"/>
      <c r="AHL1036" s="35"/>
      <c r="AHM1036" s="232"/>
      <c r="AHN1036" s="35"/>
      <c r="AHO1036" s="232"/>
      <c r="AHP1036" s="35"/>
      <c r="AHQ1036" s="232"/>
      <c r="AHR1036" s="35"/>
      <c r="AHS1036" s="232"/>
      <c r="AHT1036" s="35"/>
      <c r="AHU1036" s="232"/>
      <c r="AHV1036" s="35"/>
      <c r="AHW1036" s="232"/>
      <c r="AHX1036" s="35"/>
      <c r="AHY1036" s="232"/>
      <c r="AHZ1036" s="35"/>
      <c r="AIA1036" s="232"/>
      <c r="AIB1036" s="35"/>
      <c r="AIC1036" s="232"/>
      <c r="AID1036" s="35"/>
      <c r="AIE1036" s="232"/>
      <c r="AIF1036" s="35"/>
      <c r="AIG1036" s="232"/>
      <c r="AIH1036" s="35"/>
      <c r="AII1036" s="232"/>
      <c r="AIJ1036" s="35"/>
      <c r="AIK1036" s="232"/>
      <c r="AIL1036" s="35"/>
      <c r="AIM1036" s="232"/>
      <c r="AIN1036" s="35"/>
      <c r="AIO1036" s="232"/>
      <c r="AIP1036" s="35"/>
      <c r="AIQ1036" s="232"/>
      <c r="AIR1036" s="35"/>
      <c r="AIS1036" s="232"/>
      <c r="AIT1036" s="35"/>
      <c r="AIU1036" s="232"/>
      <c r="AIV1036" s="35"/>
      <c r="AIW1036" s="232"/>
      <c r="AIX1036" s="35"/>
      <c r="AIY1036" s="232"/>
      <c r="AIZ1036" s="35"/>
      <c r="AJA1036" s="232"/>
      <c r="AJB1036" s="35"/>
      <c r="AJC1036" s="232"/>
      <c r="AJD1036" s="35"/>
      <c r="AJE1036" s="232"/>
      <c r="AJF1036" s="35"/>
      <c r="AJG1036" s="232"/>
      <c r="AJH1036" s="35"/>
      <c r="AJI1036" s="232"/>
      <c r="AJJ1036" s="35"/>
      <c r="AJK1036" s="232"/>
      <c r="AJL1036" s="35"/>
      <c r="AJM1036" s="232"/>
      <c r="AJN1036" s="35"/>
      <c r="AJO1036" s="232"/>
      <c r="AJP1036" s="35"/>
      <c r="AJQ1036" s="232"/>
      <c r="AJR1036" s="35"/>
      <c r="AJS1036" s="232"/>
      <c r="AJT1036" s="35"/>
      <c r="AJU1036" s="232"/>
      <c r="AJV1036" s="35"/>
      <c r="AJW1036" s="232"/>
      <c r="AJX1036" s="35"/>
      <c r="AJY1036" s="232"/>
      <c r="AJZ1036" s="35"/>
      <c r="AKA1036" s="232"/>
      <c r="AKB1036" s="35"/>
      <c r="AKC1036" s="232"/>
      <c r="AKD1036" s="35"/>
      <c r="AKE1036" s="232"/>
      <c r="AKF1036" s="35"/>
      <c r="AKG1036" s="232"/>
      <c r="AKH1036" s="35"/>
      <c r="AKI1036" s="232"/>
      <c r="AKJ1036" s="35"/>
      <c r="AKK1036" s="232"/>
      <c r="AKL1036" s="35"/>
      <c r="AKM1036" s="232"/>
      <c r="AKN1036" s="35"/>
      <c r="AKO1036" s="232"/>
      <c r="AKP1036" s="35"/>
      <c r="AKQ1036" s="232"/>
      <c r="AKR1036" s="35"/>
      <c r="AKS1036" s="232"/>
      <c r="AKT1036" s="35"/>
      <c r="AKU1036" s="232"/>
      <c r="AKV1036" s="35"/>
      <c r="AKW1036" s="232"/>
      <c r="AKX1036" s="35"/>
      <c r="AKY1036" s="232"/>
      <c r="AKZ1036" s="35"/>
      <c r="ALA1036" s="232"/>
      <c r="ALB1036" s="35"/>
      <c r="ALC1036" s="232"/>
      <c r="ALD1036" s="35"/>
      <c r="ALE1036" s="232"/>
      <c r="ALF1036" s="35"/>
      <c r="ALG1036" s="232"/>
      <c r="ALH1036" s="35"/>
      <c r="ALI1036" s="232"/>
      <c r="ALJ1036" s="35"/>
      <c r="ALK1036" s="232"/>
      <c r="ALL1036" s="35"/>
      <c r="ALM1036" s="232"/>
      <c r="ALN1036" s="35"/>
      <c r="ALO1036" s="232"/>
      <c r="ALP1036" s="35"/>
      <c r="ALQ1036" s="232"/>
      <c r="ALR1036" s="35"/>
      <c r="ALS1036" s="232"/>
      <c r="ALT1036" s="35"/>
      <c r="ALU1036" s="232"/>
      <c r="ALV1036" s="35"/>
      <c r="ALW1036" s="232"/>
      <c r="ALX1036" s="35"/>
      <c r="ALY1036" s="232"/>
      <c r="ALZ1036" s="35"/>
      <c r="AMA1036" s="232"/>
      <c r="AMB1036" s="35"/>
      <c r="AMC1036" s="232"/>
      <c r="AMD1036" s="35"/>
      <c r="AME1036" s="232"/>
      <c r="AMF1036" s="35"/>
      <c r="AMG1036" s="232"/>
      <c r="AMH1036" s="35"/>
      <c r="AMI1036" s="232"/>
      <c r="AMJ1036" s="35"/>
      <c r="AMK1036" s="232"/>
      <c r="AML1036" s="35"/>
      <c r="AMM1036" s="232"/>
      <c r="AMN1036" s="35"/>
      <c r="AMO1036" s="232"/>
      <c r="AMP1036" s="35"/>
      <c r="AMQ1036" s="232"/>
      <c r="AMR1036" s="35"/>
      <c r="AMS1036" s="232"/>
      <c r="AMT1036" s="35"/>
      <c r="AMU1036" s="232"/>
      <c r="AMV1036" s="35"/>
      <c r="AMW1036" s="232"/>
      <c r="AMX1036" s="35"/>
      <c r="AMY1036" s="232"/>
      <c r="AMZ1036" s="35"/>
      <c r="ANA1036" s="232"/>
      <c r="ANB1036" s="35"/>
      <c r="ANC1036" s="232"/>
      <c r="AND1036" s="35"/>
      <c r="ANE1036" s="232"/>
      <c r="ANF1036" s="35"/>
      <c r="ANG1036" s="232"/>
      <c r="ANH1036" s="35"/>
      <c r="ANI1036" s="232"/>
      <c r="ANJ1036" s="35"/>
      <c r="ANK1036" s="232"/>
      <c r="ANL1036" s="35"/>
      <c r="ANM1036" s="232"/>
      <c r="ANN1036" s="35"/>
      <c r="ANO1036" s="232"/>
      <c r="ANP1036" s="35"/>
      <c r="ANQ1036" s="232"/>
      <c r="ANR1036" s="35"/>
      <c r="ANS1036" s="232"/>
      <c r="ANT1036" s="35"/>
      <c r="ANU1036" s="232"/>
      <c r="ANV1036" s="35"/>
      <c r="ANW1036" s="232"/>
      <c r="ANX1036" s="35"/>
      <c r="ANY1036" s="232"/>
      <c r="ANZ1036" s="35"/>
      <c r="AOA1036" s="232"/>
      <c r="AOB1036" s="35"/>
      <c r="AOC1036" s="232"/>
      <c r="AOD1036" s="35"/>
      <c r="AOE1036" s="232"/>
      <c r="AOF1036" s="35"/>
      <c r="AOG1036" s="232"/>
      <c r="AOH1036" s="35"/>
      <c r="AOI1036" s="232"/>
      <c r="AOJ1036" s="35"/>
      <c r="AOK1036" s="232"/>
      <c r="AOL1036" s="35"/>
      <c r="AOM1036" s="232"/>
      <c r="AON1036" s="35"/>
      <c r="AOO1036" s="232"/>
      <c r="AOP1036" s="35"/>
      <c r="AOQ1036" s="232"/>
      <c r="AOR1036" s="35"/>
      <c r="AOS1036" s="232"/>
      <c r="AOT1036" s="35"/>
      <c r="AOU1036" s="232"/>
      <c r="AOV1036" s="35"/>
      <c r="AOW1036" s="232"/>
      <c r="AOX1036" s="35"/>
      <c r="AOY1036" s="232"/>
      <c r="AOZ1036" s="35"/>
      <c r="APA1036" s="232"/>
      <c r="APB1036" s="35"/>
      <c r="APC1036" s="232"/>
      <c r="APD1036" s="35"/>
      <c r="APE1036" s="232"/>
      <c r="APF1036" s="35"/>
      <c r="APG1036" s="232"/>
      <c r="APH1036" s="35"/>
      <c r="API1036" s="232"/>
      <c r="APJ1036" s="35"/>
      <c r="APK1036" s="232"/>
      <c r="APL1036" s="35"/>
      <c r="APM1036" s="232"/>
      <c r="APN1036" s="35"/>
      <c r="APO1036" s="232"/>
      <c r="APP1036" s="35"/>
      <c r="APQ1036" s="232"/>
      <c r="APR1036" s="35"/>
      <c r="APS1036" s="232"/>
      <c r="APT1036" s="35"/>
      <c r="APU1036" s="232"/>
      <c r="APV1036" s="35"/>
      <c r="APW1036" s="232"/>
      <c r="APX1036" s="35"/>
      <c r="APY1036" s="232"/>
      <c r="APZ1036" s="35"/>
      <c r="AQA1036" s="232"/>
      <c r="AQB1036" s="35"/>
      <c r="AQC1036" s="232"/>
      <c r="AQD1036" s="35"/>
      <c r="AQE1036" s="232"/>
      <c r="AQF1036" s="35"/>
      <c r="AQG1036" s="232"/>
      <c r="AQH1036" s="35"/>
      <c r="AQI1036" s="232"/>
      <c r="AQJ1036" s="35"/>
      <c r="AQK1036" s="232"/>
      <c r="AQL1036" s="35"/>
      <c r="AQM1036" s="232"/>
      <c r="AQN1036" s="35"/>
      <c r="AQO1036" s="232"/>
      <c r="AQP1036" s="35"/>
      <c r="AQQ1036" s="232"/>
      <c r="AQR1036" s="35"/>
      <c r="AQS1036" s="232"/>
      <c r="AQT1036" s="35"/>
      <c r="AQU1036" s="232"/>
      <c r="AQV1036" s="35"/>
      <c r="AQW1036" s="232"/>
      <c r="AQX1036" s="35"/>
      <c r="AQY1036" s="232"/>
      <c r="AQZ1036" s="35"/>
      <c r="ARA1036" s="232"/>
      <c r="ARB1036" s="35"/>
      <c r="ARC1036" s="232"/>
      <c r="ARD1036" s="35"/>
      <c r="ARE1036" s="232"/>
      <c r="ARF1036" s="35"/>
      <c r="ARG1036" s="232"/>
      <c r="ARH1036" s="35"/>
      <c r="ARI1036" s="232"/>
      <c r="ARJ1036" s="35"/>
      <c r="ARK1036" s="232"/>
      <c r="ARL1036" s="35"/>
      <c r="ARM1036" s="232"/>
      <c r="ARN1036" s="35"/>
      <c r="ARO1036" s="232"/>
      <c r="ARP1036" s="35"/>
      <c r="ARQ1036" s="232"/>
      <c r="ARR1036" s="35"/>
      <c r="ARS1036" s="232"/>
      <c r="ART1036" s="35"/>
      <c r="ARU1036" s="232"/>
      <c r="ARV1036" s="35"/>
      <c r="ARW1036" s="232"/>
      <c r="ARX1036" s="35"/>
      <c r="ARY1036" s="232"/>
      <c r="ARZ1036" s="35"/>
      <c r="ASA1036" s="232"/>
      <c r="ASB1036" s="35"/>
      <c r="ASC1036" s="232"/>
      <c r="ASD1036" s="35"/>
      <c r="ASE1036" s="232"/>
      <c r="ASF1036" s="35"/>
      <c r="ASG1036" s="232"/>
      <c r="ASH1036" s="35"/>
      <c r="ASI1036" s="232"/>
      <c r="ASJ1036" s="35"/>
      <c r="ASK1036" s="232"/>
      <c r="ASL1036" s="35"/>
      <c r="ASM1036" s="232"/>
      <c r="ASN1036" s="35"/>
      <c r="ASO1036" s="232"/>
      <c r="ASP1036" s="35"/>
      <c r="ASQ1036" s="232"/>
      <c r="ASR1036" s="35"/>
      <c r="ASS1036" s="232"/>
      <c r="AST1036" s="35"/>
      <c r="ASU1036" s="232"/>
      <c r="ASV1036" s="35"/>
      <c r="ASW1036" s="232"/>
      <c r="ASX1036" s="35"/>
      <c r="ASY1036" s="232"/>
      <c r="ASZ1036" s="35"/>
      <c r="ATA1036" s="232"/>
      <c r="ATB1036" s="35"/>
      <c r="ATC1036" s="232"/>
      <c r="ATD1036" s="35"/>
      <c r="ATE1036" s="232"/>
      <c r="ATF1036" s="35"/>
      <c r="ATG1036" s="232"/>
      <c r="ATH1036" s="35"/>
      <c r="ATI1036" s="232"/>
      <c r="ATJ1036" s="35"/>
      <c r="ATK1036" s="232"/>
      <c r="ATL1036" s="35"/>
      <c r="ATM1036" s="232"/>
      <c r="ATN1036" s="35"/>
      <c r="ATO1036" s="232"/>
      <c r="ATP1036" s="35"/>
      <c r="ATQ1036" s="232"/>
      <c r="ATR1036" s="35"/>
      <c r="ATS1036" s="232"/>
      <c r="ATT1036" s="35"/>
      <c r="ATU1036" s="232"/>
      <c r="ATV1036" s="35"/>
      <c r="ATW1036" s="232"/>
      <c r="ATX1036" s="35"/>
      <c r="ATY1036" s="232"/>
      <c r="ATZ1036" s="35"/>
      <c r="AUA1036" s="232"/>
      <c r="AUB1036" s="35"/>
      <c r="AUC1036" s="232"/>
      <c r="AUD1036" s="35"/>
      <c r="AUE1036" s="232"/>
      <c r="AUF1036" s="35"/>
      <c r="AUG1036" s="232"/>
      <c r="AUH1036" s="35"/>
      <c r="AUI1036" s="232"/>
      <c r="AUJ1036" s="35"/>
      <c r="AUK1036" s="232"/>
      <c r="AUL1036" s="35"/>
      <c r="AUM1036" s="232"/>
      <c r="AUN1036" s="35"/>
      <c r="AUO1036" s="232"/>
      <c r="AUP1036" s="35"/>
      <c r="AUQ1036" s="232"/>
      <c r="AUR1036" s="35"/>
      <c r="AUS1036" s="232"/>
      <c r="AUT1036" s="35"/>
      <c r="AUU1036" s="232"/>
      <c r="AUV1036" s="35"/>
      <c r="AUW1036" s="232"/>
      <c r="AUX1036" s="35"/>
      <c r="AUY1036" s="232"/>
      <c r="AUZ1036" s="35"/>
      <c r="AVA1036" s="232"/>
      <c r="AVB1036" s="35"/>
      <c r="AVC1036" s="232"/>
      <c r="AVD1036" s="35"/>
      <c r="AVE1036" s="232"/>
      <c r="AVF1036" s="35"/>
      <c r="AVG1036" s="232"/>
      <c r="AVH1036" s="35"/>
      <c r="AVI1036" s="232"/>
      <c r="AVJ1036" s="35"/>
      <c r="AVK1036" s="232"/>
      <c r="AVL1036" s="35"/>
      <c r="AVM1036" s="232"/>
      <c r="AVN1036" s="35"/>
      <c r="AVO1036" s="232"/>
      <c r="AVP1036" s="35"/>
      <c r="AVQ1036" s="232"/>
      <c r="AVR1036" s="35"/>
      <c r="AVS1036" s="232"/>
      <c r="AVT1036" s="35"/>
      <c r="AVU1036" s="232"/>
      <c r="AVV1036" s="35"/>
      <c r="AVW1036" s="232"/>
      <c r="AVX1036" s="35"/>
      <c r="AVY1036" s="232"/>
      <c r="AVZ1036" s="35"/>
      <c r="AWA1036" s="232"/>
      <c r="AWB1036" s="35"/>
      <c r="AWC1036" s="232"/>
      <c r="AWD1036" s="35"/>
      <c r="AWE1036" s="232"/>
      <c r="AWF1036" s="35"/>
      <c r="AWG1036" s="232"/>
      <c r="AWH1036" s="35"/>
      <c r="AWI1036" s="232"/>
      <c r="AWJ1036" s="35"/>
      <c r="AWK1036" s="232"/>
      <c r="AWL1036" s="35"/>
      <c r="AWM1036" s="232"/>
      <c r="AWN1036" s="35"/>
      <c r="AWO1036" s="232"/>
      <c r="AWP1036" s="35"/>
      <c r="AWQ1036" s="232"/>
      <c r="AWR1036" s="35"/>
      <c r="AWS1036" s="232"/>
      <c r="AWT1036" s="35"/>
      <c r="AWU1036" s="232"/>
      <c r="AWV1036" s="35"/>
      <c r="AWW1036" s="232"/>
      <c r="AWX1036" s="35"/>
      <c r="AWY1036" s="232"/>
      <c r="AWZ1036" s="35"/>
      <c r="AXA1036" s="232"/>
      <c r="AXB1036" s="35"/>
      <c r="AXC1036" s="232"/>
      <c r="AXD1036" s="35"/>
      <c r="AXE1036" s="232"/>
      <c r="AXF1036" s="35"/>
      <c r="AXG1036" s="232"/>
      <c r="AXH1036" s="35"/>
      <c r="AXI1036" s="232"/>
      <c r="AXJ1036" s="35"/>
      <c r="AXK1036" s="232"/>
      <c r="AXL1036" s="35"/>
      <c r="AXM1036" s="232"/>
      <c r="AXN1036" s="35"/>
      <c r="AXO1036" s="232"/>
      <c r="AXP1036" s="35"/>
      <c r="AXQ1036" s="232"/>
      <c r="AXR1036" s="35"/>
      <c r="AXS1036" s="232"/>
      <c r="AXT1036" s="35"/>
      <c r="AXU1036" s="232"/>
      <c r="AXV1036" s="35"/>
      <c r="AXW1036" s="232"/>
      <c r="AXX1036" s="35"/>
      <c r="AXY1036" s="232"/>
      <c r="AXZ1036" s="35"/>
      <c r="AYA1036" s="232"/>
      <c r="AYB1036" s="35"/>
      <c r="AYC1036" s="232"/>
      <c r="AYD1036" s="35"/>
      <c r="AYE1036" s="232"/>
      <c r="AYF1036" s="35"/>
      <c r="AYG1036" s="232"/>
      <c r="AYH1036" s="35"/>
      <c r="AYI1036" s="232"/>
      <c r="AYJ1036" s="35"/>
      <c r="AYK1036" s="232"/>
      <c r="AYL1036" s="35"/>
      <c r="AYM1036" s="232"/>
      <c r="AYN1036" s="35"/>
      <c r="AYO1036" s="232"/>
      <c r="AYP1036" s="35"/>
      <c r="AYQ1036" s="232"/>
      <c r="AYR1036" s="35"/>
      <c r="AYS1036" s="232"/>
      <c r="AYT1036" s="35"/>
      <c r="AYU1036" s="232"/>
      <c r="AYV1036" s="35"/>
      <c r="AYW1036" s="232"/>
      <c r="AYX1036" s="35"/>
      <c r="AYY1036" s="232"/>
      <c r="AYZ1036" s="35"/>
      <c r="AZA1036" s="232"/>
      <c r="AZB1036" s="35"/>
      <c r="AZC1036" s="232"/>
      <c r="AZD1036" s="35"/>
      <c r="AZE1036" s="232"/>
      <c r="AZF1036" s="35"/>
      <c r="AZG1036" s="232"/>
      <c r="AZH1036" s="35"/>
      <c r="AZI1036" s="232"/>
      <c r="AZJ1036" s="35"/>
      <c r="AZK1036" s="232"/>
      <c r="AZL1036" s="35"/>
      <c r="AZM1036" s="232"/>
      <c r="AZN1036" s="35"/>
      <c r="AZO1036" s="232"/>
      <c r="AZP1036" s="35"/>
      <c r="AZQ1036" s="232"/>
      <c r="AZR1036" s="35"/>
      <c r="AZS1036" s="232"/>
      <c r="AZT1036" s="35"/>
      <c r="AZU1036" s="232"/>
      <c r="AZV1036" s="35"/>
      <c r="AZW1036" s="232"/>
      <c r="AZX1036" s="35"/>
      <c r="AZY1036" s="232"/>
      <c r="AZZ1036" s="35"/>
      <c r="BAA1036" s="232"/>
      <c r="BAB1036" s="35"/>
      <c r="BAC1036" s="232"/>
      <c r="BAD1036" s="35"/>
      <c r="BAE1036" s="232"/>
      <c r="BAF1036" s="35"/>
      <c r="BAG1036" s="232"/>
      <c r="BAH1036" s="35"/>
      <c r="BAI1036" s="232"/>
      <c r="BAJ1036" s="35"/>
      <c r="BAK1036" s="232"/>
      <c r="BAL1036" s="35"/>
      <c r="BAM1036" s="232"/>
      <c r="BAN1036" s="35"/>
      <c r="BAO1036" s="232"/>
      <c r="BAP1036" s="35"/>
      <c r="BAQ1036" s="232"/>
      <c r="BAR1036" s="35"/>
      <c r="BAS1036" s="232"/>
      <c r="BAT1036" s="35"/>
      <c r="BAU1036" s="232"/>
      <c r="BAV1036" s="35"/>
      <c r="BAW1036" s="232"/>
      <c r="BAX1036" s="35"/>
      <c r="BAY1036" s="232"/>
      <c r="BAZ1036" s="35"/>
      <c r="BBA1036" s="232"/>
      <c r="BBB1036" s="35"/>
      <c r="BBC1036" s="232"/>
      <c r="BBD1036" s="35"/>
      <c r="BBE1036" s="232"/>
      <c r="BBF1036" s="35"/>
      <c r="BBG1036" s="232"/>
      <c r="BBH1036" s="35"/>
      <c r="BBI1036" s="232"/>
      <c r="BBJ1036" s="35"/>
      <c r="BBK1036" s="232"/>
      <c r="BBL1036" s="35"/>
      <c r="BBM1036" s="232"/>
      <c r="BBN1036" s="35"/>
      <c r="BBO1036" s="232"/>
      <c r="BBP1036" s="35"/>
      <c r="BBQ1036" s="232"/>
      <c r="BBR1036" s="35"/>
      <c r="BBS1036" s="232"/>
      <c r="BBT1036" s="35"/>
      <c r="BBU1036" s="232"/>
      <c r="BBV1036" s="35"/>
      <c r="BBW1036" s="232"/>
      <c r="BBX1036" s="35"/>
      <c r="BBY1036" s="232"/>
      <c r="BBZ1036" s="35"/>
      <c r="BCA1036" s="232"/>
      <c r="BCB1036" s="35"/>
      <c r="BCC1036" s="232"/>
      <c r="BCD1036" s="35"/>
      <c r="BCE1036" s="232"/>
      <c r="BCF1036" s="35"/>
      <c r="BCG1036" s="232"/>
      <c r="BCH1036" s="35"/>
      <c r="BCI1036" s="232"/>
      <c r="BCJ1036" s="35"/>
      <c r="BCK1036" s="232"/>
      <c r="BCL1036" s="35"/>
      <c r="BCM1036" s="232"/>
      <c r="BCN1036" s="35"/>
      <c r="BCO1036" s="232"/>
      <c r="BCP1036" s="35"/>
      <c r="BCQ1036" s="232"/>
      <c r="BCR1036" s="35"/>
      <c r="BCS1036" s="232"/>
      <c r="BCT1036" s="35"/>
      <c r="BCU1036" s="232"/>
      <c r="BCV1036" s="35"/>
      <c r="BCW1036" s="232"/>
      <c r="BCX1036" s="35"/>
      <c r="BCY1036" s="232"/>
      <c r="BCZ1036" s="35"/>
      <c r="BDA1036" s="232"/>
      <c r="BDB1036" s="35"/>
      <c r="BDC1036" s="232"/>
      <c r="BDD1036" s="35"/>
      <c r="BDE1036" s="232"/>
      <c r="BDF1036" s="35"/>
      <c r="BDG1036" s="232"/>
      <c r="BDH1036" s="35"/>
      <c r="BDI1036" s="232"/>
      <c r="BDJ1036" s="35"/>
      <c r="BDK1036" s="232"/>
      <c r="BDL1036" s="35"/>
      <c r="BDM1036" s="232"/>
      <c r="BDN1036" s="35"/>
      <c r="BDO1036" s="232"/>
      <c r="BDP1036" s="35"/>
      <c r="BDQ1036" s="232"/>
      <c r="BDR1036" s="35"/>
      <c r="BDS1036" s="232"/>
      <c r="BDT1036" s="35"/>
      <c r="BDU1036" s="232"/>
      <c r="BDV1036" s="35"/>
      <c r="BDW1036" s="232"/>
      <c r="BDX1036" s="35"/>
      <c r="BDY1036" s="232"/>
      <c r="BDZ1036" s="35"/>
      <c r="BEA1036" s="232"/>
      <c r="BEB1036" s="35"/>
      <c r="BEC1036" s="232"/>
      <c r="BED1036" s="35"/>
      <c r="BEE1036" s="232"/>
      <c r="BEF1036" s="35"/>
      <c r="BEG1036" s="232"/>
      <c r="BEH1036" s="35"/>
      <c r="BEI1036" s="232"/>
      <c r="BEJ1036" s="35"/>
      <c r="BEK1036" s="232"/>
      <c r="BEL1036" s="35"/>
      <c r="BEM1036" s="232"/>
      <c r="BEN1036" s="35"/>
      <c r="BEO1036" s="232"/>
      <c r="BEP1036" s="35"/>
      <c r="BEQ1036" s="232"/>
      <c r="BER1036" s="35"/>
      <c r="BES1036" s="232"/>
      <c r="BET1036" s="35"/>
      <c r="BEU1036" s="232"/>
      <c r="BEV1036" s="35"/>
      <c r="BEW1036" s="232"/>
      <c r="BEX1036" s="35"/>
      <c r="BEY1036" s="232"/>
      <c r="BEZ1036" s="35"/>
      <c r="BFA1036" s="232"/>
      <c r="BFB1036" s="35"/>
      <c r="BFC1036" s="232"/>
      <c r="BFD1036" s="35"/>
      <c r="BFE1036" s="232"/>
      <c r="BFF1036" s="35"/>
      <c r="BFG1036" s="232"/>
      <c r="BFH1036" s="35"/>
      <c r="BFI1036" s="232"/>
      <c r="BFJ1036" s="35"/>
      <c r="BFK1036" s="232"/>
      <c r="BFL1036" s="35"/>
      <c r="BFM1036" s="232"/>
      <c r="BFN1036" s="35"/>
      <c r="BFO1036" s="232"/>
      <c r="BFP1036" s="35"/>
      <c r="BFQ1036" s="232"/>
      <c r="BFR1036" s="35"/>
      <c r="BFS1036" s="232"/>
      <c r="BFT1036" s="35"/>
      <c r="BFU1036" s="232"/>
      <c r="BFV1036" s="35"/>
      <c r="BFW1036" s="232"/>
      <c r="BFX1036" s="35"/>
      <c r="BFY1036" s="232"/>
      <c r="BFZ1036" s="35"/>
      <c r="BGA1036" s="232"/>
      <c r="BGB1036" s="35"/>
      <c r="BGC1036" s="232"/>
      <c r="BGD1036" s="35"/>
      <c r="BGE1036" s="232"/>
      <c r="BGF1036" s="35"/>
      <c r="BGG1036" s="232"/>
      <c r="BGH1036" s="35"/>
      <c r="BGI1036" s="232"/>
      <c r="BGJ1036" s="35"/>
      <c r="BGK1036" s="232"/>
      <c r="BGL1036" s="35"/>
      <c r="BGM1036" s="232"/>
      <c r="BGN1036" s="35"/>
      <c r="BGO1036" s="232"/>
      <c r="BGP1036" s="35"/>
      <c r="BGQ1036" s="232"/>
      <c r="BGR1036" s="35"/>
      <c r="BGS1036" s="232"/>
      <c r="BGT1036" s="35"/>
      <c r="BGU1036" s="232"/>
      <c r="BGV1036" s="35"/>
      <c r="BGW1036" s="232"/>
      <c r="BGX1036" s="35"/>
      <c r="BGY1036" s="232"/>
      <c r="BGZ1036" s="35"/>
      <c r="BHA1036" s="232"/>
      <c r="BHB1036" s="35"/>
      <c r="BHC1036" s="232"/>
      <c r="BHD1036" s="35"/>
      <c r="BHE1036" s="232"/>
      <c r="BHF1036" s="35"/>
      <c r="BHG1036" s="232"/>
      <c r="BHH1036" s="35"/>
      <c r="BHI1036" s="232"/>
      <c r="BHJ1036" s="35"/>
      <c r="BHK1036" s="232"/>
      <c r="BHL1036" s="35"/>
      <c r="BHM1036" s="232"/>
      <c r="BHN1036" s="35"/>
      <c r="BHO1036" s="232"/>
      <c r="BHP1036" s="35"/>
      <c r="BHQ1036" s="232"/>
      <c r="BHR1036" s="35"/>
      <c r="BHS1036" s="232"/>
      <c r="BHT1036" s="35"/>
      <c r="BHU1036" s="232"/>
      <c r="BHV1036" s="35"/>
      <c r="BHW1036" s="232"/>
      <c r="BHX1036" s="35"/>
      <c r="BHY1036" s="232"/>
      <c r="BHZ1036" s="35"/>
      <c r="BIA1036" s="232"/>
      <c r="BIB1036" s="35"/>
      <c r="BIC1036" s="232"/>
      <c r="BID1036" s="35"/>
      <c r="BIE1036" s="232"/>
      <c r="BIF1036" s="35"/>
      <c r="BIG1036" s="232"/>
      <c r="BIH1036" s="35"/>
      <c r="BII1036" s="232"/>
      <c r="BIJ1036" s="35"/>
      <c r="BIK1036" s="232"/>
      <c r="BIL1036" s="35"/>
      <c r="BIM1036" s="232"/>
      <c r="BIN1036" s="35"/>
      <c r="BIO1036" s="232"/>
      <c r="BIP1036" s="35"/>
      <c r="BIQ1036" s="232"/>
      <c r="BIR1036" s="35"/>
      <c r="BIS1036" s="232"/>
      <c r="BIT1036" s="35"/>
      <c r="BIU1036" s="232"/>
      <c r="BIV1036" s="35"/>
      <c r="BIW1036" s="232"/>
      <c r="BIX1036" s="35"/>
      <c r="BIY1036" s="232"/>
      <c r="BIZ1036" s="35"/>
      <c r="BJA1036" s="232"/>
      <c r="BJB1036" s="35"/>
      <c r="BJC1036" s="232"/>
      <c r="BJD1036" s="35"/>
      <c r="BJE1036" s="232"/>
      <c r="BJF1036" s="35"/>
      <c r="BJG1036" s="232"/>
      <c r="BJH1036" s="35"/>
      <c r="BJI1036" s="232"/>
      <c r="BJJ1036" s="35"/>
      <c r="BJK1036" s="232"/>
      <c r="BJL1036" s="35"/>
      <c r="BJM1036" s="232"/>
      <c r="BJN1036" s="35"/>
      <c r="BJO1036" s="232"/>
      <c r="BJP1036" s="35"/>
      <c r="BJQ1036" s="232"/>
      <c r="BJR1036" s="35"/>
      <c r="BJS1036" s="232"/>
      <c r="BJT1036" s="35"/>
      <c r="BJU1036" s="232"/>
      <c r="BJV1036" s="35"/>
      <c r="BJW1036" s="232"/>
      <c r="BJX1036" s="35"/>
      <c r="BJY1036" s="232"/>
      <c r="BJZ1036" s="35"/>
      <c r="BKA1036" s="232"/>
      <c r="BKB1036" s="35"/>
      <c r="BKC1036" s="232"/>
      <c r="BKD1036" s="35"/>
      <c r="BKE1036" s="232"/>
      <c r="BKF1036" s="35"/>
      <c r="BKG1036" s="232"/>
      <c r="BKH1036" s="35"/>
      <c r="BKI1036" s="232"/>
      <c r="BKJ1036" s="35"/>
      <c r="BKK1036" s="232"/>
      <c r="BKL1036" s="35"/>
      <c r="BKM1036" s="232"/>
      <c r="BKN1036" s="35"/>
      <c r="BKO1036" s="232"/>
      <c r="BKP1036" s="35"/>
      <c r="BKQ1036" s="232"/>
      <c r="BKR1036" s="35"/>
      <c r="BKS1036" s="232"/>
      <c r="BKT1036" s="35"/>
      <c r="BKU1036" s="232"/>
      <c r="BKV1036" s="35"/>
      <c r="BKW1036" s="232"/>
      <c r="BKX1036" s="35"/>
      <c r="BKY1036" s="232"/>
      <c r="BKZ1036" s="35"/>
      <c r="BLA1036" s="232"/>
      <c r="BLB1036" s="35"/>
      <c r="BLC1036" s="232"/>
      <c r="BLD1036" s="35"/>
      <c r="BLE1036" s="232"/>
      <c r="BLF1036" s="35"/>
      <c r="BLG1036" s="232"/>
      <c r="BLH1036" s="35"/>
      <c r="BLI1036" s="232"/>
      <c r="BLJ1036" s="35"/>
      <c r="BLK1036" s="232"/>
      <c r="BLL1036" s="35"/>
      <c r="BLM1036" s="232"/>
      <c r="BLN1036" s="35"/>
      <c r="BLO1036" s="232"/>
      <c r="BLP1036" s="35"/>
      <c r="BLQ1036" s="232"/>
      <c r="BLR1036" s="35"/>
      <c r="BLS1036" s="232"/>
      <c r="BLT1036" s="35"/>
      <c r="BLU1036" s="232"/>
      <c r="BLV1036" s="35"/>
      <c r="BLW1036" s="232"/>
      <c r="BLX1036" s="35"/>
      <c r="BLY1036" s="232"/>
      <c r="BLZ1036" s="35"/>
      <c r="BMA1036" s="232"/>
      <c r="BMB1036" s="35"/>
      <c r="BMC1036" s="232"/>
      <c r="BMD1036" s="35"/>
      <c r="BME1036" s="232"/>
      <c r="BMF1036" s="35"/>
      <c r="BMG1036" s="232"/>
      <c r="BMH1036" s="35"/>
      <c r="BMI1036" s="232"/>
      <c r="BMJ1036" s="35"/>
      <c r="BMK1036" s="232"/>
      <c r="BML1036" s="35"/>
      <c r="BMM1036" s="232"/>
      <c r="BMN1036" s="35"/>
      <c r="BMO1036" s="232"/>
      <c r="BMP1036" s="35"/>
      <c r="BMQ1036" s="232"/>
      <c r="BMR1036" s="35"/>
      <c r="BMS1036" s="232"/>
      <c r="BMT1036" s="35"/>
      <c r="BMU1036" s="232"/>
      <c r="BMV1036" s="35"/>
      <c r="BMW1036" s="232"/>
      <c r="BMX1036" s="35"/>
      <c r="BMY1036" s="232"/>
      <c r="BMZ1036" s="35"/>
      <c r="BNA1036" s="232"/>
      <c r="BNB1036" s="35"/>
      <c r="BNC1036" s="232"/>
      <c r="BND1036" s="35"/>
      <c r="BNE1036" s="232"/>
      <c r="BNF1036" s="35"/>
      <c r="BNG1036" s="232"/>
      <c r="BNH1036" s="35"/>
      <c r="BNI1036" s="232"/>
      <c r="BNJ1036" s="35"/>
      <c r="BNK1036" s="232"/>
      <c r="BNL1036" s="35"/>
      <c r="BNM1036" s="232"/>
      <c r="BNN1036" s="35"/>
      <c r="BNO1036" s="232"/>
      <c r="BNP1036" s="35"/>
      <c r="BNQ1036" s="232"/>
      <c r="BNR1036" s="35"/>
      <c r="BNS1036" s="232"/>
      <c r="BNT1036" s="35"/>
      <c r="BNU1036" s="232"/>
      <c r="BNV1036" s="35"/>
      <c r="BNW1036" s="232"/>
      <c r="BNX1036" s="35"/>
      <c r="BNY1036" s="232"/>
      <c r="BNZ1036" s="35"/>
      <c r="BOA1036" s="232"/>
      <c r="BOB1036" s="35"/>
      <c r="BOC1036" s="232"/>
      <c r="BOD1036" s="35"/>
      <c r="BOE1036" s="232"/>
      <c r="BOF1036" s="35"/>
      <c r="BOG1036" s="232"/>
      <c r="BOH1036" s="35"/>
      <c r="BOI1036" s="232"/>
      <c r="BOJ1036" s="35"/>
      <c r="BOK1036" s="232"/>
      <c r="BOL1036" s="35"/>
      <c r="BOM1036" s="232"/>
      <c r="BON1036" s="35"/>
      <c r="BOO1036" s="232"/>
      <c r="BOP1036" s="35"/>
      <c r="BOQ1036" s="232"/>
      <c r="BOR1036" s="35"/>
      <c r="BOS1036" s="232"/>
      <c r="BOT1036" s="35"/>
      <c r="BOU1036" s="232"/>
      <c r="BOV1036" s="35"/>
      <c r="BOW1036" s="232"/>
      <c r="BOX1036" s="35"/>
      <c r="BOY1036" s="232"/>
      <c r="BOZ1036" s="35"/>
      <c r="BPA1036" s="232"/>
      <c r="BPB1036" s="35"/>
      <c r="BPC1036" s="232"/>
      <c r="BPD1036" s="35"/>
      <c r="BPE1036" s="232"/>
      <c r="BPF1036" s="35"/>
      <c r="BPG1036" s="232"/>
      <c r="BPH1036" s="35"/>
      <c r="BPI1036" s="232"/>
      <c r="BPJ1036" s="35"/>
      <c r="BPK1036" s="232"/>
      <c r="BPL1036" s="35"/>
      <c r="BPM1036" s="232"/>
      <c r="BPN1036" s="35"/>
      <c r="BPO1036" s="232"/>
      <c r="BPP1036" s="35"/>
      <c r="BPQ1036" s="232"/>
      <c r="BPR1036" s="35"/>
      <c r="BPS1036" s="232"/>
      <c r="BPT1036" s="35"/>
      <c r="BPU1036" s="232"/>
      <c r="BPV1036" s="35"/>
      <c r="BPW1036" s="232"/>
      <c r="BPX1036" s="35"/>
      <c r="BPY1036" s="232"/>
      <c r="BPZ1036" s="35"/>
      <c r="BQA1036" s="232"/>
      <c r="BQB1036" s="35"/>
      <c r="BQC1036" s="232"/>
      <c r="BQD1036" s="35"/>
      <c r="BQE1036" s="232"/>
      <c r="BQF1036" s="35"/>
      <c r="BQG1036" s="232"/>
      <c r="BQH1036" s="35"/>
      <c r="BQI1036" s="232"/>
      <c r="BQJ1036" s="35"/>
      <c r="BQK1036" s="232"/>
      <c r="BQL1036" s="35"/>
      <c r="BQM1036" s="232"/>
      <c r="BQN1036" s="35"/>
      <c r="BQO1036" s="232"/>
      <c r="BQP1036" s="35"/>
      <c r="BQQ1036" s="232"/>
      <c r="BQR1036" s="35"/>
      <c r="BQS1036" s="232"/>
      <c r="BQT1036" s="35"/>
      <c r="BQU1036" s="232"/>
      <c r="BQV1036" s="35"/>
      <c r="BQW1036" s="232"/>
      <c r="BQX1036" s="35"/>
      <c r="BQY1036" s="232"/>
      <c r="BQZ1036" s="35"/>
      <c r="BRA1036" s="232"/>
      <c r="BRB1036" s="35"/>
      <c r="BRC1036" s="232"/>
      <c r="BRD1036" s="35"/>
      <c r="BRE1036" s="232"/>
      <c r="BRF1036" s="35"/>
      <c r="BRG1036" s="232"/>
      <c r="BRH1036" s="35"/>
      <c r="BRI1036" s="232"/>
      <c r="BRJ1036" s="35"/>
      <c r="BRK1036" s="232"/>
      <c r="BRL1036" s="35"/>
      <c r="BRM1036" s="232"/>
      <c r="BRN1036" s="35"/>
      <c r="BRO1036" s="232"/>
      <c r="BRP1036" s="35"/>
      <c r="BRQ1036" s="232"/>
      <c r="BRR1036" s="35"/>
      <c r="BRS1036" s="232"/>
      <c r="BRT1036" s="35"/>
      <c r="BRU1036" s="232"/>
      <c r="BRV1036" s="35"/>
      <c r="BRW1036" s="232"/>
      <c r="BRX1036" s="35"/>
      <c r="BRY1036" s="232"/>
      <c r="BRZ1036" s="35"/>
      <c r="BSA1036" s="232"/>
      <c r="BSB1036" s="35"/>
      <c r="BSC1036" s="232"/>
      <c r="BSD1036" s="35"/>
      <c r="BSE1036" s="232"/>
      <c r="BSF1036" s="35"/>
      <c r="BSG1036" s="232"/>
      <c r="BSH1036" s="35"/>
      <c r="BSI1036" s="232"/>
      <c r="BSJ1036" s="35"/>
      <c r="BSK1036" s="232"/>
      <c r="BSL1036" s="35"/>
      <c r="BSM1036" s="232"/>
      <c r="BSN1036" s="35"/>
      <c r="BSO1036" s="232"/>
      <c r="BSP1036" s="35"/>
      <c r="BSQ1036" s="232"/>
      <c r="BSR1036" s="35"/>
      <c r="BSS1036" s="232"/>
      <c r="BST1036" s="35"/>
      <c r="BSU1036" s="232"/>
      <c r="BSV1036" s="35"/>
      <c r="BSW1036" s="232"/>
      <c r="BSX1036" s="35"/>
      <c r="BSY1036" s="232"/>
      <c r="BSZ1036" s="35"/>
      <c r="BTA1036" s="232"/>
      <c r="BTB1036" s="35"/>
      <c r="BTC1036" s="232"/>
      <c r="BTD1036" s="35"/>
      <c r="BTE1036" s="232"/>
      <c r="BTF1036" s="35"/>
      <c r="BTG1036" s="232"/>
      <c r="BTH1036" s="35"/>
      <c r="BTI1036" s="232"/>
      <c r="BTJ1036" s="35"/>
      <c r="BTK1036" s="232"/>
      <c r="BTL1036" s="35"/>
      <c r="BTM1036" s="232"/>
      <c r="BTN1036" s="35"/>
      <c r="BTO1036" s="232"/>
      <c r="BTP1036" s="35"/>
      <c r="BTQ1036" s="232"/>
      <c r="BTR1036" s="35"/>
      <c r="BTS1036" s="232"/>
      <c r="BTT1036" s="35"/>
      <c r="BTU1036" s="232"/>
      <c r="BTV1036" s="35"/>
      <c r="BTW1036" s="232"/>
      <c r="BTX1036" s="35"/>
      <c r="BTY1036" s="232"/>
      <c r="BTZ1036" s="35"/>
      <c r="BUA1036" s="232"/>
      <c r="BUB1036" s="35"/>
      <c r="BUC1036" s="232"/>
      <c r="BUD1036" s="35"/>
      <c r="BUE1036" s="232"/>
      <c r="BUF1036" s="35"/>
      <c r="BUG1036" s="232"/>
      <c r="BUH1036" s="35"/>
      <c r="BUI1036" s="232"/>
      <c r="BUJ1036" s="35"/>
      <c r="BUK1036" s="232"/>
      <c r="BUL1036" s="35"/>
      <c r="BUM1036" s="232"/>
      <c r="BUN1036" s="35"/>
      <c r="BUO1036" s="232"/>
      <c r="BUP1036" s="35"/>
      <c r="BUQ1036" s="232"/>
      <c r="BUR1036" s="35"/>
      <c r="BUS1036" s="232"/>
      <c r="BUT1036" s="35"/>
      <c r="BUU1036" s="232"/>
      <c r="BUV1036" s="35"/>
      <c r="BUW1036" s="232"/>
      <c r="BUX1036" s="35"/>
      <c r="BUY1036" s="232"/>
      <c r="BUZ1036" s="35"/>
      <c r="BVA1036" s="232"/>
      <c r="BVB1036" s="35"/>
      <c r="BVC1036" s="232"/>
      <c r="BVD1036" s="35"/>
      <c r="BVE1036" s="232"/>
      <c r="BVF1036" s="35"/>
      <c r="BVG1036" s="232"/>
      <c r="BVH1036" s="35"/>
      <c r="BVI1036" s="232"/>
      <c r="BVJ1036" s="35"/>
      <c r="BVK1036" s="232"/>
      <c r="BVL1036" s="35"/>
      <c r="BVM1036" s="232"/>
      <c r="BVN1036" s="35"/>
      <c r="BVO1036" s="232"/>
      <c r="BVP1036" s="35"/>
      <c r="BVQ1036" s="232"/>
      <c r="BVR1036" s="35"/>
      <c r="BVS1036" s="232"/>
      <c r="BVT1036" s="35"/>
      <c r="BVU1036" s="232"/>
      <c r="BVV1036" s="35"/>
      <c r="BVW1036" s="232"/>
      <c r="BVX1036" s="35"/>
      <c r="BVY1036" s="232"/>
      <c r="BVZ1036" s="35"/>
      <c r="BWA1036" s="232"/>
      <c r="BWB1036" s="35"/>
      <c r="BWC1036" s="232"/>
      <c r="BWD1036" s="35"/>
      <c r="BWE1036" s="232"/>
      <c r="BWF1036" s="35"/>
      <c r="BWG1036" s="232"/>
      <c r="BWH1036" s="35"/>
      <c r="BWI1036" s="232"/>
      <c r="BWJ1036" s="35"/>
      <c r="BWK1036" s="232"/>
      <c r="BWL1036" s="35"/>
      <c r="BWM1036" s="232"/>
      <c r="BWN1036" s="35"/>
      <c r="BWO1036" s="232"/>
      <c r="BWP1036" s="35"/>
      <c r="BWQ1036" s="232"/>
      <c r="BWR1036" s="35"/>
      <c r="BWS1036" s="232"/>
      <c r="BWT1036" s="35"/>
      <c r="BWU1036" s="232"/>
      <c r="BWV1036" s="35"/>
      <c r="BWW1036" s="232"/>
      <c r="BWX1036" s="35"/>
      <c r="BWY1036" s="232"/>
      <c r="BWZ1036" s="35"/>
      <c r="BXA1036" s="232"/>
      <c r="BXB1036" s="35"/>
      <c r="BXC1036" s="232"/>
      <c r="BXD1036" s="35"/>
      <c r="BXE1036" s="232"/>
      <c r="BXF1036" s="35"/>
      <c r="BXG1036" s="232"/>
      <c r="BXH1036" s="35"/>
      <c r="BXI1036" s="232"/>
      <c r="BXJ1036" s="35"/>
      <c r="BXK1036" s="232"/>
      <c r="BXL1036" s="35"/>
      <c r="BXM1036" s="232"/>
      <c r="BXN1036" s="35"/>
      <c r="BXO1036" s="232"/>
      <c r="BXP1036" s="35"/>
      <c r="BXQ1036" s="232"/>
      <c r="BXR1036" s="35"/>
      <c r="BXS1036" s="232"/>
      <c r="BXT1036" s="35"/>
      <c r="BXU1036" s="232"/>
      <c r="BXV1036" s="35"/>
      <c r="BXW1036" s="232"/>
      <c r="BXX1036" s="35"/>
      <c r="BXY1036" s="232"/>
      <c r="BXZ1036" s="35"/>
      <c r="BYA1036" s="232"/>
      <c r="BYB1036" s="35"/>
      <c r="BYC1036" s="232"/>
      <c r="BYD1036" s="35"/>
      <c r="BYE1036" s="232"/>
      <c r="BYF1036" s="35"/>
      <c r="BYG1036" s="232"/>
      <c r="BYH1036" s="35"/>
      <c r="BYI1036" s="232"/>
      <c r="BYJ1036" s="35"/>
      <c r="BYK1036" s="232"/>
      <c r="BYL1036" s="35"/>
      <c r="BYM1036" s="232"/>
      <c r="BYN1036" s="35"/>
      <c r="BYO1036" s="232"/>
      <c r="BYP1036" s="35"/>
      <c r="BYQ1036" s="232"/>
      <c r="BYR1036" s="35"/>
      <c r="BYS1036" s="232"/>
      <c r="BYT1036" s="35"/>
      <c r="BYU1036" s="232"/>
      <c r="BYV1036" s="35"/>
      <c r="BYW1036" s="232"/>
      <c r="BYX1036" s="35"/>
      <c r="BYY1036" s="232"/>
      <c r="BYZ1036" s="35"/>
      <c r="BZA1036" s="232"/>
      <c r="BZB1036" s="35"/>
      <c r="BZC1036" s="232"/>
      <c r="BZD1036" s="35"/>
      <c r="BZE1036" s="232"/>
      <c r="BZF1036" s="35"/>
      <c r="BZG1036" s="232"/>
      <c r="BZH1036" s="35"/>
      <c r="BZI1036" s="232"/>
      <c r="BZJ1036" s="35"/>
      <c r="BZK1036" s="232"/>
      <c r="BZL1036" s="35"/>
      <c r="BZM1036" s="232"/>
      <c r="BZN1036" s="35"/>
      <c r="BZO1036" s="232"/>
      <c r="BZP1036" s="35"/>
      <c r="BZQ1036" s="232"/>
      <c r="BZR1036" s="35"/>
      <c r="BZS1036" s="232"/>
      <c r="BZT1036" s="35"/>
      <c r="BZU1036" s="232"/>
      <c r="BZV1036" s="35"/>
      <c r="BZW1036" s="232"/>
      <c r="BZX1036" s="35"/>
      <c r="BZY1036" s="232"/>
      <c r="BZZ1036" s="35"/>
      <c r="CAA1036" s="232"/>
      <c r="CAB1036" s="35"/>
      <c r="CAC1036" s="232"/>
      <c r="CAD1036" s="35"/>
      <c r="CAE1036" s="232"/>
      <c r="CAF1036" s="35"/>
      <c r="CAG1036" s="232"/>
      <c r="CAH1036" s="35"/>
      <c r="CAI1036" s="232"/>
      <c r="CAJ1036" s="35"/>
      <c r="CAK1036" s="232"/>
      <c r="CAL1036" s="35"/>
      <c r="CAM1036" s="232"/>
      <c r="CAN1036" s="35"/>
      <c r="CAO1036" s="232"/>
      <c r="CAP1036" s="35"/>
      <c r="CAQ1036" s="232"/>
      <c r="CAR1036" s="35"/>
      <c r="CAS1036" s="232"/>
      <c r="CAT1036" s="35"/>
      <c r="CAU1036" s="232"/>
      <c r="CAV1036" s="35"/>
      <c r="CAW1036" s="232"/>
      <c r="CAX1036" s="35"/>
      <c r="CAY1036" s="232"/>
      <c r="CAZ1036" s="35"/>
      <c r="CBA1036" s="232"/>
      <c r="CBB1036" s="35"/>
      <c r="CBC1036" s="232"/>
      <c r="CBD1036" s="35"/>
      <c r="CBE1036" s="232"/>
      <c r="CBF1036" s="35"/>
      <c r="CBG1036" s="232"/>
      <c r="CBH1036" s="35"/>
      <c r="CBI1036" s="232"/>
      <c r="CBJ1036" s="35"/>
      <c r="CBK1036" s="232"/>
      <c r="CBL1036" s="35"/>
      <c r="CBM1036" s="232"/>
      <c r="CBN1036" s="35"/>
      <c r="CBO1036" s="232"/>
      <c r="CBP1036" s="35"/>
      <c r="CBQ1036" s="232"/>
      <c r="CBR1036" s="35"/>
      <c r="CBS1036" s="232"/>
      <c r="CBT1036" s="35"/>
      <c r="CBU1036" s="232"/>
      <c r="CBV1036" s="35"/>
      <c r="CBW1036" s="232"/>
      <c r="CBX1036" s="35"/>
      <c r="CBY1036" s="232"/>
      <c r="CBZ1036" s="35"/>
      <c r="CCA1036" s="232"/>
      <c r="CCB1036" s="35"/>
      <c r="CCC1036" s="232"/>
      <c r="CCD1036" s="35"/>
      <c r="CCE1036" s="232"/>
      <c r="CCF1036" s="35"/>
      <c r="CCG1036" s="232"/>
      <c r="CCH1036" s="35"/>
      <c r="CCI1036" s="232"/>
      <c r="CCJ1036" s="35"/>
      <c r="CCK1036" s="232"/>
      <c r="CCL1036" s="35"/>
      <c r="CCM1036" s="232"/>
      <c r="CCN1036" s="35"/>
      <c r="CCO1036" s="232"/>
      <c r="CCP1036" s="35"/>
      <c r="CCQ1036" s="232"/>
      <c r="CCR1036" s="35"/>
      <c r="CCS1036" s="232"/>
      <c r="CCT1036" s="35"/>
      <c r="CCU1036" s="232"/>
      <c r="CCV1036" s="35"/>
      <c r="CCW1036" s="232"/>
      <c r="CCX1036" s="35"/>
      <c r="CCY1036" s="232"/>
      <c r="CCZ1036" s="35"/>
      <c r="CDA1036" s="232"/>
      <c r="CDB1036" s="35"/>
      <c r="CDC1036" s="232"/>
      <c r="CDD1036" s="35"/>
      <c r="CDE1036" s="232"/>
      <c r="CDF1036" s="35"/>
      <c r="CDG1036" s="232"/>
      <c r="CDH1036" s="35"/>
      <c r="CDI1036" s="232"/>
      <c r="CDJ1036" s="35"/>
      <c r="CDK1036" s="232"/>
      <c r="CDL1036" s="35"/>
      <c r="CDM1036" s="232"/>
      <c r="CDN1036" s="35"/>
      <c r="CDO1036" s="232"/>
      <c r="CDP1036" s="35"/>
      <c r="CDQ1036" s="232"/>
      <c r="CDR1036" s="35"/>
      <c r="CDS1036" s="232"/>
      <c r="CDT1036" s="35"/>
      <c r="CDU1036" s="232"/>
      <c r="CDV1036" s="35"/>
      <c r="CDW1036" s="232"/>
      <c r="CDX1036" s="35"/>
      <c r="CDY1036" s="232"/>
      <c r="CDZ1036" s="35"/>
      <c r="CEA1036" s="232"/>
      <c r="CEB1036" s="35"/>
      <c r="CEC1036" s="232"/>
      <c r="CED1036" s="35"/>
      <c r="CEE1036" s="232"/>
      <c r="CEF1036" s="35"/>
      <c r="CEG1036" s="232"/>
      <c r="CEH1036" s="35"/>
      <c r="CEI1036" s="232"/>
      <c r="CEJ1036" s="35"/>
      <c r="CEK1036" s="232"/>
      <c r="CEL1036" s="35"/>
      <c r="CEM1036" s="232"/>
      <c r="CEN1036" s="35"/>
      <c r="CEO1036" s="232"/>
      <c r="CEP1036" s="35"/>
      <c r="CEQ1036" s="232"/>
      <c r="CER1036" s="35"/>
      <c r="CES1036" s="232"/>
      <c r="CET1036" s="35"/>
      <c r="CEU1036" s="232"/>
      <c r="CEV1036" s="35"/>
      <c r="CEW1036" s="232"/>
      <c r="CEX1036" s="35"/>
      <c r="CEY1036" s="232"/>
      <c r="CEZ1036" s="35"/>
      <c r="CFA1036" s="232"/>
      <c r="CFB1036" s="35"/>
      <c r="CFC1036" s="232"/>
      <c r="CFD1036" s="35"/>
      <c r="CFE1036" s="232"/>
      <c r="CFF1036" s="35"/>
      <c r="CFG1036" s="232"/>
      <c r="CFH1036" s="35"/>
      <c r="CFI1036" s="232"/>
      <c r="CFJ1036" s="35"/>
      <c r="CFK1036" s="232"/>
      <c r="CFL1036" s="35"/>
      <c r="CFM1036" s="232"/>
      <c r="CFN1036" s="35"/>
      <c r="CFO1036" s="232"/>
      <c r="CFP1036" s="35"/>
      <c r="CFQ1036" s="232"/>
      <c r="CFR1036" s="35"/>
      <c r="CFS1036" s="232"/>
      <c r="CFT1036" s="35"/>
      <c r="CFU1036" s="232"/>
      <c r="CFV1036" s="35"/>
      <c r="CFW1036" s="232"/>
      <c r="CFX1036" s="35"/>
      <c r="CFY1036" s="232"/>
      <c r="CFZ1036" s="35"/>
      <c r="CGA1036" s="232"/>
      <c r="CGB1036" s="35"/>
      <c r="CGC1036" s="232"/>
      <c r="CGD1036" s="35"/>
      <c r="CGE1036" s="232"/>
      <c r="CGF1036" s="35"/>
      <c r="CGG1036" s="232"/>
      <c r="CGH1036" s="35"/>
      <c r="CGI1036" s="232"/>
      <c r="CGJ1036" s="35"/>
      <c r="CGK1036" s="232"/>
      <c r="CGL1036" s="35"/>
      <c r="CGM1036" s="232"/>
      <c r="CGN1036" s="35"/>
      <c r="CGO1036" s="232"/>
      <c r="CGP1036" s="35"/>
      <c r="CGQ1036" s="232"/>
      <c r="CGR1036" s="35"/>
      <c r="CGS1036" s="232"/>
      <c r="CGT1036" s="35"/>
      <c r="CGU1036" s="232"/>
      <c r="CGV1036" s="35"/>
      <c r="CGW1036" s="232"/>
      <c r="CGX1036" s="35"/>
      <c r="CGY1036" s="232"/>
      <c r="CGZ1036" s="35"/>
      <c r="CHA1036" s="232"/>
      <c r="CHB1036" s="35"/>
      <c r="CHC1036" s="232"/>
      <c r="CHD1036" s="35"/>
      <c r="CHE1036" s="232"/>
      <c r="CHF1036" s="35"/>
      <c r="CHG1036" s="232"/>
      <c r="CHH1036" s="35"/>
      <c r="CHI1036" s="232"/>
      <c r="CHJ1036" s="35"/>
      <c r="CHK1036" s="232"/>
      <c r="CHL1036" s="35"/>
      <c r="CHM1036" s="232"/>
      <c r="CHN1036" s="35"/>
      <c r="CHO1036" s="232"/>
      <c r="CHP1036" s="35"/>
      <c r="CHQ1036" s="232"/>
      <c r="CHR1036" s="35"/>
      <c r="CHS1036" s="232"/>
      <c r="CHT1036" s="35"/>
      <c r="CHU1036" s="232"/>
      <c r="CHV1036" s="35"/>
      <c r="CHW1036" s="232"/>
      <c r="CHX1036" s="35"/>
      <c r="CHY1036" s="232"/>
      <c r="CHZ1036" s="35"/>
      <c r="CIA1036" s="232"/>
      <c r="CIB1036" s="35"/>
      <c r="CIC1036" s="232"/>
      <c r="CID1036" s="35"/>
      <c r="CIE1036" s="232"/>
      <c r="CIF1036" s="35"/>
      <c r="CIG1036" s="232"/>
      <c r="CIH1036" s="35"/>
      <c r="CII1036" s="232"/>
      <c r="CIJ1036" s="35"/>
      <c r="CIK1036" s="232"/>
      <c r="CIL1036" s="35"/>
      <c r="CIM1036" s="232"/>
      <c r="CIN1036" s="35"/>
      <c r="CIO1036" s="232"/>
      <c r="CIP1036" s="35"/>
      <c r="CIQ1036" s="232"/>
      <c r="CIR1036" s="35"/>
      <c r="CIS1036" s="232"/>
      <c r="CIT1036" s="35"/>
      <c r="CIU1036" s="232"/>
      <c r="CIV1036" s="35"/>
      <c r="CIW1036" s="232"/>
      <c r="CIX1036" s="35"/>
      <c r="CIY1036" s="232"/>
      <c r="CIZ1036" s="35"/>
      <c r="CJA1036" s="232"/>
      <c r="CJB1036" s="35"/>
      <c r="CJC1036" s="232"/>
      <c r="CJD1036" s="35"/>
      <c r="CJE1036" s="232"/>
      <c r="CJF1036" s="35"/>
      <c r="CJG1036" s="232"/>
      <c r="CJH1036" s="35"/>
      <c r="CJI1036" s="232"/>
      <c r="CJJ1036" s="35"/>
      <c r="CJK1036" s="232"/>
      <c r="CJL1036" s="35"/>
      <c r="CJM1036" s="232"/>
      <c r="CJN1036" s="35"/>
      <c r="CJO1036" s="232"/>
      <c r="CJP1036" s="35"/>
      <c r="CJQ1036" s="232"/>
      <c r="CJR1036" s="35"/>
      <c r="CJS1036" s="232"/>
      <c r="CJT1036" s="35"/>
      <c r="CJU1036" s="232"/>
      <c r="CJV1036" s="35"/>
      <c r="CJW1036" s="232"/>
      <c r="CJX1036" s="35"/>
      <c r="CJY1036" s="232"/>
      <c r="CJZ1036" s="35"/>
      <c r="CKA1036" s="232"/>
      <c r="CKB1036" s="35"/>
      <c r="CKC1036" s="232"/>
      <c r="CKD1036" s="35"/>
      <c r="CKE1036" s="232"/>
      <c r="CKF1036" s="35"/>
      <c r="CKG1036" s="232"/>
      <c r="CKH1036" s="35"/>
      <c r="CKI1036" s="232"/>
      <c r="CKJ1036" s="35"/>
      <c r="CKK1036" s="232"/>
      <c r="CKL1036" s="35"/>
      <c r="CKM1036" s="232"/>
      <c r="CKN1036" s="35"/>
      <c r="CKO1036" s="232"/>
      <c r="CKP1036" s="35"/>
      <c r="CKQ1036" s="232"/>
      <c r="CKR1036" s="35"/>
      <c r="CKS1036" s="232"/>
      <c r="CKT1036" s="35"/>
      <c r="CKU1036" s="232"/>
      <c r="CKV1036" s="35"/>
      <c r="CKW1036" s="232"/>
      <c r="CKX1036" s="35"/>
      <c r="CKY1036" s="232"/>
      <c r="CKZ1036" s="35"/>
      <c r="CLA1036" s="232"/>
      <c r="CLB1036" s="35"/>
      <c r="CLC1036" s="232"/>
      <c r="CLD1036" s="35"/>
      <c r="CLE1036" s="232"/>
      <c r="CLF1036" s="35"/>
      <c r="CLG1036" s="232"/>
      <c r="CLH1036" s="35"/>
      <c r="CLI1036" s="232"/>
      <c r="CLJ1036" s="35"/>
      <c r="CLK1036" s="232"/>
      <c r="CLL1036" s="35"/>
      <c r="CLM1036" s="232"/>
      <c r="CLN1036" s="35"/>
      <c r="CLO1036" s="232"/>
      <c r="CLP1036" s="35"/>
      <c r="CLQ1036" s="232"/>
      <c r="CLR1036" s="35"/>
      <c r="CLS1036" s="232"/>
      <c r="CLT1036" s="35"/>
      <c r="CLU1036" s="232"/>
      <c r="CLV1036" s="35"/>
      <c r="CLW1036" s="232"/>
      <c r="CLX1036" s="35"/>
      <c r="CLY1036" s="232"/>
      <c r="CLZ1036" s="35"/>
      <c r="CMA1036" s="232"/>
      <c r="CMB1036" s="35"/>
      <c r="CMC1036" s="232"/>
      <c r="CMD1036" s="35"/>
      <c r="CME1036" s="232"/>
      <c r="CMF1036" s="35"/>
      <c r="CMG1036" s="232"/>
      <c r="CMH1036" s="35"/>
      <c r="CMI1036" s="232"/>
      <c r="CMJ1036" s="35"/>
      <c r="CMK1036" s="232"/>
      <c r="CML1036" s="35"/>
      <c r="CMM1036" s="232"/>
      <c r="CMN1036" s="35"/>
      <c r="CMO1036" s="232"/>
      <c r="CMP1036" s="35"/>
      <c r="CMQ1036" s="232"/>
      <c r="CMR1036" s="35"/>
      <c r="CMS1036" s="232"/>
      <c r="CMT1036" s="35"/>
      <c r="CMU1036" s="232"/>
      <c r="CMV1036" s="35"/>
      <c r="CMW1036" s="232"/>
      <c r="CMX1036" s="35"/>
      <c r="CMY1036" s="232"/>
      <c r="CMZ1036" s="35"/>
      <c r="CNA1036" s="232"/>
      <c r="CNB1036" s="35"/>
      <c r="CNC1036" s="232"/>
      <c r="CND1036" s="35"/>
      <c r="CNE1036" s="232"/>
      <c r="CNF1036" s="35"/>
      <c r="CNG1036" s="232"/>
      <c r="CNH1036" s="35"/>
      <c r="CNI1036" s="232"/>
      <c r="CNJ1036" s="35"/>
      <c r="CNK1036" s="232"/>
      <c r="CNL1036" s="35"/>
      <c r="CNM1036" s="232"/>
      <c r="CNN1036" s="35"/>
      <c r="CNO1036" s="232"/>
      <c r="CNP1036" s="35"/>
      <c r="CNQ1036" s="232"/>
      <c r="CNR1036" s="35"/>
      <c r="CNS1036" s="232"/>
      <c r="CNT1036" s="35"/>
      <c r="CNU1036" s="232"/>
      <c r="CNV1036" s="35"/>
      <c r="CNW1036" s="232"/>
      <c r="CNX1036" s="35"/>
      <c r="CNY1036" s="232"/>
      <c r="CNZ1036" s="35"/>
      <c r="COA1036" s="232"/>
      <c r="COB1036" s="35"/>
      <c r="COC1036" s="232"/>
      <c r="COD1036" s="35"/>
      <c r="COE1036" s="232"/>
      <c r="COF1036" s="35"/>
      <c r="COG1036" s="232"/>
      <c r="COH1036" s="35"/>
      <c r="COI1036" s="232"/>
      <c r="COJ1036" s="35"/>
      <c r="COK1036" s="232"/>
      <c r="COL1036" s="35"/>
      <c r="COM1036" s="232"/>
      <c r="CON1036" s="35"/>
      <c r="COO1036" s="232"/>
      <c r="COP1036" s="35"/>
      <c r="COQ1036" s="232"/>
      <c r="COR1036" s="35"/>
      <c r="COS1036" s="232"/>
      <c r="COT1036" s="35"/>
      <c r="COU1036" s="232"/>
      <c r="COV1036" s="35"/>
      <c r="COW1036" s="232"/>
      <c r="COX1036" s="35"/>
      <c r="COY1036" s="232"/>
      <c r="COZ1036" s="35"/>
      <c r="CPA1036" s="232"/>
      <c r="CPB1036" s="35"/>
      <c r="CPC1036" s="232"/>
      <c r="CPD1036" s="35"/>
      <c r="CPE1036" s="232"/>
      <c r="CPF1036" s="35"/>
      <c r="CPG1036" s="232"/>
      <c r="CPH1036" s="35"/>
      <c r="CPI1036" s="232"/>
      <c r="CPJ1036" s="35"/>
      <c r="CPK1036" s="232"/>
      <c r="CPL1036" s="35"/>
      <c r="CPM1036" s="232"/>
      <c r="CPN1036" s="35"/>
      <c r="CPO1036" s="232"/>
      <c r="CPP1036" s="35"/>
      <c r="CPQ1036" s="232"/>
      <c r="CPR1036" s="35"/>
      <c r="CPS1036" s="232"/>
      <c r="CPT1036" s="35"/>
      <c r="CPU1036" s="232"/>
      <c r="CPV1036" s="35"/>
      <c r="CPW1036" s="232"/>
      <c r="CPX1036" s="35"/>
      <c r="CPY1036" s="232"/>
      <c r="CPZ1036" s="35"/>
      <c r="CQA1036" s="232"/>
      <c r="CQB1036" s="35"/>
      <c r="CQC1036" s="232"/>
      <c r="CQD1036" s="35"/>
      <c r="CQE1036" s="232"/>
      <c r="CQF1036" s="35"/>
      <c r="CQG1036" s="232"/>
      <c r="CQH1036" s="35"/>
      <c r="CQI1036" s="232"/>
      <c r="CQJ1036" s="35"/>
      <c r="CQK1036" s="232"/>
      <c r="CQL1036" s="35"/>
      <c r="CQM1036" s="232"/>
      <c r="CQN1036" s="35"/>
      <c r="CQO1036" s="232"/>
      <c r="CQP1036" s="35"/>
      <c r="CQQ1036" s="232"/>
      <c r="CQR1036" s="35"/>
      <c r="CQS1036" s="232"/>
      <c r="CQT1036" s="35"/>
      <c r="CQU1036" s="232"/>
      <c r="CQV1036" s="35"/>
      <c r="CQW1036" s="232"/>
      <c r="CQX1036" s="35"/>
      <c r="CQY1036" s="232"/>
      <c r="CQZ1036" s="35"/>
      <c r="CRA1036" s="232"/>
      <c r="CRB1036" s="35"/>
      <c r="CRC1036" s="232"/>
      <c r="CRD1036" s="35"/>
      <c r="CRE1036" s="232"/>
      <c r="CRF1036" s="35"/>
      <c r="CRG1036" s="232"/>
      <c r="CRH1036" s="35"/>
      <c r="CRI1036" s="232"/>
      <c r="CRJ1036" s="35"/>
      <c r="CRK1036" s="232"/>
      <c r="CRL1036" s="35"/>
      <c r="CRM1036" s="232"/>
      <c r="CRN1036" s="35"/>
      <c r="CRO1036" s="232"/>
      <c r="CRP1036" s="35"/>
      <c r="CRQ1036" s="232"/>
      <c r="CRR1036" s="35"/>
      <c r="CRS1036" s="232"/>
      <c r="CRT1036" s="35"/>
      <c r="CRU1036" s="232"/>
      <c r="CRV1036" s="35"/>
      <c r="CRW1036" s="232"/>
      <c r="CRX1036" s="35"/>
      <c r="CRY1036" s="232"/>
      <c r="CRZ1036" s="35"/>
      <c r="CSA1036" s="232"/>
      <c r="CSB1036" s="35"/>
      <c r="CSC1036" s="232"/>
      <c r="CSD1036" s="35"/>
      <c r="CSE1036" s="232"/>
      <c r="CSF1036" s="35"/>
      <c r="CSG1036" s="232"/>
      <c r="CSH1036" s="35"/>
      <c r="CSI1036" s="232"/>
      <c r="CSJ1036" s="35"/>
      <c r="CSK1036" s="232"/>
      <c r="CSL1036" s="35"/>
      <c r="CSM1036" s="232"/>
      <c r="CSN1036" s="35"/>
      <c r="CSO1036" s="232"/>
      <c r="CSP1036" s="35"/>
      <c r="CSQ1036" s="232"/>
      <c r="CSR1036" s="35"/>
      <c r="CSS1036" s="232"/>
      <c r="CST1036" s="35"/>
      <c r="CSU1036" s="232"/>
      <c r="CSV1036" s="35"/>
      <c r="CSW1036" s="232"/>
      <c r="CSX1036" s="35"/>
      <c r="CSY1036" s="232"/>
      <c r="CSZ1036" s="35"/>
      <c r="CTA1036" s="232"/>
      <c r="CTB1036" s="35"/>
      <c r="CTC1036" s="232"/>
      <c r="CTD1036" s="35"/>
      <c r="CTE1036" s="232"/>
      <c r="CTF1036" s="35"/>
      <c r="CTG1036" s="232"/>
      <c r="CTH1036" s="35"/>
      <c r="CTI1036" s="232"/>
      <c r="CTJ1036" s="35"/>
      <c r="CTK1036" s="232"/>
      <c r="CTL1036" s="35"/>
      <c r="CTM1036" s="232"/>
      <c r="CTN1036" s="35"/>
      <c r="CTO1036" s="232"/>
      <c r="CTP1036" s="35"/>
      <c r="CTQ1036" s="232"/>
      <c r="CTR1036" s="35"/>
      <c r="CTS1036" s="232"/>
      <c r="CTT1036" s="35"/>
      <c r="CTU1036" s="232"/>
      <c r="CTV1036" s="35"/>
      <c r="CTW1036" s="232"/>
      <c r="CTX1036" s="35"/>
      <c r="CTY1036" s="232"/>
      <c r="CTZ1036" s="35"/>
      <c r="CUA1036" s="232"/>
      <c r="CUB1036" s="35"/>
      <c r="CUC1036" s="232"/>
      <c r="CUD1036" s="35"/>
      <c r="CUE1036" s="232"/>
      <c r="CUF1036" s="35"/>
      <c r="CUG1036" s="232"/>
      <c r="CUH1036" s="35"/>
      <c r="CUI1036" s="232"/>
      <c r="CUJ1036" s="35"/>
      <c r="CUK1036" s="232"/>
      <c r="CUL1036" s="35"/>
      <c r="CUM1036" s="232"/>
      <c r="CUN1036" s="35"/>
      <c r="CUO1036" s="232"/>
      <c r="CUP1036" s="35"/>
      <c r="CUQ1036" s="232"/>
      <c r="CUR1036" s="35"/>
      <c r="CUS1036" s="232"/>
      <c r="CUT1036" s="35"/>
      <c r="CUU1036" s="232"/>
      <c r="CUV1036" s="35"/>
      <c r="CUW1036" s="232"/>
      <c r="CUX1036" s="35"/>
      <c r="CUY1036" s="232"/>
      <c r="CUZ1036" s="35"/>
      <c r="CVA1036" s="232"/>
      <c r="CVB1036" s="35"/>
      <c r="CVC1036" s="232"/>
      <c r="CVD1036" s="35"/>
      <c r="CVE1036" s="232"/>
      <c r="CVF1036" s="35"/>
      <c r="CVG1036" s="232"/>
      <c r="CVH1036" s="35"/>
      <c r="CVI1036" s="232"/>
      <c r="CVJ1036" s="35"/>
      <c r="CVK1036" s="232"/>
      <c r="CVL1036" s="35"/>
      <c r="CVM1036" s="232"/>
      <c r="CVN1036" s="35"/>
      <c r="CVO1036" s="232"/>
      <c r="CVP1036" s="35"/>
      <c r="CVQ1036" s="232"/>
      <c r="CVR1036" s="35"/>
      <c r="CVS1036" s="232"/>
      <c r="CVT1036" s="35"/>
      <c r="CVU1036" s="232"/>
      <c r="CVV1036" s="35"/>
      <c r="CVW1036" s="232"/>
      <c r="CVX1036" s="35"/>
      <c r="CVY1036" s="232"/>
      <c r="CVZ1036" s="35"/>
      <c r="CWA1036" s="232"/>
      <c r="CWB1036" s="35"/>
      <c r="CWC1036" s="232"/>
      <c r="CWD1036" s="35"/>
      <c r="CWE1036" s="232"/>
      <c r="CWF1036" s="35"/>
      <c r="CWG1036" s="232"/>
      <c r="CWH1036" s="35"/>
      <c r="CWI1036" s="232"/>
      <c r="CWJ1036" s="35"/>
      <c r="CWK1036" s="232"/>
      <c r="CWL1036" s="35"/>
      <c r="CWM1036" s="232"/>
      <c r="CWN1036" s="35"/>
      <c r="CWO1036" s="232"/>
      <c r="CWP1036" s="35"/>
      <c r="CWQ1036" s="232"/>
      <c r="CWR1036" s="35"/>
      <c r="CWS1036" s="232"/>
      <c r="CWT1036" s="35"/>
      <c r="CWU1036" s="232"/>
      <c r="CWV1036" s="35"/>
      <c r="CWW1036" s="232"/>
      <c r="CWX1036" s="35"/>
      <c r="CWY1036" s="232"/>
      <c r="CWZ1036" s="35"/>
      <c r="CXA1036" s="232"/>
      <c r="CXB1036" s="35"/>
      <c r="CXC1036" s="232"/>
      <c r="CXD1036" s="35"/>
      <c r="CXE1036" s="232"/>
      <c r="CXF1036" s="35"/>
      <c r="CXG1036" s="232"/>
      <c r="CXH1036" s="35"/>
      <c r="CXI1036" s="232"/>
      <c r="CXJ1036" s="35"/>
      <c r="CXK1036" s="232"/>
      <c r="CXL1036" s="35"/>
      <c r="CXM1036" s="232"/>
      <c r="CXN1036" s="35"/>
      <c r="CXO1036" s="232"/>
      <c r="CXP1036" s="35"/>
      <c r="CXQ1036" s="232"/>
      <c r="CXR1036" s="35"/>
      <c r="CXS1036" s="232"/>
      <c r="CXT1036" s="35"/>
      <c r="CXU1036" s="232"/>
      <c r="CXV1036" s="35"/>
      <c r="CXW1036" s="232"/>
      <c r="CXX1036" s="35"/>
      <c r="CXY1036" s="232"/>
      <c r="CXZ1036" s="35"/>
      <c r="CYA1036" s="232"/>
      <c r="CYB1036" s="35"/>
      <c r="CYC1036" s="232"/>
      <c r="CYD1036" s="35"/>
      <c r="CYE1036" s="232"/>
      <c r="CYF1036" s="35"/>
      <c r="CYG1036" s="232"/>
      <c r="CYH1036" s="35"/>
      <c r="CYI1036" s="232"/>
      <c r="CYJ1036" s="35"/>
      <c r="CYK1036" s="232"/>
      <c r="CYL1036" s="35"/>
      <c r="CYM1036" s="232"/>
      <c r="CYN1036" s="35"/>
      <c r="CYO1036" s="232"/>
      <c r="CYP1036" s="35"/>
      <c r="CYQ1036" s="232"/>
      <c r="CYR1036" s="35"/>
      <c r="CYS1036" s="232"/>
      <c r="CYT1036" s="35"/>
      <c r="CYU1036" s="232"/>
      <c r="CYV1036" s="35"/>
      <c r="CYW1036" s="232"/>
      <c r="CYX1036" s="35"/>
      <c r="CYY1036" s="232"/>
      <c r="CYZ1036" s="35"/>
      <c r="CZA1036" s="232"/>
      <c r="CZB1036" s="35"/>
      <c r="CZC1036" s="232"/>
      <c r="CZD1036" s="35"/>
      <c r="CZE1036" s="232"/>
      <c r="CZF1036" s="35"/>
      <c r="CZG1036" s="232"/>
      <c r="CZH1036" s="35"/>
      <c r="CZI1036" s="232"/>
      <c r="CZJ1036" s="35"/>
      <c r="CZK1036" s="232"/>
      <c r="CZL1036" s="35"/>
      <c r="CZM1036" s="232"/>
      <c r="CZN1036" s="35"/>
      <c r="CZO1036" s="232"/>
      <c r="CZP1036" s="35"/>
      <c r="CZQ1036" s="232"/>
      <c r="CZR1036" s="35"/>
      <c r="CZS1036" s="232"/>
      <c r="CZT1036" s="35"/>
      <c r="CZU1036" s="232"/>
      <c r="CZV1036" s="35"/>
      <c r="CZW1036" s="232"/>
      <c r="CZX1036" s="35"/>
      <c r="CZY1036" s="232"/>
      <c r="CZZ1036" s="35"/>
      <c r="DAA1036" s="232"/>
      <c r="DAB1036" s="35"/>
      <c r="DAC1036" s="232"/>
      <c r="DAD1036" s="35"/>
      <c r="DAE1036" s="232"/>
      <c r="DAF1036" s="35"/>
      <c r="DAG1036" s="232"/>
      <c r="DAH1036" s="35"/>
      <c r="DAI1036" s="232"/>
      <c r="DAJ1036" s="35"/>
      <c r="DAK1036" s="232"/>
      <c r="DAL1036" s="35"/>
      <c r="DAM1036" s="232"/>
      <c r="DAN1036" s="35"/>
      <c r="DAO1036" s="232"/>
      <c r="DAP1036" s="35"/>
      <c r="DAQ1036" s="232"/>
      <c r="DAR1036" s="35"/>
      <c r="DAS1036" s="232"/>
      <c r="DAT1036" s="35"/>
      <c r="DAU1036" s="232"/>
      <c r="DAV1036" s="35"/>
      <c r="DAW1036" s="232"/>
      <c r="DAX1036" s="35"/>
      <c r="DAY1036" s="232"/>
      <c r="DAZ1036" s="35"/>
      <c r="DBA1036" s="232"/>
      <c r="DBB1036" s="35"/>
      <c r="DBC1036" s="232"/>
      <c r="DBD1036" s="35"/>
      <c r="DBE1036" s="232"/>
      <c r="DBF1036" s="35"/>
      <c r="DBG1036" s="232"/>
      <c r="DBH1036" s="35"/>
      <c r="DBI1036" s="232"/>
      <c r="DBJ1036" s="35"/>
      <c r="DBK1036" s="232"/>
      <c r="DBL1036" s="35"/>
      <c r="DBM1036" s="232"/>
      <c r="DBN1036" s="35"/>
      <c r="DBO1036" s="232"/>
      <c r="DBP1036" s="35"/>
      <c r="DBQ1036" s="232"/>
      <c r="DBR1036" s="35"/>
      <c r="DBS1036" s="232"/>
      <c r="DBT1036" s="35"/>
      <c r="DBU1036" s="232"/>
      <c r="DBV1036" s="35"/>
      <c r="DBW1036" s="232"/>
      <c r="DBX1036" s="35"/>
      <c r="DBY1036" s="232"/>
      <c r="DBZ1036" s="35"/>
      <c r="DCA1036" s="232"/>
      <c r="DCB1036" s="35"/>
      <c r="DCC1036" s="232"/>
      <c r="DCD1036" s="35"/>
      <c r="DCE1036" s="232"/>
      <c r="DCF1036" s="35"/>
      <c r="DCG1036" s="232"/>
      <c r="DCH1036" s="35"/>
      <c r="DCI1036" s="232"/>
      <c r="DCJ1036" s="35"/>
      <c r="DCK1036" s="232"/>
      <c r="DCL1036" s="35"/>
      <c r="DCM1036" s="232"/>
      <c r="DCN1036" s="35"/>
      <c r="DCO1036" s="232"/>
      <c r="DCP1036" s="35"/>
      <c r="DCQ1036" s="232"/>
      <c r="DCR1036" s="35"/>
      <c r="DCS1036" s="232"/>
      <c r="DCT1036" s="35"/>
      <c r="DCU1036" s="232"/>
      <c r="DCV1036" s="35"/>
      <c r="DCW1036" s="232"/>
      <c r="DCX1036" s="35"/>
      <c r="DCY1036" s="232"/>
      <c r="DCZ1036" s="35"/>
      <c r="DDA1036" s="232"/>
      <c r="DDB1036" s="35"/>
      <c r="DDC1036" s="232"/>
      <c r="DDD1036" s="35"/>
      <c r="DDE1036" s="232"/>
      <c r="DDF1036" s="35"/>
      <c r="DDG1036" s="232"/>
      <c r="DDH1036" s="35"/>
      <c r="DDI1036" s="232"/>
      <c r="DDJ1036" s="35"/>
      <c r="DDK1036" s="232"/>
      <c r="DDL1036" s="35"/>
      <c r="DDM1036" s="232"/>
      <c r="DDN1036" s="35"/>
      <c r="DDO1036" s="232"/>
      <c r="DDP1036" s="35"/>
      <c r="DDQ1036" s="232"/>
      <c r="DDR1036" s="35"/>
      <c r="DDS1036" s="232"/>
      <c r="DDT1036" s="35"/>
      <c r="DDU1036" s="232"/>
      <c r="DDV1036" s="35"/>
      <c r="DDW1036" s="232"/>
      <c r="DDX1036" s="35"/>
      <c r="DDY1036" s="232"/>
      <c r="DDZ1036" s="35"/>
      <c r="DEA1036" s="232"/>
      <c r="DEB1036" s="35"/>
      <c r="DEC1036" s="232"/>
      <c r="DED1036" s="35"/>
      <c r="DEE1036" s="232"/>
      <c r="DEF1036" s="35"/>
      <c r="DEG1036" s="232"/>
      <c r="DEH1036" s="35"/>
      <c r="DEI1036" s="232"/>
      <c r="DEJ1036" s="35"/>
      <c r="DEK1036" s="232"/>
      <c r="DEL1036" s="35"/>
      <c r="DEM1036" s="232"/>
      <c r="DEN1036" s="35"/>
      <c r="DEO1036" s="232"/>
      <c r="DEP1036" s="35"/>
      <c r="DEQ1036" s="232"/>
      <c r="DER1036" s="35"/>
      <c r="DES1036" s="232"/>
      <c r="DET1036" s="35"/>
      <c r="DEU1036" s="232"/>
      <c r="DEV1036" s="35"/>
      <c r="DEW1036" s="232"/>
      <c r="DEX1036" s="35"/>
      <c r="DEY1036" s="232"/>
      <c r="DEZ1036" s="35"/>
      <c r="DFA1036" s="232"/>
      <c r="DFB1036" s="35"/>
      <c r="DFC1036" s="232"/>
      <c r="DFD1036" s="35"/>
      <c r="DFE1036" s="232"/>
      <c r="DFF1036" s="35"/>
      <c r="DFG1036" s="232"/>
      <c r="DFH1036" s="35"/>
      <c r="DFI1036" s="232"/>
      <c r="DFJ1036" s="35"/>
      <c r="DFK1036" s="232"/>
      <c r="DFL1036" s="35"/>
      <c r="DFM1036" s="232"/>
      <c r="DFN1036" s="35"/>
      <c r="DFO1036" s="232"/>
      <c r="DFP1036" s="35"/>
      <c r="DFQ1036" s="232"/>
      <c r="DFR1036" s="35"/>
      <c r="DFS1036" s="232"/>
      <c r="DFT1036" s="35"/>
      <c r="DFU1036" s="232"/>
      <c r="DFV1036" s="35"/>
      <c r="DFW1036" s="232"/>
      <c r="DFX1036" s="35"/>
      <c r="DFY1036" s="232"/>
      <c r="DFZ1036" s="35"/>
      <c r="DGA1036" s="232"/>
      <c r="DGB1036" s="35"/>
      <c r="DGC1036" s="232"/>
      <c r="DGD1036" s="35"/>
      <c r="DGE1036" s="232"/>
      <c r="DGF1036" s="35"/>
      <c r="DGG1036" s="232"/>
      <c r="DGH1036" s="35"/>
      <c r="DGI1036" s="232"/>
      <c r="DGJ1036" s="35"/>
      <c r="DGK1036" s="232"/>
      <c r="DGL1036" s="35"/>
      <c r="DGM1036" s="232"/>
      <c r="DGN1036" s="35"/>
      <c r="DGO1036" s="232"/>
      <c r="DGP1036" s="35"/>
      <c r="DGQ1036" s="232"/>
      <c r="DGR1036" s="35"/>
      <c r="DGS1036" s="232"/>
      <c r="DGT1036" s="35"/>
      <c r="DGU1036" s="232"/>
      <c r="DGV1036" s="35"/>
      <c r="DGW1036" s="232"/>
      <c r="DGX1036" s="35"/>
      <c r="DGY1036" s="232"/>
      <c r="DGZ1036" s="35"/>
      <c r="DHA1036" s="232"/>
      <c r="DHB1036" s="35"/>
      <c r="DHC1036" s="232"/>
      <c r="DHD1036" s="35"/>
      <c r="DHE1036" s="232"/>
      <c r="DHF1036" s="35"/>
      <c r="DHG1036" s="232"/>
      <c r="DHH1036" s="35"/>
      <c r="DHI1036" s="232"/>
      <c r="DHJ1036" s="35"/>
      <c r="DHK1036" s="232"/>
      <c r="DHL1036" s="35"/>
      <c r="DHM1036" s="232"/>
      <c r="DHN1036" s="35"/>
      <c r="DHO1036" s="232"/>
      <c r="DHP1036" s="35"/>
      <c r="DHQ1036" s="232"/>
      <c r="DHR1036" s="35"/>
      <c r="DHS1036" s="232"/>
      <c r="DHT1036" s="35"/>
      <c r="DHU1036" s="232"/>
      <c r="DHV1036" s="35"/>
      <c r="DHW1036" s="232"/>
      <c r="DHX1036" s="35"/>
      <c r="DHY1036" s="232"/>
      <c r="DHZ1036" s="35"/>
      <c r="DIA1036" s="232"/>
      <c r="DIB1036" s="35"/>
      <c r="DIC1036" s="232"/>
      <c r="DID1036" s="35"/>
      <c r="DIE1036" s="232"/>
      <c r="DIF1036" s="35"/>
      <c r="DIG1036" s="232"/>
      <c r="DIH1036" s="35"/>
      <c r="DII1036" s="232"/>
      <c r="DIJ1036" s="35"/>
      <c r="DIK1036" s="232"/>
      <c r="DIL1036" s="35"/>
      <c r="DIM1036" s="232"/>
      <c r="DIN1036" s="35"/>
      <c r="DIO1036" s="232"/>
      <c r="DIP1036" s="35"/>
      <c r="DIQ1036" s="232"/>
      <c r="DIR1036" s="35"/>
      <c r="DIS1036" s="232"/>
      <c r="DIT1036" s="35"/>
      <c r="DIU1036" s="232"/>
      <c r="DIV1036" s="35"/>
      <c r="DIW1036" s="232"/>
      <c r="DIX1036" s="35"/>
      <c r="DIY1036" s="232"/>
      <c r="DIZ1036" s="35"/>
      <c r="DJA1036" s="232"/>
      <c r="DJB1036" s="35"/>
      <c r="DJC1036" s="232"/>
      <c r="DJD1036" s="35"/>
      <c r="DJE1036" s="232"/>
      <c r="DJF1036" s="35"/>
      <c r="DJG1036" s="232"/>
      <c r="DJH1036" s="35"/>
      <c r="DJI1036" s="232"/>
      <c r="DJJ1036" s="35"/>
      <c r="DJK1036" s="232"/>
      <c r="DJL1036" s="35"/>
      <c r="DJM1036" s="232"/>
      <c r="DJN1036" s="35"/>
      <c r="DJO1036" s="232"/>
      <c r="DJP1036" s="35"/>
      <c r="DJQ1036" s="232"/>
      <c r="DJR1036" s="35"/>
      <c r="DJS1036" s="232"/>
      <c r="DJT1036" s="35"/>
      <c r="DJU1036" s="232"/>
      <c r="DJV1036" s="35"/>
      <c r="DJW1036" s="232"/>
      <c r="DJX1036" s="35"/>
      <c r="DJY1036" s="232"/>
      <c r="DJZ1036" s="35"/>
      <c r="DKA1036" s="232"/>
      <c r="DKB1036" s="35"/>
      <c r="DKC1036" s="232"/>
      <c r="DKD1036" s="35"/>
      <c r="DKE1036" s="232"/>
      <c r="DKF1036" s="35"/>
      <c r="DKG1036" s="232"/>
      <c r="DKH1036" s="35"/>
      <c r="DKI1036" s="232"/>
      <c r="DKJ1036" s="35"/>
      <c r="DKK1036" s="232"/>
      <c r="DKL1036" s="35"/>
      <c r="DKM1036" s="232"/>
      <c r="DKN1036" s="35"/>
      <c r="DKO1036" s="232"/>
      <c r="DKP1036" s="35"/>
      <c r="DKQ1036" s="232"/>
      <c r="DKR1036" s="35"/>
      <c r="DKS1036" s="232"/>
      <c r="DKT1036" s="35"/>
      <c r="DKU1036" s="232"/>
      <c r="DKV1036" s="35"/>
      <c r="DKW1036" s="232"/>
      <c r="DKX1036" s="35"/>
      <c r="DKY1036" s="232"/>
      <c r="DKZ1036" s="35"/>
      <c r="DLA1036" s="232"/>
      <c r="DLB1036" s="35"/>
      <c r="DLC1036" s="232"/>
      <c r="DLD1036" s="35"/>
      <c r="DLE1036" s="232"/>
      <c r="DLF1036" s="35"/>
      <c r="DLG1036" s="232"/>
      <c r="DLH1036" s="35"/>
      <c r="DLI1036" s="232"/>
      <c r="DLJ1036" s="35"/>
      <c r="DLK1036" s="232"/>
      <c r="DLL1036" s="35"/>
      <c r="DLM1036" s="232"/>
      <c r="DLN1036" s="35"/>
      <c r="DLO1036" s="232"/>
      <c r="DLP1036" s="35"/>
      <c r="DLQ1036" s="232"/>
      <c r="DLR1036" s="35"/>
      <c r="DLS1036" s="232"/>
      <c r="DLT1036" s="35"/>
      <c r="DLU1036" s="232"/>
      <c r="DLV1036" s="35"/>
      <c r="DLW1036" s="232"/>
      <c r="DLX1036" s="35"/>
      <c r="DLY1036" s="232"/>
      <c r="DLZ1036" s="35"/>
      <c r="DMA1036" s="232"/>
      <c r="DMB1036" s="35"/>
      <c r="DMC1036" s="232"/>
      <c r="DMD1036" s="35"/>
      <c r="DME1036" s="232"/>
      <c r="DMF1036" s="35"/>
      <c r="DMG1036" s="232"/>
      <c r="DMH1036" s="35"/>
      <c r="DMI1036" s="232"/>
      <c r="DMJ1036" s="35"/>
      <c r="DMK1036" s="232"/>
      <c r="DML1036" s="35"/>
      <c r="DMM1036" s="232"/>
      <c r="DMN1036" s="35"/>
      <c r="DMO1036" s="232"/>
      <c r="DMP1036" s="35"/>
      <c r="DMQ1036" s="232"/>
      <c r="DMR1036" s="35"/>
      <c r="DMS1036" s="232"/>
      <c r="DMT1036" s="35"/>
      <c r="DMU1036" s="232"/>
      <c r="DMV1036" s="35"/>
      <c r="DMW1036" s="232"/>
      <c r="DMX1036" s="35"/>
      <c r="DMY1036" s="232"/>
      <c r="DMZ1036" s="35"/>
      <c r="DNA1036" s="232"/>
      <c r="DNB1036" s="35"/>
      <c r="DNC1036" s="232"/>
      <c r="DND1036" s="35"/>
      <c r="DNE1036" s="232"/>
      <c r="DNF1036" s="35"/>
      <c r="DNG1036" s="232"/>
      <c r="DNH1036" s="35"/>
      <c r="DNI1036" s="232"/>
      <c r="DNJ1036" s="35"/>
      <c r="DNK1036" s="232"/>
      <c r="DNL1036" s="35"/>
      <c r="DNM1036" s="232"/>
      <c r="DNN1036" s="35"/>
      <c r="DNO1036" s="232"/>
      <c r="DNP1036" s="35"/>
      <c r="DNQ1036" s="232"/>
      <c r="DNR1036" s="35"/>
      <c r="DNS1036" s="232"/>
      <c r="DNT1036" s="35"/>
      <c r="DNU1036" s="232"/>
      <c r="DNV1036" s="35"/>
      <c r="DNW1036" s="232"/>
      <c r="DNX1036" s="35"/>
      <c r="DNY1036" s="232"/>
      <c r="DNZ1036" s="35"/>
      <c r="DOA1036" s="232"/>
      <c r="DOB1036" s="35"/>
      <c r="DOC1036" s="232"/>
      <c r="DOD1036" s="35"/>
      <c r="DOE1036" s="232"/>
      <c r="DOF1036" s="35"/>
      <c r="DOG1036" s="232"/>
      <c r="DOH1036" s="35"/>
      <c r="DOI1036" s="232"/>
      <c r="DOJ1036" s="35"/>
      <c r="DOK1036" s="232"/>
      <c r="DOL1036" s="35"/>
      <c r="DOM1036" s="232"/>
      <c r="DON1036" s="35"/>
      <c r="DOO1036" s="232"/>
      <c r="DOP1036" s="35"/>
      <c r="DOQ1036" s="232"/>
      <c r="DOR1036" s="35"/>
      <c r="DOS1036" s="232"/>
      <c r="DOT1036" s="35"/>
      <c r="DOU1036" s="232"/>
      <c r="DOV1036" s="35"/>
      <c r="DOW1036" s="232"/>
      <c r="DOX1036" s="35"/>
      <c r="DOY1036" s="232"/>
      <c r="DOZ1036" s="35"/>
      <c r="DPA1036" s="232"/>
      <c r="DPB1036" s="35"/>
      <c r="DPC1036" s="232"/>
      <c r="DPD1036" s="35"/>
      <c r="DPE1036" s="232"/>
      <c r="DPF1036" s="35"/>
      <c r="DPG1036" s="232"/>
      <c r="DPH1036" s="35"/>
      <c r="DPI1036" s="232"/>
      <c r="DPJ1036" s="35"/>
      <c r="DPK1036" s="232"/>
      <c r="DPL1036" s="35"/>
      <c r="DPM1036" s="232"/>
      <c r="DPN1036" s="35"/>
      <c r="DPO1036" s="232"/>
      <c r="DPP1036" s="35"/>
      <c r="DPQ1036" s="232"/>
      <c r="DPR1036" s="35"/>
      <c r="DPS1036" s="232"/>
      <c r="DPT1036" s="35"/>
      <c r="DPU1036" s="232"/>
      <c r="DPV1036" s="35"/>
      <c r="DPW1036" s="232"/>
      <c r="DPX1036" s="35"/>
      <c r="DPY1036" s="232"/>
      <c r="DPZ1036" s="35"/>
      <c r="DQA1036" s="232"/>
      <c r="DQB1036" s="35"/>
      <c r="DQC1036" s="232"/>
      <c r="DQD1036" s="35"/>
      <c r="DQE1036" s="232"/>
      <c r="DQF1036" s="35"/>
      <c r="DQG1036" s="232"/>
      <c r="DQH1036" s="35"/>
      <c r="DQI1036" s="232"/>
      <c r="DQJ1036" s="35"/>
      <c r="DQK1036" s="232"/>
      <c r="DQL1036" s="35"/>
      <c r="DQM1036" s="232"/>
      <c r="DQN1036" s="35"/>
      <c r="DQO1036" s="232"/>
      <c r="DQP1036" s="35"/>
      <c r="DQQ1036" s="232"/>
      <c r="DQR1036" s="35"/>
      <c r="DQS1036" s="232"/>
      <c r="DQT1036" s="35"/>
      <c r="DQU1036" s="232"/>
      <c r="DQV1036" s="35"/>
      <c r="DQW1036" s="232"/>
      <c r="DQX1036" s="35"/>
      <c r="DQY1036" s="232"/>
      <c r="DQZ1036" s="35"/>
      <c r="DRA1036" s="232"/>
      <c r="DRB1036" s="35"/>
      <c r="DRC1036" s="232"/>
      <c r="DRD1036" s="35"/>
      <c r="DRE1036" s="232"/>
      <c r="DRF1036" s="35"/>
      <c r="DRG1036" s="232"/>
      <c r="DRH1036" s="35"/>
      <c r="DRI1036" s="232"/>
      <c r="DRJ1036" s="35"/>
      <c r="DRK1036" s="232"/>
      <c r="DRL1036" s="35"/>
      <c r="DRM1036" s="232"/>
      <c r="DRN1036" s="35"/>
      <c r="DRO1036" s="232"/>
      <c r="DRP1036" s="35"/>
      <c r="DRQ1036" s="232"/>
      <c r="DRR1036" s="35"/>
      <c r="DRS1036" s="232"/>
      <c r="DRT1036" s="35"/>
      <c r="DRU1036" s="232"/>
      <c r="DRV1036" s="35"/>
      <c r="DRW1036" s="232"/>
      <c r="DRX1036" s="35"/>
      <c r="DRY1036" s="232"/>
      <c r="DRZ1036" s="35"/>
      <c r="DSA1036" s="232"/>
      <c r="DSB1036" s="35"/>
      <c r="DSC1036" s="232"/>
      <c r="DSD1036" s="35"/>
      <c r="DSE1036" s="232"/>
      <c r="DSF1036" s="35"/>
      <c r="DSG1036" s="232"/>
      <c r="DSH1036" s="35"/>
      <c r="DSI1036" s="232"/>
      <c r="DSJ1036" s="35"/>
      <c r="DSK1036" s="232"/>
      <c r="DSL1036" s="35"/>
      <c r="DSM1036" s="232"/>
      <c r="DSN1036" s="35"/>
      <c r="DSO1036" s="232"/>
      <c r="DSP1036" s="35"/>
      <c r="DSQ1036" s="232"/>
      <c r="DSR1036" s="35"/>
      <c r="DSS1036" s="232"/>
      <c r="DST1036" s="35"/>
      <c r="DSU1036" s="232"/>
      <c r="DSV1036" s="35"/>
      <c r="DSW1036" s="232"/>
      <c r="DSX1036" s="35"/>
      <c r="DSY1036" s="232"/>
      <c r="DSZ1036" s="35"/>
      <c r="DTA1036" s="232"/>
      <c r="DTB1036" s="35"/>
      <c r="DTC1036" s="232"/>
      <c r="DTD1036" s="35"/>
      <c r="DTE1036" s="232"/>
      <c r="DTF1036" s="35"/>
      <c r="DTG1036" s="232"/>
      <c r="DTH1036" s="35"/>
      <c r="DTI1036" s="232"/>
      <c r="DTJ1036" s="35"/>
      <c r="DTK1036" s="232"/>
      <c r="DTL1036" s="35"/>
      <c r="DTM1036" s="232"/>
      <c r="DTN1036" s="35"/>
      <c r="DTO1036" s="232"/>
      <c r="DTP1036" s="35"/>
      <c r="DTQ1036" s="232"/>
      <c r="DTR1036" s="35"/>
      <c r="DTS1036" s="232"/>
      <c r="DTT1036" s="35"/>
      <c r="DTU1036" s="232"/>
      <c r="DTV1036" s="35"/>
      <c r="DTW1036" s="232"/>
      <c r="DTX1036" s="35"/>
      <c r="DTY1036" s="232"/>
      <c r="DTZ1036" s="35"/>
      <c r="DUA1036" s="232"/>
      <c r="DUB1036" s="35"/>
      <c r="DUC1036" s="232"/>
      <c r="DUD1036" s="35"/>
      <c r="DUE1036" s="232"/>
      <c r="DUF1036" s="35"/>
      <c r="DUG1036" s="232"/>
      <c r="DUH1036" s="35"/>
      <c r="DUI1036" s="232"/>
      <c r="DUJ1036" s="35"/>
      <c r="DUK1036" s="232"/>
      <c r="DUL1036" s="35"/>
      <c r="DUM1036" s="232"/>
      <c r="DUN1036" s="35"/>
      <c r="DUO1036" s="232"/>
      <c r="DUP1036" s="35"/>
      <c r="DUQ1036" s="232"/>
      <c r="DUR1036" s="35"/>
      <c r="DUS1036" s="232"/>
      <c r="DUT1036" s="35"/>
      <c r="DUU1036" s="232"/>
      <c r="DUV1036" s="35"/>
      <c r="DUW1036" s="232"/>
      <c r="DUX1036" s="35"/>
      <c r="DUY1036" s="232"/>
      <c r="DUZ1036" s="35"/>
      <c r="DVA1036" s="232"/>
      <c r="DVB1036" s="35"/>
      <c r="DVC1036" s="232"/>
      <c r="DVD1036" s="35"/>
      <c r="DVE1036" s="232"/>
      <c r="DVF1036" s="35"/>
      <c r="DVG1036" s="232"/>
      <c r="DVH1036" s="35"/>
      <c r="DVI1036" s="232"/>
      <c r="DVJ1036" s="35"/>
      <c r="DVK1036" s="232"/>
      <c r="DVL1036" s="35"/>
      <c r="DVM1036" s="232"/>
      <c r="DVN1036" s="35"/>
      <c r="DVO1036" s="232"/>
      <c r="DVP1036" s="35"/>
      <c r="DVQ1036" s="232"/>
      <c r="DVR1036" s="35"/>
      <c r="DVS1036" s="232"/>
      <c r="DVT1036" s="35"/>
      <c r="DVU1036" s="232"/>
      <c r="DVV1036" s="35"/>
      <c r="DVW1036" s="232"/>
      <c r="DVX1036" s="35"/>
      <c r="DVY1036" s="232"/>
      <c r="DVZ1036" s="35"/>
      <c r="DWA1036" s="232"/>
      <c r="DWB1036" s="35"/>
      <c r="DWC1036" s="232"/>
      <c r="DWD1036" s="35"/>
      <c r="DWE1036" s="232"/>
      <c r="DWF1036" s="35"/>
      <c r="DWG1036" s="232"/>
      <c r="DWH1036" s="35"/>
      <c r="DWI1036" s="232"/>
      <c r="DWJ1036" s="35"/>
      <c r="DWK1036" s="232"/>
      <c r="DWL1036" s="35"/>
      <c r="DWM1036" s="232"/>
      <c r="DWN1036" s="35"/>
      <c r="DWO1036" s="232"/>
      <c r="DWP1036" s="35"/>
      <c r="DWQ1036" s="232"/>
      <c r="DWR1036" s="35"/>
      <c r="DWS1036" s="232"/>
      <c r="DWT1036" s="35"/>
      <c r="DWU1036" s="232"/>
      <c r="DWV1036" s="35"/>
      <c r="DWW1036" s="232"/>
      <c r="DWX1036" s="35"/>
      <c r="DWY1036" s="232"/>
      <c r="DWZ1036" s="35"/>
      <c r="DXA1036" s="232"/>
      <c r="DXB1036" s="35"/>
      <c r="DXC1036" s="232"/>
      <c r="DXD1036" s="35"/>
      <c r="DXE1036" s="232"/>
      <c r="DXF1036" s="35"/>
      <c r="DXG1036" s="232"/>
      <c r="DXH1036" s="35"/>
      <c r="DXI1036" s="232"/>
      <c r="DXJ1036" s="35"/>
      <c r="DXK1036" s="232"/>
      <c r="DXL1036" s="35"/>
      <c r="DXM1036" s="232"/>
      <c r="DXN1036" s="35"/>
      <c r="DXO1036" s="232"/>
      <c r="DXP1036" s="35"/>
      <c r="DXQ1036" s="232"/>
      <c r="DXR1036" s="35"/>
      <c r="DXS1036" s="232"/>
      <c r="DXT1036" s="35"/>
      <c r="DXU1036" s="232"/>
      <c r="DXV1036" s="35"/>
      <c r="DXW1036" s="232"/>
      <c r="DXX1036" s="35"/>
      <c r="DXY1036" s="232"/>
      <c r="DXZ1036" s="35"/>
      <c r="DYA1036" s="232"/>
      <c r="DYB1036" s="35"/>
      <c r="DYC1036" s="232"/>
      <c r="DYD1036" s="35"/>
      <c r="DYE1036" s="232"/>
      <c r="DYF1036" s="35"/>
      <c r="DYG1036" s="232"/>
      <c r="DYH1036" s="35"/>
      <c r="DYI1036" s="232"/>
      <c r="DYJ1036" s="35"/>
      <c r="DYK1036" s="232"/>
      <c r="DYL1036" s="35"/>
      <c r="DYM1036" s="232"/>
      <c r="DYN1036" s="35"/>
      <c r="DYO1036" s="232"/>
      <c r="DYP1036" s="35"/>
      <c r="DYQ1036" s="232"/>
      <c r="DYR1036" s="35"/>
      <c r="DYS1036" s="232"/>
      <c r="DYT1036" s="35"/>
      <c r="DYU1036" s="232"/>
      <c r="DYV1036" s="35"/>
      <c r="DYW1036" s="232"/>
      <c r="DYX1036" s="35"/>
      <c r="DYY1036" s="232"/>
      <c r="DYZ1036" s="35"/>
      <c r="DZA1036" s="232"/>
      <c r="DZB1036" s="35"/>
      <c r="DZC1036" s="232"/>
      <c r="DZD1036" s="35"/>
      <c r="DZE1036" s="232"/>
      <c r="DZF1036" s="35"/>
      <c r="DZG1036" s="232"/>
      <c r="DZH1036" s="35"/>
      <c r="DZI1036" s="232"/>
      <c r="DZJ1036" s="35"/>
      <c r="DZK1036" s="232"/>
      <c r="DZL1036" s="35"/>
      <c r="DZM1036" s="232"/>
      <c r="DZN1036" s="35"/>
      <c r="DZO1036" s="232"/>
      <c r="DZP1036" s="35"/>
      <c r="DZQ1036" s="232"/>
      <c r="DZR1036" s="35"/>
      <c r="DZS1036" s="232"/>
      <c r="DZT1036" s="35"/>
      <c r="DZU1036" s="232"/>
      <c r="DZV1036" s="35"/>
      <c r="DZW1036" s="232"/>
      <c r="DZX1036" s="35"/>
      <c r="DZY1036" s="232"/>
      <c r="DZZ1036" s="35"/>
      <c r="EAA1036" s="232"/>
      <c r="EAB1036" s="35"/>
      <c r="EAC1036" s="232"/>
      <c r="EAD1036" s="35"/>
      <c r="EAE1036" s="232"/>
      <c r="EAF1036" s="35"/>
      <c r="EAG1036" s="232"/>
      <c r="EAH1036" s="35"/>
      <c r="EAI1036" s="232"/>
      <c r="EAJ1036" s="35"/>
      <c r="EAK1036" s="232"/>
      <c r="EAL1036" s="35"/>
      <c r="EAM1036" s="232"/>
      <c r="EAN1036" s="35"/>
      <c r="EAO1036" s="232"/>
      <c r="EAP1036" s="35"/>
      <c r="EAQ1036" s="232"/>
      <c r="EAR1036" s="35"/>
      <c r="EAS1036" s="232"/>
      <c r="EAT1036" s="35"/>
      <c r="EAU1036" s="232"/>
      <c r="EAV1036" s="35"/>
      <c r="EAW1036" s="232"/>
      <c r="EAX1036" s="35"/>
      <c r="EAY1036" s="232"/>
      <c r="EAZ1036" s="35"/>
      <c r="EBA1036" s="232"/>
      <c r="EBB1036" s="35"/>
      <c r="EBC1036" s="232"/>
      <c r="EBD1036" s="35"/>
      <c r="EBE1036" s="232"/>
      <c r="EBF1036" s="35"/>
      <c r="EBG1036" s="232"/>
      <c r="EBH1036" s="35"/>
      <c r="EBI1036" s="232"/>
      <c r="EBJ1036" s="35"/>
      <c r="EBK1036" s="232"/>
      <c r="EBL1036" s="35"/>
      <c r="EBM1036" s="232"/>
      <c r="EBN1036" s="35"/>
      <c r="EBO1036" s="232"/>
      <c r="EBP1036" s="35"/>
      <c r="EBQ1036" s="232"/>
      <c r="EBR1036" s="35"/>
      <c r="EBS1036" s="232"/>
      <c r="EBT1036" s="35"/>
      <c r="EBU1036" s="232"/>
      <c r="EBV1036" s="35"/>
      <c r="EBW1036" s="232"/>
      <c r="EBX1036" s="35"/>
      <c r="EBY1036" s="232"/>
      <c r="EBZ1036" s="35"/>
      <c r="ECA1036" s="232"/>
      <c r="ECB1036" s="35"/>
      <c r="ECC1036" s="232"/>
      <c r="ECD1036" s="35"/>
      <c r="ECE1036" s="232"/>
      <c r="ECF1036" s="35"/>
      <c r="ECG1036" s="232"/>
      <c r="ECH1036" s="35"/>
      <c r="ECI1036" s="232"/>
      <c r="ECJ1036" s="35"/>
      <c r="ECK1036" s="232"/>
      <c r="ECL1036" s="35"/>
      <c r="ECM1036" s="232"/>
      <c r="ECN1036" s="35"/>
      <c r="ECO1036" s="232"/>
      <c r="ECP1036" s="35"/>
      <c r="ECQ1036" s="232"/>
      <c r="ECR1036" s="35"/>
      <c r="ECS1036" s="232"/>
      <c r="ECT1036" s="35"/>
      <c r="ECU1036" s="232"/>
      <c r="ECV1036" s="35"/>
      <c r="ECW1036" s="232"/>
      <c r="ECX1036" s="35"/>
      <c r="ECY1036" s="232"/>
      <c r="ECZ1036" s="35"/>
      <c r="EDA1036" s="232"/>
      <c r="EDB1036" s="35"/>
      <c r="EDC1036" s="232"/>
      <c r="EDD1036" s="35"/>
      <c r="EDE1036" s="232"/>
      <c r="EDF1036" s="35"/>
      <c r="EDG1036" s="232"/>
      <c r="EDH1036" s="35"/>
      <c r="EDI1036" s="232"/>
      <c r="EDJ1036" s="35"/>
      <c r="EDK1036" s="232"/>
      <c r="EDL1036" s="35"/>
      <c r="EDM1036" s="232"/>
      <c r="EDN1036" s="35"/>
      <c r="EDO1036" s="232"/>
      <c r="EDP1036" s="35"/>
      <c r="EDQ1036" s="232"/>
      <c r="EDR1036" s="35"/>
      <c r="EDS1036" s="232"/>
      <c r="EDT1036" s="35"/>
      <c r="EDU1036" s="232"/>
      <c r="EDV1036" s="35"/>
      <c r="EDW1036" s="232"/>
      <c r="EDX1036" s="35"/>
      <c r="EDY1036" s="232"/>
      <c r="EDZ1036" s="35"/>
      <c r="EEA1036" s="232"/>
      <c r="EEB1036" s="35"/>
      <c r="EEC1036" s="232"/>
      <c r="EED1036" s="35"/>
      <c r="EEE1036" s="232"/>
      <c r="EEF1036" s="35"/>
      <c r="EEG1036" s="232"/>
      <c r="EEH1036" s="35"/>
      <c r="EEI1036" s="232"/>
      <c r="EEJ1036" s="35"/>
      <c r="EEK1036" s="232"/>
      <c r="EEL1036" s="35"/>
      <c r="EEM1036" s="232"/>
      <c r="EEN1036" s="35"/>
      <c r="EEO1036" s="232"/>
      <c r="EEP1036" s="35"/>
      <c r="EEQ1036" s="232"/>
      <c r="EER1036" s="35"/>
      <c r="EES1036" s="232"/>
      <c r="EET1036" s="35"/>
      <c r="EEU1036" s="232"/>
      <c r="EEV1036" s="35"/>
      <c r="EEW1036" s="232"/>
      <c r="EEX1036" s="35"/>
      <c r="EEY1036" s="232"/>
      <c r="EEZ1036" s="35"/>
      <c r="EFA1036" s="232"/>
      <c r="EFB1036" s="35"/>
      <c r="EFC1036" s="232"/>
      <c r="EFD1036" s="35"/>
      <c r="EFE1036" s="232"/>
      <c r="EFF1036" s="35"/>
      <c r="EFG1036" s="232"/>
      <c r="EFH1036" s="35"/>
      <c r="EFI1036" s="232"/>
      <c r="EFJ1036" s="35"/>
      <c r="EFK1036" s="232"/>
      <c r="EFL1036" s="35"/>
      <c r="EFM1036" s="232"/>
      <c r="EFN1036" s="35"/>
      <c r="EFO1036" s="232"/>
      <c r="EFP1036" s="35"/>
      <c r="EFQ1036" s="232"/>
      <c r="EFR1036" s="35"/>
      <c r="EFS1036" s="232"/>
      <c r="EFT1036" s="35"/>
      <c r="EFU1036" s="232"/>
      <c r="EFV1036" s="35"/>
      <c r="EFW1036" s="232"/>
      <c r="EFX1036" s="35"/>
      <c r="EFY1036" s="232"/>
      <c r="EFZ1036" s="35"/>
      <c r="EGA1036" s="232"/>
      <c r="EGB1036" s="35"/>
      <c r="EGC1036" s="232"/>
      <c r="EGD1036" s="35"/>
      <c r="EGE1036" s="232"/>
      <c r="EGF1036" s="35"/>
      <c r="EGG1036" s="232"/>
      <c r="EGH1036" s="35"/>
      <c r="EGI1036" s="232"/>
      <c r="EGJ1036" s="35"/>
      <c r="EGK1036" s="232"/>
      <c r="EGL1036" s="35"/>
      <c r="EGM1036" s="232"/>
      <c r="EGN1036" s="35"/>
      <c r="EGO1036" s="232"/>
      <c r="EGP1036" s="35"/>
      <c r="EGQ1036" s="232"/>
      <c r="EGR1036" s="35"/>
      <c r="EGS1036" s="232"/>
      <c r="EGT1036" s="35"/>
      <c r="EGU1036" s="232"/>
      <c r="EGV1036" s="35"/>
      <c r="EGW1036" s="232"/>
      <c r="EGX1036" s="35"/>
      <c r="EGY1036" s="232"/>
      <c r="EGZ1036" s="35"/>
      <c r="EHA1036" s="232"/>
      <c r="EHB1036" s="35"/>
      <c r="EHC1036" s="232"/>
      <c r="EHD1036" s="35"/>
      <c r="EHE1036" s="232"/>
      <c r="EHF1036" s="35"/>
      <c r="EHG1036" s="232"/>
      <c r="EHH1036" s="35"/>
      <c r="EHI1036" s="232"/>
      <c r="EHJ1036" s="35"/>
      <c r="EHK1036" s="232"/>
      <c r="EHL1036" s="35"/>
      <c r="EHM1036" s="232"/>
      <c r="EHN1036" s="35"/>
      <c r="EHO1036" s="232"/>
      <c r="EHP1036" s="35"/>
      <c r="EHQ1036" s="232"/>
      <c r="EHR1036" s="35"/>
      <c r="EHS1036" s="232"/>
      <c r="EHT1036" s="35"/>
      <c r="EHU1036" s="232"/>
      <c r="EHV1036" s="35"/>
      <c r="EHW1036" s="232"/>
      <c r="EHX1036" s="35"/>
      <c r="EHY1036" s="232"/>
      <c r="EHZ1036" s="35"/>
      <c r="EIA1036" s="232"/>
      <c r="EIB1036" s="35"/>
      <c r="EIC1036" s="232"/>
      <c r="EID1036" s="35"/>
      <c r="EIE1036" s="232"/>
      <c r="EIF1036" s="35"/>
      <c r="EIG1036" s="232"/>
      <c r="EIH1036" s="35"/>
      <c r="EII1036" s="232"/>
      <c r="EIJ1036" s="35"/>
      <c r="EIK1036" s="232"/>
      <c r="EIL1036" s="35"/>
      <c r="EIM1036" s="232"/>
      <c r="EIN1036" s="35"/>
      <c r="EIO1036" s="232"/>
      <c r="EIP1036" s="35"/>
      <c r="EIQ1036" s="232"/>
      <c r="EIR1036" s="35"/>
      <c r="EIS1036" s="232"/>
      <c r="EIT1036" s="35"/>
      <c r="EIU1036" s="232"/>
      <c r="EIV1036" s="35"/>
      <c r="EIW1036" s="232"/>
      <c r="EIX1036" s="35"/>
      <c r="EIY1036" s="232"/>
      <c r="EIZ1036" s="35"/>
      <c r="EJA1036" s="232"/>
      <c r="EJB1036" s="35"/>
      <c r="EJC1036" s="232"/>
      <c r="EJD1036" s="35"/>
      <c r="EJE1036" s="232"/>
      <c r="EJF1036" s="35"/>
      <c r="EJG1036" s="232"/>
      <c r="EJH1036" s="35"/>
      <c r="EJI1036" s="232"/>
      <c r="EJJ1036" s="35"/>
      <c r="EJK1036" s="232"/>
      <c r="EJL1036" s="35"/>
      <c r="EJM1036" s="232"/>
      <c r="EJN1036" s="35"/>
      <c r="EJO1036" s="232"/>
      <c r="EJP1036" s="35"/>
      <c r="EJQ1036" s="232"/>
      <c r="EJR1036" s="35"/>
      <c r="EJS1036" s="232"/>
      <c r="EJT1036" s="35"/>
      <c r="EJU1036" s="232"/>
      <c r="EJV1036" s="35"/>
      <c r="EJW1036" s="232"/>
      <c r="EJX1036" s="35"/>
      <c r="EJY1036" s="232"/>
      <c r="EJZ1036" s="35"/>
      <c r="EKA1036" s="232"/>
      <c r="EKB1036" s="35"/>
      <c r="EKC1036" s="232"/>
      <c r="EKD1036" s="35"/>
      <c r="EKE1036" s="232"/>
      <c r="EKF1036" s="35"/>
      <c r="EKG1036" s="232"/>
      <c r="EKH1036" s="35"/>
      <c r="EKI1036" s="232"/>
      <c r="EKJ1036" s="35"/>
      <c r="EKK1036" s="232"/>
      <c r="EKL1036" s="35"/>
      <c r="EKM1036" s="232"/>
      <c r="EKN1036" s="35"/>
      <c r="EKO1036" s="232"/>
      <c r="EKP1036" s="35"/>
      <c r="EKQ1036" s="232"/>
      <c r="EKR1036" s="35"/>
      <c r="EKS1036" s="232"/>
      <c r="EKT1036" s="35"/>
      <c r="EKU1036" s="232"/>
      <c r="EKV1036" s="35"/>
      <c r="EKW1036" s="232"/>
      <c r="EKX1036" s="35"/>
      <c r="EKY1036" s="232"/>
      <c r="EKZ1036" s="35"/>
      <c r="ELA1036" s="232"/>
      <c r="ELB1036" s="35"/>
      <c r="ELC1036" s="232"/>
      <c r="ELD1036" s="35"/>
      <c r="ELE1036" s="232"/>
      <c r="ELF1036" s="35"/>
      <c r="ELG1036" s="232"/>
      <c r="ELH1036" s="35"/>
      <c r="ELI1036" s="232"/>
      <c r="ELJ1036" s="35"/>
      <c r="ELK1036" s="232"/>
      <c r="ELL1036" s="35"/>
      <c r="ELM1036" s="232"/>
      <c r="ELN1036" s="35"/>
      <c r="ELO1036" s="232"/>
      <c r="ELP1036" s="35"/>
      <c r="ELQ1036" s="232"/>
      <c r="ELR1036" s="35"/>
      <c r="ELS1036" s="232"/>
      <c r="ELT1036" s="35"/>
      <c r="ELU1036" s="232"/>
      <c r="ELV1036" s="35"/>
      <c r="ELW1036" s="232"/>
      <c r="ELX1036" s="35"/>
      <c r="ELY1036" s="232"/>
      <c r="ELZ1036" s="35"/>
      <c r="EMA1036" s="232"/>
      <c r="EMB1036" s="35"/>
      <c r="EMC1036" s="232"/>
      <c r="EMD1036" s="35"/>
      <c r="EME1036" s="232"/>
      <c r="EMF1036" s="35"/>
      <c r="EMG1036" s="232"/>
      <c r="EMH1036" s="35"/>
      <c r="EMI1036" s="232"/>
      <c r="EMJ1036" s="35"/>
      <c r="EMK1036" s="232"/>
      <c r="EML1036" s="35"/>
      <c r="EMM1036" s="232"/>
      <c r="EMN1036" s="35"/>
      <c r="EMO1036" s="232"/>
      <c r="EMP1036" s="35"/>
      <c r="EMQ1036" s="232"/>
      <c r="EMR1036" s="35"/>
      <c r="EMS1036" s="232"/>
      <c r="EMT1036" s="35"/>
      <c r="EMU1036" s="232"/>
      <c r="EMV1036" s="35"/>
      <c r="EMW1036" s="232"/>
      <c r="EMX1036" s="35"/>
      <c r="EMY1036" s="232"/>
      <c r="EMZ1036" s="35"/>
      <c r="ENA1036" s="232"/>
      <c r="ENB1036" s="35"/>
      <c r="ENC1036" s="232"/>
      <c r="END1036" s="35"/>
      <c r="ENE1036" s="232"/>
      <c r="ENF1036" s="35"/>
      <c r="ENG1036" s="232"/>
      <c r="ENH1036" s="35"/>
      <c r="ENI1036" s="232"/>
      <c r="ENJ1036" s="35"/>
      <c r="ENK1036" s="232"/>
      <c r="ENL1036" s="35"/>
      <c r="ENM1036" s="232"/>
      <c r="ENN1036" s="35"/>
      <c r="ENO1036" s="232"/>
      <c r="ENP1036" s="35"/>
      <c r="ENQ1036" s="232"/>
      <c r="ENR1036" s="35"/>
      <c r="ENS1036" s="232"/>
      <c r="ENT1036" s="35"/>
      <c r="ENU1036" s="232"/>
      <c r="ENV1036" s="35"/>
      <c r="ENW1036" s="232"/>
      <c r="ENX1036" s="35"/>
      <c r="ENY1036" s="232"/>
      <c r="ENZ1036" s="35"/>
      <c r="EOA1036" s="232"/>
      <c r="EOB1036" s="35"/>
      <c r="EOC1036" s="232"/>
      <c r="EOD1036" s="35"/>
      <c r="EOE1036" s="232"/>
      <c r="EOF1036" s="35"/>
      <c r="EOG1036" s="232"/>
      <c r="EOH1036" s="35"/>
      <c r="EOI1036" s="232"/>
      <c r="EOJ1036" s="35"/>
      <c r="EOK1036" s="232"/>
      <c r="EOL1036" s="35"/>
      <c r="EOM1036" s="232"/>
      <c r="EON1036" s="35"/>
      <c r="EOO1036" s="232"/>
      <c r="EOP1036" s="35"/>
      <c r="EOQ1036" s="232"/>
      <c r="EOR1036" s="35"/>
      <c r="EOS1036" s="232"/>
      <c r="EOT1036" s="35"/>
      <c r="EOU1036" s="232"/>
      <c r="EOV1036" s="35"/>
      <c r="EOW1036" s="232"/>
      <c r="EOX1036" s="35"/>
      <c r="EOY1036" s="232"/>
      <c r="EOZ1036" s="35"/>
      <c r="EPA1036" s="232"/>
      <c r="EPB1036" s="35"/>
      <c r="EPC1036" s="232"/>
      <c r="EPD1036" s="35"/>
      <c r="EPE1036" s="232"/>
      <c r="EPF1036" s="35"/>
      <c r="EPG1036" s="232"/>
      <c r="EPH1036" s="35"/>
      <c r="EPI1036" s="232"/>
      <c r="EPJ1036" s="35"/>
      <c r="EPK1036" s="232"/>
      <c r="EPL1036" s="35"/>
      <c r="EPM1036" s="232"/>
      <c r="EPN1036" s="35"/>
      <c r="EPO1036" s="232"/>
      <c r="EPP1036" s="35"/>
      <c r="EPQ1036" s="232"/>
      <c r="EPR1036" s="35"/>
      <c r="EPS1036" s="232"/>
      <c r="EPT1036" s="35"/>
      <c r="EPU1036" s="232"/>
      <c r="EPV1036" s="35"/>
      <c r="EPW1036" s="232"/>
      <c r="EPX1036" s="35"/>
      <c r="EPY1036" s="232"/>
      <c r="EPZ1036" s="35"/>
      <c r="EQA1036" s="232"/>
      <c r="EQB1036" s="35"/>
      <c r="EQC1036" s="232"/>
      <c r="EQD1036" s="35"/>
      <c r="EQE1036" s="232"/>
      <c r="EQF1036" s="35"/>
      <c r="EQG1036" s="232"/>
      <c r="EQH1036" s="35"/>
      <c r="EQI1036" s="232"/>
      <c r="EQJ1036" s="35"/>
      <c r="EQK1036" s="232"/>
      <c r="EQL1036" s="35"/>
      <c r="EQM1036" s="232"/>
      <c r="EQN1036" s="35"/>
      <c r="EQO1036" s="232"/>
      <c r="EQP1036" s="35"/>
      <c r="EQQ1036" s="232"/>
      <c r="EQR1036" s="35"/>
      <c r="EQS1036" s="232"/>
      <c r="EQT1036" s="35"/>
      <c r="EQU1036" s="232"/>
      <c r="EQV1036" s="35"/>
      <c r="EQW1036" s="232"/>
      <c r="EQX1036" s="35"/>
      <c r="EQY1036" s="232"/>
      <c r="EQZ1036" s="35"/>
      <c r="ERA1036" s="232"/>
      <c r="ERB1036" s="35"/>
      <c r="ERC1036" s="232"/>
      <c r="ERD1036" s="35"/>
      <c r="ERE1036" s="232"/>
      <c r="ERF1036" s="35"/>
      <c r="ERG1036" s="232"/>
      <c r="ERH1036" s="35"/>
      <c r="ERI1036" s="232"/>
      <c r="ERJ1036" s="35"/>
      <c r="ERK1036" s="232"/>
      <c r="ERL1036" s="35"/>
      <c r="ERM1036" s="232"/>
      <c r="ERN1036" s="35"/>
      <c r="ERO1036" s="232"/>
      <c r="ERP1036" s="35"/>
      <c r="ERQ1036" s="232"/>
      <c r="ERR1036" s="35"/>
      <c r="ERS1036" s="232"/>
      <c r="ERT1036" s="35"/>
      <c r="ERU1036" s="232"/>
      <c r="ERV1036" s="35"/>
      <c r="ERW1036" s="232"/>
      <c r="ERX1036" s="35"/>
      <c r="ERY1036" s="232"/>
      <c r="ERZ1036" s="35"/>
      <c r="ESA1036" s="232"/>
      <c r="ESB1036" s="35"/>
      <c r="ESC1036" s="232"/>
      <c r="ESD1036" s="35"/>
      <c r="ESE1036" s="232"/>
      <c r="ESF1036" s="35"/>
      <c r="ESG1036" s="232"/>
      <c r="ESH1036" s="35"/>
      <c r="ESI1036" s="232"/>
      <c r="ESJ1036" s="35"/>
      <c r="ESK1036" s="232"/>
      <c r="ESL1036" s="35"/>
      <c r="ESM1036" s="232"/>
      <c r="ESN1036" s="35"/>
      <c r="ESO1036" s="232"/>
      <c r="ESP1036" s="35"/>
      <c r="ESQ1036" s="232"/>
      <c r="ESR1036" s="35"/>
      <c r="ESS1036" s="232"/>
      <c r="EST1036" s="35"/>
      <c r="ESU1036" s="232"/>
      <c r="ESV1036" s="35"/>
      <c r="ESW1036" s="232"/>
      <c r="ESX1036" s="35"/>
      <c r="ESY1036" s="232"/>
      <c r="ESZ1036" s="35"/>
      <c r="ETA1036" s="232"/>
      <c r="ETB1036" s="35"/>
      <c r="ETC1036" s="232"/>
      <c r="ETD1036" s="35"/>
      <c r="ETE1036" s="232"/>
      <c r="ETF1036" s="35"/>
      <c r="ETG1036" s="232"/>
      <c r="ETH1036" s="35"/>
      <c r="ETI1036" s="232"/>
      <c r="ETJ1036" s="35"/>
      <c r="ETK1036" s="232"/>
      <c r="ETL1036" s="35"/>
      <c r="ETM1036" s="232"/>
      <c r="ETN1036" s="35"/>
      <c r="ETO1036" s="232"/>
      <c r="ETP1036" s="35"/>
      <c r="ETQ1036" s="232"/>
      <c r="ETR1036" s="35"/>
      <c r="ETS1036" s="232"/>
      <c r="ETT1036" s="35"/>
      <c r="ETU1036" s="232"/>
      <c r="ETV1036" s="35"/>
      <c r="ETW1036" s="232"/>
      <c r="ETX1036" s="35"/>
      <c r="ETY1036" s="232"/>
      <c r="ETZ1036" s="35"/>
      <c r="EUA1036" s="232"/>
      <c r="EUB1036" s="35"/>
      <c r="EUC1036" s="232"/>
      <c r="EUD1036" s="35"/>
      <c r="EUE1036" s="232"/>
      <c r="EUF1036" s="35"/>
      <c r="EUG1036" s="232"/>
      <c r="EUH1036" s="35"/>
      <c r="EUI1036" s="232"/>
      <c r="EUJ1036" s="35"/>
      <c r="EUK1036" s="232"/>
      <c r="EUL1036" s="35"/>
      <c r="EUM1036" s="232"/>
      <c r="EUN1036" s="35"/>
      <c r="EUO1036" s="232"/>
      <c r="EUP1036" s="35"/>
      <c r="EUQ1036" s="232"/>
      <c r="EUR1036" s="35"/>
      <c r="EUS1036" s="232"/>
      <c r="EUT1036" s="35"/>
      <c r="EUU1036" s="232"/>
      <c r="EUV1036" s="35"/>
      <c r="EUW1036" s="232"/>
      <c r="EUX1036" s="35"/>
      <c r="EUY1036" s="232"/>
      <c r="EUZ1036" s="35"/>
      <c r="EVA1036" s="232"/>
      <c r="EVB1036" s="35"/>
      <c r="EVC1036" s="232"/>
      <c r="EVD1036" s="35"/>
      <c r="EVE1036" s="232"/>
      <c r="EVF1036" s="35"/>
      <c r="EVG1036" s="232"/>
      <c r="EVH1036" s="35"/>
      <c r="EVI1036" s="232"/>
      <c r="EVJ1036" s="35"/>
      <c r="EVK1036" s="232"/>
      <c r="EVL1036" s="35"/>
      <c r="EVM1036" s="232"/>
      <c r="EVN1036" s="35"/>
      <c r="EVO1036" s="232"/>
      <c r="EVP1036" s="35"/>
      <c r="EVQ1036" s="232"/>
      <c r="EVR1036" s="35"/>
      <c r="EVS1036" s="232"/>
      <c r="EVT1036" s="35"/>
      <c r="EVU1036" s="232"/>
      <c r="EVV1036" s="35"/>
      <c r="EVW1036" s="232"/>
      <c r="EVX1036" s="35"/>
      <c r="EVY1036" s="232"/>
      <c r="EVZ1036" s="35"/>
      <c r="EWA1036" s="232"/>
      <c r="EWB1036" s="35"/>
      <c r="EWC1036" s="232"/>
      <c r="EWD1036" s="35"/>
      <c r="EWE1036" s="232"/>
      <c r="EWF1036" s="35"/>
      <c r="EWG1036" s="232"/>
      <c r="EWH1036" s="35"/>
      <c r="EWI1036" s="232"/>
      <c r="EWJ1036" s="35"/>
      <c r="EWK1036" s="232"/>
      <c r="EWL1036" s="35"/>
      <c r="EWM1036" s="232"/>
      <c r="EWN1036" s="35"/>
      <c r="EWO1036" s="232"/>
      <c r="EWP1036" s="35"/>
      <c r="EWQ1036" s="232"/>
      <c r="EWR1036" s="35"/>
      <c r="EWS1036" s="232"/>
      <c r="EWT1036" s="35"/>
      <c r="EWU1036" s="232"/>
      <c r="EWV1036" s="35"/>
      <c r="EWW1036" s="232"/>
      <c r="EWX1036" s="35"/>
      <c r="EWY1036" s="232"/>
      <c r="EWZ1036" s="35"/>
      <c r="EXA1036" s="232"/>
      <c r="EXB1036" s="35"/>
      <c r="EXC1036" s="232"/>
      <c r="EXD1036" s="35"/>
      <c r="EXE1036" s="232"/>
      <c r="EXF1036" s="35"/>
      <c r="EXG1036" s="232"/>
      <c r="EXH1036" s="35"/>
      <c r="EXI1036" s="232"/>
      <c r="EXJ1036" s="35"/>
      <c r="EXK1036" s="232"/>
      <c r="EXL1036" s="35"/>
      <c r="EXM1036" s="232"/>
      <c r="EXN1036" s="35"/>
      <c r="EXO1036" s="232"/>
      <c r="EXP1036" s="35"/>
      <c r="EXQ1036" s="232"/>
      <c r="EXR1036" s="35"/>
      <c r="EXS1036" s="232"/>
      <c r="EXT1036" s="35"/>
      <c r="EXU1036" s="232"/>
      <c r="EXV1036" s="35"/>
      <c r="EXW1036" s="232"/>
      <c r="EXX1036" s="35"/>
      <c r="EXY1036" s="232"/>
      <c r="EXZ1036" s="35"/>
      <c r="EYA1036" s="232"/>
      <c r="EYB1036" s="35"/>
      <c r="EYC1036" s="232"/>
      <c r="EYD1036" s="35"/>
      <c r="EYE1036" s="232"/>
      <c r="EYF1036" s="35"/>
      <c r="EYG1036" s="232"/>
      <c r="EYH1036" s="35"/>
      <c r="EYI1036" s="232"/>
      <c r="EYJ1036" s="35"/>
      <c r="EYK1036" s="232"/>
      <c r="EYL1036" s="35"/>
      <c r="EYM1036" s="232"/>
      <c r="EYN1036" s="35"/>
      <c r="EYO1036" s="232"/>
      <c r="EYP1036" s="35"/>
      <c r="EYQ1036" s="232"/>
      <c r="EYR1036" s="35"/>
      <c r="EYS1036" s="232"/>
      <c r="EYT1036" s="35"/>
      <c r="EYU1036" s="232"/>
      <c r="EYV1036" s="35"/>
      <c r="EYW1036" s="232"/>
      <c r="EYX1036" s="35"/>
      <c r="EYY1036" s="232"/>
      <c r="EYZ1036" s="35"/>
      <c r="EZA1036" s="232"/>
      <c r="EZB1036" s="35"/>
      <c r="EZC1036" s="232"/>
      <c r="EZD1036" s="35"/>
      <c r="EZE1036" s="232"/>
      <c r="EZF1036" s="35"/>
      <c r="EZG1036" s="232"/>
      <c r="EZH1036" s="35"/>
      <c r="EZI1036" s="232"/>
      <c r="EZJ1036" s="35"/>
      <c r="EZK1036" s="232"/>
      <c r="EZL1036" s="35"/>
      <c r="EZM1036" s="232"/>
      <c r="EZN1036" s="35"/>
      <c r="EZO1036" s="232"/>
      <c r="EZP1036" s="35"/>
      <c r="EZQ1036" s="232"/>
      <c r="EZR1036" s="35"/>
      <c r="EZS1036" s="232"/>
      <c r="EZT1036" s="35"/>
      <c r="EZU1036" s="232"/>
      <c r="EZV1036" s="35"/>
      <c r="EZW1036" s="232"/>
      <c r="EZX1036" s="35"/>
      <c r="EZY1036" s="232"/>
      <c r="EZZ1036" s="35"/>
      <c r="FAA1036" s="232"/>
      <c r="FAB1036" s="35"/>
      <c r="FAC1036" s="232"/>
      <c r="FAD1036" s="35"/>
      <c r="FAE1036" s="232"/>
      <c r="FAF1036" s="35"/>
      <c r="FAG1036" s="232"/>
      <c r="FAH1036" s="35"/>
      <c r="FAI1036" s="232"/>
      <c r="FAJ1036" s="35"/>
      <c r="FAK1036" s="232"/>
      <c r="FAL1036" s="35"/>
      <c r="FAM1036" s="232"/>
      <c r="FAN1036" s="35"/>
      <c r="FAO1036" s="232"/>
      <c r="FAP1036" s="35"/>
      <c r="FAQ1036" s="232"/>
      <c r="FAR1036" s="35"/>
      <c r="FAS1036" s="232"/>
      <c r="FAT1036" s="35"/>
      <c r="FAU1036" s="232"/>
      <c r="FAV1036" s="35"/>
      <c r="FAW1036" s="232"/>
      <c r="FAX1036" s="35"/>
      <c r="FAY1036" s="232"/>
      <c r="FAZ1036" s="35"/>
      <c r="FBA1036" s="232"/>
      <c r="FBB1036" s="35"/>
      <c r="FBC1036" s="232"/>
      <c r="FBD1036" s="35"/>
      <c r="FBE1036" s="232"/>
      <c r="FBF1036" s="35"/>
      <c r="FBG1036" s="232"/>
      <c r="FBH1036" s="35"/>
      <c r="FBI1036" s="232"/>
      <c r="FBJ1036" s="35"/>
      <c r="FBK1036" s="232"/>
      <c r="FBL1036" s="35"/>
      <c r="FBM1036" s="232"/>
      <c r="FBN1036" s="35"/>
      <c r="FBO1036" s="232"/>
      <c r="FBP1036" s="35"/>
      <c r="FBQ1036" s="232"/>
      <c r="FBR1036" s="35"/>
      <c r="FBS1036" s="232"/>
      <c r="FBT1036" s="35"/>
      <c r="FBU1036" s="232"/>
      <c r="FBV1036" s="35"/>
      <c r="FBW1036" s="232"/>
      <c r="FBX1036" s="35"/>
      <c r="FBY1036" s="232"/>
      <c r="FBZ1036" s="35"/>
      <c r="FCA1036" s="232"/>
      <c r="FCB1036" s="35"/>
      <c r="FCC1036" s="232"/>
      <c r="FCD1036" s="35"/>
      <c r="FCE1036" s="232"/>
      <c r="FCF1036" s="35"/>
      <c r="FCG1036" s="232"/>
      <c r="FCH1036" s="35"/>
      <c r="FCI1036" s="232"/>
      <c r="FCJ1036" s="35"/>
      <c r="FCK1036" s="232"/>
      <c r="FCL1036" s="35"/>
      <c r="FCM1036" s="232"/>
      <c r="FCN1036" s="35"/>
      <c r="FCO1036" s="232"/>
      <c r="FCP1036" s="35"/>
      <c r="FCQ1036" s="232"/>
      <c r="FCR1036" s="35"/>
      <c r="FCS1036" s="232"/>
      <c r="FCT1036" s="35"/>
      <c r="FCU1036" s="232"/>
      <c r="FCV1036" s="35"/>
      <c r="FCW1036" s="232"/>
      <c r="FCX1036" s="35"/>
      <c r="FCY1036" s="232"/>
      <c r="FCZ1036" s="35"/>
      <c r="FDA1036" s="232"/>
      <c r="FDB1036" s="35"/>
      <c r="FDC1036" s="232"/>
      <c r="FDD1036" s="35"/>
      <c r="FDE1036" s="232"/>
      <c r="FDF1036" s="35"/>
      <c r="FDG1036" s="232"/>
      <c r="FDH1036" s="35"/>
      <c r="FDI1036" s="232"/>
      <c r="FDJ1036" s="35"/>
      <c r="FDK1036" s="232"/>
      <c r="FDL1036" s="35"/>
      <c r="FDM1036" s="232"/>
      <c r="FDN1036" s="35"/>
      <c r="FDO1036" s="232"/>
      <c r="FDP1036" s="35"/>
      <c r="FDQ1036" s="232"/>
      <c r="FDR1036" s="35"/>
      <c r="FDS1036" s="232"/>
      <c r="FDT1036" s="35"/>
      <c r="FDU1036" s="232"/>
      <c r="FDV1036" s="35"/>
      <c r="FDW1036" s="232"/>
      <c r="FDX1036" s="35"/>
      <c r="FDY1036" s="232"/>
      <c r="FDZ1036" s="35"/>
      <c r="FEA1036" s="232"/>
      <c r="FEB1036" s="35"/>
      <c r="FEC1036" s="232"/>
      <c r="FED1036" s="35"/>
      <c r="FEE1036" s="232"/>
      <c r="FEF1036" s="35"/>
      <c r="FEG1036" s="232"/>
      <c r="FEH1036" s="35"/>
      <c r="FEI1036" s="232"/>
      <c r="FEJ1036" s="35"/>
      <c r="FEK1036" s="232"/>
      <c r="FEL1036" s="35"/>
      <c r="FEM1036" s="232"/>
      <c r="FEN1036" s="35"/>
      <c r="FEO1036" s="232"/>
      <c r="FEP1036" s="35"/>
      <c r="FEQ1036" s="232"/>
      <c r="FER1036" s="35"/>
      <c r="FES1036" s="232"/>
      <c r="FET1036" s="35"/>
      <c r="FEU1036" s="232"/>
      <c r="FEV1036" s="35"/>
      <c r="FEW1036" s="232"/>
      <c r="FEX1036" s="35"/>
      <c r="FEY1036" s="232"/>
      <c r="FEZ1036" s="35"/>
      <c r="FFA1036" s="232"/>
      <c r="FFB1036" s="35"/>
      <c r="FFC1036" s="232"/>
      <c r="FFD1036" s="35"/>
      <c r="FFE1036" s="232"/>
      <c r="FFF1036" s="35"/>
      <c r="FFG1036" s="232"/>
      <c r="FFH1036" s="35"/>
      <c r="FFI1036" s="232"/>
      <c r="FFJ1036" s="35"/>
      <c r="FFK1036" s="232"/>
      <c r="FFL1036" s="35"/>
      <c r="FFM1036" s="232"/>
      <c r="FFN1036" s="35"/>
      <c r="FFO1036" s="232"/>
      <c r="FFP1036" s="35"/>
      <c r="FFQ1036" s="232"/>
      <c r="FFR1036" s="35"/>
      <c r="FFS1036" s="232"/>
      <c r="FFT1036" s="35"/>
      <c r="FFU1036" s="232"/>
      <c r="FFV1036" s="35"/>
      <c r="FFW1036" s="232"/>
      <c r="FFX1036" s="35"/>
      <c r="FFY1036" s="232"/>
      <c r="FFZ1036" s="35"/>
      <c r="FGA1036" s="232"/>
      <c r="FGB1036" s="35"/>
      <c r="FGC1036" s="232"/>
      <c r="FGD1036" s="35"/>
      <c r="FGE1036" s="232"/>
      <c r="FGF1036" s="35"/>
      <c r="FGG1036" s="232"/>
      <c r="FGH1036" s="35"/>
      <c r="FGI1036" s="232"/>
      <c r="FGJ1036" s="35"/>
      <c r="FGK1036" s="232"/>
      <c r="FGL1036" s="35"/>
      <c r="FGM1036" s="232"/>
      <c r="FGN1036" s="35"/>
      <c r="FGO1036" s="232"/>
      <c r="FGP1036" s="35"/>
      <c r="FGQ1036" s="232"/>
      <c r="FGR1036" s="35"/>
      <c r="FGS1036" s="232"/>
      <c r="FGT1036" s="35"/>
      <c r="FGU1036" s="232"/>
      <c r="FGV1036" s="35"/>
      <c r="FGW1036" s="232"/>
      <c r="FGX1036" s="35"/>
      <c r="FGY1036" s="232"/>
      <c r="FGZ1036" s="35"/>
      <c r="FHA1036" s="232"/>
      <c r="FHB1036" s="35"/>
      <c r="FHC1036" s="232"/>
      <c r="FHD1036" s="35"/>
      <c r="FHE1036" s="232"/>
      <c r="FHF1036" s="35"/>
      <c r="FHG1036" s="232"/>
      <c r="FHH1036" s="35"/>
      <c r="FHI1036" s="232"/>
      <c r="FHJ1036" s="35"/>
      <c r="FHK1036" s="232"/>
      <c r="FHL1036" s="35"/>
      <c r="FHM1036" s="232"/>
      <c r="FHN1036" s="35"/>
      <c r="FHO1036" s="232"/>
      <c r="FHP1036" s="35"/>
      <c r="FHQ1036" s="232"/>
      <c r="FHR1036" s="35"/>
      <c r="FHS1036" s="232"/>
      <c r="FHT1036" s="35"/>
      <c r="FHU1036" s="232"/>
      <c r="FHV1036" s="35"/>
      <c r="FHW1036" s="232"/>
      <c r="FHX1036" s="35"/>
      <c r="FHY1036" s="232"/>
      <c r="FHZ1036" s="35"/>
      <c r="FIA1036" s="232"/>
      <c r="FIB1036" s="35"/>
      <c r="FIC1036" s="232"/>
      <c r="FID1036" s="35"/>
      <c r="FIE1036" s="232"/>
      <c r="FIF1036" s="35"/>
      <c r="FIG1036" s="232"/>
      <c r="FIH1036" s="35"/>
      <c r="FII1036" s="232"/>
      <c r="FIJ1036" s="35"/>
      <c r="FIK1036" s="232"/>
      <c r="FIL1036" s="35"/>
      <c r="FIM1036" s="232"/>
      <c r="FIN1036" s="35"/>
      <c r="FIO1036" s="232"/>
      <c r="FIP1036" s="35"/>
      <c r="FIQ1036" s="232"/>
      <c r="FIR1036" s="35"/>
      <c r="FIS1036" s="232"/>
      <c r="FIT1036" s="35"/>
      <c r="FIU1036" s="232"/>
      <c r="FIV1036" s="35"/>
      <c r="FIW1036" s="232"/>
      <c r="FIX1036" s="35"/>
      <c r="FIY1036" s="232"/>
      <c r="FIZ1036" s="35"/>
      <c r="FJA1036" s="232"/>
      <c r="FJB1036" s="35"/>
      <c r="FJC1036" s="232"/>
      <c r="FJD1036" s="35"/>
      <c r="FJE1036" s="232"/>
      <c r="FJF1036" s="35"/>
      <c r="FJG1036" s="232"/>
      <c r="FJH1036" s="35"/>
      <c r="FJI1036" s="232"/>
      <c r="FJJ1036" s="35"/>
      <c r="FJK1036" s="232"/>
      <c r="FJL1036" s="35"/>
      <c r="FJM1036" s="232"/>
      <c r="FJN1036" s="35"/>
      <c r="FJO1036" s="232"/>
      <c r="FJP1036" s="35"/>
      <c r="FJQ1036" s="232"/>
      <c r="FJR1036" s="35"/>
      <c r="FJS1036" s="232"/>
      <c r="FJT1036" s="35"/>
      <c r="FJU1036" s="232"/>
      <c r="FJV1036" s="35"/>
      <c r="FJW1036" s="232"/>
      <c r="FJX1036" s="35"/>
      <c r="FJY1036" s="232"/>
      <c r="FJZ1036" s="35"/>
      <c r="FKA1036" s="232"/>
      <c r="FKB1036" s="35"/>
      <c r="FKC1036" s="232"/>
      <c r="FKD1036" s="35"/>
      <c r="FKE1036" s="232"/>
      <c r="FKF1036" s="35"/>
      <c r="FKG1036" s="232"/>
      <c r="FKH1036" s="35"/>
      <c r="FKI1036" s="232"/>
      <c r="FKJ1036" s="35"/>
      <c r="FKK1036" s="232"/>
      <c r="FKL1036" s="35"/>
      <c r="FKM1036" s="232"/>
      <c r="FKN1036" s="35"/>
      <c r="FKO1036" s="232"/>
      <c r="FKP1036" s="35"/>
      <c r="FKQ1036" s="232"/>
      <c r="FKR1036" s="35"/>
      <c r="FKS1036" s="232"/>
      <c r="FKT1036" s="35"/>
      <c r="FKU1036" s="232"/>
      <c r="FKV1036" s="35"/>
      <c r="FKW1036" s="232"/>
      <c r="FKX1036" s="35"/>
      <c r="FKY1036" s="232"/>
      <c r="FKZ1036" s="35"/>
      <c r="FLA1036" s="232"/>
      <c r="FLB1036" s="35"/>
      <c r="FLC1036" s="232"/>
      <c r="FLD1036" s="35"/>
      <c r="FLE1036" s="232"/>
      <c r="FLF1036" s="35"/>
      <c r="FLG1036" s="232"/>
      <c r="FLH1036" s="35"/>
      <c r="FLI1036" s="232"/>
      <c r="FLJ1036" s="35"/>
      <c r="FLK1036" s="232"/>
      <c r="FLL1036" s="35"/>
      <c r="FLM1036" s="232"/>
      <c r="FLN1036" s="35"/>
      <c r="FLO1036" s="232"/>
      <c r="FLP1036" s="35"/>
      <c r="FLQ1036" s="232"/>
      <c r="FLR1036" s="35"/>
      <c r="FLS1036" s="232"/>
      <c r="FLT1036" s="35"/>
      <c r="FLU1036" s="232"/>
      <c r="FLV1036" s="35"/>
      <c r="FLW1036" s="232"/>
      <c r="FLX1036" s="35"/>
      <c r="FLY1036" s="232"/>
      <c r="FLZ1036" s="35"/>
      <c r="FMA1036" s="232"/>
      <c r="FMB1036" s="35"/>
      <c r="FMC1036" s="232"/>
      <c r="FMD1036" s="35"/>
      <c r="FME1036" s="232"/>
      <c r="FMF1036" s="35"/>
      <c r="FMG1036" s="232"/>
      <c r="FMH1036" s="35"/>
      <c r="FMI1036" s="232"/>
      <c r="FMJ1036" s="35"/>
      <c r="FMK1036" s="232"/>
      <c r="FML1036" s="35"/>
      <c r="FMM1036" s="232"/>
      <c r="FMN1036" s="35"/>
      <c r="FMO1036" s="232"/>
      <c r="FMP1036" s="35"/>
      <c r="FMQ1036" s="232"/>
      <c r="FMR1036" s="35"/>
      <c r="FMS1036" s="232"/>
      <c r="FMT1036" s="35"/>
      <c r="FMU1036" s="232"/>
      <c r="FMV1036" s="35"/>
      <c r="FMW1036" s="232"/>
      <c r="FMX1036" s="35"/>
      <c r="FMY1036" s="232"/>
      <c r="FMZ1036" s="35"/>
      <c r="FNA1036" s="232"/>
      <c r="FNB1036" s="35"/>
      <c r="FNC1036" s="232"/>
      <c r="FND1036" s="35"/>
      <c r="FNE1036" s="232"/>
      <c r="FNF1036" s="35"/>
      <c r="FNG1036" s="232"/>
      <c r="FNH1036" s="35"/>
      <c r="FNI1036" s="232"/>
      <c r="FNJ1036" s="35"/>
      <c r="FNK1036" s="232"/>
      <c r="FNL1036" s="35"/>
      <c r="FNM1036" s="232"/>
      <c r="FNN1036" s="35"/>
      <c r="FNO1036" s="232"/>
      <c r="FNP1036" s="35"/>
      <c r="FNQ1036" s="232"/>
      <c r="FNR1036" s="35"/>
      <c r="FNS1036" s="232"/>
      <c r="FNT1036" s="35"/>
      <c r="FNU1036" s="232"/>
      <c r="FNV1036" s="35"/>
      <c r="FNW1036" s="232"/>
      <c r="FNX1036" s="35"/>
      <c r="FNY1036" s="232"/>
      <c r="FNZ1036" s="35"/>
      <c r="FOA1036" s="232"/>
      <c r="FOB1036" s="35"/>
      <c r="FOC1036" s="232"/>
      <c r="FOD1036" s="35"/>
      <c r="FOE1036" s="232"/>
      <c r="FOF1036" s="35"/>
      <c r="FOG1036" s="232"/>
      <c r="FOH1036" s="35"/>
      <c r="FOI1036" s="232"/>
      <c r="FOJ1036" s="35"/>
      <c r="FOK1036" s="232"/>
      <c r="FOL1036" s="35"/>
      <c r="FOM1036" s="232"/>
      <c r="FON1036" s="35"/>
      <c r="FOO1036" s="232"/>
      <c r="FOP1036" s="35"/>
      <c r="FOQ1036" s="232"/>
      <c r="FOR1036" s="35"/>
      <c r="FOS1036" s="232"/>
      <c r="FOT1036" s="35"/>
      <c r="FOU1036" s="232"/>
      <c r="FOV1036" s="35"/>
      <c r="FOW1036" s="232"/>
      <c r="FOX1036" s="35"/>
      <c r="FOY1036" s="232"/>
      <c r="FOZ1036" s="35"/>
      <c r="FPA1036" s="232"/>
      <c r="FPB1036" s="35"/>
      <c r="FPC1036" s="232"/>
      <c r="FPD1036" s="35"/>
      <c r="FPE1036" s="232"/>
      <c r="FPF1036" s="35"/>
      <c r="FPG1036" s="232"/>
      <c r="FPH1036" s="35"/>
      <c r="FPI1036" s="232"/>
      <c r="FPJ1036" s="35"/>
      <c r="FPK1036" s="232"/>
      <c r="FPL1036" s="35"/>
      <c r="FPM1036" s="232"/>
      <c r="FPN1036" s="35"/>
      <c r="FPO1036" s="232"/>
      <c r="FPP1036" s="35"/>
      <c r="FPQ1036" s="232"/>
      <c r="FPR1036" s="35"/>
      <c r="FPS1036" s="232"/>
      <c r="FPT1036" s="35"/>
      <c r="FPU1036" s="232"/>
      <c r="FPV1036" s="35"/>
      <c r="FPW1036" s="232"/>
      <c r="FPX1036" s="35"/>
      <c r="FPY1036" s="232"/>
      <c r="FPZ1036" s="35"/>
      <c r="FQA1036" s="232"/>
      <c r="FQB1036" s="35"/>
      <c r="FQC1036" s="232"/>
      <c r="FQD1036" s="35"/>
      <c r="FQE1036" s="232"/>
      <c r="FQF1036" s="35"/>
      <c r="FQG1036" s="232"/>
      <c r="FQH1036" s="35"/>
      <c r="FQI1036" s="232"/>
      <c r="FQJ1036" s="35"/>
      <c r="FQK1036" s="232"/>
      <c r="FQL1036" s="35"/>
      <c r="FQM1036" s="232"/>
      <c r="FQN1036" s="35"/>
      <c r="FQO1036" s="232"/>
      <c r="FQP1036" s="35"/>
      <c r="FQQ1036" s="232"/>
      <c r="FQR1036" s="35"/>
      <c r="FQS1036" s="232"/>
      <c r="FQT1036" s="35"/>
      <c r="FQU1036" s="232"/>
      <c r="FQV1036" s="35"/>
      <c r="FQW1036" s="232"/>
      <c r="FQX1036" s="35"/>
      <c r="FQY1036" s="232"/>
      <c r="FQZ1036" s="35"/>
      <c r="FRA1036" s="232"/>
      <c r="FRB1036" s="35"/>
      <c r="FRC1036" s="232"/>
      <c r="FRD1036" s="35"/>
      <c r="FRE1036" s="232"/>
      <c r="FRF1036" s="35"/>
      <c r="FRG1036" s="232"/>
      <c r="FRH1036" s="35"/>
      <c r="FRI1036" s="232"/>
      <c r="FRJ1036" s="35"/>
      <c r="FRK1036" s="232"/>
      <c r="FRL1036" s="35"/>
      <c r="FRM1036" s="232"/>
      <c r="FRN1036" s="35"/>
      <c r="FRO1036" s="232"/>
      <c r="FRP1036" s="35"/>
      <c r="FRQ1036" s="232"/>
      <c r="FRR1036" s="35"/>
      <c r="FRS1036" s="232"/>
      <c r="FRT1036" s="35"/>
      <c r="FRU1036" s="232"/>
      <c r="FRV1036" s="35"/>
      <c r="FRW1036" s="232"/>
      <c r="FRX1036" s="35"/>
      <c r="FRY1036" s="232"/>
      <c r="FRZ1036" s="35"/>
      <c r="FSA1036" s="232"/>
      <c r="FSB1036" s="35"/>
      <c r="FSC1036" s="232"/>
      <c r="FSD1036" s="35"/>
      <c r="FSE1036" s="232"/>
      <c r="FSF1036" s="35"/>
      <c r="FSG1036" s="232"/>
      <c r="FSH1036" s="35"/>
      <c r="FSI1036" s="232"/>
      <c r="FSJ1036" s="35"/>
      <c r="FSK1036" s="232"/>
      <c r="FSL1036" s="35"/>
      <c r="FSM1036" s="232"/>
      <c r="FSN1036" s="35"/>
      <c r="FSO1036" s="232"/>
      <c r="FSP1036" s="35"/>
      <c r="FSQ1036" s="232"/>
      <c r="FSR1036" s="35"/>
      <c r="FSS1036" s="232"/>
      <c r="FST1036" s="35"/>
      <c r="FSU1036" s="232"/>
      <c r="FSV1036" s="35"/>
      <c r="FSW1036" s="232"/>
      <c r="FSX1036" s="35"/>
      <c r="FSY1036" s="232"/>
      <c r="FSZ1036" s="35"/>
      <c r="FTA1036" s="232"/>
      <c r="FTB1036" s="35"/>
      <c r="FTC1036" s="232"/>
      <c r="FTD1036" s="35"/>
      <c r="FTE1036" s="232"/>
      <c r="FTF1036" s="35"/>
      <c r="FTG1036" s="232"/>
      <c r="FTH1036" s="35"/>
      <c r="FTI1036" s="232"/>
      <c r="FTJ1036" s="35"/>
      <c r="FTK1036" s="232"/>
      <c r="FTL1036" s="35"/>
      <c r="FTM1036" s="232"/>
      <c r="FTN1036" s="35"/>
      <c r="FTO1036" s="232"/>
      <c r="FTP1036" s="35"/>
      <c r="FTQ1036" s="232"/>
      <c r="FTR1036" s="35"/>
      <c r="FTS1036" s="232"/>
      <c r="FTT1036" s="35"/>
      <c r="FTU1036" s="232"/>
      <c r="FTV1036" s="35"/>
      <c r="FTW1036" s="232"/>
      <c r="FTX1036" s="35"/>
      <c r="FTY1036" s="232"/>
      <c r="FTZ1036" s="35"/>
      <c r="FUA1036" s="232"/>
      <c r="FUB1036" s="35"/>
      <c r="FUC1036" s="232"/>
      <c r="FUD1036" s="35"/>
      <c r="FUE1036" s="232"/>
      <c r="FUF1036" s="35"/>
      <c r="FUG1036" s="232"/>
      <c r="FUH1036" s="35"/>
      <c r="FUI1036" s="232"/>
      <c r="FUJ1036" s="35"/>
      <c r="FUK1036" s="232"/>
      <c r="FUL1036" s="35"/>
      <c r="FUM1036" s="232"/>
      <c r="FUN1036" s="35"/>
      <c r="FUO1036" s="232"/>
      <c r="FUP1036" s="35"/>
      <c r="FUQ1036" s="232"/>
      <c r="FUR1036" s="35"/>
      <c r="FUS1036" s="232"/>
      <c r="FUT1036" s="35"/>
      <c r="FUU1036" s="232"/>
      <c r="FUV1036" s="35"/>
      <c r="FUW1036" s="232"/>
      <c r="FUX1036" s="35"/>
      <c r="FUY1036" s="232"/>
      <c r="FUZ1036" s="35"/>
      <c r="FVA1036" s="232"/>
      <c r="FVB1036" s="35"/>
      <c r="FVC1036" s="232"/>
      <c r="FVD1036" s="35"/>
      <c r="FVE1036" s="232"/>
      <c r="FVF1036" s="35"/>
      <c r="FVG1036" s="232"/>
      <c r="FVH1036" s="35"/>
      <c r="FVI1036" s="232"/>
      <c r="FVJ1036" s="35"/>
      <c r="FVK1036" s="232"/>
      <c r="FVL1036" s="35"/>
      <c r="FVM1036" s="232"/>
      <c r="FVN1036" s="35"/>
      <c r="FVO1036" s="232"/>
      <c r="FVP1036" s="35"/>
      <c r="FVQ1036" s="232"/>
      <c r="FVR1036" s="35"/>
      <c r="FVS1036" s="232"/>
      <c r="FVT1036" s="35"/>
      <c r="FVU1036" s="232"/>
      <c r="FVV1036" s="35"/>
      <c r="FVW1036" s="232"/>
      <c r="FVX1036" s="35"/>
      <c r="FVY1036" s="232"/>
      <c r="FVZ1036" s="35"/>
      <c r="FWA1036" s="232"/>
      <c r="FWB1036" s="35"/>
      <c r="FWC1036" s="232"/>
      <c r="FWD1036" s="35"/>
      <c r="FWE1036" s="232"/>
      <c r="FWF1036" s="35"/>
      <c r="FWG1036" s="232"/>
      <c r="FWH1036" s="35"/>
      <c r="FWI1036" s="232"/>
      <c r="FWJ1036" s="35"/>
      <c r="FWK1036" s="232"/>
      <c r="FWL1036" s="35"/>
      <c r="FWM1036" s="232"/>
      <c r="FWN1036" s="35"/>
      <c r="FWO1036" s="232"/>
      <c r="FWP1036" s="35"/>
      <c r="FWQ1036" s="232"/>
      <c r="FWR1036" s="35"/>
      <c r="FWS1036" s="232"/>
      <c r="FWT1036" s="35"/>
      <c r="FWU1036" s="232"/>
      <c r="FWV1036" s="35"/>
      <c r="FWW1036" s="232"/>
      <c r="FWX1036" s="35"/>
      <c r="FWY1036" s="232"/>
      <c r="FWZ1036" s="35"/>
      <c r="FXA1036" s="232"/>
      <c r="FXB1036" s="35"/>
      <c r="FXC1036" s="232"/>
      <c r="FXD1036" s="35"/>
      <c r="FXE1036" s="232"/>
      <c r="FXF1036" s="35"/>
      <c r="FXG1036" s="232"/>
      <c r="FXH1036" s="35"/>
      <c r="FXI1036" s="232"/>
      <c r="FXJ1036" s="35"/>
      <c r="FXK1036" s="232"/>
      <c r="FXL1036" s="35"/>
      <c r="FXM1036" s="232"/>
      <c r="FXN1036" s="35"/>
      <c r="FXO1036" s="232"/>
      <c r="FXP1036" s="35"/>
      <c r="FXQ1036" s="232"/>
      <c r="FXR1036" s="35"/>
      <c r="FXS1036" s="232"/>
      <c r="FXT1036" s="35"/>
      <c r="FXU1036" s="232"/>
      <c r="FXV1036" s="35"/>
      <c r="FXW1036" s="232"/>
      <c r="FXX1036" s="35"/>
      <c r="FXY1036" s="232"/>
      <c r="FXZ1036" s="35"/>
      <c r="FYA1036" s="232"/>
      <c r="FYB1036" s="35"/>
      <c r="FYC1036" s="232"/>
      <c r="FYD1036" s="35"/>
      <c r="FYE1036" s="232"/>
      <c r="FYF1036" s="35"/>
      <c r="FYG1036" s="232"/>
      <c r="FYH1036" s="35"/>
      <c r="FYI1036" s="232"/>
      <c r="FYJ1036" s="35"/>
      <c r="FYK1036" s="232"/>
      <c r="FYL1036" s="35"/>
      <c r="FYM1036" s="232"/>
      <c r="FYN1036" s="35"/>
      <c r="FYO1036" s="232"/>
      <c r="FYP1036" s="35"/>
      <c r="FYQ1036" s="232"/>
      <c r="FYR1036" s="35"/>
      <c r="FYS1036" s="232"/>
      <c r="FYT1036" s="35"/>
      <c r="FYU1036" s="232"/>
      <c r="FYV1036" s="35"/>
      <c r="FYW1036" s="232"/>
      <c r="FYX1036" s="35"/>
      <c r="FYY1036" s="232"/>
      <c r="FYZ1036" s="35"/>
      <c r="FZA1036" s="232"/>
      <c r="FZB1036" s="35"/>
      <c r="FZC1036" s="232"/>
      <c r="FZD1036" s="35"/>
      <c r="FZE1036" s="232"/>
      <c r="FZF1036" s="35"/>
      <c r="FZG1036" s="232"/>
      <c r="FZH1036" s="35"/>
      <c r="FZI1036" s="232"/>
      <c r="FZJ1036" s="35"/>
      <c r="FZK1036" s="232"/>
      <c r="FZL1036" s="35"/>
      <c r="FZM1036" s="232"/>
      <c r="FZN1036" s="35"/>
      <c r="FZO1036" s="232"/>
      <c r="FZP1036" s="35"/>
      <c r="FZQ1036" s="232"/>
      <c r="FZR1036" s="35"/>
      <c r="FZS1036" s="232"/>
      <c r="FZT1036" s="35"/>
      <c r="FZU1036" s="232"/>
      <c r="FZV1036" s="35"/>
      <c r="FZW1036" s="232"/>
      <c r="FZX1036" s="35"/>
      <c r="FZY1036" s="232"/>
      <c r="FZZ1036" s="35"/>
      <c r="GAA1036" s="232"/>
      <c r="GAB1036" s="35"/>
      <c r="GAC1036" s="232"/>
      <c r="GAD1036" s="35"/>
      <c r="GAE1036" s="232"/>
      <c r="GAF1036" s="35"/>
      <c r="GAG1036" s="232"/>
      <c r="GAH1036" s="35"/>
      <c r="GAI1036" s="232"/>
      <c r="GAJ1036" s="35"/>
      <c r="GAK1036" s="232"/>
      <c r="GAL1036" s="35"/>
      <c r="GAM1036" s="232"/>
      <c r="GAN1036" s="35"/>
      <c r="GAO1036" s="232"/>
      <c r="GAP1036" s="35"/>
      <c r="GAQ1036" s="232"/>
      <c r="GAR1036" s="35"/>
      <c r="GAS1036" s="232"/>
      <c r="GAT1036" s="35"/>
      <c r="GAU1036" s="232"/>
      <c r="GAV1036" s="35"/>
      <c r="GAW1036" s="232"/>
      <c r="GAX1036" s="35"/>
      <c r="GAY1036" s="232"/>
      <c r="GAZ1036" s="35"/>
      <c r="GBA1036" s="232"/>
      <c r="GBB1036" s="35"/>
      <c r="GBC1036" s="232"/>
      <c r="GBD1036" s="35"/>
      <c r="GBE1036" s="232"/>
      <c r="GBF1036" s="35"/>
      <c r="GBG1036" s="232"/>
      <c r="GBH1036" s="35"/>
      <c r="GBI1036" s="232"/>
      <c r="GBJ1036" s="35"/>
      <c r="GBK1036" s="232"/>
      <c r="GBL1036" s="35"/>
      <c r="GBM1036" s="232"/>
      <c r="GBN1036" s="35"/>
      <c r="GBO1036" s="232"/>
      <c r="GBP1036" s="35"/>
      <c r="GBQ1036" s="232"/>
      <c r="GBR1036" s="35"/>
      <c r="GBS1036" s="232"/>
      <c r="GBT1036" s="35"/>
      <c r="GBU1036" s="232"/>
      <c r="GBV1036" s="35"/>
      <c r="GBW1036" s="232"/>
      <c r="GBX1036" s="35"/>
      <c r="GBY1036" s="232"/>
      <c r="GBZ1036" s="35"/>
      <c r="GCA1036" s="232"/>
      <c r="GCB1036" s="35"/>
      <c r="GCC1036" s="232"/>
      <c r="GCD1036" s="35"/>
      <c r="GCE1036" s="232"/>
      <c r="GCF1036" s="35"/>
      <c r="GCG1036" s="232"/>
      <c r="GCH1036" s="35"/>
      <c r="GCI1036" s="232"/>
      <c r="GCJ1036" s="35"/>
      <c r="GCK1036" s="232"/>
      <c r="GCL1036" s="35"/>
      <c r="GCM1036" s="232"/>
      <c r="GCN1036" s="35"/>
      <c r="GCO1036" s="232"/>
      <c r="GCP1036" s="35"/>
      <c r="GCQ1036" s="232"/>
      <c r="GCR1036" s="35"/>
      <c r="GCS1036" s="232"/>
      <c r="GCT1036" s="35"/>
      <c r="GCU1036" s="232"/>
      <c r="GCV1036" s="35"/>
      <c r="GCW1036" s="232"/>
      <c r="GCX1036" s="35"/>
      <c r="GCY1036" s="232"/>
      <c r="GCZ1036" s="35"/>
      <c r="GDA1036" s="232"/>
      <c r="GDB1036" s="35"/>
      <c r="GDC1036" s="232"/>
      <c r="GDD1036" s="35"/>
      <c r="GDE1036" s="232"/>
      <c r="GDF1036" s="35"/>
      <c r="GDG1036" s="232"/>
      <c r="GDH1036" s="35"/>
      <c r="GDI1036" s="232"/>
      <c r="GDJ1036" s="35"/>
      <c r="GDK1036" s="232"/>
      <c r="GDL1036" s="35"/>
      <c r="GDM1036" s="232"/>
      <c r="GDN1036" s="35"/>
      <c r="GDO1036" s="232"/>
      <c r="GDP1036" s="35"/>
      <c r="GDQ1036" s="232"/>
      <c r="GDR1036" s="35"/>
      <c r="GDS1036" s="232"/>
      <c r="GDT1036" s="35"/>
      <c r="GDU1036" s="232"/>
      <c r="GDV1036" s="35"/>
      <c r="GDW1036" s="232"/>
      <c r="GDX1036" s="35"/>
      <c r="GDY1036" s="232"/>
      <c r="GDZ1036" s="35"/>
      <c r="GEA1036" s="232"/>
      <c r="GEB1036" s="35"/>
      <c r="GEC1036" s="232"/>
      <c r="GED1036" s="35"/>
      <c r="GEE1036" s="232"/>
      <c r="GEF1036" s="35"/>
      <c r="GEG1036" s="232"/>
      <c r="GEH1036" s="35"/>
      <c r="GEI1036" s="232"/>
      <c r="GEJ1036" s="35"/>
      <c r="GEK1036" s="232"/>
      <c r="GEL1036" s="35"/>
      <c r="GEM1036" s="232"/>
      <c r="GEN1036" s="35"/>
      <c r="GEO1036" s="232"/>
      <c r="GEP1036" s="35"/>
      <c r="GEQ1036" s="232"/>
      <c r="GER1036" s="35"/>
      <c r="GES1036" s="232"/>
      <c r="GET1036" s="35"/>
      <c r="GEU1036" s="232"/>
      <c r="GEV1036" s="35"/>
      <c r="GEW1036" s="232"/>
      <c r="GEX1036" s="35"/>
      <c r="GEY1036" s="232"/>
      <c r="GEZ1036" s="35"/>
      <c r="GFA1036" s="232"/>
      <c r="GFB1036" s="35"/>
      <c r="GFC1036" s="232"/>
      <c r="GFD1036" s="35"/>
      <c r="GFE1036" s="232"/>
      <c r="GFF1036" s="35"/>
      <c r="GFG1036" s="232"/>
      <c r="GFH1036" s="35"/>
      <c r="GFI1036" s="232"/>
      <c r="GFJ1036" s="35"/>
      <c r="GFK1036" s="232"/>
      <c r="GFL1036" s="35"/>
      <c r="GFM1036" s="232"/>
      <c r="GFN1036" s="35"/>
      <c r="GFO1036" s="232"/>
      <c r="GFP1036" s="35"/>
      <c r="GFQ1036" s="232"/>
      <c r="GFR1036" s="35"/>
      <c r="GFS1036" s="232"/>
      <c r="GFT1036" s="35"/>
      <c r="GFU1036" s="232"/>
      <c r="GFV1036" s="35"/>
      <c r="GFW1036" s="232"/>
      <c r="GFX1036" s="35"/>
      <c r="GFY1036" s="232"/>
      <c r="GFZ1036" s="35"/>
      <c r="GGA1036" s="232"/>
      <c r="GGB1036" s="35"/>
      <c r="GGC1036" s="232"/>
      <c r="GGD1036" s="35"/>
      <c r="GGE1036" s="232"/>
      <c r="GGF1036" s="35"/>
      <c r="GGG1036" s="232"/>
      <c r="GGH1036" s="35"/>
      <c r="GGI1036" s="232"/>
      <c r="GGJ1036" s="35"/>
      <c r="GGK1036" s="232"/>
      <c r="GGL1036" s="35"/>
      <c r="GGM1036" s="232"/>
      <c r="GGN1036" s="35"/>
      <c r="GGO1036" s="232"/>
      <c r="GGP1036" s="35"/>
      <c r="GGQ1036" s="232"/>
      <c r="GGR1036" s="35"/>
      <c r="GGS1036" s="232"/>
      <c r="GGT1036" s="35"/>
      <c r="GGU1036" s="232"/>
      <c r="GGV1036" s="35"/>
      <c r="GGW1036" s="232"/>
      <c r="GGX1036" s="35"/>
      <c r="GGY1036" s="232"/>
      <c r="GGZ1036" s="35"/>
      <c r="GHA1036" s="232"/>
      <c r="GHB1036" s="35"/>
      <c r="GHC1036" s="232"/>
      <c r="GHD1036" s="35"/>
      <c r="GHE1036" s="232"/>
      <c r="GHF1036" s="35"/>
      <c r="GHG1036" s="232"/>
      <c r="GHH1036" s="35"/>
      <c r="GHI1036" s="232"/>
      <c r="GHJ1036" s="35"/>
      <c r="GHK1036" s="232"/>
      <c r="GHL1036" s="35"/>
      <c r="GHM1036" s="232"/>
      <c r="GHN1036" s="35"/>
      <c r="GHO1036" s="232"/>
      <c r="GHP1036" s="35"/>
      <c r="GHQ1036" s="232"/>
      <c r="GHR1036" s="35"/>
      <c r="GHS1036" s="232"/>
      <c r="GHT1036" s="35"/>
      <c r="GHU1036" s="232"/>
      <c r="GHV1036" s="35"/>
      <c r="GHW1036" s="232"/>
      <c r="GHX1036" s="35"/>
      <c r="GHY1036" s="232"/>
      <c r="GHZ1036" s="35"/>
      <c r="GIA1036" s="232"/>
      <c r="GIB1036" s="35"/>
      <c r="GIC1036" s="232"/>
      <c r="GID1036" s="35"/>
      <c r="GIE1036" s="232"/>
      <c r="GIF1036" s="35"/>
      <c r="GIG1036" s="232"/>
      <c r="GIH1036" s="35"/>
      <c r="GII1036" s="232"/>
      <c r="GIJ1036" s="35"/>
      <c r="GIK1036" s="232"/>
      <c r="GIL1036" s="35"/>
      <c r="GIM1036" s="232"/>
      <c r="GIN1036" s="35"/>
      <c r="GIO1036" s="232"/>
      <c r="GIP1036" s="35"/>
      <c r="GIQ1036" s="232"/>
      <c r="GIR1036" s="35"/>
      <c r="GIS1036" s="232"/>
      <c r="GIT1036" s="35"/>
      <c r="GIU1036" s="232"/>
      <c r="GIV1036" s="35"/>
      <c r="GIW1036" s="232"/>
      <c r="GIX1036" s="35"/>
      <c r="GIY1036" s="232"/>
      <c r="GIZ1036" s="35"/>
      <c r="GJA1036" s="232"/>
      <c r="GJB1036" s="35"/>
      <c r="GJC1036" s="232"/>
      <c r="GJD1036" s="35"/>
      <c r="GJE1036" s="232"/>
      <c r="GJF1036" s="35"/>
      <c r="GJG1036" s="232"/>
      <c r="GJH1036" s="35"/>
      <c r="GJI1036" s="232"/>
      <c r="GJJ1036" s="35"/>
      <c r="GJK1036" s="232"/>
      <c r="GJL1036" s="35"/>
      <c r="GJM1036" s="232"/>
      <c r="GJN1036" s="35"/>
      <c r="GJO1036" s="232"/>
      <c r="GJP1036" s="35"/>
      <c r="GJQ1036" s="232"/>
      <c r="GJR1036" s="35"/>
      <c r="GJS1036" s="232"/>
      <c r="GJT1036" s="35"/>
      <c r="GJU1036" s="232"/>
      <c r="GJV1036" s="35"/>
      <c r="GJW1036" s="232"/>
      <c r="GJX1036" s="35"/>
      <c r="GJY1036" s="232"/>
      <c r="GJZ1036" s="35"/>
      <c r="GKA1036" s="232"/>
      <c r="GKB1036" s="35"/>
      <c r="GKC1036" s="232"/>
      <c r="GKD1036" s="35"/>
      <c r="GKE1036" s="232"/>
      <c r="GKF1036" s="35"/>
      <c r="GKG1036" s="232"/>
      <c r="GKH1036" s="35"/>
      <c r="GKI1036" s="232"/>
      <c r="GKJ1036" s="35"/>
      <c r="GKK1036" s="232"/>
      <c r="GKL1036" s="35"/>
      <c r="GKM1036" s="232"/>
      <c r="GKN1036" s="35"/>
      <c r="GKO1036" s="232"/>
      <c r="GKP1036" s="35"/>
      <c r="GKQ1036" s="232"/>
      <c r="GKR1036" s="35"/>
      <c r="GKS1036" s="232"/>
      <c r="GKT1036" s="35"/>
      <c r="GKU1036" s="232"/>
      <c r="GKV1036" s="35"/>
      <c r="GKW1036" s="232"/>
      <c r="GKX1036" s="35"/>
      <c r="GKY1036" s="232"/>
      <c r="GKZ1036" s="35"/>
      <c r="GLA1036" s="232"/>
      <c r="GLB1036" s="35"/>
      <c r="GLC1036" s="232"/>
      <c r="GLD1036" s="35"/>
      <c r="GLE1036" s="232"/>
      <c r="GLF1036" s="35"/>
      <c r="GLG1036" s="232"/>
      <c r="GLH1036" s="35"/>
      <c r="GLI1036" s="232"/>
      <c r="GLJ1036" s="35"/>
      <c r="GLK1036" s="232"/>
      <c r="GLL1036" s="35"/>
      <c r="GLM1036" s="232"/>
      <c r="GLN1036" s="35"/>
      <c r="GLO1036" s="232"/>
      <c r="GLP1036" s="35"/>
      <c r="GLQ1036" s="232"/>
      <c r="GLR1036" s="35"/>
      <c r="GLS1036" s="232"/>
      <c r="GLT1036" s="35"/>
      <c r="GLU1036" s="232"/>
      <c r="GLV1036" s="35"/>
      <c r="GLW1036" s="232"/>
      <c r="GLX1036" s="35"/>
      <c r="GLY1036" s="232"/>
      <c r="GLZ1036" s="35"/>
      <c r="GMA1036" s="232"/>
      <c r="GMB1036" s="35"/>
      <c r="GMC1036" s="232"/>
      <c r="GMD1036" s="35"/>
      <c r="GME1036" s="232"/>
      <c r="GMF1036" s="35"/>
      <c r="GMG1036" s="232"/>
      <c r="GMH1036" s="35"/>
      <c r="GMI1036" s="232"/>
      <c r="GMJ1036" s="35"/>
      <c r="GMK1036" s="232"/>
      <c r="GML1036" s="35"/>
      <c r="GMM1036" s="232"/>
      <c r="GMN1036" s="35"/>
      <c r="GMO1036" s="232"/>
      <c r="GMP1036" s="35"/>
      <c r="GMQ1036" s="232"/>
      <c r="GMR1036" s="35"/>
      <c r="GMS1036" s="232"/>
      <c r="GMT1036" s="35"/>
      <c r="GMU1036" s="232"/>
      <c r="GMV1036" s="35"/>
      <c r="GMW1036" s="232"/>
      <c r="GMX1036" s="35"/>
      <c r="GMY1036" s="232"/>
      <c r="GMZ1036" s="35"/>
      <c r="GNA1036" s="232"/>
      <c r="GNB1036" s="35"/>
      <c r="GNC1036" s="232"/>
      <c r="GND1036" s="35"/>
      <c r="GNE1036" s="232"/>
      <c r="GNF1036" s="35"/>
      <c r="GNG1036" s="232"/>
      <c r="GNH1036" s="35"/>
      <c r="GNI1036" s="232"/>
      <c r="GNJ1036" s="35"/>
      <c r="GNK1036" s="232"/>
      <c r="GNL1036" s="35"/>
      <c r="GNM1036" s="232"/>
      <c r="GNN1036" s="35"/>
      <c r="GNO1036" s="232"/>
      <c r="GNP1036" s="35"/>
      <c r="GNQ1036" s="232"/>
      <c r="GNR1036" s="35"/>
      <c r="GNS1036" s="232"/>
      <c r="GNT1036" s="35"/>
      <c r="GNU1036" s="232"/>
      <c r="GNV1036" s="35"/>
      <c r="GNW1036" s="232"/>
      <c r="GNX1036" s="35"/>
      <c r="GNY1036" s="232"/>
      <c r="GNZ1036" s="35"/>
      <c r="GOA1036" s="232"/>
      <c r="GOB1036" s="35"/>
      <c r="GOC1036" s="232"/>
      <c r="GOD1036" s="35"/>
      <c r="GOE1036" s="232"/>
      <c r="GOF1036" s="35"/>
      <c r="GOG1036" s="232"/>
      <c r="GOH1036" s="35"/>
      <c r="GOI1036" s="232"/>
      <c r="GOJ1036" s="35"/>
      <c r="GOK1036" s="232"/>
      <c r="GOL1036" s="35"/>
      <c r="GOM1036" s="232"/>
      <c r="GON1036" s="35"/>
      <c r="GOO1036" s="232"/>
      <c r="GOP1036" s="35"/>
      <c r="GOQ1036" s="232"/>
      <c r="GOR1036" s="35"/>
      <c r="GOS1036" s="232"/>
      <c r="GOT1036" s="35"/>
      <c r="GOU1036" s="232"/>
      <c r="GOV1036" s="35"/>
      <c r="GOW1036" s="232"/>
      <c r="GOX1036" s="35"/>
      <c r="GOY1036" s="232"/>
      <c r="GOZ1036" s="35"/>
      <c r="GPA1036" s="232"/>
      <c r="GPB1036" s="35"/>
      <c r="GPC1036" s="232"/>
      <c r="GPD1036" s="35"/>
      <c r="GPE1036" s="232"/>
      <c r="GPF1036" s="35"/>
      <c r="GPG1036" s="232"/>
      <c r="GPH1036" s="35"/>
      <c r="GPI1036" s="232"/>
      <c r="GPJ1036" s="35"/>
      <c r="GPK1036" s="232"/>
      <c r="GPL1036" s="35"/>
      <c r="GPM1036" s="232"/>
      <c r="GPN1036" s="35"/>
      <c r="GPO1036" s="232"/>
      <c r="GPP1036" s="35"/>
      <c r="GPQ1036" s="232"/>
      <c r="GPR1036" s="35"/>
      <c r="GPS1036" s="232"/>
      <c r="GPT1036" s="35"/>
      <c r="GPU1036" s="232"/>
      <c r="GPV1036" s="35"/>
      <c r="GPW1036" s="232"/>
      <c r="GPX1036" s="35"/>
      <c r="GPY1036" s="232"/>
      <c r="GPZ1036" s="35"/>
      <c r="GQA1036" s="232"/>
      <c r="GQB1036" s="35"/>
      <c r="GQC1036" s="232"/>
      <c r="GQD1036" s="35"/>
      <c r="GQE1036" s="232"/>
      <c r="GQF1036" s="35"/>
      <c r="GQG1036" s="232"/>
      <c r="GQH1036" s="35"/>
      <c r="GQI1036" s="232"/>
      <c r="GQJ1036" s="35"/>
      <c r="GQK1036" s="232"/>
      <c r="GQL1036" s="35"/>
      <c r="GQM1036" s="232"/>
      <c r="GQN1036" s="35"/>
      <c r="GQO1036" s="232"/>
      <c r="GQP1036" s="35"/>
      <c r="GQQ1036" s="232"/>
      <c r="GQR1036" s="35"/>
      <c r="GQS1036" s="232"/>
      <c r="GQT1036" s="35"/>
      <c r="GQU1036" s="232"/>
      <c r="GQV1036" s="35"/>
      <c r="GQW1036" s="232"/>
      <c r="GQX1036" s="35"/>
      <c r="GQY1036" s="232"/>
      <c r="GQZ1036" s="35"/>
      <c r="GRA1036" s="232"/>
      <c r="GRB1036" s="35"/>
      <c r="GRC1036" s="232"/>
      <c r="GRD1036" s="35"/>
      <c r="GRE1036" s="232"/>
      <c r="GRF1036" s="35"/>
      <c r="GRG1036" s="232"/>
      <c r="GRH1036" s="35"/>
      <c r="GRI1036" s="232"/>
      <c r="GRJ1036" s="35"/>
      <c r="GRK1036" s="232"/>
      <c r="GRL1036" s="35"/>
      <c r="GRM1036" s="232"/>
      <c r="GRN1036" s="35"/>
      <c r="GRO1036" s="232"/>
      <c r="GRP1036" s="35"/>
      <c r="GRQ1036" s="232"/>
      <c r="GRR1036" s="35"/>
      <c r="GRS1036" s="232"/>
      <c r="GRT1036" s="35"/>
      <c r="GRU1036" s="232"/>
      <c r="GRV1036" s="35"/>
      <c r="GRW1036" s="232"/>
      <c r="GRX1036" s="35"/>
      <c r="GRY1036" s="232"/>
      <c r="GRZ1036" s="35"/>
      <c r="GSA1036" s="232"/>
      <c r="GSB1036" s="35"/>
      <c r="GSC1036" s="232"/>
      <c r="GSD1036" s="35"/>
      <c r="GSE1036" s="232"/>
      <c r="GSF1036" s="35"/>
      <c r="GSG1036" s="232"/>
      <c r="GSH1036" s="35"/>
      <c r="GSI1036" s="232"/>
      <c r="GSJ1036" s="35"/>
      <c r="GSK1036" s="232"/>
      <c r="GSL1036" s="35"/>
      <c r="GSM1036" s="232"/>
      <c r="GSN1036" s="35"/>
      <c r="GSO1036" s="232"/>
      <c r="GSP1036" s="35"/>
      <c r="GSQ1036" s="232"/>
      <c r="GSR1036" s="35"/>
      <c r="GSS1036" s="232"/>
      <c r="GST1036" s="35"/>
      <c r="GSU1036" s="232"/>
      <c r="GSV1036" s="35"/>
      <c r="GSW1036" s="232"/>
      <c r="GSX1036" s="35"/>
      <c r="GSY1036" s="232"/>
      <c r="GSZ1036" s="35"/>
      <c r="GTA1036" s="232"/>
      <c r="GTB1036" s="35"/>
      <c r="GTC1036" s="232"/>
      <c r="GTD1036" s="35"/>
      <c r="GTE1036" s="232"/>
      <c r="GTF1036" s="35"/>
      <c r="GTG1036" s="232"/>
      <c r="GTH1036" s="35"/>
      <c r="GTI1036" s="232"/>
      <c r="GTJ1036" s="35"/>
      <c r="GTK1036" s="232"/>
      <c r="GTL1036" s="35"/>
      <c r="GTM1036" s="232"/>
      <c r="GTN1036" s="35"/>
      <c r="GTO1036" s="232"/>
      <c r="GTP1036" s="35"/>
      <c r="GTQ1036" s="232"/>
      <c r="GTR1036" s="35"/>
      <c r="GTS1036" s="232"/>
      <c r="GTT1036" s="35"/>
      <c r="GTU1036" s="232"/>
      <c r="GTV1036" s="35"/>
      <c r="GTW1036" s="232"/>
      <c r="GTX1036" s="35"/>
      <c r="GTY1036" s="232"/>
      <c r="GTZ1036" s="35"/>
      <c r="GUA1036" s="232"/>
      <c r="GUB1036" s="35"/>
      <c r="GUC1036" s="232"/>
      <c r="GUD1036" s="35"/>
      <c r="GUE1036" s="232"/>
      <c r="GUF1036" s="35"/>
      <c r="GUG1036" s="232"/>
      <c r="GUH1036" s="35"/>
      <c r="GUI1036" s="232"/>
      <c r="GUJ1036" s="35"/>
      <c r="GUK1036" s="232"/>
      <c r="GUL1036" s="35"/>
      <c r="GUM1036" s="232"/>
      <c r="GUN1036" s="35"/>
      <c r="GUO1036" s="232"/>
      <c r="GUP1036" s="35"/>
      <c r="GUQ1036" s="232"/>
      <c r="GUR1036" s="35"/>
      <c r="GUS1036" s="232"/>
      <c r="GUT1036" s="35"/>
      <c r="GUU1036" s="232"/>
      <c r="GUV1036" s="35"/>
      <c r="GUW1036" s="232"/>
      <c r="GUX1036" s="35"/>
      <c r="GUY1036" s="232"/>
      <c r="GUZ1036" s="35"/>
      <c r="GVA1036" s="232"/>
      <c r="GVB1036" s="35"/>
      <c r="GVC1036" s="232"/>
      <c r="GVD1036" s="35"/>
      <c r="GVE1036" s="232"/>
      <c r="GVF1036" s="35"/>
      <c r="GVG1036" s="232"/>
      <c r="GVH1036" s="35"/>
      <c r="GVI1036" s="232"/>
      <c r="GVJ1036" s="35"/>
      <c r="GVK1036" s="232"/>
      <c r="GVL1036" s="35"/>
      <c r="GVM1036" s="232"/>
      <c r="GVN1036" s="35"/>
      <c r="GVO1036" s="232"/>
      <c r="GVP1036" s="35"/>
      <c r="GVQ1036" s="232"/>
      <c r="GVR1036" s="35"/>
      <c r="GVS1036" s="232"/>
      <c r="GVT1036" s="35"/>
      <c r="GVU1036" s="232"/>
      <c r="GVV1036" s="35"/>
      <c r="GVW1036" s="232"/>
      <c r="GVX1036" s="35"/>
      <c r="GVY1036" s="232"/>
      <c r="GVZ1036" s="35"/>
      <c r="GWA1036" s="232"/>
      <c r="GWB1036" s="35"/>
      <c r="GWC1036" s="232"/>
      <c r="GWD1036" s="35"/>
      <c r="GWE1036" s="232"/>
      <c r="GWF1036" s="35"/>
      <c r="GWG1036" s="232"/>
      <c r="GWH1036" s="35"/>
      <c r="GWI1036" s="232"/>
      <c r="GWJ1036" s="35"/>
      <c r="GWK1036" s="232"/>
      <c r="GWL1036" s="35"/>
      <c r="GWM1036" s="232"/>
      <c r="GWN1036" s="35"/>
      <c r="GWO1036" s="232"/>
      <c r="GWP1036" s="35"/>
      <c r="GWQ1036" s="232"/>
      <c r="GWR1036" s="35"/>
      <c r="GWS1036" s="232"/>
      <c r="GWT1036" s="35"/>
      <c r="GWU1036" s="232"/>
      <c r="GWV1036" s="35"/>
      <c r="GWW1036" s="232"/>
      <c r="GWX1036" s="35"/>
      <c r="GWY1036" s="232"/>
      <c r="GWZ1036" s="35"/>
      <c r="GXA1036" s="232"/>
      <c r="GXB1036" s="35"/>
      <c r="GXC1036" s="232"/>
      <c r="GXD1036" s="35"/>
      <c r="GXE1036" s="232"/>
      <c r="GXF1036" s="35"/>
      <c r="GXG1036" s="232"/>
      <c r="GXH1036" s="35"/>
      <c r="GXI1036" s="232"/>
      <c r="GXJ1036" s="35"/>
      <c r="GXK1036" s="232"/>
      <c r="GXL1036" s="35"/>
      <c r="GXM1036" s="232"/>
      <c r="GXN1036" s="35"/>
      <c r="GXO1036" s="232"/>
      <c r="GXP1036" s="35"/>
      <c r="GXQ1036" s="232"/>
      <c r="GXR1036" s="35"/>
      <c r="GXS1036" s="232"/>
      <c r="GXT1036" s="35"/>
      <c r="GXU1036" s="232"/>
      <c r="GXV1036" s="35"/>
      <c r="GXW1036" s="232"/>
      <c r="GXX1036" s="35"/>
      <c r="GXY1036" s="232"/>
      <c r="GXZ1036" s="35"/>
      <c r="GYA1036" s="232"/>
      <c r="GYB1036" s="35"/>
      <c r="GYC1036" s="232"/>
      <c r="GYD1036" s="35"/>
      <c r="GYE1036" s="232"/>
      <c r="GYF1036" s="35"/>
      <c r="GYG1036" s="232"/>
      <c r="GYH1036" s="35"/>
      <c r="GYI1036" s="232"/>
      <c r="GYJ1036" s="35"/>
      <c r="GYK1036" s="232"/>
      <c r="GYL1036" s="35"/>
      <c r="GYM1036" s="232"/>
      <c r="GYN1036" s="35"/>
      <c r="GYO1036" s="232"/>
      <c r="GYP1036" s="35"/>
      <c r="GYQ1036" s="232"/>
      <c r="GYR1036" s="35"/>
      <c r="GYS1036" s="232"/>
      <c r="GYT1036" s="35"/>
      <c r="GYU1036" s="232"/>
      <c r="GYV1036" s="35"/>
      <c r="GYW1036" s="232"/>
      <c r="GYX1036" s="35"/>
      <c r="GYY1036" s="232"/>
      <c r="GYZ1036" s="35"/>
      <c r="GZA1036" s="232"/>
      <c r="GZB1036" s="35"/>
      <c r="GZC1036" s="232"/>
      <c r="GZD1036" s="35"/>
      <c r="GZE1036" s="232"/>
      <c r="GZF1036" s="35"/>
      <c r="GZG1036" s="232"/>
      <c r="GZH1036" s="35"/>
      <c r="GZI1036" s="232"/>
      <c r="GZJ1036" s="35"/>
      <c r="GZK1036" s="232"/>
      <c r="GZL1036" s="35"/>
      <c r="GZM1036" s="232"/>
      <c r="GZN1036" s="35"/>
      <c r="GZO1036" s="232"/>
      <c r="GZP1036" s="35"/>
      <c r="GZQ1036" s="232"/>
      <c r="GZR1036" s="35"/>
      <c r="GZS1036" s="232"/>
      <c r="GZT1036" s="35"/>
      <c r="GZU1036" s="232"/>
      <c r="GZV1036" s="35"/>
      <c r="GZW1036" s="232"/>
      <c r="GZX1036" s="35"/>
      <c r="GZY1036" s="232"/>
      <c r="GZZ1036" s="35"/>
      <c r="HAA1036" s="232"/>
      <c r="HAB1036" s="35"/>
      <c r="HAC1036" s="232"/>
      <c r="HAD1036" s="35"/>
      <c r="HAE1036" s="232"/>
      <c r="HAF1036" s="35"/>
      <c r="HAG1036" s="232"/>
      <c r="HAH1036" s="35"/>
      <c r="HAI1036" s="232"/>
      <c r="HAJ1036" s="35"/>
      <c r="HAK1036" s="232"/>
      <c r="HAL1036" s="35"/>
      <c r="HAM1036" s="232"/>
      <c r="HAN1036" s="35"/>
      <c r="HAO1036" s="232"/>
      <c r="HAP1036" s="35"/>
      <c r="HAQ1036" s="232"/>
      <c r="HAR1036" s="35"/>
      <c r="HAS1036" s="232"/>
      <c r="HAT1036" s="35"/>
      <c r="HAU1036" s="232"/>
      <c r="HAV1036" s="35"/>
      <c r="HAW1036" s="232"/>
      <c r="HAX1036" s="35"/>
      <c r="HAY1036" s="232"/>
      <c r="HAZ1036" s="35"/>
      <c r="HBA1036" s="232"/>
      <c r="HBB1036" s="35"/>
      <c r="HBC1036" s="232"/>
      <c r="HBD1036" s="35"/>
      <c r="HBE1036" s="232"/>
      <c r="HBF1036" s="35"/>
      <c r="HBG1036" s="232"/>
      <c r="HBH1036" s="35"/>
      <c r="HBI1036" s="232"/>
      <c r="HBJ1036" s="35"/>
      <c r="HBK1036" s="232"/>
      <c r="HBL1036" s="35"/>
      <c r="HBM1036" s="232"/>
      <c r="HBN1036" s="35"/>
      <c r="HBO1036" s="232"/>
      <c r="HBP1036" s="35"/>
      <c r="HBQ1036" s="232"/>
      <c r="HBR1036" s="35"/>
      <c r="HBS1036" s="232"/>
      <c r="HBT1036" s="35"/>
      <c r="HBU1036" s="232"/>
      <c r="HBV1036" s="35"/>
      <c r="HBW1036" s="232"/>
      <c r="HBX1036" s="35"/>
      <c r="HBY1036" s="232"/>
      <c r="HBZ1036" s="35"/>
      <c r="HCA1036" s="232"/>
      <c r="HCB1036" s="35"/>
      <c r="HCC1036" s="232"/>
      <c r="HCD1036" s="35"/>
      <c r="HCE1036" s="232"/>
      <c r="HCF1036" s="35"/>
      <c r="HCG1036" s="232"/>
      <c r="HCH1036" s="35"/>
      <c r="HCI1036" s="232"/>
      <c r="HCJ1036" s="35"/>
      <c r="HCK1036" s="232"/>
      <c r="HCL1036" s="35"/>
      <c r="HCM1036" s="232"/>
      <c r="HCN1036" s="35"/>
      <c r="HCO1036" s="232"/>
      <c r="HCP1036" s="35"/>
      <c r="HCQ1036" s="232"/>
      <c r="HCR1036" s="35"/>
      <c r="HCS1036" s="232"/>
      <c r="HCT1036" s="35"/>
      <c r="HCU1036" s="232"/>
      <c r="HCV1036" s="35"/>
      <c r="HCW1036" s="232"/>
      <c r="HCX1036" s="35"/>
      <c r="HCY1036" s="232"/>
      <c r="HCZ1036" s="35"/>
      <c r="HDA1036" s="232"/>
      <c r="HDB1036" s="35"/>
      <c r="HDC1036" s="232"/>
      <c r="HDD1036" s="35"/>
      <c r="HDE1036" s="232"/>
      <c r="HDF1036" s="35"/>
      <c r="HDG1036" s="232"/>
      <c r="HDH1036" s="35"/>
      <c r="HDI1036" s="232"/>
      <c r="HDJ1036" s="35"/>
      <c r="HDK1036" s="232"/>
      <c r="HDL1036" s="35"/>
      <c r="HDM1036" s="232"/>
      <c r="HDN1036" s="35"/>
      <c r="HDO1036" s="232"/>
      <c r="HDP1036" s="35"/>
      <c r="HDQ1036" s="232"/>
      <c r="HDR1036" s="35"/>
      <c r="HDS1036" s="232"/>
      <c r="HDT1036" s="35"/>
      <c r="HDU1036" s="232"/>
      <c r="HDV1036" s="35"/>
      <c r="HDW1036" s="232"/>
      <c r="HDX1036" s="35"/>
      <c r="HDY1036" s="232"/>
      <c r="HDZ1036" s="35"/>
      <c r="HEA1036" s="232"/>
      <c r="HEB1036" s="35"/>
      <c r="HEC1036" s="232"/>
      <c r="HED1036" s="35"/>
      <c r="HEE1036" s="232"/>
      <c r="HEF1036" s="35"/>
      <c r="HEG1036" s="232"/>
      <c r="HEH1036" s="35"/>
      <c r="HEI1036" s="232"/>
      <c r="HEJ1036" s="35"/>
      <c r="HEK1036" s="232"/>
      <c r="HEL1036" s="35"/>
      <c r="HEM1036" s="232"/>
      <c r="HEN1036" s="35"/>
      <c r="HEO1036" s="232"/>
      <c r="HEP1036" s="35"/>
      <c r="HEQ1036" s="232"/>
      <c r="HER1036" s="35"/>
      <c r="HES1036" s="232"/>
      <c r="HET1036" s="35"/>
      <c r="HEU1036" s="232"/>
      <c r="HEV1036" s="35"/>
      <c r="HEW1036" s="232"/>
      <c r="HEX1036" s="35"/>
      <c r="HEY1036" s="232"/>
      <c r="HEZ1036" s="35"/>
      <c r="HFA1036" s="232"/>
      <c r="HFB1036" s="35"/>
      <c r="HFC1036" s="232"/>
      <c r="HFD1036" s="35"/>
      <c r="HFE1036" s="232"/>
      <c r="HFF1036" s="35"/>
      <c r="HFG1036" s="232"/>
      <c r="HFH1036" s="35"/>
      <c r="HFI1036" s="232"/>
      <c r="HFJ1036" s="35"/>
      <c r="HFK1036" s="232"/>
      <c r="HFL1036" s="35"/>
      <c r="HFM1036" s="232"/>
      <c r="HFN1036" s="35"/>
      <c r="HFO1036" s="232"/>
      <c r="HFP1036" s="35"/>
      <c r="HFQ1036" s="232"/>
      <c r="HFR1036" s="35"/>
      <c r="HFS1036" s="232"/>
      <c r="HFT1036" s="35"/>
      <c r="HFU1036" s="232"/>
      <c r="HFV1036" s="35"/>
      <c r="HFW1036" s="232"/>
      <c r="HFX1036" s="35"/>
      <c r="HFY1036" s="232"/>
      <c r="HFZ1036" s="35"/>
      <c r="HGA1036" s="232"/>
      <c r="HGB1036" s="35"/>
      <c r="HGC1036" s="232"/>
      <c r="HGD1036" s="35"/>
      <c r="HGE1036" s="232"/>
      <c r="HGF1036" s="35"/>
      <c r="HGG1036" s="232"/>
      <c r="HGH1036" s="35"/>
      <c r="HGI1036" s="232"/>
      <c r="HGJ1036" s="35"/>
      <c r="HGK1036" s="232"/>
      <c r="HGL1036" s="35"/>
      <c r="HGM1036" s="232"/>
      <c r="HGN1036" s="35"/>
      <c r="HGO1036" s="232"/>
      <c r="HGP1036" s="35"/>
      <c r="HGQ1036" s="232"/>
      <c r="HGR1036" s="35"/>
      <c r="HGS1036" s="232"/>
      <c r="HGT1036" s="35"/>
      <c r="HGU1036" s="232"/>
      <c r="HGV1036" s="35"/>
      <c r="HGW1036" s="232"/>
      <c r="HGX1036" s="35"/>
      <c r="HGY1036" s="232"/>
      <c r="HGZ1036" s="35"/>
      <c r="HHA1036" s="232"/>
      <c r="HHB1036" s="35"/>
      <c r="HHC1036" s="232"/>
      <c r="HHD1036" s="35"/>
      <c r="HHE1036" s="232"/>
      <c r="HHF1036" s="35"/>
      <c r="HHG1036" s="232"/>
      <c r="HHH1036" s="35"/>
      <c r="HHI1036" s="232"/>
      <c r="HHJ1036" s="35"/>
      <c r="HHK1036" s="232"/>
      <c r="HHL1036" s="35"/>
      <c r="HHM1036" s="232"/>
      <c r="HHN1036" s="35"/>
      <c r="HHO1036" s="232"/>
      <c r="HHP1036" s="35"/>
      <c r="HHQ1036" s="232"/>
      <c r="HHR1036" s="35"/>
      <c r="HHS1036" s="232"/>
      <c r="HHT1036" s="35"/>
      <c r="HHU1036" s="232"/>
      <c r="HHV1036" s="35"/>
      <c r="HHW1036" s="232"/>
      <c r="HHX1036" s="35"/>
      <c r="HHY1036" s="232"/>
      <c r="HHZ1036" s="35"/>
      <c r="HIA1036" s="232"/>
      <c r="HIB1036" s="35"/>
      <c r="HIC1036" s="232"/>
      <c r="HID1036" s="35"/>
      <c r="HIE1036" s="232"/>
      <c r="HIF1036" s="35"/>
      <c r="HIG1036" s="232"/>
      <c r="HIH1036" s="35"/>
      <c r="HII1036" s="232"/>
      <c r="HIJ1036" s="35"/>
      <c r="HIK1036" s="232"/>
      <c r="HIL1036" s="35"/>
      <c r="HIM1036" s="232"/>
      <c r="HIN1036" s="35"/>
      <c r="HIO1036" s="232"/>
      <c r="HIP1036" s="35"/>
      <c r="HIQ1036" s="232"/>
      <c r="HIR1036" s="35"/>
      <c r="HIS1036" s="232"/>
      <c r="HIT1036" s="35"/>
      <c r="HIU1036" s="232"/>
      <c r="HIV1036" s="35"/>
      <c r="HIW1036" s="232"/>
      <c r="HIX1036" s="35"/>
      <c r="HIY1036" s="232"/>
      <c r="HIZ1036" s="35"/>
      <c r="HJA1036" s="232"/>
      <c r="HJB1036" s="35"/>
      <c r="HJC1036" s="232"/>
      <c r="HJD1036" s="35"/>
      <c r="HJE1036" s="232"/>
      <c r="HJF1036" s="35"/>
      <c r="HJG1036" s="232"/>
      <c r="HJH1036" s="35"/>
      <c r="HJI1036" s="232"/>
      <c r="HJJ1036" s="35"/>
      <c r="HJK1036" s="232"/>
      <c r="HJL1036" s="35"/>
      <c r="HJM1036" s="232"/>
      <c r="HJN1036" s="35"/>
      <c r="HJO1036" s="232"/>
      <c r="HJP1036" s="35"/>
      <c r="HJQ1036" s="232"/>
      <c r="HJR1036" s="35"/>
      <c r="HJS1036" s="232"/>
      <c r="HJT1036" s="35"/>
      <c r="HJU1036" s="232"/>
      <c r="HJV1036" s="35"/>
      <c r="HJW1036" s="232"/>
      <c r="HJX1036" s="35"/>
      <c r="HJY1036" s="232"/>
      <c r="HJZ1036" s="35"/>
      <c r="HKA1036" s="232"/>
      <c r="HKB1036" s="35"/>
      <c r="HKC1036" s="232"/>
      <c r="HKD1036" s="35"/>
      <c r="HKE1036" s="232"/>
      <c r="HKF1036" s="35"/>
      <c r="HKG1036" s="232"/>
      <c r="HKH1036" s="35"/>
      <c r="HKI1036" s="232"/>
      <c r="HKJ1036" s="35"/>
      <c r="HKK1036" s="232"/>
      <c r="HKL1036" s="35"/>
      <c r="HKM1036" s="232"/>
      <c r="HKN1036" s="35"/>
      <c r="HKO1036" s="232"/>
      <c r="HKP1036" s="35"/>
      <c r="HKQ1036" s="232"/>
      <c r="HKR1036" s="35"/>
      <c r="HKS1036" s="232"/>
      <c r="HKT1036" s="35"/>
      <c r="HKU1036" s="232"/>
      <c r="HKV1036" s="35"/>
      <c r="HKW1036" s="232"/>
      <c r="HKX1036" s="35"/>
      <c r="HKY1036" s="232"/>
      <c r="HKZ1036" s="35"/>
      <c r="HLA1036" s="232"/>
      <c r="HLB1036" s="35"/>
      <c r="HLC1036" s="232"/>
      <c r="HLD1036" s="35"/>
      <c r="HLE1036" s="232"/>
      <c r="HLF1036" s="35"/>
      <c r="HLG1036" s="232"/>
      <c r="HLH1036" s="35"/>
      <c r="HLI1036" s="232"/>
      <c r="HLJ1036" s="35"/>
      <c r="HLK1036" s="232"/>
      <c r="HLL1036" s="35"/>
      <c r="HLM1036" s="232"/>
      <c r="HLN1036" s="35"/>
      <c r="HLO1036" s="232"/>
      <c r="HLP1036" s="35"/>
      <c r="HLQ1036" s="232"/>
      <c r="HLR1036" s="35"/>
      <c r="HLS1036" s="232"/>
      <c r="HLT1036" s="35"/>
      <c r="HLU1036" s="232"/>
      <c r="HLV1036" s="35"/>
      <c r="HLW1036" s="232"/>
      <c r="HLX1036" s="35"/>
      <c r="HLY1036" s="232"/>
      <c r="HLZ1036" s="35"/>
      <c r="HMA1036" s="232"/>
      <c r="HMB1036" s="35"/>
      <c r="HMC1036" s="232"/>
      <c r="HMD1036" s="35"/>
      <c r="HME1036" s="232"/>
      <c r="HMF1036" s="35"/>
      <c r="HMG1036" s="232"/>
      <c r="HMH1036" s="35"/>
      <c r="HMI1036" s="232"/>
      <c r="HMJ1036" s="35"/>
      <c r="HMK1036" s="232"/>
      <c r="HML1036" s="35"/>
      <c r="HMM1036" s="232"/>
      <c r="HMN1036" s="35"/>
      <c r="HMO1036" s="232"/>
      <c r="HMP1036" s="35"/>
      <c r="HMQ1036" s="232"/>
      <c r="HMR1036" s="35"/>
      <c r="HMS1036" s="232"/>
      <c r="HMT1036" s="35"/>
      <c r="HMU1036" s="232"/>
      <c r="HMV1036" s="35"/>
      <c r="HMW1036" s="232"/>
      <c r="HMX1036" s="35"/>
      <c r="HMY1036" s="232"/>
      <c r="HMZ1036" s="35"/>
      <c r="HNA1036" s="232"/>
      <c r="HNB1036" s="35"/>
      <c r="HNC1036" s="232"/>
      <c r="HND1036" s="35"/>
      <c r="HNE1036" s="232"/>
      <c r="HNF1036" s="35"/>
      <c r="HNG1036" s="232"/>
      <c r="HNH1036" s="35"/>
      <c r="HNI1036" s="232"/>
      <c r="HNJ1036" s="35"/>
      <c r="HNK1036" s="232"/>
      <c r="HNL1036" s="35"/>
      <c r="HNM1036" s="232"/>
      <c r="HNN1036" s="35"/>
      <c r="HNO1036" s="232"/>
      <c r="HNP1036" s="35"/>
      <c r="HNQ1036" s="232"/>
      <c r="HNR1036" s="35"/>
      <c r="HNS1036" s="232"/>
      <c r="HNT1036" s="35"/>
      <c r="HNU1036" s="232"/>
      <c r="HNV1036" s="35"/>
      <c r="HNW1036" s="232"/>
      <c r="HNX1036" s="35"/>
      <c r="HNY1036" s="232"/>
      <c r="HNZ1036" s="35"/>
      <c r="HOA1036" s="232"/>
      <c r="HOB1036" s="35"/>
      <c r="HOC1036" s="232"/>
      <c r="HOD1036" s="35"/>
      <c r="HOE1036" s="232"/>
      <c r="HOF1036" s="35"/>
      <c r="HOG1036" s="232"/>
      <c r="HOH1036" s="35"/>
      <c r="HOI1036" s="232"/>
      <c r="HOJ1036" s="35"/>
      <c r="HOK1036" s="232"/>
      <c r="HOL1036" s="35"/>
      <c r="HOM1036" s="232"/>
      <c r="HON1036" s="35"/>
      <c r="HOO1036" s="232"/>
      <c r="HOP1036" s="35"/>
      <c r="HOQ1036" s="232"/>
      <c r="HOR1036" s="35"/>
      <c r="HOS1036" s="232"/>
      <c r="HOT1036" s="35"/>
      <c r="HOU1036" s="232"/>
      <c r="HOV1036" s="35"/>
      <c r="HOW1036" s="232"/>
      <c r="HOX1036" s="35"/>
      <c r="HOY1036" s="232"/>
      <c r="HOZ1036" s="35"/>
      <c r="HPA1036" s="232"/>
      <c r="HPB1036" s="35"/>
      <c r="HPC1036" s="232"/>
      <c r="HPD1036" s="35"/>
      <c r="HPE1036" s="232"/>
      <c r="HPF1036" s="35"/>
      <c r="HPG1036" s="232"/>
      <c r="HPH1036" s="35"/>
      <c r="HPI1036" s="232"/>
      <c r="HPJ1036" s="35"/>
      <c r="HPK1036" s="232"/>
      <c r="HPL1036" s="35"/>
      <c r="HPM1036" s="232"/>
      <c r="HPN1036" s="35"/>
      <c r="HPO1036" s="232"/>
      <c r="HPP1036" s="35"/>
      <c r="HPQ1036" s="232"/>
      <c r="HPR1036" s="35"/>
      <c r="HPS1036" s="232"/>
      <c r="HPT1036" s="35"/>
      <c r="HPU1036" s="232"/>
      <c r="HPV1036" s="35"/>
      <c r="HPW1036" s="232"/>
      <c r="HPX1036" s="35"/>
      <c r="HPY1036" s="232"/>
      <c r="HPZ1036" s="35"/>
      <c r="HQA1036" s="232"/>
      <c r="HQB1036" s="35"/>
      <c r="HQC1036" s="232"/>
      <c r="HQD1036" s="35"/>
      <c r="HQE1036" s="232"/>
      <c r="HQF1036" s="35"/>
      <c r="HQG1036" s="232"/>
      <c r="HQH1036" s="35"/>
      <c r="HQI1036" s="232"/>
      <c r="HQJ1036" s="35"/>
      <c r="HQK1036" s="232"/>
      <c r="HQL1036" s="35"/>
      <c r="HQM1036" s="232"/>
      <c r="HQN1036" s="35"/>
      <c r="HQO1036" s="232"/>
      <c r="HQP1036" s="35"/>
      <c r="HQQ1036" s="232"/>
      <c r="HQR1036" s="35"/>
      <c r="HQS1036" s="232"/>
      <c r="HQT1036" s="35"/>
      <c r="HQU1036" s="232"/>
      <c r="HQV1036" s="35"/>
      <c r="HQW1036" s="232"/>
      <c r="HQX1036" s="35"/>
      <c r="HQY1036" s="232"/>
      <c r="HQZ1036" s="35"/>
      <c r="HRA1036" s="232"/>
      <c r="HRB1036" s="35"/>
      <c r="HRC1036" s="232"/>
      <c r="HRD1036" s="35"/>
      <c r="HRE1036" s="232"/>
      <c r="HRF1036" s="35"/>
      <c r="HRG1036" s="232"/>
      <c r="HRH1036" s="35"/>
      <c r="HRI1036" s="232"/>
      <c r="HRJ1036" s="35"/>
      <c r="HRK1036" s="232"/>
      <c r="HRL1036" s="35"/>
      <c r="HRM1036" s="232"/>
      <c r="HRN1036" s="35"/>
      <c r="HRO1036" s="232"/>
      <c r="HRP1036" s="35"/>
      <c r="HRQ1036" s="232"/>
      <c r="HRR1036" s="35"/>
      <c r="HRS1036" s="232"/>
      <c r="HRT1036" s="35"/>
      <c r="HRU1036" s="232"/>
      <c r="HRV1036" s="35"/>
      <c r="HRW1036" s="232"/>
      <c r="HRX1036" s="35"/>
      <c r="HRY1036" s="232"/>
      <c r="HRZ1036" s="35"/>
      <c r="HSA1036" s="232"/>
      <c r="HSB1036" s="35"/>
      <c r="HSC1036" s="232"/>
      <c r="HSD1036" s="35"/>
      <c r="HSE1036" s="232"/>
      <c r="HSF1036" s="35"/>
      <c r="HSG1036" s="232"/>
      <c r="HSH1036" s="35"/>
      <c r="HSI1036" s="232"/>
      <c r="HSJ1036" s="35"/>
      <c r="HSK1036" s="232"/>
      <c r="HSL1036" s="35"/>
      <c r="HSM1036" s="232"/>
      <c r="HSN1036" s="35"/>
      <c r="HSO1036" s="232"/>
      <c r="HSP1036" s="35"/>
      <c r="HSQ1036" s="232"/>
      <c r="HSR1036" s="35"/>
      <c r="HSS1036" s="232"/>
      <c r="HST1036" s="35"/>
      <c r="HSU1036" s="232"/>
      <c r="HSV1036" s="35"/>
      <c r="HSW1036" s="232"/>
      <c r="HSX1036" s="35"/>
      <c r="HSY1036" s="232"/>
      <c r="HSZ1036" s="35"/>
      <c r="HTA1036" s="232"/>
      <c r="HTB1036" s="35"/>
      <c r="HTC1036" s="232"/>
      <c r="HTD1036" s="35"/>
      <c r="HTE1036" s="232"/>
      <c r="HTF1036" s="35"/>
      <c r="HTG1036" s="232"/>
      <c r="HTH1036" s="35"/>
      <c r="HTI1036" s="232"/>
      <c r="HTJ1036" s="35"/>
      <c r="HTK1036" s="232"/>
      <c r="HTL1036" s="35"/>
      <c r="HTM1036" s="232"/>
      <c r="HTN1036" s="35"/>
      <c r="HTO1036" s="232"/>
      <c r="HTP1036" s="35"/>
      <c r="HTQ1036" s="232"/>
      <c r="HTR1036" s="35"/>
      <c r="HTS1036" s="232"/>
      <c r="HTT1036" s="35"/>
      <c r="HTU1036" s="232"/>
      <c r="HTV1036" s="35"/>
      <c r="HTW1036" s="232"/>
      <c r="HTX1036" s="35"/>
      <c r="HTY1036" s="232"/>
      <c r="HTZ1036" s="35"/>
      <c r="HUA1036" s="232"/>
      <c r="HUB1036" s="35"/>
      <c r="HUC1036" s="232"/>
      <c r="HUD1036" s="35"/>
      <c r="HUE1036" s="232"/>
      <c r="HUF1036" s="35"/>
      <c r="HUG1036" s="232"/>
      <c r="HUH1036" s="35"/>
      <c r="HUI1036" s="232"/>
      <c r="HUJ1036" s="35"/>
      <c r="HUK1036" s="232"/>
      <c r="HUL1036" s="35"/>
      <c r="HUM1036" s="232"/>
      <c r="HUN1036" s="35"/>
      <c r="HUO1036" s="232"/>
      <c r="HUP1036" s="35"/>
      <c r="HUQ1036" s="232"/>
      <c r="HUR1036" s="35"/>
      <c r="HUS1036" s="232"/>
      <c r="HUT1036" s="35"/>
      <c r="HUU1036" s="232"/>
      <c r="HUV1036" s="35"/>
      <c r="HUW1036" s="232"/>
      <c r="HUX1036" s="35"/>
      <c r="HUY1036" s="232"/>
      <c r="HUZ1036" s="35"/>
      <c r="HVA1036" s="232"/>
      <c r="HVB1036" s="35"/>
      <c r="HVC1036" s="232"/>
      <c r="HVD1036" s="35"/>
      <c r="HVE1036" s="232"/>
      <c r="HVF1036" s="35"/>
      <c r="HVG1036" s="232"/>
      <c r="HVH1036" s="35"/>
      <c r="HVI1036" s="232"/>
      <c r="HVJ1036" s="35"/>
      <c r="HVK1036" s="232"/>
      <c r="HVL1036" s="35"/>
      <c r="HVM1036" s="232"/>
      <c r="HVN1036" s="35"/>
      <c r="HVO1036" s="232"/>
      <c r="HVP1036" s="35"/>
      <c r="HVQ1036" s="232"/>
      <c r="HVR1036" s="35"/>
      <c r="HVS1036" s="232"/>
      <c r="HVT1036" s="35"/>
      <c r="HVU1036" s="232"/>
      <c r="HVV1036" s="35"/>
      <c r="HVW1036" s="232"/>
      <c r="HVX1036" s="35"/>
      <c r="HVY1036" s="232"/>
      <c r="HVZ1036" s="35"/>
      <c r="HWA1036" s="232"/>
      <c r="HWB1036" s="35"/>
      <c r="HWC1036" s="232"/>
      <c r="HWD1036" s="35"/>
      <c r="HWE1036" s="232"/>
      <c r="HWF1036" s="35"/>
      <c r="HWG1036" s="232"/>
      <c r="HWH1036" s="35"/>
      <c r="HWI1036" s="232"/>
      <c r="HWJ1036" s="35"/>
      <c r="HWK1036" s="232"/>
      <c r="HWL1036" s="35"/>
      <c r="HWM1036" s="232"/>
      <c r="HWN1036" s="35"/>
      <c r="HWO1036" s="232"/>
      <c r="HWP1036" s="35"/>
      <c r="HWQ1036" s="232"/>
      <c r="HWR1036" s="35"/>
      <c r="HWS1036" s="232"/>
      <c r="HWT1036" s="35"/>
      <c r="HWU1036" s="232"/>
      <c r="HWV1036" s="35"/>
      <c r="HWW1036" s="232"/>
      <c r="HWX1036" s="35"/>
      <c r="HWY1036" s="232"/>
      <c r="HWZ1036" s="35"/>
      <c r="HXA1036" s="232"/>
      <c r="HXB1036" s="35"/>
      <c r="HXC1036" s="232"/>
      <c r="HXD1036" s="35"/>
      <c r="HXE1036" s="232"/>
      <c r="HXF1036" s="35"/>
      <c r="HXG1036" s="232"/>
      <c r="HXH1036" s="35"/>
      <c r="HXI1036" s="232"/>
      <c r="HXJ1036" s="35"/>
      <c r="HXK1036" s="232"/>
      <c r="HXL1036" s="35"/>
      <c r="HXM1036" s="232"/>
      <c r="HXN1036" s="35"/>
      <c r="HXO1036" s="232"/>
      <c r="HXP1036" s="35"/>
      <c r="HXQ1036" s="232"/>
      <c r="HXR1036" s="35"/>
      <c r="HXS1036" s="232"/>
      <c r="HXT1036" s="35"/>
      <c r="HXU1036" s="232"/>
      <c r="HXV1036" s="35"/>
      <c r="HXW1036" s="232"/>
      <c r="HXX1036" s="35"/>
      <c r="HXY1036" s="232"/>
      <c r="HXZ1036" s="35"/>
      <c r="HYA1036" s="232"/>
      <c r="HYB1036" s="35"/>
      <c r="HYC1036" s="232"/>
      <c r="HYD1036" s="35"/>
      <c r="HYE1036" s="232"/>
      <c r="HYF1036" s="35"/>
      <c r="HYG1036" s="232"/>
      <c r="HYH1036" s="35"/>
      <c r="HYI1036" s="232"/>
      <c r="HYJ1036" s="35"/>
      <c r="HYK1036" s="232"/>
      <c r="HYL1036" s="35"/>
      <c r="HYM1036" s="232"/>
      <c r="HYN1036" s="35"/>
      <c r="HYO1036" s="232"/>
      <c r="HYP1036" s="35"/>
      <c r="HYQ1036" s="232"/>
      <c r="HYR1036" s="35"/>
      <c r="HYS1036" s="232"/>
      <c r="HYT1036" s="35"/>
      <c r="HYU1036" s="232"/>
      <c r="HYV1036" s="35"/>
      <c r="HYW1036" s="232"/>
      <c r="HYX1036" s="35"/>
      <c r="HYY1036" s="232"/>
      <c r="HYZ1036" s="35"/>
      <c r="HZA1036" s="232"/>
      <c r="HZB1036" s="35"/>
      <c r="HZC1036" s="232"/>
      <c r="HZD1036" s="35"/>
      <c r="HZE1036" s="232"/>
      <c r="HZF1036" s="35"/>
      <c r="HZG1036" s="232"/>
      <c r="HZH1036" s="35"/>
      <c r="HZI1036" s="232"/>
      <c r="HZJ1036" s="35"/>
      <c r="HZK1036" s="232"/>
      <c r="HZL1036" s="35"/>
      <c r="HZM1036" s="232"/>
      <c r="HZN1036" s="35"/>
      <c r="HZO1036" s="232"/>
      <c r="HZP1036" s="35"/>
      <c r="HZQ1036" s="232"/>
      <c r="HZR1036" s="35"/>
      <c r="HZS1036" s="232"/>
      <c r="HZT1036" s="35"/>
      <c r="HZU1036" s="232"/>
      <c r="HZV1036" s="35"/>
      <c r="HZW1036" s="232"/>
      <c r="HZX1036" s="35"/>
      <c r="HZY1036" s="232"/>
      <c r="HZZ1036" s="35"/>
      <c r="IAA1036" s="232"/>
      <c r="IAB1036" s="35"/>
      <c r="IAC1036" s="232"/>
      <c r="IAD1036" s="35"/>
      <c r="IAE1036" s="232"/>
      <c r="IAF1036" s="35"/>
      <c r="IAG1036" s="232"/>
      <c r="IAH1036" s="35"/>
      <c r="IAI1036" s="232"/>
      <c r="IAJ1036" s="35"/>
      <c r="IAK1036" s="232"/>
      <c r="IAL1036" s="35"/>
      <c r="IAM1036" s="232"/>
      <c r="IAN1036" s="35"/>
      <c r="IAO1036" s="232"/>
      <c r="IAP1036" s="35"/>
      <c r="IAQ1036" s="232"/>
      <c r="IAR1036" s="35"/>
      <c r="IAS1036" s="232"/>
      <c r="IAT1036" s="35"/>
      <c r="IAU1036" s="232"/>
      <c r="IAV1036" s="35"/>
      <c r="IAW1036" s="232"/>
      <c r="IAX1036" s="35"/>
      <c r="IAY1036" s="232"/>
      <c r="IAZ1036" s="35"/>
      <c r="IBA1036" s="232"/>
      <c r="IBB1036" s="35"/>
      <c r="IBC1036" s="232"/>
      <c r="IBD1036" s="35"/>
      <c r="IBE1036" s="232"/>
      <c r="IBF1036" s="35"/>
      <c r="IBG1036" s="232"/>
      <c r="IBH1036" s="35"/>
      <c r="IBI1036" s="232"/>
      <c r="IBJ1036" s="35"/>
      <c r="IBK1036" s="232"/>
      <c r="IBL1036" s="35"/>
      <c r="IBM1036" s="232"/>
      <c r="IBN1036" s="35"/>
      <c r="IBO1036" s="232"/>
      <c r="IBP1036" s="35"/>
      <c r="IBQ1036" s="232"/>
      <c r="IBR1036" s="35"/>
      <c r="IBS1036" s="232"/>
      <c r="IBT1036" s="35"/>
      <c r="IBU1036" s="232"/>
      <c r="IBV1036" s="35"/>
      <c r="IBW1036" s="232"/>
      <c r="IBX1036" s="35"/>
      <c r="IBY1036" s="232"/>
      <c r="IBZ1036" s="35"/>
      <c r="ICA1036" s="232"/>
      <c r="ICB1036" s="35"/>
      <c r="ICC1036" s="232"/>
      <c r="ICD1036" s="35"/>
      <c r="ICE1036" s="232"/>
      <c r="ICF1036" s="35"/>
      <c r="ICG1036" s="232"/>
      <c r="ICH1036" s="35"/>
      <c r="ICI1036" s="232"/>
      <c r="ICJ1036" s="35"/>
      <c r="ICK1036" s="232"/>
      <c r="ICL1036" s="35"/>
      <c r="ICM1036" s="232"/>
      <c r="ICN1036" s="35"/>
      <c r="ICO1036" s="232"/>
      <c r="ICP1036" s="35"/>
      <c r="ICQ1036" s="232"/>
      <c r="ICR1036" s="35"/>
      <c r="ICS1036" s="232"/>
      <c r="ICT1036" s="35"/>
      <c r="ICU1036" s="232"/>
      <c r="ICV1036" s="35"/>
      <c r="ICW1036" s="232"/>
      <c r="ICX1036" s="35"/>
      <c r="ICY1036" s="232"/>
      <c r="ICZ1036" s="35"/>
      <c r="IDA1036" s="232"/>
      <c r="IDB1036" s="35"/>
      <c r="IDC1036" s="232"/>
      <c r="IDD1036" s="35"/>
      <c r="IDE1036" s="232"/>
      <c r="IDF1036" s="35"/>
      <c r="IDG1036" s="232"/>
      <c r="IDH1036" s="35"/>
      <c r="IDI1036" s="232"/>
      <c r="IDJ1036" s="35"/>
      <c r="IDK1036" s="232"/>
      <c r="IDL1036" s="35"/>
      <c r="IDM1036" s="232"/>
      <c r="IDN1036" s="35"/>
      <c r="IDO1036" s="232"/>
      <c r="IDP1036" s="35"/>
      <c r="IDQ1036" s="232"/>
      <c r="IDR1036" s="35"/>
      <c r="IDS1036" s="232"/>
      <c r="IDT1036" s="35"/>
      <c r="IDU1036" s="232"/>
      <c r="IDV1036" s="35"/>
      <c r="IDW1036" s="232"/>
      <c r="IDX1036" s="35"/>
      <c r="IDY1036" s="232"/>
      <c r="IDZ1036" s="35"/>
      <c r="IEA1036" s="232"/>
      <c r="IEB1036" s="35"/>
      <c r="IEC1036" s="232"/>
      <c r="IED1036" s="35"/>
      <c r="IEE1036" s="232"/>
      <c r="IEF1036" s="35"/>
      <c r="IEG1036" s="232"/>
      <c r="IEH1036" s="35"/>
      <c r="IEI1036" s="232"/>
      <c r="IEJ1036" s="35"/>
      <c r="IEK1036" s="232"/>
      <c r="IEL1036" s="35"/>
      <c r="IEM1036" s="232"/>
      <c r="IEN1036" s="35"/>
      <c r="IEO1036" s="232"/>
      <c r="IEP1036" s="35"/>
      <c r="IEQ1036" s="232"/>
      <c r="IER1036" s="35"/>
      <c r="IES1036" s="232"/>
      <c r="IET1036" s="35"/>
      <c r="IEU1036" s="232"/>
      <c r="IEV1036" s="35"/>
      <c r="IEW1036" s="232"/>
      <c r="IEX1036" s="35"/>
      <c r="IEY1036" s="232"/>
      <c r="IEZ1036" s="35"/>
      <c r="IFA1036" s="232"/>
      <c r="IFB1036" s="35"/>
      <c r="IFC1036" s="232"/>
      <c r="IFD1036" s="35"/>
      <c r="IFE1036" s="232"/>
      <c r="IFF1036" s="35"/>
      <c r="IFG1036" s="232"/>
      <c r="IFH1036" s="35"/>
      <c r="IFI1036" s="232"/>
      <c r="IFJ1036" s="35"/>
      <c r="IFK1036" s="232"/>
      <c r="IFL1036" s="35"/>
      <c r="IFM1036" s="232"/>
      <c r="IFN1036" s="35"/>
      <c r="IFO1036" s="232"/>
      <c r="IFP1036" s="35"/>
      <c r="IFQ1036" s="232"/>
      <c r="IFR1036" s="35"/>
      <c r="IFS1036" s="232"/>
      <c r="IFT1036" s="35"/>
      <c r="IFU1036" s="232"/>
      <c r="IFV1036" s="35"/>
      <c r="IFW1036" s="232"/>
      <c r="IFX1036" s="35"/>
      <c r="IFY1036" s="232"/>
      <c r="IFZ1036" s="35"/>
      <c r="IGA1036" s="232"/>
      <c r="IGB1036" s="35"/>
      <c r="IGC1036" s="232"/>
      <c r="IGD1036" s="35"/>
      <c r="IGE1036" s="232"/>
      <c r="IGF1036" s="35"/>
      <c r="IGG1036" s="232"/>
      <c r="IGH1036" s="35"/>
      <c r="IGI1036" s="232"/>
      <c r="IGJ1036" s="35"/>
      <c r="IGK1036" s="232"/>
      <c r="IGL1036" s="35"/>
      <c r="IGM1036" s="232"/>
      <c r="IGN1036" s="35"/>
      <c r="IGO1036" s="232"/>
      <c r="IGP1036" s="35"/>
      <c r="IGQ1036" s="232"/>
      <c r="IGR1036" s="35"/>
      <c r="IGS1036" s="232"/>
      <c r="IGT1036" s="35"/>
      <c r="IGU1036" s="232"/>
      <c r="IGV1036" s="35"/>
      <c r="IGW1036" s="232"/>
      <c r="IGX1036" s="35"/>
      <c r="IGY1036" s="232"/>
      <c r="IGZ1036" s="35"/>
      <c r="IHA1036" s="232"/>
      <c r="IHB1036" s="35"/>
      <c r="IHC1036" s="232"/>
      <c r="IHD1036" s="35"/>
      <c r="IHE1036" s="232"/>
      <c r="IHF1036" s="35"/>
      <c r="IHG1036" s="232"/>
      <c r="IHH1036" s="35"/>
      <c r="IHI1036" s="232"/>
      <c r="IHJ1036" s="35"/>
      <c r="IHK1036" s="232"/>
      <c r="IHL1036" s="35"/>
      <c r="IHM1036" s="232"/>
      <c r="IHN1036" s="35"/>
      <c r="IHO1036" s="232"/>
      <c r="IHP1036" s="35"/>
      <c r="IHQ1036" s="232"/>
      <c r="IHR1036" s="35"/>
      <c r="IHS1036" s="232"/>
      <c r="IHT1036" s="35"/>
      <c r="IHU1036" s="232"/>
      <c r="IHV1036" s="35"/>
      <c r="IHW1036" s="232"/>
      <c r="IHX1036" s="35"/>
      <c r="IHY1036" s="232"/>
      <c r="IHZ1036" s="35"/>
      <c r="IIA1036" s="232"/>
      <c r="IIB1036" s="35"/>
      <c r="IIC1036" s="232"/>
      <c r="IID1036" s="35"/>
      <c r="IIE1036" s="232"/>
      <c r="IIF1036" s="35"/>
      <c r="IIG1036" s="232"/>
      <c r="IIH1036" s="35"/>
      <c r="III1036" s="232"/>
      <c r="IIJ1036" s="35"/>
      <c r="IIK1036" s="232"/>
      <c r="IIL1036" s="35"/>
      <c r="IIM1036" s="232"/>
      <c r="IIN1036" s="35"/>
      <c r="IIO1036" s="232"/>
      <c r="IIP1036" s="35"/>
      <c r="IIQ1036" s="232"/>
      <c r="IIR1036" s="35"/>
      <c r="IIS1036" s="232"/>
      <c r="IIT1036" s="35"/>
      <c r="IIU1036" s="232"/>
      <c r="IIV1036" s="35"/>
      <c r="IIW1036" s="232"/>
      <c r="IIX1036" s="35"/>
      <c r="IIY1036" s="232"/>
      <c r="IIZ1036" s="35"/>
      <c r="IJA1036" s="232"/>
      <c r="IJB1036" s="35"/>
      <c r="IJC1036" s="232"/>
      <c r="IJD1036" s="35"/>
      <c r="IJE1036" s="232"/>
      <c r="IJF1036" s="35"/>
      <c r="IJG1036" s="232"/>
      <c r="IJH1036" s="35"/>
      <c r="IJI1036" s="232"/>
      <c r="IJJ1036" s="35"/>
      <c r="IJK1036" s="232"/>
      <c r="IJL1036" s="35"/>
      <c r="IJM1036" s="232"/>
      <c r="IJN1036" s="35"/>
      <c r="IJO1036" s="232"/>
      <c r="IJP1036" s="35"/>
      <c r="IJQ1036" s="232"/>
      <c r="IJR1036" s="35"/>
      <c r="IJS1036" s="232"/>
      <c r="IJT1036" s="35"/>
      <c r="IJU1036" s="232"/>
      <c r="IJV1036" s="35"/>
      <c r="IJW1036" s="232"/>
      <c r="IJX1036" s="35"/>
      <c r="IJY1036" s="232"/>
      <c r="IJZ1036" s="35"/>
      <c r="IKA1036" s="232"/>
      <c r="IKB1036" s="35"/>
      <c r="IKC1036" s="232"/>
      <c r="IKD1036" s="35"/>
      <c r="IKE1036" s="232"/>
      <c r="IKF1036" s="35"/>
      <c r="IKG1036" s="232"/>
      <c r="IKH1036" s="35"/>
      <c r="IKI1036" s="232"/>
      <c r="IKJ1036" s="35"/>
      <c r="IKK1036" s="232"/>
      <c r="IKL1036" s="35"/>
      <c r="IKM1036" s="232"/>
      <c r="IKN1036" s="35"/>
      <c r="IKO1036" s="232"/>
      <c r="IKP1036" s="35"/>
      <c r="IKQ1036" s="232"/>
      <c r="IKR1036" s="35"/>
      <c r="IKS1036" s="232"/>
      <c r="IKT1036" s="35"/>
      <c r="IKU1036" s="232"/>
      <c r="IKV1036" s="35"/>
      <c r="IKW1036" s="232"/>
      <c r="IKX1036" s="35"/>
      <c r="IKY1036" s="232"/>
      <c r="IKZ1036" s="35"/>
      <c r="ILA1036" s="232"/>
      <c r="ILB1036" s="35"/>
      <c r="ILC1036" s="232"/>
      <c r="ILD1036" s="35"/>
      <c r="ILE1036" s="232"/>
      <c r="ILF1036" s="35"/>
      <c r="ILG1036" s="232"/>
      <c r="ILH1036" s="35"/>
      <c r="ILI1036" s="232"/>
      <c r="ILJ1036" s="35"/>
      <c r="ILK1036" s="232"/>
      <c r="ILL1036" s="35"/>
      <c r="ILM1036" s="232"/>
      <c r="ILN1036" s="35"/>
      <c r="ILO1036" s="232"/>
      <c r="ILP1036" s="35"/>
      <c r="ILQ1036" s="232"/>
      <c r="ILR1036" s="35"/>
      <c r="ILS1036" s="232"/>
      <c r="ILT1036" s="35"/>
      <c r="ILU1036" s="232"/>
      <c r="ILV1036" s="35"/>
      <c r="ILW1036" s="232"/>
      <c r="ILX1036" s="35"/>
      <c r="ILY1036" s="232"/>
      <c r="ILZ1036" s="35"/>
      <c r="IMA1036" s="232"/>
      <c r="IMB1036" s="35"/>
      <c r="IMC1036" s="232"/>
      <c r="IMD1036" s="35"/>
      <c r="IME1036" s="232"/>
      <c r="IMF1036" s="35"/>
      <c r="IMG1036" s="232"/>
      <c r="IMH1036" s="35"/>
      <c r="IMI1036" s="232"/>
      <c r="IMJ1036" s="35"/>
      <c r="IMK1036" s="232"/>
      <c r="IML1036" s="35"/>
      <c r="IMM1036" s="232"/>
      <c r="IMN1036" s="35"/>
      <c r="IMO1036" s="232"/>
      <c r="IMP1036" s="35"/>
      <c r="IMQ1036" s="232"/>
      <c r="IMR1036" s="35"/>
      <c r="IMS1036" s="232"/>
      <c r="IMT1036" s="35"/>
      <c r="IMU1036" s="232"/>
      <c r="IMV1036" s="35"/>
      <c r="IMW1036" s="232"/>
      <c r="IMX1036" s="35"/>
      <c r="IMY1036" s="232"/>
      <c r="IMZ1036" s="35"/>
      <c r="INA1036" s="232"/>
      <c r="INB1036" s="35"/>
      <c r="INC1036" s="232"/>
      <c r="IND1036" s="35"/>
      <c r="INE1036" s="232"/>
      <c r="INF1036" s="35"/>
      <c r="ING1036" s="232"/>
      <c r="INH1036" s="35"/>
      <c r="INI1036" s="232"/>
      <c r="INJ1036" s="35"/>
      <c r="INK1036" s="232"/>
      <c r="INL1036" s="35"/>
      <c r="INM1036" s="232"/>
      <c r="INN1036" s="35"/>
      <c r="INO1036" s="232"/>
      <c r="INP1036" s="35"/>
      <c r="INQ1036" s="232"/>
      <c r="INR1036" s="35"/>
      <c r="INS1036" s="232"/>
      <c r="INT1036" s="35"/>
      <c r="INU1036" s="232"/>
      <c r="INV1036" s="35"/>
      <c r="INW1036" s="232"/>
      <c r="INX1036" s="35"/>
      <c r="INY1036" s="232"/>
      <c r="INZ1036" s="35"/>
      <c r="IOA1036" s="232"/>
      <c r="IOB1036" s="35"/>
      <c r="IOC1036" s="232"/>
      <c r="IOD1036" s="35"/>
      <c r="IOE1036" s="232"/>
      <c r="IOF1036" s="35"/>
      <c r="IOG1036" s="232"/>
      <c r="IOH1036" s="35"/>
      <c r="IOI1036" s="232"/>
      <c r="IOJ1036" s="35"/>
      <c r="IOK1036" s="232"/>
      <c r="IOL1036" s="35"/>
      <c r="IOM1036" s="232"/>
      <c r="ION1036" s="35"/>
      <c r="IOO1036" s="232"/>
      <c r="IOP1036" s="35"/>
      <c r="IOQ1036" s="232"/>
      <c r="IOR1036" s="35"/>
      <c r="IOS1036" s="232"/>
      <c r="IOT1036" s="35"/>
      <c r="IOU1036" s="232"/>
      <c r="IOV1036" s="35"/>
      <c r="IOW1036" s="232"/>
      <c r="IOX1036" s="35"/>
      <c r="IOY1036" s="232"/>
      <c r="IOZ1036" s="35"/>
      <c r="IPA1036" s="232"/>
      <c r="IPB1036" s="35"/>
      <c r="IPC1036" s="232"/>
      <c r="IPD1036" s="35"/>
      <c r="IPE1036" s="232"/>
      <c r="IPF1036" s="35"/>
      <c r="IPG1036" s="232"/>
      <c r="IPH1036" s="35"/>
      <c r="IPI1036" s="232"/>
      <c r="IPJ1036" s="35"/>
      <c r="IPK1036" s="232"/>
      <c r="IPL1036" s="35"/>
      <c r="IPM1036" s="232"/>
      <c r="IPN1036" s="35"/>
      <c r="IPO1036" s="232"/>
      <c r="IPP1036" s="35"/>
      <c r="IPQ1036" s="232"/>
      <c r="IPR1036" s="35"/>
      <c r="IPS1036" s="232"/>
      <c r="IPT1036" s="35"/>
      <c r="IPU1036" s="232"/>
      <c r="IPV1036" s="35"/>
      <c r="IPW1036" s="232"/>
      <c r="IPX1036" s="35"/>
      <c r="IPY1036" s="232"/>
      <c r="IPZ1036" s="35"/>
      <c r="IQA1036" s="232"/>
      <c r="IQB1036" s="35"/>
      <c r="IQC1036" s="232"/>
      <c r="IQD1036" s="35"/>
      <c r="IQE1036" s="232"/>
      <c r="IQF1036" s="35"/>
      <c r="IQG1036" s="232"/>
      <c r="IQH1036" s="35"/>
      <c r="IQI1036" s="232"/>
      <c r="IQJ1036" s="35"/>
      <c r="IQK1036" s="232"/>
      <c r="IQL1036" s="35"/>
      <c r="IQM1036" s="232"/>
      <c r="IQN1036" s="35"/>
      <c r="IQO1036" s="232"/>
      <c r="IQP1036" s="35"/>
      <c r="IQQ1036" s="232"/>
      <c r="IQR1036" s="35"/>
      <c r="IQS1036" s="232"/>
      <c r="IQT1036" s="35"/>
      <c r="IQU1036" s="232"/>
      <c r="IQV1036" s="35"/>
      <c r="IQW1036" s="232"/>
      <c r="IQX1036" s="35"/>
      <c r="IQY1036" s="232"/>
      <c r="IQZ1036" s="35"/>
      <c r="IRA1036" s="232"/>
      <c r="IRB1036" s="35"/>
      <c r="IRC1036" s="232"/>
      <c r="IRD1036" s="35"/>
      <c r="IRE1036" s="232"/>
      <c r="IRF1036" s="35"/>
      <c r="IRG1036" s="232"/>
      <c r="IRH1036" s="35"/>
      <c r="IRI1036" s="232"/>
      <c r="IRJ1036" s="35"/>
      <c r="IRK1036" s="232"/>
      <c r="IRL1036" s="35"/>
      <c r="IRM1036" s="232"/>
      <c r="IRN1036" s="35"/>
      <c r="IRO1036" s="232"/>
      <c r="IRP1036" s="35"/>
      <c r="IRQ1036" s="232"/>
      <c r="IRR1036" s="35"/>
      <c r="IRS1036" s="232"/>
      <c r="IRT1036" s="35"/>
      <c r="IRU1036" s="232"/>
      <c r="IRV1036" s="35"/>
      <c r="IRW1036" s="232"/>
      <c r="IRX1036" s="35"/>
      <c r="IRY1036" s="232"/>
      <c r="IRZ1036" s="35"/>
      <c r="ISA1036" s="232"/>
      <c r="ISB1036" s="35"/>
      <c r="ISC1036" s="232"/>
      <c r="ISD1036" s="35"/>
      <c r="ISE1036" s="232"/>
      <c r="ISF1036" s="35"/>
      <c r="ISG1036" s="232"/>
      <c r="ISH1036" s="35"/>
      <c r="ISI1036" s="232"/>
      <c r="ISJ1036" s="35"/>
      <c r="ISK1036" s="232"/>
      <c r="ISL1036" s="35"/>
      <c r="ISM1036" s="232"/>
      <c r="ISN1036" s="35"/>
      <c r="ISO1036" s="232"/>
      <c r="ISP1036" s="35"/>
      <c r="ISQ1036" s="232"/>
      <c r="ISR1036" s="35"/>
      <c r="ISS1036" s="232"/>
      <c r="IST1036" s="35"/>
      <c r="ISU1036" s="232"/>
      <c r="ISV1036" s="35"/>
      <c r="ISW1036" s="232"/>
      <c r="ISX1036" s="35"/>
      <c r="ISY1036" s="232"/>
      <c r="ISZ1036" s="35"/>
      <c r="ITA1036" s="232"/>
      <c r="ITB1036" s="35"/>
      <c r="ITC1036" s="232"/>
      <c r="ITD1036" s="35"/>
      <c r="ITE1036" s="232"/>
      <c r="ITF1036" s="35"/>
      <c r="ITG1036" s="232"/>
      <c r="ITH1036" s="35"/>
      <c r="ITI1036" s="232"/>
      <c r="ITJ1036" s="35"/>
      <c r="ITK1036" s="232"/>
      <c r="ITL1036" s="35"/>
      <c r="ITM1036" s="232"/>
      <c r="ITN1036" s="35"/>
      <c r="ITO1036" s="232"/>
      <c r="ITP1036" s="35"/>
      <c r="ITQ1036" s="232"/>
      <c r="ITR1036" s="35"/>
      <c r="ITS1036" s="232"/>
      <c r="ITT1036" s="35"/>
      <c r="ITU1036" s="232"/>
      <c r="ITV1036" s="35"/>
      <c r="ITW1036" s="232"/>
      <c r="ITX1036" s="35"/>
      <c r="ITY1036" s="232"/>
      <c r="ITZ1036" s="35"/>
      <c r="IUA1036" s="232"/>
      <c r="IUB1036" s="35"/>
      <c r="IUC1036" s="232"/>
      <c r="IUD1036" s="35"/>
      <c r="IUE1036" s="232"/>
      <c r="IUF1036" s="35"/>
      <c r="IUG1036" s="232"/>
      <c r="IUH1036" s="35"/>
      <c r="IUI1036" s="232"/>
      <c r="IUJ1036" s="35"/>
      <c r="IUK1036" s="232"/>
      <c r="IUL1036" s="35"/>
      <c r="IUM1036" s="232"/>
      <c r="IUN1036" s="35"/>
      <c r="IUO1036" s="232"/>
      <c r="IUP1036" s="35"/>
      <c r="IUQ1036" s="232"/>
      <c r="IUR1036" s="35"/>
      <c r="IUS1036" s="232"/>
      <c r="IUT1036" s="35"/>
      <c r="IUU1036" s="232"/>
      <c r="IUV1036" s="35"/>
      <c r="IUW1036" s="232"/>
      <c r="IUX1036" s="35"/>
      <c r="IUY1036" s="232"/>
      <c r="IUZ1036" s="35"/>
      <c r="IVA1036" s="232"/>
      <c r="IVB1036" s="35"/>
      <c r="IVC1036" s="232"/>
      <c r="IVD1036" s="35"/>
      <c r="IVE1036" s="232"/>
      <c r="IVF1036" s="35"/>
      <c r="IVG1036" s="232"/>
      <c r="IVH1036" s="35"/>
      <c r="IVI1036" s="232"/>
      <c r="IVJ1036" s="35"/>
      <c r="IVK1036" s="232"/>
      <c r="IVL1036" s="35"/>
      <c r="IVM1036" s="232"/>
      <c r="IVN1036" s="35"/>
      <c r="IVO1036" s="232"/>
      <c r="IVP1036" s="35"/>
      <c r="IVQ1036" s="232"/>
      <c r="IVR1036" s="35"/>
      <c r="IVS1036" s="232"/>
      <c r="IVT1036" s="35"/>
      <c r="IVU1036" s="232"/>
      <c r="IVV1036" s="35"/>
      <c r="IVW1036" s="232"/>
      <c r="IVX1036" s="35"/>
      <c r="IVY1036" s="232"/>
      <c r="IVZ1036" s="35"/>
      <c r="IWA1036" s="232"/>
      <c r="IWB1036" s="35"/>
      <c r="IWC1036" s="232"/>
      <c r="IWD1036" s="35"/>
      <c r="IWE1036" s="232"/>
      <c r="IWF1036" s="35"/>
      <c r="IWG1036" s="232"/>
      <c r="IWH1036" s="35"/>
      <c r="IWI1036" s="232"/>
      <c r="IWJ1036" s="35"/>
      <c r="IWK1036" s="232"/>
      <c r="IWL1036" s="35"/>
      <c r="IWM1036" s="232"/>
      <c r="IWN1036" s="35"/>
      <c r="IWO1036" s="232"/>
      <c r="IWP1036" s="35"/>
      <c r="IWQ1036" s="232"/>
      <c r="IWR1036" s="35"/>
      <c r="IWS1036" s="232"/>
      <c r="IWT1036" s="35"/>
      <c r="IWU1036" s="232"/>
      <c r="IWV1036" s="35"/>
      <c r="IWW1036" s="232"/>
      <c r="IWX1036" s="35"/>
      <c r="IWY1036" s="232"/>
      <c r="IWZ1036" s="35"/>
      <c r="IXA1036" s="232"/>
      <c r="IXB1036" s="35"/>
      <c r="IXC1036" s="232"/>
      <c r="IXD1036" s="35"/>
      <c r="IXE1036" s="232"/>
      <c r="IXF1036" s="35"/>
      <c r="IXG1036" s="232"/>
      <c r="IXH1036" s="35"/>
      <c r="IXI1036" s="232"/>
      <c r="IXJ1036" s="35"/>
      <c r="IXK1036" s="232"/>
      <c r="IXL1036" s="35"/>
      <c r="IXM1036" s="232"/>
      <c r="IXN1036" s="35"/>
      <c r="IXO1036" s="232"/>
      <c r="IXP1036" s="35"/>
      <c r="IXQ1036" s="232"/>
      <c r="IXR1036" s="35"/>
      <c r="IXS1036" s="232"/>
      <c r="IXT1036" s="35"/>
      <c r="IXU1036" s="232"/>
      <c r="IXV1036" s="35"/>
      <c r="IXW1036" s="232"/>
      <c r="IXX1036" s="35"/>
      <c r="IXY1036" s="232"/>
      <c r="IXZ1036" s="35"/>
      <c r="IYA1036" s="232"/>
      <c r="IYB1036" s="35"/>
      <c r="IYC1036" s="232"/>
      <c r="IYD1036" s="35"/>
      <c r="IYE1036" s="232"/>
      <c r="IYF1036" s="35"/>
      <c r="IYG1036" s="232"/>
      <c r="IYH1036" s="35"/>
      <c r="IYI1036" s="232"/>
      <c r="IYJ1036" s="35"/>
      <c r="IYK1036" s="232"/>
      <c r="IYL1036" s="35"/>
      <c r="IYM1036" s="232"/>
      <c r="IYN1036" s="35"/>
      <c r="IYO1036" s="232"/>
      <c r="IYP1036" s="35"/>
      <c r="IYQ1036" s="232"/>
      <c r="IYR1036" s="35"/>
      <c r="IYS1036" s="232"/>
      <c r="IYT1036" s="35"/>
      <c r="IYU1036" s="232"/>
      <c r="IYV1036" s="35"/>
      <c r="IYW1036" s="232"/>
      <c r="IYX1036" s="35"/>
      <c r="IYY1036" s="232"/>
      <c r="IYZ1036" s="35"/>
      <c r="IZA1036" s="232"/>
      <c r="IZB1036" s="35"/>
      <c r="IZC1036" s="232"/>
      <c r="IZD1036" s="35"/>
      <c r="IZE1036" s="232"/>
      <c r="IZF1036" s="35"/>
      <c r="IZG1036" s="232"/>
      <c r="IZH1036" s="35"/>
      <c r="IZI1036" s="232"/>
      <c r="IZJ1036" s="35"/>
      <c r="IZK1036" s="232"/>
      <c r="IZL1036" s="35"/>
      <c r="IZM1036" s="232"/>
      <c r="IZN1036" s="35"/>
      <c r="IZO1036" s="232"/>
      <c r="IZP1036" s="35"/>
      <c r="IZQ1036" s="232"/>
      <c r="IZR1036" s="35"/>
      <c r="IZS1036" s="232"/>
      <c r="IZT1036" s="35"/>
      <c r="IZU1036" s="232"/>
      <c r="IZV1036" s="35"/>
      <c r="IZW1036" s="232"/>
      <c r="IZX1036" s="35"/>
      <c r="IZY1036" s="232"/>
      <c r="IZZ1036" s="35"/>
      <c r="JAA1036" s="232"/>
      <c r="JAB1036" s="35"/>
      <c r="JAC1036" s="232"/>
      <c r="JAD1036" s="35"/>
      <c r="JAE1036" s="232"/>
      <c r="JAF1036" s="35"/>
      <c r="JAG1036" s="232"/>
      <c r="JAH1036" s="35"/>
      <c r="JAI1036" s="232"/>
      <c r="JAJ1036" s="35"/>
      <c r="JAK1036" s="232"/>
      <c r="JAL1036" s="35"/>
      <c r="JAM1036" s="232"/>
      <c r="JAN1036" s="35"/>
      <c r="JAO1036" s="232"/>
      <c r="JAP1036" s="35"/>
      <c r="JAQ1036" s="232"/>
      <c r="JAR1036" s="35"/>
      <c r="JAS1036" s="232"/>
      <c r="JAT1036" s="35"/>
      <c r="JAU1036" s="232"/>
      <c r="JAV1036" s="35"/>
      <c r="JAW1036" s="232"/>
      <c r="JAX1036" s="35"/>
      <c r="JAY1036" s="232"/>
      <c r="JAZ1036" s="35"/>
      <c r="JBA1036" s="232"/>
      <c r="JBB1036" s="35"/>
      <c r="JBC1036" s="232"/>
      <c r="JBD1036" s="35"/>
      <c r="JBE1036" s="232"/>
      <c r="JBF1036" s="35"/>
      <c r="JBG1036" s="232"/>
      <c r="JBH1036" s="35"/>
      <c r="JBI1036" s="232"/>
      <c r="JBJ1036" s="35"/>
      <c r="JBK1036" s="232"/>
      <c r="JBL1036" s="35"/>
      <c r="JBM1036" s="232"/>
      <c r="JBN1036" s="35"/>
      <c r="JBO1036" s="232"/>
      <c r="JBP1036" s="35"/>
      <c r="JBQ1036" s="232"/>
      <c r="JBR1036" s="35"/>
      <c r="JBS1036" s="232"/>
      <c r="JBT1036" s="35"/>
      <c r="JBU1036" s="232"/>
      <c r="JBV1036" s="35"/>
      <c r="JBW1036" s="232"/>
      <c r="JBX1036" s="35"/>
      <c r="JBY1036" s="232"/>
      <c r="JBZ1036" s="35"/>
      <c r="JCA1036" s="232"/>
      <c r="JCB1036" s="35"/>
      <c r="JCC1036" s="232"/>
      <c r="JCD1036" s="35"/>
      <c r="JCE1036" s="232"/>
      <c r="JCF1036" s="35"/>
      <c r="JCG1036" s="232"/>
      <c r="JCH1036" s="35"/>
      <c r="JCI1036" s="232"/>
      <c r="JCJ1036" s="35"/>
      <c r="JCK1036" s="232"/>
      <c r="JCL1036" s="35"/>
      <c r="JCM1036" s="232"/>
      <c r="JCN1036" s="35"/>
      <c r="JCO1036" s="232"/>
      <c r="JCP1036" s="35"/>
      <c r="JCQ1036" s="232"/>
      <c r="JCR1036" s="35"/>
      <c r="JCS1036" s="232"/>
      <c r="JCT1036" s="35"/>
      <c r="JCU1036" s="232"/>
      <c r="JCV1036" s="35"/>
      <c r="JCW1036" s="232"/>
      <c r="JCX1036" s="35"/>
      <c r="JCY1036" s="232"/>
      <c r="JCZ1036" s="35"/>
      <c r="JDA1036" s="232"/>
      <c r="JDB1036" s="35"/>
      <c r="JDC1036" s="232"/>
      <c r="JDD1036" s="35"/>
      <c r="JDE1036" s="232"/>
      <c r="JDF1036" s="35"/>
      <c r="JDG1036" s="232"/>
      <c r="JDH1036" s="35"/>
      <c r="JDI1036" s="232"/>
      <c r="JDJ1036" s="35"/>
      <c r="JDK1036" s="232"/>
      <c r="JDL1036" s="35"/>
      <c r="JDM1036" s="232"/>
      <c r="JDN1036" s="35"/>
      <c r="JDO1036" s="232"/>
      <c r="JDP1036" s="35"/>
      <c r="JDQ1036" s="232"/>
      <c r="JDR1036" s="35"/>
      <c r="JDS1036" s="232"/>
      <c r="JDT1036" s="35"/>
      <c r="JDU1036" s="232"/>
      <c r="JDV1036" s="35"/>
      <c r="JDW1036" s="232"/>
      <c r="JDX1036" s="35"/>
      <c r="JDY1036" s="232"/>
      <c r="JDZ1036" s="35"/>
      <c r="JEA1036" s="232"/>
      <c r="JEB1036" s="35"/>
      <c r="JEC1036" s="232"/>
      <c r="JED1036" s="35"/>
      <c r="JEE1036" s="232"/>
      <c r="JEF1036" s="35"/>
      <c r="JEG1036" s="232"/>
      <c r="JEH1036" s="35"/>
      <c r="JEI1036" s="232"/>
      <c r="JEJ1036" s="35"/>
      <c r="JEK1036" s="232"/>
      <c r="JEL1036" s="35"/>
      <c r="JEM1036" s="232"/>
      <c r="JEN1036" s="35"/>
      <c r="JEO1036" s="232"/>
      <c r="JEP1036" s="35"/>
      <c r="JEQ1036" s="232"/>
      <c r="JER1036" s="35"/>
      <c r="JES1036" s="232"/>
      <c r="JET1036" s="35"/>
      <c r="JEU1036" s="232"/>
      <c r="JEV1036" s="35"/>
      <c r="JEW1036" s="232"/>
      <c r="JEX1036" s="35"/>
      <c r="JEY1036" s="232"/>
      <c r="JEZ1036" s="35"/>
      <c r="JFA1036" s="232"/>
      <c r="JFB1036" s="35"/>
      <c r="JFC1036" s="232"/>
      <c r="JFD1036" s="35"/>
      <c r="JFE1036" s="232"/>
      <c r="JFF1036" s="35"/>
      <c r="JFG1036" s="232"/>
      <c r="JFH1036" s="35"/>
      <c r="JFI1036" s="232"/>
      <c r="JFJ1036" s="35"/>
      <c r="JFK1036" s="232"/>
      <c r="JFL1036" s="35"/>
      <c r="JFM1036" s="232"/>
      <c r="JFN1036" s="35"/>
      <c r="JFO1036" s="232"/>
      <c r="JFP1036" s="35"/>
      <c r="JFQ1036" s="232"/>
      <c r="JFR1036" s="35"/>
      <c r="JFS1036" s="232"/>
      <c r="JFT1036" s="35"/>
      <c r="JFU1036" s="232"/>
      <c r="JFV1036" s="35"/>
      <c r="JFW1036" s="232"/>
      <c r="JFX1036" s="35"/>
      <c r="JFY1036" s="232"/>
      <c r="JFZ1036" s="35"/>
      <c r="JGA1036" s="232"/>
      <c r="JGB1036" s="35"/>
      <c r="JGC1036" s="232"/>
      <c r="JGD1036" s="35"/>
      <c r="JGE1036" s="232"/>
      <c r="JGF1036" s="35"/>
      <c r="JGG1036" s="232"/>
      <c r="JGH1036" s="35"/>
      <c r="JGI1036" s="232"/>
      <c r="JGJ1036" s="35"/>
      <c r="JGK1036" s="232"/>
      <c r="JGL1036" s="35"/>
      <c r="JGM1036" s="232"/>
      <c r="JGN1036" s="35"/>
      <c r="JGO1036" s="232"/>
      <c r="JGP1036" s="35"/>
      <c r="JGQ1036" s="232"/>
      <c r="JGR1036" s="35"/>
      <c r="JGS1036" s="232"/>
      <c r="JGT1036" s="35"/>
      <c r="JGU1036" s="232"/>
      <c r="JGV1036" s="35"/>
      <c r="JGW1036" s="232"/>
      <c r="JGX1036" s="35"/>
      <c r="JGY1036" s="232"/>
      <c r="JGZ1036" s="35"/>
      <c r="JHA1036" s="232"/>
      <c r="JHB1036" s="35"/>
      <c r="JHC1036" s="232"/>
      <c r="JHD1036" s="35"/>
      <c r="JHE1036" s="232"/>
      <c r="JHF1036" s="35"/>
      <c r="JHG1036" s="232"/>
      <c r="JHH1036" s="35"/>
      <c r="JHI1036" s="232"/>
      <c r="JHJ1036" s="35"/>
      <c r="JHK1036" s="232"/>
      <c r="JHL1036" s="35"/>
      <c r="JHM1036" s="232"/>
      <c r="JHN1036" s="35"/>
      <c r="JHO1036" s="232"/>
      <c r="JHP1036" s="35"/>
      <c r="JHQ1036" s="232"/>
      <c r="JHR1036" s="35"/>
      <c r="JHS1036" s="232"/>
      <c r="JHT1036" s="35"/>
      <c r="JHU1036" s="232"/>
      <c r="JHV1036" s="35"/>
      <c r="JHW1036" s="232"/>
      <c r="JHX1036" s="35"/>
      <c r="JHY1036" s="232"/>
      <c r="JHZ1036" s="35"/>
      <c r="JIA1036" s="232"/>
      <c r="JIB1036" s="35"/>
      <c r="JIC1036" s="232"/>
      <c r="JID1036" s="35"/>
      <c r="JIE1036" s="232"/>
      <c r="JIF1036" s="35"/>
      <c r="JIG1036" s="232"/>
      <c r="JIH1036" s="35"/>
      <c r="JII1036" s="232"/>
      <c r="JIJ1036" s="35"/>
      <c r="JIK1036" s="232"/>
      <c r="JIL1036" s="35"/>
      <c r="JIM1036" s="232"/>
      <c r="JIN1036" s="35"/>
      <c r="JIO1036" s="232"/>
      <c r="JIP1036" s="35"/>
      <c r="JIQ1036" s="232"/>
      <c r="JIR1036" s="35"/>
      <c r="JIS1036" s="232"/>
      <c r="JIT1036" s="35"/>
      <c r="JIU1036" s="232"/>
      <c r="JIV1036" s="35"/>
      <c r="JIW1036" s="232"/>
      <c r="JIX1036" s="35"/>
      <c r="JIY1036" s="232"/>
      <c r="JIZ1036" s="35"/>
      <c r="JJA1036" s="232"/>
      <c r="JJB1036" s="35"/>
      <c r="JJC1036" s="232"/>
      <c r="JJD1036" s="35"/>
      <c r="JJE1036" s="232"/>
      <c r="JJF1036" s="35"/>
      <c r="JJG1036" s="232"/>
      <c r="JJH1036" s="35"/>
      <c r="JJI1036" s="232"/>
      <c r="JJJ1036" s="35"/>
      <c r="JJK1036" s="232"/>
      <c r="JJL1036" s="35"/>
      <c r="JJM1036" s="232"/>
      <c r="JJN1036" s="35"/>
      <c r="JJO1036" s="232"/>
      <c r="JJP1036" s="35"/>
      <c r="JJQ1036" s="232"/>
      <c r="JJR1036" s="35"/>
      <c r="JJS1036" s="232"/>
      <c r="JJT1036" s="35"/>
      <c r="JJU1036" s="232"/>
      <c r="JJV1036" s="35"/>
      <c r="JJW1036" s="232"/>
      <c r="JJX1036" s="35"/>
      <c r="JJY1036" s="232"/>
      <c r="JJZ1036" s="35"/>
      <c r="JKA1036" s="232"/>
      <c r="JKB1036" s="35"/>
      <c r="JKC1036" s="232"/>
      <c r="JKD1036" s="35"/>
      <c r="JKE1036" s="232"/>
      <c r="JKF1036" s="35"/>
      <c r="JKG1036" s="232"/>
      <c r="JKH1036" s="35"/>
      <c r="JKI1036" s="232"/>
      <c r="JKJ1036" s="35"/>
      <c r="JKK1036" s="232"/>
      <c r="JKL1036" s="35"/>
      <c r="JKM1036" s="232"/>
      <c r="JKN1036" s="35"/>
      <c r="JKO1036" s="232"/>
      <c r="JKP1036" s="35"/>
      <c r="JKQ1036" s="232"/>
      <c r="JKR1036" s="35"/>
      <c r="JKS1036" s="232"/>
      <c r="JKT1036" s="35"/>
      <c r="JKU1036" s="232"/>
      <c r="JKV1036" s="35"/>
      <c r="JKW1036" s="232"/>
      <c r="JKX1036" s="35"/>
      <c r="JKY1036" s="232"/>
      <c r="JKZ1036" s="35"/>
      <c r="JLA1036" s="232"/>
      <c r="JLB1036" s="35"/>
      <c r="JLC1036" s="232"/>
      <c r="JLD1036" s="35"/>
      <c r="JLE1036" s="232"/>
      <c r="JLF1036" s="35"/>
      <c r="JLG1036" s="232"/>
      <c r="JLH1036" s="35"/>
      <c r="JLI1036" s="232"/>
      <c r="JLJ1036" s="35"/>
      <c r="JLK1036" s="232"/>
      <c r="JLL1036" s="35"/>
      <c r="JLM1036" s="232"/>
      <c r="JLN1036" s="35"/>
      <c r="JLO1036" s="232"/>
      <c r="JLP1036" s="35"/>
      <c r="JLQ1036" s="232"/>
      <c r="JLR1036" s="35"/>
      <c r="JLS1036" s="232"/>
      <c r="JLT1036" s="35"/>
      <c r="JLU1036" s="232"/>
      <c r="JLV1036" s="35"/>
      <c r="JLW1036" s="232"/>
      <c r="JLX1036" s="35"/>
      <c r="JLY1036" s="232"/>
      <c r="JLZ1036" s="35"/>
      <c r="JMA1036" s="232"/>
      <c r="JMB1036" s="35"/>
      <c r="JMC1036" s="232"/>
      <c r="JMD1036" s="35"/>
      <c r="JME1036" s="232"/>
      <c r="JMF1036" s="35"/>
      <c r="JMG1036" s="232"/>
      <c r="JMH1036" s="35"/>
      <c r="JMI1036" s="232"/>
      <c r="JMJ1036" s="35"/>
      <c r="JMK1036" s="232"/>
      <c r="JML1036" s="35"/>
      <c r="JMM1036" s="232"/>
      <c r="JMN1036" s="35"/>
      <c r="JMO1036" s="232"/>
      <c r="JMP1036" s="35"/>
      <c r="JMQ1036" s="232"/>
      <c r="JMR1036" s="35"/>
      <c r="JMS1036" s="232"/>
      <c r="JMT1036" s="35"/>
      <c r="JMU1036" s="232"/>
      <c r="JMV1036" s="35"/>
      <c r="JMW1036" s="232"/>
      <c r="JMX1036" s="35"/>
      <c r="JMY1036" s="232"/>
      <c r="JMZ1036" s="35"/>
      <c r="JNA1036" s="232"/>
      <c r="JNB1036" s="35"/>
      <c r="JNC1036" s="232"/>
      <c r="JND1036" s="35"/>
      <c r="JNE1036" s="232"/>
      <c r="JNF1036" s="35"/>
      <c r="JNG1036" s="232"/>
      <c r="JNH1036" s="35"/>
      <c r="JNI1036" s="232"/>
      <c r="JNJ1036" s="35"/>
      <c r="JNK1036" s="232"/>
      <c r="JNL1036" s="35"/>
      <c r="JNM1036" s="232"/>
      <c r="JNN1036" s="35"/>
      <c r="JNO1036" s="232"/>
      <c r="JNP1036" s="35"/>
      <c r="JNQ1036" s="232"/>
      <c r="JNR1036" s="35"/>
      <c r="JNS1036" s="232"/>
      <c r="JNT1036" s="35"/>
      <c r="JNU1036" s="232"/>
      <c r="JNV1036" s="35"/>
      <c r="JNW1036" s="232"/>
      <c r="JNX1036" s="35"/>
      <c r="JNY1036" s="232"/>
      <c r="JNZ1036" s="35"/>
      <c r="JOA1036" s="232"/>
      <c r="JOB1036" s="35"/>
      <c r="JOC1036" s="232"/>
      <c r="JOD1036" s="35"/>
      <c r="JOE1036" s="232"/>
      <c r="JOF1036" s="35"/>
      <c r="JOG1036" s="232"/>
      <c r="JOH1036" s="35"/>
      <c r="JOI1036" s="232"/>
      <c r="JOJ1036" s="35"/>
      <c r="JOK1036" s="232"/>
      <c r="JOL1036" s="35"/>
      <c r="JOM1036" s="232"/>
      <c r="JON1036" s="35"/>
      <c r="JOO1036" s="232"/>
      <c r="JOP1036" s="35"/>
      <c r="JOQ1036" s="232"/>
      <c r="JOR1036" s="35"/>
      <c r="JOS1036" s="232"/>
      <c r="JOT1036" s="35"/>
      <c r="JOU1036" s="232"/>
      <c r="JOV1036" s="35"/>
      <c r="JOW1036" s="232"/>
      <c r="JOX1036" s="35"/>
      <c r="JOY1036" s="232"/>
      <c r="JOZ1036" s="35"/>
      <c r="JPA1036" s="232"/>
      <c r="JPB1036" s="35"/>
      <c r="JPC1036" s="232"/>
      <c r="JPD1036" s="35"/>
      <c r="JPE1036" s="232"/>
      <c r="JPF1036" s="35"/>
      <c r="JPG1036" s="232"/>
      <c r="JPH1036" s="35"/>
      <c r="JPI1036" s="232"/>
      <c r="JPJ1036" s="35"/>
      <c r="JPK1036" s="232"/>
      <c r="JPL1036" s="35"/>
      <c r="JPM1036" s="232"/>
      <c r="JPN1036" s="35"/>
      <c r="JPO1036" s="232"/>
      <c r="JPP1036" s="35"/>
      <c r="JPQ1036" s="232"/>
      <c r="JPR1036" s="35"/>
      <c r="JPS1036" s="232"/>
      <c r="JPT1036" s="35"/>
      <c r="JPU1036" s="232"/>
      <c r="JPV1036" s="35"/>
      <c r="JPW1036" s="232"/>
      <c r="JPX1036" s="35"/>
      <c r="JPY1036" s="232"/>
      <c r="JPZ1036" s="35"/>
      <c r="JQA1036" s="232"/>
      <c r="JQB1036" s="35"/>
      <c r="JQC1036" s="232"/>
      <c r="JQD1036" s="35"/>
      <c r="JQE1036" s="232"/>
      <c r="JQF1036" s="35"/>
      <c r="JQG1036" s="232"/>
      <c r="JQH1036" s="35"/>
      <c r="JQI1036" s="232"/>
      <c r="JQJ1036" s="35"/>
      <c r="JQK1036" s="232"/>
      <c r="JQL1036" s="35"/>
      <c r="JQM1036" s="232"/>
      <c r="JQN1036" s="35"/>
      <c r="JQO1036" s="232"/>
      <c r="JQP1036" s="35"/>
      <c r="JQQ1036" s="232"/>
      <c r="JQR1036" s="35"/>
      <c r="JQS1036" s="232"/>
      <c r="JQT1036" s="35"/>
      <c r="JQU1036" s="232"/>
      <c r="JQV1036" s="35"/>
      <c r="JQW1036" s="232"/>
      <c r="JQX1036" s="35"/>
      <c r="JQY1036" s="232"/>
      <c r="JQZ1036" s="35"/>
      <c r="JRA1036" s="232"/>
      <c r="JRB1036" s="35"/>
      <c r="JRC1036" s="232"/>
      <c r="JRD1036" s="35"/>
      <c r="JRE1036" s="232"/>
      <c r="JRF1036" s="35"/>
      <c r="JRG1036" s="232"/>
      <c r="JRH1036" s="35"/>
      <c r="JRI1036" s="232"/>
      <c r="JRJ1036" s="35"/>
      <c r="JRK1036" s="232"/>
      <c r="JRL1036" s="35"/>
      <c r="JRM1036" s="232"/>
      <c r="JRN1036" s="35"/>
      <c r="JRO1036" s="232"/>
      <c r="JRP1036" s="35"/>
      <c r="JRQ1036" s="232"/>
      <c r="JRR1036" s="35"/>
      <c r="JRS1036" s="232"/>
      <c r="JRT1036" s="35"/>
      <c r="JRU1036" s="232"/>
      <c r="JRV1036" s="35"/>
      <c r="JRW1036" s="232"/>
      <c r="JRX1036" s="35"/>
      <c r="JRY1036" s="232"/>
      <c r="JRZ1036" s="35"/>
      <c r="JSA1036" s="232"/>
      <c r="JSB1036" s="35"/>
      <c r="JSC1036" s="232"/>
      <c r="JSD1036" s="35"/>
      <c r="JSE1036" s="232"/>
      <c r="JSF1036" s="35"/>
      <c r="JSG1036" s="232"/>
      <c r="JSH1036" s="35"/>
      <c r="JSI1036" s="232"/>
      <c r="JSJ1036" s="35"/>
      <c r="JSK1036" s="232"/>
      <c r="JSL1036" s="35"/>
      <c r="JSM1036" s="232"/>
      <c r="JSN1036" s="35"/>
      <c r="JSO1036" s="232"/>
      <c r="JSP1036" s="35"/>
      <c r="JSQ1036" s="232"/>
      <c r="JSR1036" s="35"/>
      <c r="JSS1036" s="232"/>
      <c r="JST1036" s="35"/>
      <c r="JSU1036" s="232"/>
      <c r="JSV1036" s="35"/>
      <c r="JSW1036" s="232"/>
      <c r="JSX1036" s="35"/>
      <c r="JSY1036" s="232"/>
      <c r="JSZ1036" s="35"/>
      <c r="JTA1036" s="232"/>
      <c r="JTB1036" s="35"/>
      <c r="JTC1036" s="232"/>
      <c r="JTD1036" s="35"/>
      <c r="JTE1036" s="232"/>
      <c r="JTF1036" s="35"/>
      <c r="JTG1036" s="232"/>
      <c r="JTH1036" s="35"/>
      <c r="JTI1036" s="232"/>
      <c r="JTJ1036" s="35"/>
      <c r="JTK1036" s="232"/>
      <c r="JTL1036" s="35"/>
      <c r="JTM1036" s="232"/>
      <c r="JTN1036" s="35"/>
      <c r="JTO1036" s="232"/>
      <c r="JTP1036" s="35"/>
      <c r="JTQ1036" s="232"/>
      <c r="JTR1036" s="35"/>
      <c r="JTS1036" s="232"/>
      <c r="JTT1036" s="35"/>
      <c r="JTU1036" s="232"/>
      <c r="JTV1036" s="35"/>
      <c r="JTW1036" s="232"/>
      <c r="JTX1036" s="35"/>
      <c r="JTY1036" s="232"/>
      <c r="JTZ1036" s="35"/>
      <c r="JUA1036" s="232"/>
      <c r="JUB1036" s="35"/>
      <c r="JUC1036" s="232"/>
      <c r="JUD1036" s="35"/>
      <c r="JUE1036" s="232"/>
      <c r="JUF1036" s="35"/>
      <c r="JUG1036" s="232"/>
      <c r="JUH1036" s="35"/>
      <c r="JUI1036" s="232"/>
      <c r="JUJ1036" s="35"/>
      <c r="JUK1036" s="232"/>
      <c r="JUL1036" s="35"/>
      <c r="JUM1036" s="232"/>
      <c r="JUN1036" s="35"/>
      <c r="JUO1036" s="232"/>
      <c r="JUP1036" s="35"/>
      <c r="JUQ1036" s="232"/>
      <c r="JUR1036" s="35"/>
      <c r="JUS1036" s="232"/>
      <c r="JUT1036" s="35"/>
      <c r="JUU1036" s="232"/>
      <c r="JUV1036" s="35"/>
      <c r="JUW1036" s="232"/>
      <c r="JUX1036" s="35"/>
      <c r="JUY1036" s="232"/>
      <c r="JUZ1036" s="35"/>
      <c r="JVA1036" s="232"/>
      <c r="JVB1036" s="35"/>
      <c r="JVC1036" s="232"/>
      <c r="JVD1036" s="35"/>
      <c r="JVE1036" s="232"/>
      <c r="JVF1036" s="35"/>
      <c r="JVG1036" s="232"/>
      <c r="JVH1036" s="35"/>
      <c r="JVI1036" s="232"/>
      <c r="JVJ1036" s="35"/>
      <c r="JVK1036" s="232"/>
      <c r="JVL1036" s="35"/>
      <c r="JVM1036" s="232"/>
      <c r="JVN1036" s="35"/>
      <c r="JVO1036" s="232"/>
      <c r="JVP1036" s="35"/>
      <c r="JVQ1036" s="232"/>
      <c r="JVR1036" s="35"/>
      <c r="JVS1036" s="232"/>
      <c r="JVT1036" s="35"/>
      <c r="JVU1036" s="232"/>
      <c r="JVV1036" s="35"/>
      <c r="JVW1036" s="232"/>
      <c r="JVX1036" s="35"/>
      <c r="JVY1036" s="232"/>
      <c r="JVZ1036" s="35"/>
      <c r="JWA1036" s="232"/>
      <c r="JWB1036" s="35"/>
      <c r="JWC1036" s="232"/>
      <c r="JWD1036" s="35"/>
      <c r="JWE1036" s="232"/>
      <c r="JWF1036" s="35"/>
      <c r="JWG1036" s="232"/>
      <c r="JWH1036" s="35"/>
      <c r="JWI1036" s="232"/>
      <c r="JWJ1036" s="35"/>
      <c r="JWK1036" s="232"/>
      <c r="JWL1036" s="35"/>
      <c r="JWM1036" s="232"/>
      <c r="JWN1036" s="35"/>
      <c r="JWO1036" s="232"/>
      <c r="JWP1036" s="35"/>
      <c r="JWQ1036" s="232"/>
      <c r="JWR1036" s="35"/>
      <c r="JWS1036" s="232"/>
      <c r="JWT1036" s="35"/>
      <c r="JWU1036" s="232"/>
      <c r="JWV1036" s="35"/>
      <c r="JWW1036" s="232"/>
      <c r="JWX1036" s="35"/>
      <c r="JWY1036" s="232"/>
      <c r="JWZ1036" s="35"/>
      <c r="JXA1036" s="232"/>
      <c r="JXB1036" s="35"/>
      <c r="JXC1036" s="232"/>
      <c r="JXD1036" s="35"/>
      <c r="JXE1036" s="232"/>
      <c r="JXF1036" s="35"/>
      <c r="JXG1036" s="232"/>
      <c r="JXH1036" s="35"/>
      <c r="JXI1036" s="232"/>
      <c r="JXJ1036" s="35"/>
      <c r="JXK1036" s="232"/>
      <c r="JXL1036" s="35"/>
      <c r="JXM1036" s="232"/>
      <c r="JXN1036" s="35"/>
      <c r="JXO1036" s="232"/>
      <c r="JXP1036" s="35"/>
      <c r="JXQ1036" s="232"/>
      <c r="JXR1036" s="35"/>
      <c r="JXS1036" s="232"/>
      <c r="JXT1036" s="35"/>
      <c r="JXU1036" s="232"/>
      <c r="JXV1036" s="35"/>
      <c r="JXW1036" s="232"/>
      <c r="JXX1036" s="35"/>
      <c r="JXY1036" s="232"/>
      <c r="JXZ1036" s="35"/>
      <c r="JYA1036" s="232"/>
      <c r="JYB1036" s="35"/>
      <c r="JYC1036" s="232"/>
      <c r="JYD1036" s="35"/>
      <c r="JYE1036" s="232"/>
      <c r="JYF1036" s="35"/>
      <c r="JYG1036" s="232"/>
      <c r="JYH1036" s="35"/>
      <c r="JYI1036" s="232"/>
      <c r="JYJ1036" s="35"/>
      <c r="JYK1036" s="232"/>
      <c r="JYL1036" s="35"/>
      <c r="JYM1036" s="232"/>
      <c r="JYN1036" s="35"/>
      <c r="JYO1036" s="232"/>
      <c r="JYP1036" s="35"/>
      <c r="JYQ1036" s="232"/>
      <c r="JYR1036" s="35"/>
      <c r="JYS1036" s="232"/>
      <c r="JYT1036" s="35"/>
      <c r="JYU1036" s="232"/>
      <c r="JYV1036" s="35"/>
      <c r="JYW1036" s="232"/>
      <c r="JYX1036" s="35"/>
      <c r="JYY1036" s="232"/>
      <c r="JYZ1036" s="35"/>
      <c r="JZA1036" s="232"/>
      <c r="JZB1036" s="35"/>
      <c r="JZC1036" s="232"/>
      <c r="JZD1036" s="35"/>
      <c r="JZE1036" s="232"/>
      <c r="JZF1036" s="35"/>
      <c r="JZG1036" s="232"/>
      <c r="JZH1036" s="35"/>
      <c r="JZI1036" s="232"/>
      <c r="JZJ1036" s="35"/>
      <c r="JZK1036" s="232"/>
      <c r="JZL1036" s="35"/>
      <c r="JZM1036" s="232"/>
      <c r="JZN1036" s="35"/>
      <c r="JZO1036" s="232"/>
      <c r="JZP1036" s="35"/>
      <c r="JZQ1036" s="232"/>
      <c r="JZR1036" s="35"/>
      <c r="JZS1036" s="232"/>
      <c r="JZT1036" s="35"/>
      <c r="JZU1036" s="232"/>
      <c r="JZV1036" s="35"/>
      <c r="JZW1036" s="232"/>
      <c r="JZX1036" s="35"/>
      <c r="JZY1036" s="232"/>
      <c r="JZZ1036" s="35"/>
      <c r="KAA1036" s="232"/>
      <c r="KAB1036" s="35"/>
      <c r="KAC1036" s="232"/>
      <c r="KAD1036" s="35"/>
      <c r="KAE1036" s="232"/>
      <c r="KAF1036" s="35"/>
      <c r="KAG1036" s="232"/>
      <c r="KAH1036" s="35"/>
      <c r="KAI1036" s="232"/>
      <c r="KAJ1036" s="35"/>
      <c r="KAK1036" s="232"/>
      <c r="KAL1036" s="35"/>
      <c r="KAM1036" s="232"/>
      <c r="KAN1036" s="35"/>
      <c r="KAO1036" s="232"/>
      <c r="KAP1036" s="35"/>
      <c r="KAQ1036" s="232"/>
      <c r="KAR1036" s="35"/>
      <c r="KAS1036" s="232"/>
      <c r="KAT1036" s="35"/>
      <c r="KAU1036" s="232"/>
      <c r="KAV1036" s="35"/>
      <c r="KAW1036" s="232"/>
      <c r="KAX1036" s="35"/>
      <c r="KAY1036" s="232"/>
      <c r="KAZ1036" s="35"/>
      <c r="KBA1036" s="232"/>
      <c r="KBB1036" s="35"/>
      <c r="KBC1036" s="232"/>
      <c r="KBD1036" s="35"/>
      <c r="KBE1036" s="232"/>
      <c r="KBF1036" s="35"/>
      <c r="KBG1036" s="232"/>
      <c r="KBH1036" s="35"/>
      <c r="KBI1036" s="232"/>
      <c r="KBJ1036" s="35"/>
      <c r="KBK1036" s="232"/>
      <c r="KBL1036" s="35"/>
      <c r="KBM1036" s="232"/>
      <c r="KBN1036" s="35"/>
      <c r="KBO1036" s="232"/>
      <c r="KBP1036" s="35"/>
      <c r="KBQ1036" s="232"/>
      <c r="KBR1036" s="35"/>
      <c r="KBS1036" s="232"/>
      <c r="KBT1036" s="35"/>
      <c r="KBU1036" s="232"/>
      <c r="KBV1036" s="35"/>
      <c r="KBW1036" s="232"/>
      <c r="KBX1036" s="35"/>
      <c r="KBY1036" s="232"/>
      <c r="KBZ1036" s="35"/>
      <c r="KCA1036" s="232"/>
      <c r="KCB1036" s="35"/>
      <c r="KCC1036" s="232"/>
      <c r="KCD1036" s="35"/>
      <c r="KCE1036" s="232"/>
      <c r="KCF1036" s="35"/>
      <c r="KCG1036" s="232"/>
      <c r="KCH1036" s="35"/>
      <c r="KCI1036" s="232"/>
      <c r="KCJ1036" s="35"/>
      <c r="KCK1036" s="232"/>
      <c r="KCL1036" s="35"/>
      <c r="KCM1036" s="232"/>
      <c r="KCN1036" s="35"/>
      <c r="KCO1036" s="232"/>
      <c r="KCP1036" s="35"/>
      <c r="KCQ1036" s="232"/>
      <c r="KCR1036" s="35"/>
      <c r="KCS1036" s="232"/>
      <c r="KCT1036" s="35"/>
      <c r="KCU1036" s="232"/>
      <c r="KCV1036" s="35"/>
      <c r="KCW1036" s="232"/>
      <c r="KCX1036" s="35"/>
      <c r="KCY1036" s="232"/>
      <c r="KCZ1036" s="35"/>
      <c r="KDA1036" s="232"/>
      <c r="KDB1036" s="35"/>
      <c r="KDC1036" s="232"/>
      <c r="KDD1036" s="35"/>
      <c r="KDE1036" s="232"/>
      <c r="KDF1036" s="35"/>
      <c r="KDG1036" s="232"/>
      <c r="KDH1036" s="35"/>
      <c r="KDI1036" s="232"/>
      <c r="KDJ1036" s="35"/>
      <c r="KDK1036" s="232"/>
      <c r="KDL1036" s="35"/>
      <c r="KDM1036" s="232"/>
      <c r="KDN1036" s="35"/>
      <c r="KDO1036" s="232"/>
      <c r="KDP1036" s="35"/>
      <c r="KDQ1036" s="232"/>
      <c r="KDR1036" s="35"/>
      <c r="KDS1036" s="232"/>
      <c r="KDT1036" s="35"/>
      <c r="KDU1036" s="232"/>
      <c r="KDV1036" s="35"/>
      <c r="KDW1036" s="232"/>
      <c r="KDX1036" s="35"/>
      <c r="KDY1036" s="232"/>
      <c r="KDZ1036" s="35"/>
      <c r="KEA1036" s="232"/>
      <c r="KEB1036" s="35"/>
      <c r="KEC1036" s="232"/>
      <c r="KED1036" s="35"/>
      <c r="KEE1036" s="232"/>
      <c r="KEF1036" s="35"/>
      <c r="KEG1036" s="232"/>
      <c r="KEH1036" s="35"/>
      <c r="KEI1036" s="232"/>
      <c r="KEJ1036" s="35"/>
      <c r="KEK1036" s="232"/>
      <c r="KEL1036" s="35"/>
      <c r="KEM1036" s="232"/>
      <c r="KEN1036" s="35"/>
      <c r="KEO1036" s="232"/>
      <c r="KEP1036" s="35"/>
      <c r="KEQ1036" s="232"/>
      <c r="KER1036" s="35"/>
      <c r="KES1036" s="232"/>
      <c r="KET1036" s="35"/>
      <c r="KEU1036" s="232"/>
      <c r="KEV1036" s="35"/>
      <c r="KEW1036" s="232"/>
      <c r="KEX1036" s="35"/>
      <c r="KEY1036" s="232"/>
      <c r="KEZ1036" s="35"/>
      <c r="KFA1036" s="232"/>
      <c r="KFB1036" s="35"/>
      <c r="KFC1036" s="232"/>
      <c r="KFD1036" s="35"/>
      <c r="KFE1036" s="232"/>
      <c r="KFF1036" s="35"/>
      <c r="KFG1036" s="232"/>
      <c r="KFH1036" s="35"/>
      <c r="KFI1036" s="232"/>
      <c r="KFJ1036" s="35"/>
      <c r="KFK1036" s="232"/>
      <c r="KFL1036" s="35"/>
      <c r="KFM1036" s="232"/>
      <c r="KFN1036" s="35"/>
      <c r="KFO1036" s="232"/>
      <c r="KFP1036" s="35"/>
      <c r="KFQ1036" s="232"/>
      <c r="KFR1036" s="35"/>
      <c r="KFS1036" s="232"/>
      <c r="KFT1036" s="35"/>
      <c r="KFU1036" s="232"/>
      <c r="KFV1036" s="35"/>
      <c r="KFW1036" s="232"/>
      <c r="KFX1036" s="35"/>
      <c r="KFY1036" s="232"/>
      <c r="KFZ1036" s="35"/>
      <c r="KGA1036" s="232"/>
      <c r="KGB1036" s="35"/>
      <c r="KGC1036" s="232"/>
      <c r="KGD1036" s="35"/>
      <c r="KGE1036" s="232"/>
      <c r="KGF1036" s="35"/>
      <c r="KGG1036" s="232"/>
      <c r="KGH1036" s="35"/>
      <c r="KGI1036" s="232"/>
      <c r="KGJ1036" s="35"/>
      <c r="KGK1036" s="232"/>
      <c r="KGL1036" s="35"/>
      <c r="KGM1036" s="232"/>
      <c r="KGN1036" s="35"/>
      <c r="KGO1036" s="232"/>
      <c r="KGP1036" s="35"/>
      <c r="KGQ1036" s="232"/>
      <c r="KGR1036" s="35"/>
      <c r="KGS1036" s="232"/>
      <c r="KGT1036" s="35"/>
      <c r="KGU1036" s="232"/>
      <c r="KGV1036" s="35"/>
      <c r="KGW1036" s="232"/>
      <c r="KGX1036" s="35"/>
      <c r="KGY1036" s="232"/>
      <c r="KGZ1036" s="35"/>
      <c r="KHA1036" s="232"/>
      <c r="KHB1036" s="35"/>
      <c r="KHC1036" s="232"/>
      <c r="KHD1036" s="35"/>
      <c r="KHE1036" s="232"/>
      <c r="KHF1036" s="35"/>
      <c r="KHG1036" s="232"/>
      <c r="KHH1036" s="35"/>
      <c r="KHI1036" s="232"/>
      <c r="KHJ1036" s="35"/>
      <c r="KHK1036" s="232"/>
      <c r="KHL1036" s="35"/>
      <c r="KHM1036" s="232"/>
      <c r="KHN1036" s="35"/>
      <c r="KHO1036" s="232"/>
      <c r="KHP1036" s="35"/>
      <c r="KHQ1036" s="232"/>
      <c r="KHR1036" s="35"/>
      <c r="KHS1036" s="232"/>
      <c r="KHT1036" s="35"/>
      <c r="KHU1036" s="232"/>
      <c r="KHV1036" s="35"/>
      <c r="KHW1036" s="232"/>
      <c r="KHX1036" s="35"/>
      <c r="KHY1036" s="232"/>
      <c r="KHZ1036" s="35"/>
      <c r="KIA1036" s="232"/>
      <c r="KIB1036" s="35"/>
      <c r="KIC1036" s="232"/>
      <c r="KID1036" s="35"/>
      <c r="KIE1036" s="232"/>
      <c r="KIF1036" s="35"/>
      <c r="KIG1036" s="232"/>
      <c r="KIH1036" s="35"/>
      <c r="KII1036" s="232"/>
      <c r="KIJ1036" s="35"/>
      <c r="KIK1036" s="232"/>
      <c r="KIL1036" s="35"/>
      <c r="KIM1036" s="232"/>
      <c r="KIN1036" s="35"/>
      <c r="KIO1036" s="232"/>
      <c r="KIP1036" s="35"/>
      <c r="KIQ1036" s="232"/>
      <c r="KIR1036" s="35"/>
      <c r="KIS1036" s="232"/>
      <c r="KIT1036" s="35"/>
      <c r="KIU1036" s="232"/>
      <c r="KIV1036" s="35"/>
      <c r="KIW1036" s="232"/>
      <c r="KIX1036" s="35"/>
      <c r="KIY1036" s="232"/>
      <c r="KIZ1036" s="35"/>
      <c r="KJA1036" s="232"/>
      <c r="KJB1036" s="35"/>
      <c r="KJC1036" s="232"/>
      <c r="KJD1036" s="35"/>
      <c r="KJE1036" s="232"/>
      <c r="KJF1036" s="35"/>
      <c r="KJG1036" s="232"/>
      <c r="KJH1036" s="35"/>
      <c r="KJI1036" s="232"/>
      <c r="KJJ1036" s="35"/>
      <c r="KJK1036" s="232"/>
      <c r="KJL1036" s="35"/>
      <c r="KJM1036" s="232"/>
      <c r="KJN1036" s="35"/>
      <c r="KJO1036" s="232"/>
      <c r="KJP1036" s="35"/>
      <c r="KJQ1036" s="232"/>
      <c r="KJR1036" s="35"/>
      <c r="KJS1036" s="232"/>
      <c r="KJT1036" s="35"/>
      <c r="KJU1036" s="232"/>
      <c r="KJV1036" s="35"/>
      <c r="KJW1036" s="232"/>
      <c r="KJX1036" s="35"/>
      <c r="KJY1036" s="232"/>
      <c r="KJZ1036" s="35"/>
      <c r="KKA1036" s="232"/>
      <c r="KKB1036" s="35"/>
      <c r="KKC1036" s="232"/>
      <c r="KKD1036" s="35"/>
      <c r="KKE1036" s="232"/>
      <c r="KKF1036" s="35"/>
      <c r="KKG1036" s="232"/>
      <c r="KKH1036" s="35"/>
      <c r="KKI1036" s="232"/>
      <c r="KKJ1036" s="35"/>
      <c r="KKK1036" s="232"/>
      <c r="KKL1036" s="35"/>
      <c r="KKM1036" s="232"/>
      <c r="KKN1036" s="35"/>
      <c r="KKO1036" s="232"/>
      <c r="KKP1036" s="35"/>
      <c r="KKQ1036" s="232"/>
      <c r="KKR1036" s="35"/>
      <c r="KKS1036" s="232"/>
      <c r="KKT1036" s="35"/>
      <c r="KKU1036" s="232"/>
      <c r="KKV1036" s="35"/>
      <c r="KKW1036" s="232"/>
      <c r="KKX1036" s="35"/>
      <c r="KKY1036" s="232"/>
      <c r="KKZ1036" s="35"/>
      <c r="KLA1036" s="232"/>
      <c r="KLB1036" s="35"/>
      <c r="KLC1036" s="232"/>
      <c r="KLD1036" s="35"/>
      <c r="KLE1036" s="232"/>
      <c r="KLF1036" s="35"/>
      <c r="KLG1036" s="232"/>
      <c r="KLH1036" s="35"/>
      <c r="KLI1036" s="232"/>
      <c r="KLJ1036" s="35"/>
      <c r="KLK1036" s="232"/>
      <c r="KLL1036" s="35"/>
      <c r="KLM1036" s="232"/>
      <c r="KLN1036" s="35"/>
      <c r="KLO1036" s="232"/>
      <c r="KLP1036" s="35"/>
      <c r="KLQ1036" s="232"/>
      <c r="KLR1036" s="35"/>
      <c r="KLS1036" s="232"/>
      <c r="KLT1036" s="35"/>
      <c r="KLU1036" s="232"/>
      <c r="KLV1036" s="35"/>
      <c r="KLW1036" s="232"/>
      <c r="KLX1036" s="35"/>
      <c r="KLY1036" s="232"/>
      <c r="KLZ1036" s="35"/>
      <c r="KMA1036" s="232"/>
      <c r="KMB1036" s="35"/>
      <c r="KMC1036" s="232"/>
      <c r="KMD1036" s="35"/>
      <c r="KME1036" s="232"/>
      <c r="KMF1036" s="35"/>
      <c r="KMG1036" s="232"/>
      <c r="KMH1036" s="35"/>
      <c r="KMI1036" s="232"/>
      <c r="KMJ1036" s="35"/>
      <c r="KMK1036" s="232"/>
      <c r="KML1036" s="35"/>
      <c r="KMM1036" s="232"/>
      <c r="KMN1036" s="35"/>
      <c r="KMO1036" s="232"/>
      <c r="KMP1036" s="35"/>
      <c r="KMQ1036" s="232"/>
      <c r="KMR1036" s="35"/>
      <c r="KMS1036" s="232"/>
      <c r="KMT1036" s="35"/>
      <c r="KMU1036" s="232"/>
      <c r="KMV1036" s="35"/>
      <c r="KMW1036" s="232"/>
      <c r="KMX1036" s="35"/>
      <c r="KMY1036" s="232"/>
      <c r="KMZ1036" s="35"/>
      <c r="KNA1036" s="232"/>
      <c r="KNB1036" s="35"/>
      <c r="KNC1036" s="232"/>
      <c r="KND1036" s="35"/>
      <c r="KNE1036" s="232"/>
      <c r="KNF1036" s="35"/>
      <c r="KNG1036" s="232"/>
      <c r="KNH1036" s="35"/>
      <c r="KNI1036" s="232"/>
      <c r="KNJ1036" s="35"/>
      <c r="KNK1036" s="232"/>
      <c r="KNL1036" s="35"/>
      <c r="KNM1036" s="232"/>
      <c r="KNN1036" s="35"/>
      <c r="KNO1036" s="232"/>
      <c r="KNP1036" s="35"/>
      <c r="KNQ1036" s="232"/>
      <c r="KNR1036" s="35"/>
      <c r="KNS1036" s="232"/>
      <c r="KNT1036" s="35"/>
      <c r="KNU1036" s="232"/>
      <c r="KNV1036" s="35"/>
      <c r="KNW1036" s="232"/>
      <c r="KNX1036" s="35"/>
      <c r="KNY1036" s="232"/>
      <c r="KNZ1036" s="35"/>
      <c r="KOA1036" s="232"/>
      <c r="KOB1036" s="35"/>
      <c r="KOC1036" s="232"/>
      <c r="KOD1036" s="35"/>
      <c r="KOE1036" s="232"/>
      <c r="KOF1036" s="35"/>
      <c r="KOG1036" s="232"/>
      <c r="KOH1036" s="35"/>
      <c r="KOI1036" s="232"/>
      <c r="KOJ1036" s="35"/>
      <c r="KOK1036" s="232"/>
      <c r="KOL1036" s="35"/>
      <c r="KOM1036" s="232"/>
      <c r="KON1036" s="35"/>
      <c r="KOO1036" s="232"/>
      <c r="KOP1036" s="35"/>
      <c r="KOQ1036" s="232"/>
      <c r="KOR1036" s="35"/>
      <c r="KOS1036" s="232"/>
      <c r="KOT1036" s="35"/>
      <c r="KOU1036" s="232"/>
      <c r="KOV1036" s="35"/>
      <c r="KOW1036" s="232"/>
      <c r="KOX1036" s="35"/>
      <c r="KOY1036" s="232"/>
      <c r="KOZ1036" s="35"/>
      <c r="KPA1036" s="232"/>
      <c r="KPB1036" s="35"/>
      <c r="KPC1036" s="232"/>
      <c r="KPD1036" s="35"/>
      <c r="KPE1036" s="232"/>
      <c r="KPF1036" s="35"/>
      <c r="KPG1036" s="232"/>
      <c r="KPH1036" s="35"/>
      <c r="KPI1036" s="232"/>
      <c r="KPJ1036" s="35"/>
      <c r="KPK1036" s="232"/>
      <c r="KPL1036" s="35"/>
      <c r="KPM1036" s="232"/>
      <c r="KPN1036" s="35"/>
      <c r="KPO1036" s="232"/>
      <c r="KPP1036" s="35"/>
      <c r="KPQ1036" s="232"/>
      <c r="KPR1036" s="35"/>
      <c r="KPS1036" s="232"/>
      <c r="KPT1036" s="35"/>
      <c r="KPU1036" s="232"/>
      <c r="KPV1036" s="35"/>
      <c r="KPW1036" s="232"/>
      <c r="KPX1036" s="35"/>
      <c r="KPY1036" s="232"/>
      <c r="KPZ1036" s="35"/>
      <c r="KQA1036" s="232"/>
      <c r="KQB1036" s="35"/>
      <c r="KQC1036" s="232"/>
      <c r="KQD1036" s="35"/>
      <c r="KQE1036" s="232"/>
      <c r="KQF1036" s="35"/>
      <c r="KQG1036" s="232"/>
      <c r="KQH1036" s="35"/>
      <c r="KQI1036" s="232"/>
      <c r="KQJ1036" s="35"/>
      <c r="KQK1036" s="232"/>
      <c r="KQL1036" s="35"/>
      <c r="KQM1036" s="232"/>
      <c r="KQN1036" s="35"/>
      <c r="KQO1036" s="232"/>
      <c r="KQP1036" s="35"/>
      <c r="KQQ1036" s="232"/>
      <c r="KQR1036" s="35"/>
      <c r="KQS1036" s="232"/>
      <c r="KQT1036" s="35"/>
      <c r="KQU1036" s="232"/>
      <c r="KQV1036" s="35"/>
      <c r="KQW1036" s="232"/>
      <c r="KQX1036" s="35"/>
      <c r="KQY1036" s="232"/>
      <c r="KQZ1036" s="35"/>
      <c r="KRA1036" s="232"/>
      <c r="KRB1036" s="35"/>
      <c r="KRC1036" s="232"/>
      <c r="KRD1036" s="35"/>
      <c r="KRE1036" s="232"/>
      <c r="KRF1036" s="35"/>
      <c r="KRG1036" s="232"/>
      <c r="KRH1036" s="35"/>
      <c r="KRI1036" s="232"/>
      <c r="KRJ1036" s="35"/>
      <c r="KRK1036" s="232"/>
      <c r="KRL1036" s="35"/>
      <c r="KRM1036" s="232"/>
      <c r="KRN1036" s="35"/>
      <c r="KRO1036" s="232"/>
      <c r="KRP1036" s="35"/>
      <c r="KRQ1036" s="232"/>
      <c r="KRR1036" s="35"/>
      <c r="KRS1036" s="232"/>
      <c r="KRT1036" s="35"/>
      <c r="KRU1036" s="232"/>
      <c r="KRV1036" s="35"/>
      <c r="KRW1036" s="232"/>
      <c r="KRX1036" s="35"/>
      <c r="KRY1036" s="232"/>
      <c r="KRZ1036" s="35"/>
      <c r="KSA1036" s="232"/>
      <c r="KSB1036" s="35"/>
      <c r="KSC1036" s="232"/>
      <c r="KSD1036" s="35"/>
      <c r="KSE1036" s="232"/>
      <c r="KSF1036" s="35"/>
      <c r="KSG1036" s="232"/>
      <c r="KSH1036" s="35"/>
      <c r="KSI1036" s="232"/>
      <c r="KSJ1036" s="35"/>
      <c r="KSK1036" s="232"/>
      <c r="KSL1036" s="35"/>
      <c r="KSM1036" s="232"/>
      <c r="KSN1036" s="35"/>
      <c r="KSO1036" s="232"/>
      <c r="KSP1036" s="35"/>
      <c r="KSQ1036" s="232"/>
      <c r="KSR1036" s="35"/>
      <c r="KSS1036" s="232"/>
      <c r="KST1036" s="35"/>
      <c r="KSU1036" s="232"/>
      <c r="KSV1036" s="35"/>
      <c r="KSW1036" s="232"/>
      <c r="KSX1036" s="35"/>
      <c r="KSY1036" s="232"/>
      <c r="KSZ1036" s="35"/>
      <c r="KTA1036" s="232"/>
      <c r="KTB1036" s="35"/>
      <c r="KTC1036" s="232"/>
      <c r="KTD1036" s="35"/>
      <c r="KTE1036" s="232"/>
      <c r="KTF1036" s="35"/>
      <c r="KTG1036" s="232"/>
      <c r="KTH1036" s="35"/>
      <c r="KTI1036" s="232"/>
      <c r="KTJ1036" s="35"/>
      <c r="KTK1036" s="232"/>
      <c r="KTL1036" s="35"/>
      <c r="KTM1036" s="232"/>
      <c r="KTN1036" s="35"/>
      <c r="KTO1036" s="232"/>
      <c r="KTP1036" s="35"/>
      <c r="KTQ1036" s="232"/>
      <c r="KTR1036" s="35"/>
      <c r="KTS1036" s="232"/>
      <c r="KTT1036" s="35"/>
      <c r="KTU1036" s="232"/>
      <c r="KTV1036" s="35"/>
      <c r="KTW1036" s="232"/>
      <c r="KTX1036" s="35"/>
      <c r="KTY1036" s="232"/>
      <c r="KTZ1036" s="35"/>
      <c r="KUA1036" s="232"/>
      <c r="KUB1036" s="35"/>
      <c r="KUC1036" s="232"/>
      <c r="KUD1036" s="35"/>
      <c r="KUE1036" s="232"/>
      <c r="KUF1036" s="35"/>
      <c r="KUG1036" s="232"/>
      <c r="KUH1036" s="35"/>
      <c r="KUI1036" s="232"/>
      <c r="KUJ1036" s="35"/>
      <c r="KUK1036" s="232"/>
      <c r="KUL1036" s="35"/>
      <c r="KUM1036" s="232"/>
      <c r="KUN1036" s="35"/>
      <c r="KUO1036" s="232"/>
      <c r="KUP1036" s="35"/>
      <c r="KUQ1036" s="232"/>
      <c r="KUR1036" s="35"/>
      <c r="KUS1036" s="232"/>
      <c r="KUT1036" s="35"/>
      <c r="KUU1036" s="232"/>
      <c r="KUV1036" s="35"/>
      <c r="KUW1036" s="232"/>
      <c r="KUX1036" s="35"/>
      <c r="KUY1036" s="232"/>
      <c r="KUZ1036" s="35"/>
      <c r="KVA1036" s="232"/>
      <c r="KVB1036" s="35"/>
      <c r="KVC1036" s="232"/>
      <c r="KVD1036" s="35"/>
      <c r="KVE1036" s="232"/>
      <c r="KVF1036" s="35"/>
      <c r="KVG1036" s="232"/>
      <c r="KVH1036" s="35"/>
      <c r="KVI1036" s="232"/>
      <c r="KVJ1036" s="35"/>
      <c r="KVK1036" s="232"/>
      <c r="KVL1036" s="35"/>
      <c r="KVM1036" s="232"/>
      <c r="KVN1036" s="35"/>
      <c r="KVO1036" s="232"/>
      <c r="KVP1036" s="35"/>
      <c r="KVQ1036" s="232"/>
      <c r="KVR1036" s="35"/>
      <c r="KVS1036" s="232"/>
      <c r="KVT1036" s="35"/>
      <c r="KVU1036" s="232"/>
      <c r="KVV1036" s="35"/>
      <c r="KVW1036" s="232"/>
      <c r="KVX1036" s="35"/>
      <c r="KVY1036" s="232"/>
      <c r="KVZ1036" s="35"/>
      <c r="KWA1036" s="232"/>
      <c r="KWB1036" s="35"/>
      <c r="KWC1036" s="232"/>
      <c r="KWD1036" s="35"/>
      <c r="KWE1036" s="232"/>
      <c r="KWF1036" s="35"/>
      <c r="KWG1036" s="232"/>
      <c r="KWH1036" s="35"/>
      <c r="KWI1036" s="232"/>
      <c r="KWJ1036" s="35"/>
      <c r="KWK1036" s="232"/>
      <c r="KWL1036" s="35"/>
      <c r="KWM1036" s="232"/>
      <c r="KWN1036" s="35"/>
      <c r="KWO1036" s="232"/>
      <c r="KWP1036" s="35"/>
      <c r="KWQ1036" s="232"/>
      <c r="KWR1036" s="35"/>
      <c r="KWS1036" s="232"/>
      <c r="KWT1036" s="35"/>
      <c r="KWU1036" s="232"/>
      <c r="KWV1036" s="35"/>
      <c r="KWW1036" s="232"/>
      <c r="KWX1036" s="35"/>
      <c r="KWY1036" s="232"/>
      <c r="KWZ1036" s="35"/>
      <c r="KXA1036" s="232"/>
      <c r="KXB1036" s="35"/>
      <c r="KXC1036" s="232"/>
      <c r="KXD1036" s="35"/>
      <c r="KXE1036" s="232"/>
      <c r="KXF1036" s="35"/>
      <c r="KXG1036" s="232"/>
      <c r="KXH1036" s="35"/>
      <c r="KXI1036" s="232"/>
      <c r="KXJ1036" s="35"/>
      <c r="KXK1036" s="232"/>
      <c r="KXL1036" s="35"/>
      <c r="KXM1036" s="232"/>
      <c r="KXN1036" s="35"/>
      <c r="KXO1036" s="232"/>
      <c r="KXP1036" s="35"/>
      <c r="KXQ1036" s="232"/>
      <c r="KXR1036" s="35"/>
      <c r="KXS1036" s="232"/>
      <c r="KXT1036" s="35"/>
      <c r="KXU1036" s="232"/>
      <c r="KXV1036" s="35"/>
      <c r="KXW1036" s="232"/>
      <c r="KXX1036" s="35"/>
      <c r="KXY1036" s="232"/>
      <c r="KXZ1036" s="35"/>
      <c r="KYA1036" s="232"/>
      <c r="KYB1036" s="35"/>
      <c r="KYC1036" s="232"/>
      <c r="KYD1036" s="35"/>
      <c r="KYE1036" s="232"/>
      <c r="KYF1036" s="35"/>
      <c r="KYG1036" s="232"/>
      <c r="KYH1036" s="35"/>
      <c r="KYI1036" s="232"/>
      <c r="KYJ1036" s="35"/>
      <c r="KYK1036" s="232"/>
      <c r="KYL1036" s="35"/>
      <c r="KYM1036" s="232"/>
      <c r="KYN1036" s="35"/>
      <c r="KYO1036" s="232"/>
      <c r="KYP1036" s="35"/>
      <c r="KYQ1036" s="232"/>
      <c r="KYR1036" s="35"/>
      <c r="KYS1036" s="232"/>
      <c r="KYT1036" s="35"/>
      <c r="KYU1036" s="232"/>
      <c r="KYV1036" s="35"/>
      <c r="KYW1036" s="232"/>
      <c r="KYX1036" s="35"/>
      <c r="KYY1036" s="232"/>
      <c r="KYZ1036" s="35"/>
      <c r="KZA1036" s="232"/>
      <c r="KZB1036" s="35"/>
      <c r="KZC1036" s="232"/>
      <c r="KZD1036" s="35"/>
      <c r="KZE1036" s="232"/>
      <c r="KZF1036" s="35"/>
      <c r="KZG1036" s="232"/>
      <c r="KZH1036" s="35"/>
      <c r="KZI1036" s="232"/>
      <c r="KZJ1036" s="35"/>
      <c r="KZK1036" s="232"/>
      <c r="KZL1036" s="35"/>
      <c r="KZM1036" s="232"/>
      <c r="KZN1036" s="35"/>
      <c r="KZO1036" s="232"/>
      <c r="KZP1036" s="35"/>
      <c r="KZQ1036" s="232"/>
      <c r="KZR1036" s="35"/>
      <c r="KZS1036" s="232"/>
      <c r="KZT1036" s="35"/>
      <c r="KZU1036" s="232"/>
      <c r="KZV1036" s="35"/>
      <c r="KZW1036" s="232"/>
      <c r="KZX1036" s="35"/>
      <c r="KZY1036" s="232"/>
      <c r="KZZ1036" s="35"/>
      <c r="LAA1036" s="232"/>
      <c r="LAB1036" s="35"/>
      <c r="LAC1036" s="232"/>
      <c r="LAD1036" s="35"/>
      <c r="LAE1036" s="232"/>
      <c r="LAF1036" s="35"/>
      <c r="LAG1036" s="232"/>
      <c r="LAH1036" s="35"/>
      <c r="LAI1036" s="232"/>
      <c r="LAJ1036" s="35"/>
      <c r="LAK1036" s="232"/>
      <c r="LAL1036" s="35"/>
      <c r="LAM1036" s="232"/>
      <c r="LAN1036" s="35"/>
      <c r="LAO1036" s="232"/>
      <c r="LAP1036" s="35"/>
      <c r="LAQ1036" s="232"/>
      <c r="LAR1036" s="35"/>
      <c r="LAS1036" s="232"/>
      <c r="LAT1036" s="35"/>
      <c r="LAU1036" s="232"/>
      <c r="LAV1036" s="35"/>
      <c r="LAW1036" s="232"/>
      <c r="LAX1036" s="35"/>
      <c r="LAY1036" s="232"/>
      <c r="LAZ1036" s="35"/>
      <c r="LBA1036" s="232"/>
      <c r="LBB1036" s="35"/>
      <c r="LBC1036" s="232"/>
      <c r="LBD1036" s="35"/>
      <c r="LBE1036" s="232"/>
      <c r="LBF1036" s="35"/>
      <c r="LBG1036" s="232"/>
      <c r="LBH1036" s="35"/>
      <c r="LBI1036" s="232"/>
      <c r="LBJ1036" s="35"/>
      <c r="LBK1036" s="232"/>
      <c r="LBL1036" s="35"/>
      <c r="LBM1036" s="232"/>
      <c r="LBN1036" s="35"/>
      <c r="LBO1036" s="232"/>
      <c r="LBP1036" s="35"/>
      <c r="LBQ1036" s="232"/>
      <c r="LBR1036" s="35"/>
      <c r="LBS1036" s="232"/>
      <c r="LBT1036" s="35"/>
      <c r="LBU1036" s="232"/>
      <c r="LBV1036" s="35"/>
      <c r="LBW1036" s="232"/>
      <c r="LBX1036" s="35"/>
      <c r="LBY1036" s="232"/>
      <c r="LBZ1036" s="35"/>
      <c r="LCA1036" s="232"/>
      <c r="LCB1036" s="35"/>
      <c r="LCC1036" s="232"/>
      <c r="LCD1036" s="35"/>
      <c r="LCE1036" s="232"/>
      <c r="LCF1036" s="35"/>
      <c r="LCG1036" s="232"/>
      <c r="LCH1036" s="35"/>
      <c r="LCI1036" s="232"/>
      <c r="LCJ1036" s="35"/>
      <c r="LCK1036" s="232"/>
      <c r="LCL1036" s="35"/>
      <c r="LCM1036" s="232"/>
      <c r="LCN1036" s="35"/>
      <c r="LCO1036" s="232"/>
      <c r="LCP1036" s="35"/>
      <c r="LCQ1036" s="232"/>
      <c r="LCR1036" s="35"/>
      <c r="LCS1036" s="232"/>
      <c r="LCT1036" s="35"/>
      <c r="LCU1036" s="232"/>
      <c r="LCV1036" s="35"/>
      <c r="LCW1036" s="232"/>
      <c r="LCX1036" s="35"/>
      <c r="LCY1036" s="232"/>
      <c r="LCZ1036" s="35"/>
      <c r="LDA1036" s="232"/>
      <c r="LDB1036" s="35"/>
      <c r="LDC1036" s="232"/>
      <c r="LDD1036" s="35"/>
      <c r="LDE1036" s="232"/>
      <c r="LDF1036" s="35"/>
      <c r="LDG1036" s="232"/>
      <c r="LDH1036" s="35"/>
      <c r="LDI1036" s="232"/>
      <c r="LDJ1036" s="35"/>
      <c r="LDK1036" s="232"/>
      <c r="LDL1036" s="35"/>
      <c r="LDM1036" s="232"/>
      <c r="LDN1036" s="35"/>
      <c r="LDO1036" s="232"/>
      <c r="LDP1036" s="35"/>
      <c r="LDQ1036" s="232"/>
      <c r="LDR1036" s="35"/>
      <c r="LDS1036" s="232"/>
      <c r="LDT1036" s="35"/>
      <c r="LDU1036" s="232"/>
      <c r="LDV1036" s="35"/>
      <c r="LDW1036" s="232"/>
      <c r="LDX1036" s="35"/>
      <c r="LDY1036" s="232"/>
      <c r="LDZ1036" s="35"/>
      <c r="LEA1036" s="232"/>
      <c r="LEB1036" s="35"/>
      <c r="LEC1036" s="232"/>
      <c r="LED1036" s="35"/>
      <c r="LEE1036" s="232"/>
      <c r="LEF1036" s="35"/>
      <c r="LEG1036" s="232"/>
      <c r="LEH1036" s="35"/>
      <c r="LEI1036" s="232"/>
      <c r="LEJ1036" s="35"/>
      <c r="LEK1036" s="232"/>
      <c r="LEL1036" s="35"/>
      <c r="LEM1036" s="232"/>
      <c r="LEN1036" s="35"/>
      <c r="LEO1036" s="232"/>
      <c r="LEP1036" s="35"/>
      <c r="LEQ1036" s="232"/>
      <c r="LER1036" s="35"/>
      <c r="LES1036" s="232"/>
      <c r="LET1036" s="35"/>
      <c r="LEU1036" s="232"/>
      <c r="LEV1036" s="35"/>
      <c r="LEW1036" s="232"/>
      <c r="LEX1036" s="35"/>
      <c r="LEY1036" s="232"/>
      <c r="LEZ1036" s="35"/>
      <c r="LFA1036" s="232"/>
      <c r="LFB1036" s="35"/>
      <c r="LFC1036" s="232"/>
      <c r="LFD1036" s="35"/>
      <c r="LFE1036" s="232"/>
      <c r="LFF1036" s="35"/>
      <c r="LFG1036" s="232"/>
      <c r="LFH1036" s="35"/>
      <c r="LFI1036" s="232"/>
      <c r="LFJ1036" s="35"/>
      <c r="LFK1036" s="232"/>
      <c r="LFL1036" s="35"/>
      <c r="LFM1036" s="232"/>
      <c r="LFN1036" s="35"/>
      <c r="LFO1036" s="232"/>
      <c r="LFP1036" s="35"/>
      <c r="LFQ1036" s="232"/>
      <c r="LFR1036" s="35"/>
      <c r="LFS1036" s="232"/>
      <c r="LFT1036" s="35"/>
      <c r="LFU1036" s="232"/>
      <c r="LFV1036" s="35"/>
      <c r="LFW1036" s="232"/>
      <c r="LFX1036" s="35"/>
      <c r="LFY1036" s="232"/>
      <c r="LFZ1036" s="35"/>
      <c r="LGA1036" s="232"/>
      <c r="LGB1036" s="35"/>
      <c r="LGC1036" s="232"/>
      <c r="LGD1036" s="35"/>
      <c r="LGE1036" s="232"/>
      <c r="LGF1036" s="35"/>
      <c r="LGG1036" s="232"/>
      <c r="LGH1036" s="35"/>
      <c r="LGI1036" s="232"/>
      <c r="LGJ1036" s="35"/>
      <c r="LGK1036" s="232"/>
      <c r="LGL1036" s="35"/>
      <c r="LGM1036" s="232"/>
      <c r="LGN1036" s="35"/>
      <c r="LGO1036" s="232"/>
      <c r="LGP1036" s="35"/>
      <c r="LGQ1036" s="232"/>
      <c r="LGR1036" s="35"/>
      <c r="LGS1036" s="232"/>
      <c r="LGT1036" s="35"/>
      <c r="LGU1036" s="232"/>
      <c r="LGV1036" s="35"/>
      <c r="LGW1036" s="232"/>
      <c r="LGX1036" s="35"/>
      <c r="LGY1036" s="232"/>
      <c r="LGZ1036" s="35"/>
      <c r="LHA1036" s="232"/>
      <c r="LHB1036" s="35"/>
      <c r="LHC1036" s="232"/>
      <c r="LHD1036" s="35"/>
      <c r="LHE1036" s="232"/>
      <c r="LHF1036" s="35"/>
      <c r="LHG1036" s="232"/>
      <c r="LHH1036" s="35"/>
      <c r="LHI1036" s="232"/>
      <c r="LHJ1036" s="35"/>
      <c r="LHK1036" s="232"/>
      <c r="LHL1036" s="35"/>
      <c r="LHM1036" s="232"/>
      <c r="LHN1036" s="35"/>
      <c r="LHO1036" s="232"/>
      <c r="LHP1036" s="35"/>
      <c r="LHQ1036" s="232"/>
      <c r="LHR1036" s="35"/>
      <c r="LHS1036" s="232"/>
      <c r="LHT1036" s="35"/>
      <c r="LHU1036" s="232"/>
      <c r="LHV1036" s="35"/>
      <c r="LHW1036" s="232"/>
      <c r="LHX1036" s="35"/>
      <c r="LHY1036" s="232"/>
      <c r="LHZ1036" s="35"/>
      <c r="LIA1036" s="232"/>
      <c r="LIB1036" s="35"/>
      <c r="LIC1036" s="232"/>
      <c r="LID1036" s="35"/>
      <c r="LIE1036" s="232"/>
      <c r="LIF1036" s="35"/>
      <c r="LIG1036" s="232"/>
      <c r="LIH1036" s="35"/>
      <c r="LII1036" s="232"/>
      <c r="LIJ1036" s="35"/>
      <c r="LIK1036" s="232"/>
      <c r="LIL1036" s="35"/>
      <c r="LIM1036" s="232"/>
      <c r="LIN1036" s="35"/>
      <c r="LIO1036" s="232"/>
      <c r="LIP1036" s="35"/>
      <c r="LIQ1036" s="232"/>
      <c r="LIR1036" s="35"/>
      <c r="LIS1036" s="232"/>
      <c r="LIT1036" s="35"/>
      <c r="LIU1036" s="232"/>
      <c r="LIV1036" s="35"/>
      <c r="LIW1036" s="232"/>
      <c r="LIX1036" s="35"/>
      <c r="LIY1036" s="232"/>
      <c r="LIZ1036" s="35"/>
      <c r="LJA1036" s="232"/>
      <c r="LJB1036" s="35"/>
      <c r="LJC1036" s="232"/>
      <c r="LJD1036" s="35"/>
      <c r="LJE1036" s="232"/>
      <c r="LJF1036" s="35"/>
      <c r="LJG1036" s="232"/>
      <c r="LJH1036" s="35"/>
      <c r="LJI1036" s="232"/>
      <c r="LJJ1036" s="35"/>
      <c r="LJK1036" s="232"/>
      <c r="LJL1036" s="35"/>
      <c r="LJM1036" s="232"/>
      <c r="LJN1036" s="35"/>
      <c r="LJO1036" s="232"/>
      <c r="LJP1036" s="35"/>
      <c r="LJQ1036" s="232"/>
      <c r="LJR1036" s="35"/>
      <c r="LJS1036" s="232"/>
      <c r="LJT1036" s="35"/>
      <c r="LJU1036" s="232"/>
      <c r="LJV1036" s="35"/>
      <c r="LJW1036" s="232"/>
      <c r="LJX1036" s="35"/>
      <c r="LJY1036" s="232"/>
      <c r="LJZ1036" s="35"/>
      <c r="LKA1036" s="232"/>
      <c r="LKB1036" s="35"/>
      <c r="LKC1036" s="232"/>
      <c r="LKD1036" s="35"/>
      <c r="LKE1036" s="232"/>
      <c r="LKF1036" s="35"/>
      <c r="LKG1036" s="232"/>
      <c r="LKH1036" s="35"/>
      <c r="LKI1036" s="232"/>
      <c r="LKJ1036" s="35"/>
      <c r="LKK1036" s="232"/>
      <c r="LKL1036" s="35"/>
      <c r="LKM1036" s="232"/>
      <c r="LKN1036" s="35"/>
      <c r="LKO1036" s="232"/>
      <c r="LKP1036" s="35"/>
      <c r="LKQ1036" s="232"/>
      <c r="LKR1036" s="35"/>
      <c r="LKS1036" s="232"/>
      <c r="LKT1036" s="35"/>
      <c r="LKU1036" s="232"/>
      <c r="LKV1036" s="35"/>
      <c r="LKW1036" s="232"/>
      <c r="LKX1036" s="35"/>
      <c r="LKY1036" s="232"/>
      <c r="LKZ1036" s="35"/>
      <c r="LLA1036" s="232"/>
      <c r="LLB1036" s="35"/>
      <c r="LLC1036" s="232"/>
      <c r="LLD1036" s="35"/>
      <c r="LLE1036" s="232"/>
      <c r="LLF1036" s="35"/>
      <c r="LLG1036" s="232"/>
      <c r="LLH1036" s="35"/>
      <c r="LLI1036" s="232"/>
      <c r="LLJ1036" s="35"/>
      <c r="LLK1036" s="232"/>
      <c r="LLL1036" s="35"/>
      <c r="LLM1036" s="232"/>
      <c r="LLN1036" s="35"/>
      <c r="LLO1036" s="232"/>
      <c r="LLP1036" s="35"/>
      <c r="LLQ1036" s="232"/>
      <c r="LLR1036" s="35"/>
      <c r="LLS1036" s="232"/>
      <c r="LLT1036" s="35"/>
      <c r="LLU1036" s="232"/>
      <c r="LLV1036" s="35"/>
      <c r="LLW1036" s="232"/>
      <c r="LLX1036" s="35"/>
      <c r="LLY1036" s="232"/>
      <c r="LLZ1036" s="35"/>
      <c r="LMA1036" s="232"/>
      <c r="LMB1036" s="35"/>
      <c r="LMC1036" s="232"/>
      <c r="LMD1036" s="35"/>
      <c r="LME1036" s="232"/>
      <c r="LMF1036" s="35"/>
      <c r="LMG1036" s="232"/>
      <c r="LMH1036" s="35"/>
      <c r="LMI1036" s="232"/>
      <c r="LMJ1036" s="35"/>
      <c r="LMK1036" s="232"/>
      <c r="LML1036" s="35"/>
      <c r="LMM1036" s="232"/>
      <c r="LMN1036" s="35"/>
      <c r="LMO1036" s="232"/>
      <c r="LMP1036" s="35"/>
      <c r="LMQ1036" s="232"/>
      <c r="LMR1036" s="35"/>
      <c r="LMS1036" s="232"/>
      <c r="LMT1036" s="35"/>
      <c r="LMU1036" s="232"/>
      <c r="LMV1036" s="35"/>
      <c r="LMW1036" s="232"/>
      <c r="LMX1036" s="35"/>
      <c r="LMY1036" s="232"/>
      <c r="LMZ1036" s="35"/>
      <c r="LNA1036" s="232"/>
      <c r="LNB1036" s="35"/>
      <c r="LNC1036" s="232"/>
      <c r="LND1036" s="35"/>
      <c r="LNE1036" s="232"/>
      <c r="LNF1036" s="35"/>
      <c r="LNG1036" s="232"/>
      <c r="LNH1036" s="35"/>
      <c r="LNI1036" s="232"/>
      <c r="LNJ1036" s="35"/>
      <c r="LNK1036" s="232"/>
      <c r="LNL1036" s="35"/>
      <c r="LNM1036" s="232"/>
      <c r="LNN1036" s="35"/>
      <c r="LNO1036" s="232"/>
      <c r="LNP1036" s="35"/>
      <c r="LNQ1036" s="232"/>
      <c r="LNR1036" s="35"/>
      <c r="LNS1036" s="232"/>
      <c r="LNT1036" s="35"/>
      <c r="LNU1036" s="232"/>
      <c r="LNV1036" s="35"/>
      <c r="LNW1036" s="232"/>
      <c r="LNX1036" s="35"/>
      <c r="LNY1036" s="232"/>
      <c r="LNZ1036" s="35"/>
      <c r="LOA1036" s="232"/>
      <c r="LOB1036" s="35"/>
      <c r="LOC1036" s="232"/>
      <c r="LOD1036" s="35"/>
      <c r="LOE1036" s="232"/>
      <c r="LOF1036" s="35"/>
      <c r="LOG1036" s="232"/>
      <c r="LOH1036" s="35"/>
      <c r="LOI1036" s="232"/>
      <c r="LOJ1036" s="35"/>
      <c r="LOK1036" s="232"/>
      <c r="LOL1036" s="35"/>
      <c r="LOM1036" s="232"/>
      <c r="LON1036" s="35"/>
      <c r="LOO1036" s="232"/>
      <c r="LOP1036" s="35"/>
      <c r="LOQ1036" s="232"/>
      <c r="LOR1036" s="35"/>
      <c r="LOS1036" s="232"/>
      <c r="LOT1036" s="35"/>
      <c r="LOU1036" s="232"/>
      <c r="LOV1036" s="35"/>
      <c r="LOW1036" s="232"/>
      <c r="LOX1036" s="35"/>
      <c r="LOY1036" s="232"/>
      <c r="LOZ1036" s="35"/>
      <c r="LPA1036" s="232"/>
      <c r="LPB1036" s="35"/>
      <c r="LPC1036" s="232"/>
      <c r="LPD1036" s="35"/>
      <c r="LPE1036" s="232"/>
      <c r="LPF1036" s="35"/>
      <c r="LPG1036" s="232"/>
      <c r="LPH1036" s="35"/>
      <c r="LPI1036" s="232"/>
      <c r="LPJ1036" s="35"/>
      <c r="LPK1036" s="232"/>
      <c r="LPL1036" s="35"/>
      <c r="LPM1036" s="232"/>
      <c r="LPN1036" s="35"/>
      <c r="LPO1036" s="232"/>
      <c r="LPP1036" s="35"/>
      <c r="LPQ1036" s="232"/>
      <c r="LPR1036" s="35"/>
      <c r="LPS1036" s="232"/>
      <c r="LPT1036" s="35"/>
      <c r="LPU1036" s="232"/>
      <c r="LPV1036" s="35"/>
      <c r="LPW1036" s="232"/>
      <c r="LPX1036" s="35"/>
      <c r="LPY1036" s="232"/>
      <c r="LPZ1036" s="35"/>
      <c r="LQA1036" s="232"/>
      <c r="LQB1036" s="35"/>
      <c r="LQC1036" s="232"/>
      <c r="LQD1036" s="35"/>
      <c r="LQE1036" s="232"/>
      <c r="LQF1036" s="35"/>
      <c r="LQG1036" s="232"/>
      <c r="LQH1036" s="35"/>
      <c r="LQI1036" s="232"/>
      <c r="LQJ1036" s="35"/>
      <c r="LQK1036" s="232"/>
      <c r="LQL1036" s="35"/>
      <c r="LQM1036" s="232"/>
      <c r="LQN1036" s="35"/>
      <c r="LQO1036" s="232"/>
      <c r="LQP1036" s="35"/>
      <c r="LQQ1036" s="232"/>
      <c r="LQR1036" s="35"/>
      <c r="LQS1036" s="232"/>
      <c r="LQT1036" s="35"/>
      <c r="LQU1036" s="232"/>
      <c r="LQV1036" s="35"/>
      <c r="LQW1036" s="232"/>
      <c r="LQX1036" s="35"/>
      <c r="LQY1036" s="232"/>
      <c r="LQZ1036" s="35"/>
      <c r="LRA1036" s="232"/>
      <c r="LRB1036" s="35"/>
      <c r="LRC1036" s="232"/>
      <c r="LRD1036" s="35"/>
      <c r="LRE1036" s="232"/>
      <c r="LRF1036" s="35"/>
      <c r="LRG1036" s="232"/>
      <c r="LRH1036" s="35"/>
      <c r="LRI1036" s="232"/>
      <c r="LRJ1036" s="35"/>
      <c r="LRK1036" s="232"/>
      <c r="LRL1036" s="35"/>
      <c r="LRM1036" s="232"/>
      <c r="LRN1036" s="35"/>
      <c r="LRO1036" s="232"/>
      <c r="LRP1036" s="35"/>
      <c r="LRQ1036" s="232"/>
      <c r="LRR1036" s="35"/>
      <c r="LRS1036" s="232"/>
      <c r="LRT1036" s="35"/>
      <c r="LRU1036" s="232"/>
      <c r="LRV1036" s="35"/>
      <c r="LRW1036" s="232"/>
      <c r="LRX1036" s="35"/>
      <c r="LRY1036" s="232"/>
      <c r="LRZ1036" s="35"/>
      <c r="LSA1036" s="232"/>
      <c r="LSB1036" s="35"/>
      <c r="LSC1036" s="232"/>
      <c r="LSD1036" s="35"/>
      <c r="LSE1036" s="232"/>
      <c r="LSF1036" s="35"/>
      <c r="LSG1036" s="232"/>
      <c r="LSH1036" s="35"/>
      <c r="LSI1036" s="232"/>
      <c r="LSJ1036" s="35"/>
      <c r="LSK1036" s="232"/>
      <c r="LSL1036" s="35"/>
      <c r="LSM1036" s="232"/>
      <c r="LSN1036" s="35"/>
      <c r="LSO1036" s="232"/>
      <c r="LSP1036" s="35"/>
      <c r="LSQ1036" s="232"/>
      <c r="LSR1036" s="35"/>
      <c r="LSS1036" s="232"/>
      <c r="LST1036" s="35"/>
      <c r="LSU1036" s="232"/>
      <c r="LSV1036" s="35"/>
      <c r="LSW1036" s="232"/>
      <c r="LSX1036" s="35"/>
      <c r="LSY1036" s="232"/>
      <c r="LSZ1036" s="35"/>
      <c r="LTA1036" s="232"/>
      <c r="LTB1036" s="35"/>
      <c r="LTC1036" s="232"/>
      <c r="LTD1036" s="35"/>
      <c r="LTE1036" s="232"/>
      <c r="LTF1036" s="35"/>
      <c r="LTG1036" s="232"/>
      <c r="LTH1036" s="35"/>
      <c r="LTI1036" s="232"/>
      <c r="LTJ1036" s="35"/>
      <c r="LTK1036" s="232"/>
      <c r="LTL1036" s="35"/>
      <c r="LTM1036" s="232"/>
      <c r="LTN1036" s="35"/>
      <c r="LTO1036" s="232"/>
      <c r="LTP1036" s="35"/>
      <c r="LTQ1036" s="232"/>
      <c r="LTR1036" s="35"/>
      <c r="LTS1036" s="232"/>
      <c r="LTT1036" s="35"/>
      <c r="LTU1036" s="232"/>
      <c r="LTV1036" s="35"/>
      <c r="LTW1036" s="232"/>
      <c r="LTX1036" s="35"/>
      <c r="LTY1036" s="232"/>
      <c r="LTZ1036" s="35"/>
      <c r="LUA1036" s="232"/>
      <c r="LUB1036" s="35"/>
      <c r="LUC1036" s="232"/>
      <c r="LUD1036" s="35"/>
      <c r="LUE1036" s="232"/>
      <c r="LUF1036" s="35"/>
      <c r="LUG1036" s="232"/>
      <c r="LUH1036" s="35"/>
      <c r="LUI1036" s="232"/>
      <c r="LUJ1036" s="35"/>
      <c r="LUK1036" s="232"/>
      <c r="LUL1036" s="35"/>
      <c r="LUM1036" s="232"/>
      <c r="LUN1036" s="35"/>
      <c r="LUO1036" s="232"/>
      <c r="LUP1036" s="35"/>
      <c r="LUQ1036" s="232"/>
      <c r="LUR1036" s="35"/>
      <c r="LUS1036" s="232"/>
      <c r="LUT1036" s="35"/>
      <c r="LUU1036" s="232"/>
      <c r="LUV1036" s="35"/>
      <c r="LUW1036" s="232"/>
      <c r="LUX1036" s="35"/>
      <c r="LUY1036" s="232"/>
      <c r="LUZ1036" s="35"/>
      <c r="LVA1036" s="232"/>
      <c r="LVB1036" s="35"/>
      <c r="LVC1036" s="232"/>
      <c r="LVD1036" s="35"/>
      <c r="LVE1036" s="232"/>
      <c r="LVF1036" s="35"/>
      <c r="LVG1036" s="232"/>
      <c r="LVH1036" s="35"/>
      <c r="LVI1036" s="232"/>
      <c r="LVJ1036" s="35"/>
      <c r="LVK1036" s="232"/>
      <c r="LVL1036" s="35"/>
      <c r="LVM1036" s="232"/>
      <c r="LVN1036" s="35"/>
      <c r="LVO1036" s="232"/>
      <c r="LVP1036" s="35"/>
      <c r="LVQ1036" s="232"/>
      <c r="LVR1036" s="35"/>
      <c r="LVS1036" s="232"/>
      <c r="LVT1036" s="35"/>
      <c r="LVU1036" s="232"/>
      <c r="LVV1036" s="35"/>
      <c r="LVW1036" s="232"/>
      <c r="LVX1036" s="35"/>
      <c r="LVY1036" s="232"/>
      <c r="LVZ1036" s="35"/>
      <c r="LWA1036" s="232"/>
      <c r="LWB1036" s="35"/>
      <c r="LWC1036" s="232"/>
      <c r="LWD1036" s="35"/>
      <c r="LWE1036" s="232"/>
      <c r="LWF1036" s="35"/>
      <c r="LWG1036" s="232"/>
      <c r="LWH1036" s="35"/>
      <c r="LWI1036" s="232"/>
      <c r="LWJ1036" s="35"/>
      <c r="LWK1036" s="232"/>
      <c r="LWL1036" s="35"/>
      <c r="LWM1036" s="232"/>
      <c r="LWN1036" s="35"/>
      <c r="LWO1036" s="232"/>
      <c r="LWP1036" s="35"/>
      <c r="LWQ1036" s="232"/>
      <c r="LWR1036" s="35"/>
      <c r="LWS1036" s="232"/>
      <c r="LWT1036" s="35"/>
      <c r="LWU1036" s="232"/>
      <c r="LWV1036" s="35"/>
      <c r="LWW1036" s="232"/>
      <c r="LWX1036" s="35"/>
      <c r="LWY1036" s="232"/>
      <c r="LWZ1036" s="35"/>
      <c r="LXA1036" s="232"/>
      <c r="LXB1036" s="35"/>
      <c r="LXC1036" s="232"/>
      <c r="LXD1036" s="35"/>
      <c r="LXE1036" s="232"/>
      <c r="LXF1036" s="35"/>
      <c r="LXG1036" s="232"/>
      <c r="LXH1036" s="35"/>
      <c r="LXI1036" s="232"/>
      <c r="LXJ1036" s="35"/>
      <c r="LXK1036" s="232"/>
      <c r="LXL1036" s="35"/>
      <c r="LXM1036" s="232"/>
      <c r="LXN1036" s="35"/>
      <c r="LXO1036" s="232"/>
      <c r="LXP1036" s="35"/>
      <c r="LXQ1036" s="232"/>
      <c r="LXR1036" s="35"/>
      <c r="LXS1036" s="232"/>
      <c r="LXT1036" s="35"/>
      <c r="LXU1036" s="232"/>
      <c r="LXV1036" s="35"/>
      <c r="LXW1036" s="232"/>
      <c r="LXX1036" s="35"/>
      <c r="LXY1036" s="232"/>
      <c r="LXZ1036" s="35"/>
      <c r="LYA1036" s="232"/>
      <c r="LYB1036" s="35"/>
      <c r="LYC1036" s="232"/>
      <c r="LYD1036" s="35"/>
      <c r="LYE1036" s="232"/>
      <c r="LYF1036" s="35"/>
      <c r="LYG1036" s="232"/>
      <c r="LYH1036" s="35"/>
      <c r="LYI1036" s="232"/>
      <c r="LYJ1036" s="35"/>
      <c r="LYK1036" s="232"/>
      <c r="LYL1036" s="35"/>
      <c r="LYM1036" s="232"/>
      <c r="LYN1036" s="35"/>
      <c r="LYO1036" s="232"/>
      <c r="LYP1036" s="35"/>
      <c r="LYQ1036" s="232"/>
      <c r="LYR1036" s="35"/>
      <c r="LYS1036" s="232"/>
      <c r="LYT1036" s="35"/>
      <c r="LYU1036" s="232"/>
      <c r="LYV1036" s="35"/>
      <c r="LYW1036" s="232"/>
      <c r="LYX1036" s="35"/>
      <c r="LYY1036" s="232"/>
      <c r="LYZ1036" s="35"/>
      <c r="LZA1036" s="232"/>
      <c r="LZB1036" s="35"/>
      <c r="LZC1036" s="232"/>
      <c r="LZD1036" s="35"/>
      <c r="LZE1036" s="232"/>
      <c r="LZF1036" s="35"/>
      <c r="LZG1036" s="232"/>
      <c r="LZH1036" s="35"/>
      <c r="LZI1036" s="232"/>
      <c r="LZJ1036" s="35"/>
      <c r="LZK1036" s="232"/>
      <c r="LZL1036" s="35"/>
      <c r="LZM1036" s="232"/>
      <c r="LZN1036" s="35"/>
      <c r="LZO1036" s="232"/>
      <c r="LZP1036" s="35"/>
      <c r="LZQ1036" s="232"/>
      <c r="LZR1036" s="35"/>
      <c r="LZS1036" s="232"/>
      <c r="LZT1036" s="35"/>
      <c r="LZU1036" s="232"/>
      <c r="LZV1036" s="35"/>
      <c r="LZW1036" s="232"/>
      <c r="LZX1036" s="35"/>
      <c r="LZY1036" s="232"/>
      <c r="LZZ1036" s="35"/>
      <c r="MAA1036" s="232"/>
      <c r="MAB1036" s="35"/>
      <c r="MAC1036" s="232"/>
      <c r="MAD1036" s="35"/>
      <c r="MAE1036" s="232"/>
      <c r="MAF1036" s="35"/>
      <c r="MAG1036" s="232"/>
      <c r="MAH1036" s="35"/>
      <c r="MAI1036" s="232"/>
      <c r="MAJ1036" s="35"/>
      <c r="MAK1036" s="232"/>
      <c r="MAL1036" s="35"/>
      <c r="MAM1036" s="232"/>
      <c r="MAN1036" s="35"/>
      <c r="MAO1036" s="232"/>
      <c r="MAP1036" s="35"/>
      <c r="MAQ1036" s="232"/>
      <c r="MAR1036" s="35"/>
      <c r="MAS1036" s="232"/>
      <c r="MAT1036" s="35"/>
      <c r="MAU1036" s="232"/>
      <c r="MAV1036" s="35"/>
      <c r="MAW1036" s="232"/>
      <c r="MAX1036" s="35"/>
      <c r="MAY1036" s="232"/>
      <c r="MAZ1036" s="35"/>
      <c r="MBA1036" s="232"/>
      <c r="MBB1036" s="35"/>
      <c r="MBC1036" s="232"/>
      <c r="MBD1036" s="35"/>
      <c r="MBE1036" s="232"/>
      <c r="MBF1036" s="35"/>
      <c r="MBG1036" s="232"/>
      <c r="MBH1036" s="35"/>
      <c r="MBI1036" s="232"/>
      <c r="MBJ1036" s="35"/>
      <c r="MBK1036" s="232"/>
      <c r="MBL1036" s="35"/>
      <c r="MBM1036" s="232"/>
      <c r="MBN1036" s="35"/>
      <c r="MBO1036" s="232"/>
      <c r="MBP1036" s="35"/>
      <c r="MBQ1036" s="232"/>
      <c r="MBR1036" s="35"/>
      <c r="MBS1036" s="232"/>
      <c r="MBT1036" s="35"/>
      <c r="MBU1036" s="232"/>
      <c r="MBV1036" s="35"/>
      <c r="MBW1036" s="232"/>
      <c r="MBX1036" s="35"/>
      <c r="MBY1036" s="232"/>
      <c r="MBZ1036" s="35"/>
      <c r="MCA1036" s="232"/>
      <c r="MCB1036" s="35"/>
      <c r="MCC1036" s="232"/>
      <c r="MCD1036" s="35"/>
      <c r="MCE1036" s="232"/>
      <c r="MCF1036" s="35"/>
      <c r="MCG1036" s="232"/>
      <c r="MCH1036" s="35"/>
      <c r="MCI1036" s="232"/>
      <c r="MCJ1036" s="35"/>
      <c r="MCK1036" s="232"/>
      <c r="MCL1036" s="35"/>
      <c r="MCM1036" s="232"/>
      <c r="MCN1036" s="35"/>
      <c r="MCO1036" s="232"/>
      <c r="MCP1036" s="35"/>
      <c r="MCQ1036" s="232"/>
      <c r="MCR1036" s="35"/>
      <c r="MCS1036" s="232"/>
      <c r="MCT1036" s="35"/>
      <c r="MCU1036" s="232"/>
      <c r="MCV1036" s="35"/>
      <c r="MCW1036" s="232"/>
      <c r="MCX1036" s="35"/>
      <c r="MCY1036" s="232"/>
      <c r="MCZ1036" s="35"/>
      <c r="MDA1036" s="232"/>
      <c r="MDB1036" s="35"/>
      <c r="MDC1036" s="232"/>
      <c r="MDD1036" s="35"/>
      <c r="MDE1036" s="232"/>
      <c r="MDF1036" s="35"/>
      <c r="MDG1036" s="232"/>
      <c r="MDH1036" s="35"/>
      <c r="MDI1036" s="232"/>
      <c r="MDJ1036" s="35"/>
      <c r="MDK1036" s="232"/>
      <c r="MDL1036" s="35"/>
      <c r="MDM1036" s="232"/>
      <c r="MDN1036" s="35"/>
      <c r="MDO1036" s="232"/>
      <c r="MDP1036" s="35"/>
      <c r="MDQ1036" s="232"/>
      <c r="MDR1036" s="35"/>
      <c r="MDS1036" s="232"/>
      <c r="MDT1036" s="35"/>
      <c r="MDU1036" s="232"/>
      <c r="MDV1036" s="35"/>
      <c r="MDW1036" s="232"/>
      <c r="MDX1036" s="35"/>
      <c r="MDY1036" s="232"/>
      <c r="MDZ1036" s="35"/>
      <c r="MEA1036" s="232"/>
      <c r="MEB1036" s="35"/>
      <c r="MEC1036" s="232"/>
      <c r="MED1036" s="35"/>
      <c r="MEE1036" s="232"/>
      <c r="MEF1036" s="35"/>
      <c r="MEG1036" s="232"/>
      <c r="MEH1036" s="35"/>
      <c r="MEI1036" s="232"/>
      <c r="MEJ1036" s="35"/>
      <c r="MEK1036" s="232"/>
      <c r="MEL1036" s="35"/>
      <c r="MEM1036" s="232"/>
      <c r="MEN1036" s="35"/>
      <c r="MEO1036" s="232"/>
      <c r="MEP1036" s="35"/>
      <c r="MEQ1036" s="232"/>
      <c r="MER1036" s="35"/>
      <c r="MES1036" s="232"/>
      <c r="MET1036" s="35"/>
      <c r="MEU1036" s="232"/>
      <c r="MEV1036" s="35"/>
      <c r="MEW1036" s="232"/>
      <c r="MEX1036" s="35"/>
      <c r="MEY1036" s="232"/>
      <c r="MEZ1036" s="35"/>
      <c r="MFA1036" s="232"/>
      <c r="MFB1036" s="35"/>
      <c r="MFC1036" s="232"/>
      <c r="MFD1036" s="35"/>
      <c r="MFE1036" s="232"/>
      <c r="MFF1036" s="35"/>
      <c r="MFG1036" s="232"/>
      <c r="MFH1036" s="35"/>
      <c r="MFI1036" s="232"/>
      <c r="MFJ1036" s="35"/>
      <c r="MFK1036" s="232"/>
      <c r="MFL1036" s="35"/>
      <c r="MFM1036" s="232"/>
      <c r="MFN1036" s="35"/>
      <c r="MFO1036" s="232"/>
      <c r="MFP1036" s="35"/>
      <c r="MFQ1036" s="232"/>
      <c r="MFR1036" s="35"/>
      <c r="MFS1036" s="232"/>
      <c r="MFT1036" s="35"/>
      <c r="MFU1036" s="232"/>
      <c r="MFV1036" s="35"/>
      <c r="MFW1036" s="232"/>
      <c r="MFX1036" s="35"/>
      <c r="MFY1036" s="232"/>
      <c r="MFZ1036" s="35"/>
      <c r="MGA1036" s="232"/>
      <c r="MGB1036" s="35"/>
      <c r="MGC1036" s="232"/>
      <c r="MGD1036" s="35"/>
      <c r="MGE1036" s="232"/>
      <c r="MGF1036" s="35"/>
      <c r="MGG1036" s="232"/>
      <c r="MGH1036" s="35"/>
      <c r="MGI1036" s="232"/>
      <c r="MGJ1036" s="35"/>
      <c r="MGK1036" s="232"/>
      <c r="MGL1036" s="35"/>
      <c r="MGM1036" s="232"/>
      <c r="MGN1036" s="35"/>
      <c r="MGO1036" s="232"/>
      <c r="MGP1036" s="35"/>
      <c r="MGQ1036" s="232"/>
      <c r="MGR1036" s="35"/>
      <c r="MGS1036" s="232"/>
      <c r="MGT1036" s="35"/>
      <c r="MGU1036" s="232"/>
      <c r="MGV1036" s="35"/>
      <c r="MGW1036" s="232"/>
      <c r="MGX1036" s="35"/>
      <c r="MGY1036" s="232"/>
      <c r="MGZ1036" s="35"/>
      <c r="MHA1036" s="232"/>
      <c r="MHB1036" s="35"/>
      <c r="MHC1036" s="232"/>
      <c r="MHD1036" s="35"/>
      <c r="MHE1036" s="232"/>
      <c r="MHF1036" s="35"/>
      <c r="MHG1036" s="232"/>
      <c r="MHH1036" s="35"/>
      <c r="MHI1036" s="232"/>
      <c r="MHJ1036" s="35"/>
      <c r="MHK1036" s="232"/>
      <c r="MHL1036" s="35"/>
      <c r="MHM1036" s="232"/>
      <c r="MHN1036" s="35"/>
      <c r="MHO1036" s="232"/>
      <c r="MHP1036" s="35"/>
      <c r="MHQ1036" s="232"/>
      <c r="MHR1036" s="35"/>
      <c r="MHS1036" s="232"/>
      <c r="MHT1036" s="35"/>
      <c r="MHU1036" s="232"/>
      <c r="MHV1036" s="35"/>
      <c r="MHW1036" s="232"/>
      <c r="MHX1036" s="35"/>
      <c r="MHY1036" s="232"/>
      <c r="MHZ1036" s="35"/>
      <c r="MIA1036" s="232"/>
      <c r="MIB1036" s="35"/>
      <c r="MIC1036" s="232"/>
      <c r="MID1036" s="35"/>
      <c r="MIE1036" s="232"/>
      <c r="MIF1036" s="35"/>
      <c r="MIG1036" s="232"/>
      <c r="MIH1036" s="35"/>
      <c r="MII1036" s="232"/>
      <c r="MIJ1036" s="35"/>
      <c r="MIK1036" s="232"/>
      <c r="MIL1036" s="35"/>
      <c r="MIM1036" s="232"/>
      <c r="MIN1036" s="35"/>
      <c r="MIO1036" s="232"/>
      <c r="MIP1036" s="35"/>
      <c r="MIQ1036" s="232"/>
      <c r="MIR1036" s="35"/>
      <c r="MIS1036" s="232"/>
      <c r="MIT1036" s="35"/>
      <c r="MIU1036" s="232"/>
      <c r="MIV1036" s="35"/>
      <c r="MIW1036" s="232"/>
      <c r="MIX1036" s="35"/>
      <c r="MIY1036" s="232"/>
      <c r="MIZ1036" s="35"/>
      <c r="MJA1036" s="232"/>
      <c r="MJB1036" s="35"/>
      <c r="MJC1036" s="232"/>
      <c r="MJD1036" s="35"/>
      <c r="MJE1036" s="232"/>
      <c r="MJF1036" s="35"/>
      <c r="MJG1036" s="232"/>
      <c r="MJH1036" s="35"/>
      <c r="MJI1036" s="232"/>
      <c r="MJJ1036" s="35"/>
      <c r="MJK1036" s="232"/>
      <c r="MJL1036" s="35"/>
      <c r="MJM1036" s="232"/>
      <c r="MJN1036" s="35"/>
      <c r="MJO1036" s="232"/>
      <c r="MJP1036" s="35"/>
      <c r="MJQ1036" s="232"/>
      <c r="MJR1036" s="35"/>
      <c r="MJS1036" s="232"/>
      <c r="MJT1036" s="35"/>
      <c r="MJU1036" s="232"/>
      <c r="MJV1036" s="35"/>
      <c r="MJW1036" s="232"/>
      <c r="MJX1036" s="35"/>
      <c r="MJY1036" s="232"/>
      <c r="MJZ1036" s="35"/>
      <c r="MKA1036" s="232"/>
      <c r="MKB1036" s="35"/>
      <c r="MKC1036" s="232"/>
      <c r="MKD1036" s="35"/>
      <c r="MKE1036" s="232"/>
      <c r="MKF1036" s="35"/>
      <c r="MKG1036" s="232"/>
      <c r="MKH1036" s="35"/>
      <c r="MKI1036" s="232"/>
      <c r="MKJ1036" s="35"/>
      <c r="MKK1036" s="232"/>
      <c r="MKL1036" s="35"/>
      <c r="MKM1036" s="232"/>
      <c r="MKN1036" s="35"/>
      <c r="MKO1036" s="232"/>
      <c r="MKP1036" s="35"/>
      <c r="MKQ1036" s="232"/>
      <c r="MKR1036" s="35"/>
      <c r="MKS1036" s="232"/>
      <c r="MKT1036" s="35"/>
      <c r="MKU1036" s="232"/>
      <c r="MKV1036" s="35"/>
      <c r="MKW1036" s="232"/>
      <c r="MKX1036" s="35"/>
      <c r="MKY1036" s="232"/>
      <c r="MKZ1036" s="35"/>
      <c r="MLA1036" s="232"/>
      <c r="MLB1036" s="35"/>
      <c r="MLC1036" s="232"/>
      <c r="MLD1036" s="35"/>
      <c r="MLE1036" s="232"/>
      <c r="MLF1036" s="35"/>
      <c r="MLG1036" s="232"/>
      <c r="MLH1036" s="35"/>
      <c r="MLI1036" s="232"/>
      <c r="MLJ1036" s="35"/>
      <c r="MLK1036" s="232"/>
      <c r="MLL1036" s="35"/>
      <c r="MLM1036" s="232"/>
      <c r="MLN1036" s="35"/>
      <c r="MLO1036" s="232"/>
      <c r="MLP1036" s="35"/>
      <c r="MLQ1036" s="232"/>
      <c r="MLR1036" s="35"/>
      <c r="MLS1036" s="232"/>
      <c r="MLT1036" s="35"/>
      <c r="MLU1036" s="232"/>
      <c r="MLV1036" s="35"/>
      <c r="MLW1036" s="232"/>
      <c r="MLX1036" s="35"/>
      <c r="MLY1036" s="232"/>
      <c r="MLZ1036" s="35"/>
      <c r="MMA1036" s="232"/>
      <c r="MMB1036" s="35"/>
      <c r="MMC1036" s="232"/>
      <c r="MMD1036" s="35"/>
      <c r="MME1036" s="232"/>
      <c r="MMF1036" s="35"/>
      <c r="MMG1036" s="232"/>
      <c r="MMH1036" s="35"/>
      <c r="MMI1036" s="232"/>
      <c r="MMJ1036" s="35"/>
      <c r="MMK1036" s="232"/>
      <c r="MML1036" s="35"/>
      <c r="MMM1036" s="232"/>
      <c r="MMN1036" s="35"/>
      <c r="MMO1036" s="232"/>
      <c r="MMP1036" s="35"/>
      <c r="MMQ1036" s="232"/>
      <c r="MMR1036" s="35"/>
      <c r="MMS1036" s="232"/>
      <c r="MMT1036" s="35"/>
      <c r="MMU1036" s="232"/>
      <c r="MMV1036" s="35"/>
      <c r="MMW1036" s="232"/>
      <c r="MMX1036" s="35"/>
      <c r="MMY1036" s="232"/>
      <c r="MMZ1036" s="35"/>
      <c r="MNA1036" s="232"/>
      <c r="MNB1036" s="35"/>
      <c r="MNC1036" s="232"/>
      <c r="MND1036" s="35"/>
      <c r="MNE1036" s="232"/>
      <c r="MNF1036" s="35"/>
      <c r="MNG1036" s="232"/>
      <c r="MNH1036" s="35"/>
      <c r="MNI1036" s="232"/>
      <c r="MNJ1036" s="35"/>
      <c r="MNK1036" s="232"/>
      <c r="MNL1036" s="35"/>
      <c r="MNM1036" s="232"/>
      <c r="MNN1036" s="35"/>
      <c r="MNO1036" s="232"/>
      <c r="MNP1036" s="35"/>
      <c r="MNQ1036" s="232"/>
      <c r="MNR1036" s="35"/>
      <c r="MNS1036" s="232"/>
      <c r="MNT1036" s="35"/>
      <c r="MNU1036" s="232"/>
      <c r="MNV1036" s="35"/>
      <c r="MNW1036" s="232"/>
      <c r="MNX1036" s="35"/>
      <c r="MNY1036" s="232"/>
      <c r="MNZ1036" s="35"/>
      <c r="MOA1036" s="232"/>
      <c r="MOB1036" s="35"/>
      <c r="MOC1036" s="232"/>
      <c r="MOD1036" s="35"/>
      <c r="MOE1036" s="232"/>
      <c r="MOF1036" s="35"/>
      <c r="MOG1036" s="232"/>
      <c r="MOH1036" s="35"/>
      <c r="MOI1036" s="232"/>
      <c r="MOJ1036" s="35"/>
      <c r="MOK1036" s="232"/>
      <c r="MOL1036" s="35"/>
      <c r="MOM1036" s="232"/>
      <c r="MON1036" s="35"/>
      <c r="MOO1036" s="232"/>
      <c r="MOP1036" s="35"/>
      <c r="MOQ1036" s="232"/>
      <c r="MOR1036" s="35"/>
      <c r="MOS1036" s="232"/>
      <c r="MOT1036" s="35"/>
      <c r="MOU1036" s="232"/>
      <c r="MOV1036" s="35"/>
      <c r="MOW1036" s="232"/>
      <c r="MOX1036" s="35"/>
      <c r="MOY1036" s="232"/>
      <c r="MOZ1036" s="35"/>
      <c r="MPA1036" s="232"/>
      <c r="MPB1036" s="35"/>
      <c r="MPC1036" s="232"/>
      <c r="MPD1036" s="35"/>
      <c r="MPE1036" s="232"/>
      <c r="MPF1036" s="35"/>
      <c r="MPG1036" s="232"/>
      <c r="MPH1036" s="35"/>
      <c r="MPI1036" s="232"/>
      <c r="MPJ1036" s="35"/>
      <c r="MPK1036" s="232"/>
      <c r="MPL1036" s="35"/>
      <c r="MPM1036" s="232"/>
      <c r="MPN1036" s="35"/>
      <c r="MPO1036" s="232"/>
      <c r="MPP1036" s="35"/>
      <c r="MPQ1036" s="232"/>
      <c r="MPR1036" s="35"/>
      <c r="MPS1036" s="232"/>
      <c r="MPT1036" s="35"/>
      <c r="MPU1036" s="232"/>
      <c r="MPV1036" s="35"/>
      <c r="MPW1036" s="232"/>
      <c r="MPX1036" s="35"/>
      <c r="MPY1036" s="232"/>
      <c r="MPZ1036" s="35"/>
      <c r="MQA1036" s="232"/>
      <c r="MQB1036" s="35"/>
      <c r="MQC1036" s="232"/>
      <c r="MQD1036" s="35"/>
      <c r="MQE1036" s="232"/>
      <c r="MQF1036" s="35"/>
      <c r="MQG1036" s="232"/>
      <c r="MQH1036" s="35"/>
      <c r="MQI1036" s="232"/>
      <c r="MQJ1036" s="35"/>
      <c r="MQK1036" s="232"/>
      <c r="MQL1036" s="35"/>
      <c r="MQM1036" s="232"/>
      <c r="MQN1036" s="35"/>
      <c r="MQO1036" s="232"/>
      <c r="MQP1036" s="35"/>
      <c r="MQQ1036" s="232"/>
      <c r="MQR1036" s="35"/>
      <c r="MQS1036" s="232"/>
      <c r="MQT1036" s="35"/>
      <c r="MQU1036" s="232"/>
      <c r="MQV1036" s="35"/>
      <c r="MQW1036" s="232"/>
      <c r="MQX1036" s="35"/>
      <c r="MQY1036" s="232"/>
      <c r="MQZ1036" s="35"/>
      <c r="MRA1036" s="232"/>
      <c r="MRB1036" s="35"/>
      <c r="MRC1036" s="232"/>
      <c r="MRD1036" s="35"/>
      <c r="MRE1036" s="232"/>
      <c r="MRF1036" s="35"/>
      <c r="MRG1036" s="232"/>
      <c r="MRH1036" s="35"/>
      <c r="MRI1036" s="232"/>
      <c r="MRJ1036" s="35"/>
      <c r="MRK1036" s="232"/>
      <c r="MRL1036" s="35"/>
      <c r="MRM1036" s="232"/>
      <c r="MRN1036" s="35"/>
      <c r="MRO1036" s="232"/>
      <c r="MRP1036" s="35"/>
      <c r="MRQ1036" s="232"/>
      <c r="MRR1036" s="35"/>
      <c r="MRS1036" s="232"/>
      <c r="MRT1036" s="35"/>
      <c r="MRU1036" s="232"/>
      <c r="MRV1036" s="35"/>
      <c r="MRW1036" s="232"/>
      <c r="MRX1036" s="35"/>
      <c r="MRY1036" s="232"/>
      <c r="MRZ1036" s="35"/>
      <c r="MSA1036" s="232"/>
      <c r="MSB1036" s="35"/>
      <c r="MSC1036" s="232"/>
      <c r="MSD1036" s="35"/>
      <c r="MSE1036" s="232"/>
      <c r="MSF1036" s="35"/>
      <c r="MSG1036" s="232"/>
      <c r="MSH1036" s="35"/>
      <c r="MSI1036" s="232"/>
      <c r="MSJ1036" s="35"/>
      <c r="MSK1036" s="232"/>
      <c r="MSL1036" s="35"/>
      <c r="MSM1036" s="232"/>
      <c r="MSN1036" s="35"/>
      <c r="MSO1036" s="232"/>
      <c r="MSP1036" s="35"/>
      <c r="MSQ1036" s="232"/>
      <c r="MSR1036" s="35"/>
      <c r="MSS1036" s="232"/>
      <c r="MST1036" s="35"/>
      <c r="MSU1036" s="232"/>
      <c r="MSV1036" s="35"/>
      <c r="MSW1036" s="232"/>
      <c r="MSX1036" s="35"/>
      <c r="MSY1036" s="232"/>
      <c r="MSZ1036" s="35"/>
      <c r="MTA1036" s="232"/>
      <c r="MTB1036" s="35"/>
      <c r="MTC1036" s="232"/>
      <c r="MTD1036" s="35"/>
      <c r="MTE1036" s="232"/>
      <c r="MTF1036" s="35"/>
      <c r="MTG1036" s="232"/>
      <c r="MTH1036" s="35"/>
      <c r="MTI1036" s="232"/>
      <c r="MTJ1036" s="35"/>
      <c r="MTK1036" s="232"/>
      <c r="MTL1036" s="35"/>
      <c r="MTM1036" s="232"/>
      <c r="MTN1036" s="35"/>
      <c r="MTO1036" s="232"/>
      <c r="MTP1036" s="35"/>
      <c r="MTQ1036" s="232"/>
      <c r="MTR1036" s="35"/>
      <c r="MTS1036" s="232"/>
      <c r="MTT1036" s="35"/>
      <c r="MTU1036" s="232"/>
      <c r="MTV1036" s="35"/>
      <c r="MTW1036" s="232"/>
      <c r="MTX1036" s="35"/>
      <c r="MTY1036" s="232"/>
      <c r="MTZ1036" s="35"/>
      <c r="MUA1036" s="232"/>
      <c r="MUB1036" s="35"/>
      <c r="MUC1036" s="232"/>
      <c r="MUD1036" s="35"/>
      <c r="MUE1036" s="232"/>
      <c r="MUF1036" s="35"/>
      <c r="MUG1036" s="232"/>
      <c r="MUH1036" s="35"/>
      <c r="MUI1036" s="232"/>
      <c r="MUJ1036" s="35"/>
      <c r="MUK1036" s="232"/>
      <c r="MUL1036" s="35"/>
      <c r="MUM1036" s="232"/>
      <c r="MUN1036" s="35"/>
      <c r="MUO1036" s="232"/>
      <c r="MUP1036" s="35"/>
      <c r="MUQ1036" s="232"/>
      <c r="MUR1036" s="35"/>
      <c r="MUS1036" s="232"/>
      <c r="MUT1036" s="35"/>
      <c r="MUU1036" s="232"/>
      <c r="MUV1036" s="35"/>
      <c r="MUW1036" s="232"/>
      <c r="MUX1036" s="35"/>
      <c r="MUY1036" s="232"/>
      <c r="MUZ1036" s="35"/>
      <c r="MVA1036" s="232"/>
      <c r="MVB1036" s="35"/>
      <c r="MVC1036" s="232"/>
      <c r="MVD1036" s="35"/>
      <c r="MVE1036" s="232"/>
      <c r="MVF1036" s="35"/>
      <c r="MVG1036" s="232"/>
      <c r="MVH1036" s="35"/>
      <c r="MVI1036" s="232"/>
      <c r="MVJ1036" s="35"/>
      <c r="MVK1036" s="232"/>
      <c r="MVL1036" s="35"/>
      <c r="MVM1036" s="232"/>
      <c r="MVN1036" s="35"/>
      <c r="MVO1036" s="232"/>
      <c r="MVP1036" s="35"/>
      <c r="MVQ1036" s="232"/>
      <c r="MVR1036" s="35"/>
      <c r="MVS1036" s="232"/>
      <c r="MVT1036" s="35"/>
      <c r="MVU1036" s="232"/>
      <c r="MVV1036" s="35"/>
      <c r="MVW1036" s="232"/>
      <c r="MVX1036" s="35"/>
      <c r="MVY1036" s="232"/>
      <c r="MVZ1036" s="35"/>
      <c r="MWA1036" s="232"/>
      <c r="MWB1036" s="35"/>
      <c r="MWC1036" s="232"/>
      <c r="MWD1036" s="35"/>
      <c r="MWE1036" s="232"/>
      <c r="MWF1036" s="35"/>
      <c r="MWG1036" s="232"/>
      <c r="MWH1036" s="35"/>
      <c r="MWI1036" s="232"/>
      <c r="MWJ1036" s="35"/>
      <c r="MWK1036" s="232"/>
      <c r="MWL1036" s="35"/>
      <c r="MWM1036" s="232"/>
      <c r="MWN1036" s="35"/>
      <c r="MWO1036" s="232"/>
      <c r="MWP1036" s="35"/>
      <c r="MWQ1036" s="232"/>
      <c r="MWR1036" s="35"/>
      <c r="MWS1036" s="232"/>
      <c r="MWT1036" s="35"/>
      <c r="MWU1036" s="232"/>
      <c r="MWV1036" s="35"/>
      <c r="MWW1036" s="232"/>
      <c r="MWX1036" s="35"/>
      <c r="MWY1036" s="232"/>
      <c r="MWZ1036" s="35"/>
      <c r="MXA1036" s="232"/>
      <c r="MXB1036" s="35"/>
      <c r="MXC1036" s="232"/>
      <c r="MXD1036" s="35"/>
      <c r="MXE1036" s="232"/>
      <c r="MXF1036" s="35"/>
      <c r="MXG1036" s="232"/>
      <c r="MXH1036" s="35"/>
      <c r="MXI1036" s="232"/>
      <c r="MXJ1036" s="35"/>
      <c r="MXK1036" s="232"/>
      <c r="MXL1036" s="35"/>
      <c r="MXM1036" s="232"/>
      <c r="MXN1036" s="35"/>
      <c r="MXO1036" s="232"/>
      <c r="MXP1036" s="35"/>
      <c r="MXQ1036" s="232"/>
      <c r="MXR1036" s="35"/>
      <c r="MXS1036" s="232"/>
      <c r="MXT1036" s="35"/>
      <c r="MXU1036" s="232"/>
      <c r="MXV1036" s="35"/>
      <c r="MXW1036" s="232"/>
      <c r="MXX1036" s="35"/>
      <c r="MXY1036" s="232"/>
      <c r="MXZ1036" s="35"/>
      <c r="MYA1036" s="232"/>
      <c r="MYB1036" s="35"/>
      <c r="MYC1036" s="232"/>
      <c r="MYD1036" s="35"/>
      <c r="MYE1036" s="232"/>
      <c r="MYF1036" s="35"/>
      <c r="MYG1036" s="232"/>
      <c r="MYH1036" s="35"/>
      <c r="MYI1036" s="232"/>
      <c r="MYJ1036" s="35"/>
      <c r="MYK1036" s="232"/>
      <c r="MYL1036" s="35"/>
      <c r="MYM1036" s="232"/>
      <c r="MYN1036" s="35"/>
      <c r="MYO1036" s="232"/>
      <c r="MYP1036" s="35"/>
      <c r="MYQ1036" s="232"/>
      <c r="MYR1036" s="35"/>
      <c r="MYS1036" s="232"/>
      <c r="MYT1036" s="35"/>
      <c r="MYU1036" s="232"/>
      <c r="MYV1036" s="35"/>
      <c r="MYW1036" s="232"/>
      <c r="MYX1036" s="35"/>
      <c r="MYY1036" s="232"/>
      <c r="MYZ1036" s="35"/>
      <c r="MZA1036" s="232"/>
      <c r="MZB1036" s="35"/>
      <c r="MZC1036" s="232"/>
      <c r="MZD1036" s="35"/>
      <c r="MZE1036" s="232"/>
      <c r="MZF1036" s="35"/>
      <c r="MZG1036" s="232"/>
      <c r="MZH1036" s="35"/>
      <c r="MZI1036" s="232"/>
      <c r="MZJ1036" s="35"/>
      <c r="MZK1036" s="232"/>
      <c r="MZL1036" s="35"/>
      <c r="MZM1036" s="232"/>
      <c r="MZN1036" s="35"/>
      <c r="MZO1036" s="232"/>
      <c r="MZP1036" s="35"/>
      <c r="MZQ1036" s="232"/>
      <c r="MZR1036" s="35"/>
      <c r="MZS1036" s="232"/>
      <c r="MZT1036" s="35"/>
      <c r="MZU1036" s="232"/>
      <c r="MZV1036" s="35"/>
      <c r="MZW1036" s="232"/>
      <c r="MZX1036" s="35"/>
      <c r="MZY1036" s="232"/>
      <c r="MZZ1036" s="35"/>
      <c r="NAA1036" s="232"/>
      <c r="NAB1036" s="35"/>
      <c r="NAC1036" s="232"/>
      <c r="NAD1036" s="35"/>
      <c r="NAE1036" s="232"/>
      <c r="NAF1036" s="35"/>
      <c r="NAG1036" s="232"/>
      <c r="NAH1036" s="35"/>
      <c r="NAI1036" s="232"/>
      <c r="NAJ1036" s="35"/>
      <c r="NAK1036" s="232"/>
      <c r="NAL1036" s="35"/>
      <c r="NAM1036" s="232"/>
      <c r="NAN1036" s="35"/>
      <c r="NAO1036" s="232"/>
      <c r="NAP1036" s="35"/>
      <c r="NAQ1036" s="232"/>
      <c r="NAR1036" s="35"/>
      <c r="NAS1036" s="232"/>
      <c r="NAT1036" s="35"/>
      <c r="NAU1036" s="232"/>
      <c r="NAV1036" s="35"/>
      <c r="NAW1036" s="232"/>
      <c r="NAX1036" s="35"/>
      <c r="NAY1036" s="232"/>
      <c r="NAZ1036" s="35"/>
      <c r="NBA1036" s="232"/>
      <c r="NBB1036" s="35"/>
      <c r="NBC1036" s="232"/>
      <c r="NBD1036" s="35"/>
      <c r="NBE1036" s="232"/>
      <c r="NBF1036" s="35"/>
      <c r="NBG1036" s="232"/>
      <c r="NBH1036" s="35"/>
      <c r="NBI1036" s="232"/>
      <c r="NBJ1036" s="35"/>
      <c r="NBK1036" s="232"/>
      <c r="NBL1036" s="35"/>
      <c r="NBM1036" s="232"/>
      <c r="NBN1036" s="35"/>
      <c r="NBO1036" s="232"/>
      <c r="NBP1036" s="35"/>
      <c r="NBQ1036" s="232"/>
      <c r="NBR1036" s="35"/>
      <c r="NBS1036" s="232"/>
      <c r="NBT1036" s="35"/>
      <c r="NBU1036" s="232"/>
      <c r="NBV1036" s="35"/>
      <c r="NBW1036" s="232"/>
      <c r="NBX1036" s="35"/>
      <c r="NBY1036" s="232"/>
      <c r="NBZ1036" s="35"/>
      <c r="NCA1036" s="232"/>
      <c r="NCB1036" s="35"/>
      <c r="NCC1036" s="232"/>
      <c r="NCD1036" s="35"/>
      <c r="NCE1036" s="232"/>
      <c r="NCF1036" s="35"/>
      <c r="NCG1036" s="232"/>
      <c r="NCH1036" s="35"/>
      <c r="NCI1036" s="232"/>
      <c r="NCJ1036" s="35"/>
      <c r="NCK1036" s="232"/>
      <c r="NCL1036" s="35"/>
      <c r="NCM1036" s="232"/>
      <c r="NCN1036" s="35"/>
      <c r="NCO1036" s="232"/>
      <c r="NCP1036" s="35"/>
      <c r="NCQ1036" s="232"/>
      <c r="NCR1036" s="35"/>
      <c r="NCS1036" s="232"/>
      <c r="NCT1036" s="35"/>
      <c r="NCU1036" s="232"/>
      <c r="NCV1036" s="35"/>
      <c r="NCW1036" s="232"/>
      <c r="NCX1036" s="35"/>
      <c r="NCY1036" s="232"/>
      <c r="NCZ1036" s="35"/>
      <c r="NDA1036" s="232"/>
      <c r="NDB1036" s="35"/>
      <c r="NDC1036" s="232"/>
      <c r="NDD1036" s="35"/>
      <c r="NDE1036" s="232"/>
      <c r="NDF1036" s="35"/>
      <c r="NDG1036" s="232"/>
      <c r="NDH1036" s="35"/>
      <c r="NDI1036" s="232"/>
      <c r="NDJ1036" s="35"/>
      <c r="NDK1036" s="232"/>
      <c r="NDL1036" s="35"/>
      <c r="NDM1036" s="232"/>
      <c r="NDN1036" s="35"/>
      <c r="NDO1036" s="232"/>
      <c r="NDP1036" s="35"/>
      <c r="NDQ1036" s="232"/>
      <c r="NDR1036" s="35"/>
      <c r="NDS1036" s="232"/>
      <c r="NDT1036" s="35"/>
      <c r="NDU1036" s="232"/>
      <c r="NDV1036" s="35"/>
      <c r="NDW1036" s="232"/>
      <c r="NDX1036" s="35"/>
      <c r="NDY1036" s="232"/>
      <c r="NDZ1036" s="35"/>
      <c r="NEA1036" s="232"/>
      <c r="NEB1036" s="35"/>
      <c r="NEC1036" s="232"/>
      <c r="NED1036" s="35"/>
      <c r="NEE1036" s="232"/>
      <c r="NEF1036" s="35"/>
      <c r="NEG1036" s="232"/>
      <c r="NEH1036" s="35"/>
      <c r="NEI1036" s="232"/>
      <c r="NEJ1036" s="35"/>
      <c r="NEK1036" s="232"/>
      <c r="NEL1036" s="35"/>
      <c r="NEM1036" s="232"/>
      <c r="NEN1036" s="35"/>
      <c r="NEO1036" s="232"/>
      <c r="NEP1036" s="35"/>
      <c r="NEQ1036" s="232"/>
      <c r="NER1036" s="35"/>
      <c r="NES1036" s="232"/>
      <c r="NET1036" s="35"/>
      <c r="NEU1036" s="232"/>
      <c r="NEV1036" s="35"/>
      <c r="NEW1036" s="232"/>
      <c r="NEX1036" s="35"/>
      <c r="NEY1036" s="232"/>
      <c r="NEZ1036" s="35"/>
      <c r="NFA1036" s="232"/>
      <c r="NFB1036" s="35"/>
      <c r="NFC1036" s="232"/>
      <c r="NFD1036" s="35"/>
      <c r="NFE1036" s="232"/>
      <c r="NFF1036" s="35"/>
      <c r="NFG1036" s="232"/>
      <c r="NFH1036" s="35"/>
      <c r="NFI1036" s="232"/>
      <c r="NFJ1036" s="35"/>
      <c r="NFK1036" s="232"/>
      <c r="NFL1036" s="35"/>
      <c r="NFM1036" s="232"/>
      <c r="NFN1036" s="35"/>
      <c r="NFO1036" s="232"/>
      <c r="NFP1036" s="35"/>
      <c r="NFQ1036" s="232"/>
      <c r="NFR1036" s="35"/>
      <c r="NFS1036" s="232"/>
      <c r="NFT1036" s="35"/>
      <c r="NFU1036" s="232"/>
      <c r="NFV1036" s="35"/>
      <c r="NFW1036" s="232"/>
      <c r="NFX1036" s="35"/>
      <c r="NFY1036" s="232"/>
      <c r="NFZ1036" s="35"/>
      <c r="NGA1036" s="232"/>
      <c r="NGB1036" s="35"/>
      <c r="NGC1036" s="232"/>
      <c r="NGD1036" s="35"/>
      <c r="NGE1036" s="232"/>
      <c r="NGF1036" s="35"/>
      <c r="NGG1036" s="232"/>
      <c r="NGH1036" s="35"/>
      <c r="NGI1036" s="232"/>
      <c r="NGJ1036" s="35"/>
      <c r="NGK1036" s="232"/>
      <c r="NGL1036" s="35"/>
      <c r="NGM1036" s="232"/>
      <c r="NGN1036" s="35"/>
      <c r="NGO1036" s="232"/>
      <c r="NGP1036" s="35"/>
      <c r="NGQ1036" s="232"/>
      <c r="NGR1036" s="35"/>
      <c r="NGS1036" s="232"/>
      <c r="NGT1036" s="35"/>
      <c r="NGU1036" s="232"/>
      <c r="NGV1036" s="35"/>
      <c r="NGW1036" s="232"/>
      <c r="NGX1036" s="35"/>
      <c r="NGY1036" s="232"/>
      <c r="NGZ1036" s="35"/>
      <c r="NHA1036" s="232"/>
      <c r="NHB1036" s="35"/>
      <c r="NHC1036" s="232"/>
      <c r="NHD1036" s="35"/>
      <c r="NHE1036" s="232"/>
      <c r="NHF1036" s="35"/>
      <c r="NHG1036" s="232"/>
      <c r="NHH1036" s="35"/>
      <c r="NHI1036" s="232"/>
      <c r="NHJ1036" s="35"/>
      <c r="NHK1036" s="232"/>
      <c r="NHL1036" s="35"/>
      <c r="NHM1036" s="232"/>
      <c r="NHN1036" s="35"/>
      <c r="NHO1036" s="232"/>
      <c r="NHP1036" s="35"/>
      <c r="NHQ1036" s="232"/>
      <c r="NHR1036" s="35"/>
      <c r="NHS1036" s="232"/>
      <c r="NHT1036" s="35"/>
      <c r="NHU1036" s="232"/>
      <c r="NHV1036" s="35"/>
      <c r="NHW1036" s="232"/>
      <c r="NHX1036" s="35"/>
      <c r="NHY1036" s="232"/>
      <c r="NHZ1036" s="35"/>
      <c r="NIA1036" s="232"/>
      <c r="NIB1036" s="35"/>
      <c r="NIC1036" s="232"/>
      <c r="NID1036" s="35"/>
      <c r="NIE1036" s="232"/>
      <c r="NIF1036" s="35"/>
      <c r="NIG1036" s="232"/>
      <c r="NIH1036" s="35"/>
      <c r="NII1036" s="232"/>
      <c r="NIJ1036" s="35"/>
      <c r="NIK1036" s="232"/>
      <c r="NIL1036" s="35"/>
      <c r="NIM1036" s="232"/>
      <c r="NIN1036" s="35"/>
      <c r="NIO1036" s="232"/>
      <c r="NIP1036" s="35"/>
      <c r="NIQ1036" s="232"/>
      <c r="NIR1036" s="35"/>
      <c r="NIS1036" s="232"/>
      <c r="NIT1036" s="35"/>
      <c r="NIU1036" s="232"/>
      <c r="NIV1036" s="35"/>
      <c r="NIW1036" s="232"/>
      <c r="NIX1036" s="35"/>
      <c r="NIY1036" s="232"/>
      <c r="NIZ1036" s="35"/>
      <c r="NJA1036" s="232"/>
      <c r="NJB1036" s="35"/>
      <c r="NJC1036" s="232"/>
      <c r="NJD1036" s="35"/>
      <c r="NJE1036" s="232"/>
      <c r="NJF1036" s="35"/>
      <c r="NJG1036" s="232"/>
      <c r="NJH1036" s="35"/>
      <c r="NJI1036" s="232"/>
      <c r="NJJ1036" s="35"/>
      <c r="NJK1036" s="232"/>
      <c r="NJL1036" s="35"/>
      <c r="NJM1036" s="232"/>
      <c r="NJN1036" s="35"/>
      <c r="NJO1036" s="232"/>
      <c r="NJP1036" s="35"/>
      <c r="NJQ1036" s="232"/>
      <c r="NJR1036" s="35"/>
      <c r="NJS1036" s="232"/>
      <c r="NJT1036" s="35"/>
      <c r="NJU1036" s="232"/>
      <c r="NJV1036" s="35"/>
      <c r="NJW1036" s="232"/>
      <c r="NJX1036" s="35"/>
      <c r="NJY1036" s="232"/>
      <c r="NJZ1036" s="35"/>
      <c r="NKA1036" s="232"/>
      <c r="NKB1036" s="35"/>
      <c r="NKC1036" s="232"/>
      <c r="NKD1036" s="35"/>
      <c r="NKE1036" s="232"/>
      <c r="NKF1036" s="35"/>
      <c r="NKG1036" s="232"/>
      <c r="NKH1036" s="35"/>
      <c r="NKI1036" s="232"/>
      <c r="NKJ1036" s="35"/>
      <c r="NKK1036" s="232"/>
      <c r="NKL1036" s="35"/>
      <c r="NKM1036" s="232"/>
      <c r="NKN1036" s="35"/>
      <c r="NKO1036" s="232"/>
      <c r="NKP1036" s="35"/>
      <c r="NKQ1036" s="232"/>
      <c r="NKR1036" s="35"/>
      <c r="NKS1036" s="232"/>
      <c r="NKT1036" s="35"/>
      <c r="NKU1036" s="232"/>
      <c r="NKV1036" s="35"/>
      <c r="NKW1036" s="232"/>
      <c r="NKX1036" s="35"/>
      <c r="NKY1036" s="232"/>
      <c r="NKZ1036" s="35"/>
      <c r="NLA1036" s="232"/>
      <c r="NLB1036" s="35"/>
      <c r="NLC1036" s="232"/>
      <c r="NLD1036" s="35"/>
      <c r="NLE1036" s="232"/>
      <c r="NLF1036" s="35"/>
      <c r="NLG1036" s="232"/>
      <c r="NLH1036" s="35"/>
      <c r="NLI1036" s="232"/>
      <c r="NLJ1036" s="35"/>
      <c r="NLK1036" s="232"/>
      <c r="NLL1036" s="35"/>
      <c r="NLM1036" s="232"/>
      <c r="NLN1036" s="35"/>
      <c r="NLO1036" s="232"/>
      <c r="NLP1036" s="35"/>
      <c r="NLQ1036" s="232"/>
      <c r="NLR1036" s="35"/>
      <c r="NLS1036" s="232"/>
      <c r="NLT1036" s="35"/>
      <c r="NLU1036" s="232"/>
      <c r="NLV1036" s="35"/>
      <c r="NLW1036" s="232"/>
      <c r="NLX1036" s="35"/>
      <c r="NLY1036" s="232"/>
      <c r="NLZ1036" s="35"/>
      <c r="NMA1036" s="232"/>
      <c r="NMB1036" s="35"/>
      <c r="NMC1036" s="232"/>
      <c r="NMD1036" s="35"/>
      <c r="NME1036" s="232"/>
      <c r="NMF1036" s="35"/>
      <c r="NMG1036" s="232"/>
      <c r="NMH1036" s="35"/>
      <c r="NMI1036" s="232"/>
      <c r="NMJ1036" s="35"/>
      <c r="NMK1036" s="232"/>
      <c r="NML1036" s="35"/>
      <c r="NMM1036" s="232"/>
      <c r="NMN1036" s="35"/>
      <c r="NMO1036" s="232"/>
      <c r="NMP1036" s="35"/>
      <c r="NMQ1036" s="232"/>
      <c r="NMR1036" s="35"/>
      <c r="NMS1036" s="232"/>
      <c r="NMT1036" s="35"/>
      <c r="NMU1036" s="232"/>
      <c r="NMV1036" s="35"/>
      <c r="NMW1036" s="232"/>
      <c r="NMX1036" s="35"/>
      <c r="NMY1036" s="232"/>
      <c r="NMZ1036" s="35"/>
      <c r="NNA1036" s="232"/>
      <c r="NNB1036" s="35"/>
      <c r="NNC1036" s="232"/>
      <c r="NND1036" s="35"/>
      <c r="NNE1036" s="232"/>
      <c r="NNF1036" s="35"/>
      <c r="NNG1036" s="232"/>
      <c r="NNH1036" s="35"/>
      <c r="NNI1036" s="232"/>
      <c r="NNJ1036" s="35"/>
      <c r="NNK1036" s="232"/>
      <c r="NNL1036" s="35"/>
      <c r="NNM1036" s="232"/>
      <c r="NNN1036" s="35"/>
      <c r="NNO1036" s="232"/>
      <c r="NNP1036" s="35"/>
      <c r="NNQ1036" s="232"/>
      <c r="NNR1036" s="35"/>
      <c r="NNS1036" s="232"/>
      <c r="NNT1036" s="35"/>
      <c r="NNU1036" s="232"/>
      <c r="NNV1036" s="35"/>
      <c r="NNW1036" s="232"/>
      <c r="NNX1036" s="35"/>
      <c r="NNY1036" s="232"/>
      <c r="NNZ1036" s="35"/>
      <c r="NOA1036" s="232"/>
      <c r="NOB1036" s="35"/>
      <c r="NOC1036" s="232"/>
      <c r="NOD1036" s="35"/>
      <c r="NOE1036" s="232"/>
      <c r="NOF1036" s="35"/>
      <c r="NOG1036" s="232"/>
      <c r="NOH1036" s="35"/>
      <c r="NOI1036" s="232"/>
      <c r="NOJ1036" s="35"/>
      <c r="NOK1036" s="232"/>
      <c r="NOL1036" s="35"/>
      <c r="NOM1036" s="232"/>
      <c r="NON1036" s="35"/>
      <c r="NOO1036" s="232"/>
      <c r="NOP1036" s="35"/>
      <c r="NOQ1036" s="232"/>
      <c r="NOR1036" s="35"/>
      <c r="NOS1036" s="232"/>
      <c r="NOT1036" s="35"/>
      <c r="NOU1036" s="232"/>
      <c r="NOV1036" s="35"/>
      <c r="NOW1036" s="232"/>
      <c r="NOX1036" s="35"/>
      <c r="NOY1036" s="232"/>
      <c r="NOZ1036" s="35"/>
      <c r="NPA1036" s="232"/>
      <c r="NPB1036" s="35"/>
      <c r="NPC1036" s="232"/>
      <c r="NPD1036" s="35"/>
      <c r="NPE1036" s="232"/>
      <c r="NPF1036" s="35"/>
      <c r="NPG1036" s="232"/>
      <c r="NPH1036" s="35"/>
      <c r="NPI1036" s="232"/>
      <c r="NPJ1036" s="35"/>
      <c r="NPK1036" s="232"/>
      <c r="NPL1036" s="35"/>
      <c r="NPM1036" s="232"/>
      <c r="NPN1036" s="35"/>
      <c r="NPO1036" s="232"/>
      <c r="NPP1036" s="35"/>
      <c r="NPQ1036" s="232"/>
      <c r="NPR1036" s="35"/>
      <c r="NPS1036" s="232"/>
      <c r="NPT1036" s="35"/>
      <c r="NPU1036" s="232"/>
      <c r="NPV1036" s="35"/>
      <c r="NPW1036" s="232"/>
      <c r="NPX1036" s="35"/>
      <c r="NPY1036" s="232"/>
      <c r="NPZ1036" s="35"/>
      <c r="NQA1036" s="232"/>
      <c r="NQB1036" s="35"/>
      <c r="NQC1036" s="232"/>
      <c r="NQD1036" s="35"/>
      <c r="NQE1036" s="232"/>
      <c r="NQF1036" s="35"/>
      <c r="NQG1036" s="232"/>
      <c r="NQH1036" s="35"/>
      <c r="NQI1036" s="232"/>
      <c r="NQJ1036" s="35"/>
      <c r="NQK1036" s="232"/>
      <c r="NQL1036" s="35"/>
      <c r="NQM1036" s="232"/>
      <c r="NQN1036" s="35"/>
      <c r="NQO1036" s="232"/>
      <c r="NQP1036" s="35"/>
      <c r="NQQ1036" s="232"/>
      <c r="NQR1036" s="35"/>
      <c r="NQS1036" s="232"/>
      <c r="NQT1036" s="35"/>
      <c r="NQU1036" s="232"/>
      <c r="NQV1036" s="35"/>
      <c r="NQW1036" s="232"/>
      <c r="NQX1036" s="35"/>
      <c r="NQY1036" s="232"/>
      <c r="NQZ1036" s="35"/>
      <c r="NRA1036" s="232"/>
      <c r="NRB1036" s="35"/>
      <c r="NRC1036" s="232"/>
      <c r="NRD1036" s="35"/>
      <c r="NRE1036" s="232"/>
      <c r="NRF1036" s="35"/>
      <c r="NRG1036" s="232"/>
      <c r="NRH1036" s="35"/>
      <c r="NRI1036" s="232"/>
      <c r="NRJ1036" s="35"/>
      <c r="NRK1036" s="232"/>
      <c r="NRL1036" s="35"/>
      <c r="NRM1036" s="232"/>
      <c r="NRN1036" s="35"/>
      <c r="NRO1036" s="232"/>
      <c r="NRP1036" s="35"/>
      <c r="NRQ1036" s="232"/>
      <c r="NRR1036" s="35"/>
      <c r="NRS1036" s="232"/>
      <c r="NRT1036" s="35"/>
      <c r="NRU1036" s="232"/>
      <c r="NRV1036" s="35"/>
      <c r="NRW1036" s="232"/>
      <c r="NRX1036" s="35"/>
      <c r="NRY1036" s="232"/>
      <c r="NRZ1036" s="35"/>
      <c r="NSA1036" s="232"/>
      <c r="NSB1036" s="35"/>
      <c r="NSC1036" s="232"/>
      <c r="NSD1036" s="35"/>
      <c r="NSE1036" s="232"/>
      <c r="NSF1036" s="35"/>
      <c r="NSG1036" s="232"/>
      <c r="NSH1036" s="35"/>
      <c r="NSI1036" s="232"/>
      <c r="NSJ1036" s="35"/>
      <c r="NSK1036" s="232"/>
      <c r="NSL1036" s="35"/>
      <c r="NSM1036" s="232"/>
      <c r="NSN1036" s="35"/>
      <c r="NSO1036" s="232"/>
      <c r="NSP1036" s="35"/>
      <c r="NSQ1036" s="232"/>
      <c r="NSR1036" s="35"/>
      <c r="NSS1036" s="232"/>
      <c r="NST1036" s="35"/>
      <c r="NSU1036" s="232"/>
      <c r="NSV1036" s="35"/>
      <c r="NSW1036" s="232"/>
      <c r="NSX1036" s="35"/>
      <c r="NSY1036" s="232"/>
      <c r="NSZ1036" s="35"/>
      <c r="NTA1036" s="232"/>
      <c r="NTB1036" s="35"/>
      <c r="NTC1036" s="232"/>
      <c r="NTD1036" s="35"/>
      <c r="NTE1036" s="232"/>
      <c r="NTF1036" s="35"/>
      <c r="NTG1036" s="232"/>
      <c r="NTH1036" s="35"/>
      <c r="NTI1036" s="232"/>
      <c r="NTJ1036" s="35"/>
      <c r="NTK1036" s="232"/>
      <c r="NTL1036" s="35"/>
      <c r="NTM1036" s="232"/>
      <c r="NTN1036" s="35"/>
      <c r="NTO1036" s="232"/>
      <c r="NTP1036" s="35"/>
      <c r="NTQ1036" s="232"/>
      <c r="NTR1036" s="35"/>
      <c r="NTS1036" s="232"/>
      <c r="NTT1036" s="35"/>
      <c r="NTU1036" s="232"/>
      <c r="NTV1036" s="35"/>
      <c r="NTW1036" s="232"/>
      <c r="NTX1036" s="35"/>
      <c r="NTY1036" s="232"/>
      <c r="NTZ1036" s="35"/>
      <c r="NUA1036" s="232"/>
      <c r="NUB1036" s="35"/>
      <c r="NUC1036" s="232"/>
      <c r="NUD1036" s="35"/>
      <c r="NUE1036" s="232"/>
      <c r="NUF1036" s="35"/>
      <c r="NUG1036" s="232"/>
      <c r="NUH1036" s="35"/>
      <c r="NUI1036" s="232"/>
      <c r="NUJ1036" s="35"/>
      <c r="NUK1036" s="232"/>
      <c r="NUL1036" s="35"/>
      <c r="NUM1036" s="232"/>
      <c r="NUN1036" s="35"/>
      <c r="NUO1036" s="232"/>
      <c r="NUP1036" s="35"/>
      <c r="NUQ1036" s="232"/>
      <c r="NUR1036" s="35"/>
      <c r="NUS1036" s="232"/>
      <c r="NUT1036" s="35"/>
      <c r="NUU1036" s="232"/>
      <c r="NUV1036" s="35"/>
      <c r="NUW1036" s="232"/>
      <c r="NUX1036" s="35"/>
      <c r="NUY1036" s="232"/>
      <c r="NUZ1036" s="35"/>
      <c r="NVA1036" s="232"/>
      <c r="NVB1036" s="35"/>
      <c r="NVC1036" s="232"/>
      <c r="NVD1036" s="35"/>
      <c r="NVE1036" s="232"/>
      <c r="NVF1036" s="35"/>
      <c r="NVG1036" s="232"/>
      <c r="NVH1036" s="35"/>
      <c r="NVI1036" s="232"/>
      <c r="NVJ1036" s="35"/>
      <c r="NVK1036" s="232"/>
      <c r="NVL1036" s="35"/>
      <c r="NVM1036" s="232"/>
      <c r="NVN1036" s="35"/>
      <c r="NVO1036" s="232"/>
      <c r="NVP1036" s="35"/>
      <c r="NVQ1036" s="232"/>
      <c r="NVR1036" s="35"/>
      <c r="NVS1036" s="232"/>
      <c r="NVT1036" s="35"/>
      <c r="NVU1036" s="232"/>
      <c r="NVV1036" s="35"/>
      <c r="NVW1036" s="232"/>
      <c r="NVX1036" s="35"/>
      <c r="NVY1036" s="232"/>
      <c r="NVZ1036" s="35"/>
      <c r="NWA1036" s="232"/>
      <c r="NWB1036" s="35"/>
      <c r="NWC1036" s="232"/>
      <c r="NWD1036" s="35"/>
      <c r="NWE1036" s="232"/>
      <c r="NWF1036" s="35"/>
      <c r="NWG1036" s="232"/>
      <c r="NWH1036" s="35"/>
      <c r="NWI1036" s="232"/>
      <c r="NWJ1036" s="35"/>
      <c r="NWK1036" s="232"/>
      <c r="NWL1036" s="35"/>
      <c r="NWM1036" s="232"/>
      <c r="NWN1036" s="35"/>
      <c r="NWO1036" s="232"/>
      <c r="NWP1036" s="35"/>
      <c r="NWQ1036" s="232"/>
      <c r="NWR1036" s="35"/>
      <c r="NWS1036" s="232"/>
      <c r="NWT1036" s="35"/>
      <c r="NWU1036" s="232"/>
      <c r="NWV1036" s="35"/>
      <c r="NWW1036" s="232"/>
      <c r="NWX1036" s="35"/>
      <c r="NWY1036" s="232"/>
      <c r="NWZ1036" s="35"/>
      <c r="NXA1036" s="232"/>
      <c r="NXB1036" s="35"/>
      <c r="NXC1036" s="232"/>
      <c r="NXD1036" s="35"/>
      <c r="NXE1036" s="232"/>
      <c r="NXF1036" s="35"/>
      <c r="NXG1036" s="232"/>
      <c r="NXH1036" s="35"/>
      <c r="NXI1036" s="232"/>
      <c r="NXJ1036" s="35"/>
      <c r="NXK1036" s="232"/>
      <c r="NXL1036" s="35"/>
      <c r="NXM1036" s="232"/>
      <c r="NXN1036" s="35"/>
      <c r="NXO1036" s="232"/>
      <c r="NXP1036" s="35"/>
      <c r="NXQ1036" s="232"/>
      <c r="NXR1036" s="35"/>
      <c r="NXS1036" s="232"/>
      <c r="NXT1036" s="35"/>
      <c r="NXU1036" s="232"/>
      <c r="NXV1036" s="35"/>
      <c r="NXW1036" s="232"/>
      <c r="NXX1036" s="35"/>
      <c r="NXY1036" s="232"/>
      <c r="NXZ1036" s="35"/>
      <c r="NYA1036" s="232"/>
      <c r="NYB1036" s="35"/>
      <c r="NYC1036" s="232"/>
      <c r="NYD1036" s="35"/>
      <c r="NYE1036" s="232"/>
      <c r="NYF1036" s="35"/>
      <c r="NYG1036" s="232"/>
      <c r="NYH1036" s="35"/>
      <c r="NYI1036" s="232"/>
      <c r="NYJ1036" s="35"/>
      <c r="NYK1036" s="232"/>
      <c r="NYL1036" s="35"/>
      <c r="NYM1036" s="232"/>
      <c r="NYN1036" s="35"/>
      <c r="NYO1036" s="232"/>
      <c r="NYP1036" s="35"/>
      <c r="NYQ1036" s="232"/>
      <c r="NYR1036" s="35"/>
      <c r="NYS1036" s="232"/>
      <c r="NYT1036" s="35"/>
      <c r="NYU1036" s="232"/>
      <c r="NYV1036" s="35"/>
      <c r="NYW1036" s="232"/>
      <c r="NYX1036" s="35"/>
      <c r="NYY1036" s="232"/>
      <c r="NYZ1036" s="35"/>
      <c r="NZA1036" s="232"/>
      <c r="NZB1036" s="35"/>
      <c r="NZC1036" s="232"/>
      <c r="NZD1036" s="35"/>
      <c r="NZE1036" s="232"/>
      <c r="NZF1036" s="35"/>
      <c r="NZG1036" s="232"/>
      <c r="NZH1036" s="35"/>
      <c r="NZI1036" s="232"/>
      <c r="NZJ1036" s="35"/>
      <c r="NZK1036" s="232"/>
      <c r="NZL1036" s="35"/>
      <c r="NZM1036" s="232"/>
      <c r="NZN1036" s="35"/>
      <c r="NZO1036" s="232"/>
      <c r="NZP1036" s="35"/>
      <c r="NZQ1036" s="232"/>
      <c r="NZR1036" s="35"/>
      <c r="NZS1036" s="232"/>
      <c r="NZT1036" s="35"/>
      <c r="NZU1036" s="232"/>
      <c r="NZV1036" s="35"/>
      <c r="NZW1036" s="232"/>
      <c r="NZX1036" s="35"/>
      <c r="NZY1036" s="232"/>
      <c r="NZZ1036" s="35"/>
      <c r="OAA1036" s="232"/>
      <c r="OAB1036" s="35"/>
      <c r="OAC1036" s="232"/>
      <c r="OAD1036" s="35"/>
      <c r="OAE1036" s="232"/>
      <c r="OAF1036" s="35"/>
      <c r="OAG1036" s="232"/>
      <c r="OAH1036" s="35"/>
      <c r="OAI1036" s="232"/>
      <c r="OAJ1036" s="35"/>
      <c r="OAK1036" s="232"/>
      <c r="OAL1036" s="35"/>
      <c r="OAM1036" s="232"/>
      <c r="OAN1036" s="35"/>
      <c r="OAO1036" s="232"/>
      <c r="OAP1036" s="35"/>
      <c r="OAQ1036" s="232"/>
      <c r="OAR1036" s="35"/>
      <c r="OAS1036" s="232"/>
      <c r="OAT1036" s="35"/>
      <c r="OAU1036" s="232"/>
      <c r="OAV1036" s="35"/>
      <c r="OAW1036" s="232"/>
      <c r="OAX1036" s="35"/>
      <c r="OAY1036" s="232"/>
      <c r="OAZ1036" s="35"/>
      <c r="OBA1036" s="232"/>
      <c r="OBB1036" s="35"/>
      <c r="OBC1036" s="232"/>
      <c r="OBD1036" s="35"/>
      <c r="OBE1036" s="232"/>
      <c r="OBF1036" s="35"/>
      <c r="OBG1036" s="232"/>
      <c r="OBH1036" s="35"/>
      <c r="OBI1036" s="232"/>
      <c r="OBJ1036" s="35"/>
      <c r="OBK1036" s="232"/>
      <c r="OBL1036" s="35"/>
      <c r="OBM1036" s="232"/>
      <c r="OBN1036" s="35"/>
      <c r="OBO1036" s="232"/>
      <c r="OBP1036" s="35"/>
      <c r="OBQ1036" s="232"/>
      <c r="OBR1036" s="35"/>
      <c r="OBS1036" s="232"/>
      <c r="OBT1036" s="35"/>
      <c r="OBU1036" s="232"/>
      <c r="OBV1036" s="35"/>
      <c r="OBW1036" s="232"/>
      <c r="OBX1036" s="35"/>
      <c r="OBY1036" s="232"/>
      <c r="OBZ1036" s="35"/>
      <c r="OCA1036" s="232"/>
      <c r="OCB1036" s="35"/>
      <c r="OCC1036" s="232"/>
      <c r="OCD1036" s="35"/>
      <c r="OCE1036" s="232"/>
      <c r="OCF1036" s="35"/>
      <c r="OCG1036" s="232"/>
      <c r="OCH1036" s="35"/>
      <c r="OCI1036" s="232"/>
      <c r="OCJ1036" s="35"/>
      <c r="OCK1036" s="232"/>
      <c r="OCL1036" s="35"/>
      <c r="OCM1036" s="232"/>
      <c r="OCN1036" s="35"/>
      <c r="OCO1036" s="232"/>
      <c r="OCP1036" s="35"/>
      <c r="OCQ1036" s="232"/>
      <c r="OCR1036" s="35"/>
      <c r="OCS1036" s="232"/>
      <c r="OCT1036" s="35"/>
      <c r="OCU1036" s="232"/>
      <c r="OCV1036" s="35"/>
      <c r="OCW1036" s="232"/>
      <c r="OCX1036" s="35"/>
      <c r="OCY1036" s="232"/>
      <c r="OCZ1036" s="35"/>
      <c r="ODA1036" s="232"/>
      <c r="ODB1036" s="35"/>
      <c r="ODC1036" s="232"/>
      <c r="ODD1036" s="35"/>
      <c r="ODE1036" s="232"/>
      <c r="ODF1036" s="35"/>
      <c r="ODG1036" s="232"/>
      <c r="ODH1036" s="35"/>
      <c r="ODI1036" s="232"/>
      <c r="ODJ1036" s="35"/>
      <c r="ODK1036" s="232"/>
      <c r="ODL1036" s="35"/>
      <c r="ODM1036" s="232"/>
      <c r="ODN1036" s="35"/>
      <c r="ODO1036" s="232"/>
      <c r="ODP1036" s="35"/>
      <c r="ODQ1036" s="232"/>
      <c r="ODR1036" s="35"/>
      <c r="ODS1036" s="232"/>
      <c r="ODT1036" s="35"/>
      <c r="ODU1036" s="232"/>
      <c r="ODV1036" s="35"/>
      <c r="ODW1036" s="232"/>
      <c r="ODX1036" s="35"/>
      <c r="ODY1036" s="232"/>
      <c r="ODZ1036" s="35"/>
      <c r="OEA1036" s="232"/>
      <c r="OEB1036" s="35"/>
      <c r="OEC1036" s="232"/>
      <c r="OED1036" s="35"/>
      <c r="OEE1036" s="232"/>
      <c r="OEF1036" s="35"/>
      <c r="OEG1036" s="232"/>
      <c r="OEH1036" s="35"/>
      <c r="OEI1036" s="232"/>
      <c r="OEJ1036" s="35"/>
      <c r="OEK1036" s="232"/>
      <c r="OEL1036" s="35"/>
      <c r="OEM1036" s="232"/>
      <c r="OEN1036" s="35"/>
      <c r="OEO1036" s="232"/>
      <c r="OEP1036" s="35"/>
      <c r="OEQ1036" s="232"/>
      <c r="OER1036" s="35"/>
      <c r="OES1036" s="232"/>
      <c r="OET1036" s="35"/>
      <c r="OEU1036" s="232"/>
      <c r="OEV1036" s="35"/>
      <c r="OEW1036" s="232"/>
      <c r="OEX1036" s="35"/>
      <c r="OEY1036" s="232"/>
      <c r="OEZ1036" s="35"/>
      <c r="OFA1036" s="232"/>
      <c r="OFB1036" s="35"/>
      <c r="OFC1036" s="232"/>
      <c r="OFD1036" s="35"/>
      <c r="OFE1036" s="232"/>
      <c r="OFF1036" s="35"/>
      <c r="OFG1036" s="232"/>
      <c r="OFH1036" s="35"/>
      <c r="OFI1036" s="232"/>
      <c r="OFJ1036" s="35"/>
      <c r="OFK1036" s="232"/>
      <c r="OFL1036" s="35"/>
      <c r="OFM1036" s="232"/>
      <c r="OFN1036" s="35"/>
      <c r="OFO1036" s="232"/>
      <c r="OFP1036" s="35"/>
      <c r="OFQ1036" s="232"/>
      <c r="OFR1036" s="35"/>
      <c r="OFS1036" s="232"/>
      <c r="OFT1036" s="35"/>
      <c r="OFU1036" s="232"/>
      <c r="OFV1036" s="35"/>
      <c r="OFW1036" s="232"/>
      <c r="OFX1036" s="35"/>
      <c r="OFY1036" s="232"/>
      <c r="OFZ1036" s="35"/>
      <c r="OGA1036" s="232"/>
      <c r="OGB1036" s="35"/>
      <c r="OGC1036" s="232"/>
      <c r="OGD1036" s="35"/>
      <c r="OGE1036" s="232"/>
      <c r="OGF1036" s="35"/>
      <c r="OGG1036" s="232"/>
      <c r="OGH1036" s="35"/>
      <c r="OGI1036" s="232"/>
      <c r="OGJ1036" s="35"/>
      <c r="OGK1036" s="232"/>
      <c r="OGL1036" s="35"/>
      <c r="OGM1036" s="232"/>
      <c r="OGN1036" s="35"/>
      <c r="OGO1036" s="232"/>
      <c r="OGP1036" s="35"/>
      <c r="OGQ1036" s="232"/>
      <c r="OGR1036" s="35"/>
      <c r="OGS1036" s="232"/>
      <c r="OGT1036" s="35"/>
      <c r="OGU1036" s="232"/>
      <c r="OGV1036" s="35"/>
      <c r="OGW1036" s="232"/>
      <c r="OGX1036" s="35"/>
      <c r="OGY1036" s="232"/>
      <c r="OGZ1036" s="35"/>
      <c r="OHA1036" s="232"/>
      <c r="OHB1036" s="35"/>
      <c r="OHC1036" s="232"/>
      <c r="OHD1036" s="35"/>
      <c r="OHE1036" s="232"/>
      <c r="OHF1036" s="35"/>
      <c r="OHG1036" s="232"/>
      <c r="OHH1036" s="35"/>
      <c r="OHI1036" s="232"/>
      <c r="OHJ1036" s="35"/>
      <c r="OHK1036" s="232"/>
      <c r="OHL1036" s="35"/>
      <c r="OHM1036" s="232"/>
      <c r="OHN1036" s="35"/>
      <c r="OHO1036" s="232"/>
      <c r="OHP1036" s="35"/>
      <c r="OHQ1036" s="232"/>
      <c r="OHR1036" s="35"/>
      <c r="OHS1036" s="232"/>
      <c r="OHT1036" s="35"/>
      <c r="OHU1036" s="232"/>
      <c r="OHV1036" s="35"/>
      <c r="OHW1036" s="232"/>
      <c r="OHX1036" s="35"/>
      <c r="OHY1036" s="232"/>
      <c r="OHZ1036" s="35"/>
      <c r="OIA1036" s="232"/>
      <c r="OIB1036" s="35"/>
      <c r="OIC1036" s="232"/>
      <c r="OID1036" s="35"/>
      <c r="OIE1036" s="232"/>
      <c r="OIF1036" s="35"/>
      <c r="OIG1036" s="232"/>
      <c r="OIH1036" s="35"/>
      <c r="OII1036" s="232"/>
      <c r="OIJ1036" s="35"/>
      <c r="OIK1036" s="232"/>
      <c r="OIL1036" s="35"/>
      <c r="OIM1036" s="232"/>
      <c r="OIN1036" s="35"/>
      <c r="OIO1036" s="232"/>
      <c r="OIP1036" s="35"/>
      <c r="OIQ1036" s="232"/>
      <c r="OIR1036" s="35"/>
      <c r="OIS1036" s="232"/>
      <c r="OIT1036" s="35"/>
      <c r="OIU1036" s="232"/>
      <c r="OIV1036" s="35"/>
      <c r="OIW1036" s="232"/>
      <c r="OIX1036" s="35"/>
      <c r="OIY1036" s="232"/>
      <c r="OIZ1036" s="35"/>
      <c r="OJA1036" s="232"/>
      <c r="OJB1036" s="35"/>
      <c r="OJC1036" s="232"/>
      <c r="OJD1036" s="35"/>
      <c r="OJE1036" s="232"/>
      <c r="OJF1036" s="35"/>
      <c r="OJG1036" s="232"/>
      <c r="OJH1036" s="35"/>
      <c r="OJI1036" s="232"/>
      <c r="OJJ1036" s="35"/>
      <c r="OJK1036" s="232"/>
      <c r="OJL1036" s="35"/>
      <c r="OJM1036" s="232"/>
      <c r="OJN1036" s="35"/>
      <c r="OJO1036" s="232"/>
      <c r="OJP1036" s="35"/>
      <c r="OJQ1036" s="232"/>
      <c r="OJR1036" s="35"/>
      <c r="OJS1036" s="232"/>
      <c r="OJT1036" s="35"/>
      <c r="OJU1036" s="232"/>
      <c r="OJV1036" s="35"/>
      <c r="OJW1036" s="232"/>
      <c r="OJX1036" s="35"/>
      <c r="OJY1036" s="232"/>
      <c r="OJZ1036" s="35"/>
      <c r="OKA1036" s="232"/>
      <c r="OKB1036" s="35"/>
      <c r="OKC1036" s="232"/>
      <c r="OKD1036" s="35"/>
      <c r="OKE1036" s="232"/>
      <c r="OKF1036" s="35"/>
      <c r="OKG1036" s="232"/>
      <c r="OKH1036" s="35"/>
      <c r="OKI1036" s="232"/>
      <c r="OKJ1036" s="35"/>
      <c r="OKK1036" s="232"/>
      <c r="OKL1036" s="35"/>
      <c r="OKM1036" s="232"/>
      <c r="OKN1036" s="35"/>
      <c r="OKO1036" s="232"/>
      <c r="OKP1036" s="35"/>
      <c r="OKQ1036" s="232"/>
      <c r="OKR1036" s="35"/>
      <c r="OKS1036" s="232"/>
      <c r="OKT1036" s="35"/>
      <c r="OKU1036" s="232"/>
      <c r="OKV1036" s="35"/>
      <c r="OKW1036" s="232"/>
      <c r="OKX1036" s="35"/>
      <c r="OKY1036" s="232"/>
      <c r="OKZ1036" s="35"/>
      <c r="OLA1036" s="232"/>
      <c r="OLB1036" s="35"/>
      <c r="OLC1036" s="232"/>
      <c r="OLD1036" s="35"/>
      <c r="OLE1036" s="232"/>
      <c r="OLF1036" s="35"/>
      <c r="OLG1036" s="232"/>
      <c r="OLH1036" s="35"/>
      <c r="OLI1036" s="232"/>
      <c r="OLJ1036" s="35"/>
      <c r="OLK1036" s="232"/>
      <c r="OLL1036" s="35"/>
      <c r="OLM1036" s="232"/>
      <c r="OLN1036" s="35"/>
      <c r="OLO1036" s="232"/>
      <c r="OLP1036" s="35"/>
      <c r="OLQ1036" s="232"/>
      <c r="OLR1036" s="35"/>
      <c r="OLS1036" s="232"/>
      <c r="OLT1036" s="35"/>
      <c r="OLU1036" s="232"/>
      <c r="OLV1036" s="35"/>
      <c r="OLW1036" s="232"/>
      <c r="OLX1036" s="35"/>
      <c r="OLY1036" s="232"/>
      <c r="OLZ1036" s="35"/>
      <c r="OMA1036" s="232"/>
      <c r="OMB1036" s="35"/>
      <c r="OMC1036" s="232"/>
      <c r="OMD1036" s="35"/>
      <c r="OME1036" s="232"/>
      <c r="OMF1036" s="35"/>
      <c r="OMG1036" s="232"/>
      <c r="OMH1036" s="35"/>
      <c r="OMI1036" s="232"/>
      <c r="OMJ1036" s="35"/>
      <c r="OMK1036" s="232"/>
      <c r="OML1036" s="35"/>
      <c r="OMM1036" s="232"/>
      <c r="OMN1036" s="35"/>
      <c r="OMO1036" s="232"/>
      <c r="OMP1036" s="35"/>
      <c r="OMQ1036" s="232"/>
      <c r="OMR1036" s="35"/>
      <c r="OMS1036" s="232"/>
      <c r="OMT1036" s="35"/>
      <c r="OMU1036" s="232"/>
      <c r="OMV1036" s="35"/>
      <c r="OMW1036" s="232"/>
      <c r="OMX1036" s="35"/>
      <c r="OMY1036" s="232"/>
      <c r="OMZ1036" s="35"/>
      <c r="ONA1036" s="232"/>
      <c r="ONB1036" s="35"/>
      <c r="ONC1036" s="232"/>
      <c r="OND1036" s="35"/>
      <c r="ONE1036" s="232"/>
      <c r="ONF1036" s="35"/>
      <c r="ONG1036" s="232"/>
      <c r="ONH1036" s="35"/>
      <c r="ONI1036" s="232"/>
      <c r="ONJ1036" s="35"/>
      <c r="ONK1036" s="232"/>
      <c r="ONL1036" s="35"/>
      <c r="ONM1036" s="232"/>
      <c r="ONN1036" s="35"/>
      <c r="ONO1036" s="232"/>
      <c r="ONP1036" s="35"/>
      <c r="ONQ1036" s="232"/>
      <c r="ONR1036" s="35"/>
      <c r="ONS1036" s="232"/>
      <c r="ONT1036" s="35"/>
      <c r="ONU1036" s="232"/>
      <c r="ONV1036" s="35"/>
      <c r="ONW1036" s="232"/>
      <c r="ONX1036" s="35"/>
      <c r="ONY1036" s="232"/>
      <c r="ONZ1036" s="35"/>
      <c r="OOA1036" s="232"/>
      <c r="OOB1036" s="35"/>
      <c r="OOC1036" s="232"/>
      <c r="OOD1036" s="35"/>
      <c r="OOE1036" s="232"/>
      <c r="OOF1036" s="35"/>
      <c r="OOG1036" s="232"/>
      <c r="OOH1036" s="35"/>
      <c r="OOI1036" s="232"/>
      <c r="OOJ1036" s="35"/>
      <c r="OOK1036" s="232"/>
      <c r="OOL1036" s="35"/>
      <c r="OOM1036" s="232"/>
      <c r="OON1036" s="35"/>
      <c r="OOO1036" s="232"/>
      <c r="OOP1036" s="35"/>
      <c r="OOQ1036" s="232"/>
      <c r="OOR1036" s="35"/>
      <c r="OOS1036" s="232"/>
      <c r="OOT1036" s="35"/>
      <c r="OOU1036" s="232"/>
      <c r="OOV1036" s="35"/>
      <c r="OOW1036" s="232"/>
      <c r="OOX1036" s="35"/>
      <c r="OOY1036" s="232"/>
      <c r="OOZ1036" s="35"/>
      <c r="OPA1036" s="232"/>
      <c r="OPB1036" s="35"/>
      <c r="OPC1036" s="232"/>
      <c r="OPD1036" s="35"/>
      <c r="OPE1036" s="232"/>
      <c r="OPF1036" s="35"/>
      <c r="OPG1036" s="232"/>
      <c r="OPH1036" s="35"/>
      <c r="OPI1036" s="232"/>
      <c r="OPJ1036" s="35"/>
      <c r="OPK1036" s="232"/>
      <c r="OPL1036" s="35"/>
      <c r="OPM1036" s="232"/>
      <c r="OPN1036" s="35"/>
      <c r="OPO1036" s="232"/>
      <c r="OPP1036" s="35"/>
      <c r="OPQ1036" s="232"/>
      <c r="OPR1036" s="35"/>
      <c r="OPS1036" s="232"/>
      <c r="OPT1036" s="35"/>
      <c r="OPU1036" s="232"/>
      <c r="OPV1036" s="35"/>
      <c r="OPW1036" s="232"/>
      <c r="OPX1036" s="35"/>
      <c r="OPY1036" s="232"/>
      <c r="OPZ1036" s="35"/>
      <c r="OQA1036" s="232"/>
      <c r="OQB1036" s="35"/>
      <c r="OQC1036" s="232"/>
      <c r="OQD1036" s="35"/>
      <c r="OQE1036" s="232"/>
      <c r="OQF1036" s="35"/>
      <c r="OQG1036" s="232"/>
      <c r="OQH1036" s="35"/>
      <c r="OQI1036" s="232"/>
      <c r="OQJ1036" s="35"/>
      <c r="OQK1036" s="232"/>
      <c r="OQL1036" s="35"/>
      <c r="OQM1036" s="232"/>
      <c r="OQN1036" s="35"/>
      <c r="OQO1036" s="232"/>
      <c r="OQP1036" s="35"/>
      <c r="OQQ1036" s="232"/>
      <c r="OQR1036" s="35"/>
      <c r="OQS1036" s="232"/>
      <c r="OQT1036" s="35"/>
      <c r="OQU1036" s="232"/>
      <c r="OQV1036" s="35"/>
      <c r="OQW1036" s="232"/>
      <c r="OQX1036" s="35"/>
      <c r="OQY1036" s="232"/>
      <c r="OQZ1036" s="35"/>
      <c r="ORA1036" s="232"/>
      <c r="ORB1036" s="35"/>
      <c r="ORC1036" s="232"/>
      <c r="ORD1036" s="35"/>
      <c r="ORE1036" s="232"/>
      <c r="ORF1036" s="35"/>
      <c r="ORG1036" s="232"/>
      <c r="ORH1036" s="35"/>
      <c r="ORI1036" s="232"/>
      <c r="ORJ1036" s="35"/>
      <c r="ORK1036" s="232"/>
      <c r="ORL1036" s="35"/>
      <c r="ORM1036" s="232"/>
      <c r="ORN1036" s="35"/>
      <c r="ORO1036" s="232"/>
      <c r="ORP1036" s="35"/>
      <c r="ORQ1036" s="232"/>
      <c r="ORR1036" s="35"/>
      <c r="ORS1036" s="232"/>
      <c r="ORT1036" s="35"/>
      <c r="ORU1036" s="232"/>
      <c r="ORV1036" s="35"/>
      <c r="ORW1036" s="232"/>
      <c r="ORX1036" s="35"/>
      <c r="ORY1036" s="232"/>
      <c r="ORZ1036" s="35"/>
      <c r="OSA1036" s="232"/>
      <c r="OSB1036" s="35"/>
      <c r="OSC1036" s="232"/>
      <c r="OSD1036" s="35"/>
      <c r="OSE1036" s="232"/>
      <c r="OSF1036" s="35"/>
      <c r="OSG1036" s="232"/>
      <c r="OSH1036" s="35"/>
      <c r="OSI1036" s="232"/>
      <c r="OSJ1036" s="35"/>
      <c r="OSK1036" s="232"/>
      <c r="OSL1036" s="35"/>
      <c r="OSM1036" s="232"/>
      <c r="OSN1036" s="35"/>
      <c r="OSO1036" s="232"/>
      <c r="OSP1036" s="35"/>
      <c r="OSQ1036" s="232"/>
      <c r="OSR1036" s="35"/>
      <c r="OSS1036" s="232"/>
      <c r="OST1036" s="35"/>
      <c r="OSU1036" s="232"/>
      <c r="OSV1036" s="35"/>
      <c r="OSW1036" s="232"/>
      <c r="OSX1036" s="35"/>
      <c r="OSY1036" s="232"/>
      <c r="OSZ1036" s="35"/>
      <c r="OTA1036" s="232"/>
      <c r="OTB1036" s="35"/>
      <c r="OTC1036" s="232"/>
      <c r="OTD1036" s="35"/>
      <c r="OTE1036" s="232"/>
      <c r="OTF1036" s="35"/>
      <c r="OTG1036" s="232"/>
      <c r="OTH1036" s="35"/>
      <c r="OTI1036" s="232"/>
      <c r="OTJ1036" s="35"/>
      <c r="OTK1036" s="232"/>
      <c r="OTL1036" s="35"/>
      <c r="OTM1036" s="232"/>
      <c r="OTN1036" s="35"/>
      <c r="OTO1036" s="232"/>
      <c r="OTP1036" s="35"/>
      <c r="OTQ1036" s="232"/>
      <c r="OTR1036" s="35"/>
      <c r="OTS1036" s="232"/>
      <c r="OTT1036" s="35"/>
      <c r="OTU1036" s="232"/>
      <c r="OTV1036" s="35"/>
      <c r="OTW1036" s="232"/>
      <c r="OTX1036" s="35"/>
      <c r="OTY1036" s="232"/>
      <c r="OTZ1036" s="35"/>
      <c r="OUA1036" s="232"/>
      <c r="OUB1036" s="35"/>
      <c r="OUC1036" s="232"/>
      <c r="OUD1036" s="35"/>
      <c r="OUE1036" s="232"/>
      <c r="OUF1036" s="35"/>
      <c r="OUG1036" s="232"/>
      <c r="OUH1036" s="35"/>
      <c r="OUI1036" s="232"/>
      <c r="OUJ1036" s="35"/>
      <c r="OUK1036" s="232"/>
      <c r="OUL1036" s="35"/>
      <c r="OUM1036" s="232"/>
      <c r="OUN1036" s="35"/>
      <c r="OUO1036" s="232"/>
      <c r="OUP1036" s="35"/>
      <c r="OUQ1036" s="232"/>
      <c r="OUR1036" s="35"/>
      <c r="OUS1036" s="232"/>
      <c r="OUT1036" s="35"/>
      <c r="OUU1036" s="232"/>
      <c r="OUV1036" s="35"/>
      <c r="OUW1036" s="232"/>
      <c r="OUX1036" s="35"/>
      <c r="OUY1036" s="232"/>
      <c r="OUZ1036" s="35"/>
      <c r="OVA1036" s="232"/>
      <c r="OVB1036" s="35"/>
      <c r="OVC1036" s="232"/>
      <c r="OVD1036" s="35"/>
      <c r="OVE1036" s="232"/>
      <c r="OVF1036" s="35"/>
      <c r="OVG1036" s="232"/>
      <c r="OVH1036" s="35"/>
      <c r="OVI1036" s="232"/>
      <c r="OVJ1036" s="35"/>
      <c r="OVK1036" s="232"/>
      <c r="OVL1036" s="35"/>
      <c r="OVM1036" s="232"/>
      <c r="OVN1036" s="35"/>
      <c r="OVO1036" s="232"/>
      <c r="OVP1036" s="35"/>
      <c r="OVQ1036" s="232"/>
      <c r="OVR1036" s="35"/>
      <c r="OVS1036" s="232"/>
      <c r="OVT1036" s="35"/>
      <c r="OVU1036" s="232"/>
      <c r="OVV1036" s="35"/>
      <c r="OVW1036" s="232"/>
      <c r="OVX1036" s="35"/>
      <c r="OVY1036" s="232"/>
      <c r="OVZ1036" s="35"/>
      <c r="OWA1036" s="232"/>
      <c r="OWB1036" s="35"/>
      <c r="OWC1036" s="232"/>
      <c r="OWD1036" s="35"/>
      <c r="OWE1036" s="232"/>
      <c r="OWF1036" s="35"/>
      <c r="OWG1036" s="232"/>
      <c r="OWH1036" s="35"/>
      <c r="OWI1036" s="232"/>
      <c r="OWJ1036" s="35"/>
      <c r="OWK1036" s="232"/>
      <c r="OWL1036" s="35"/>
      <c r="OWM1036" s="232"/>
      <c r="OWN1036" s="35"/>
      <c r="OWO1036" s="232"/>
      <c r="OWP1036" s="35"/>
      <c r="OWQ1036" s="232"/>
      <c r="OWR1036" s="35"/>
      <c r="OWS1036" s="232"/>
      <c r="OWT1036" s="35"/>
      <c r="OWU1036" s="232"/>
      <c r="OWV1036" s="35"/>
      <c r="OWW1036" s="232"/>
      <c r="OWX1036" s="35"/>
      <c r="OWY1036" s="232"/>
      <c r="OWZ1036" s="35"/>
      <c r="OXA1036" s="232"/>
      <c r="OXB1036" s="35"/>
      <c r="OXC1036" s="232"/>
      <c r="OXD1036" s="35"/>
      <c r="OXE1036" s="232"/>
      <c r="OXF1036" s="35"/>
      <c r="OXG1036" s="232"/>
      <c r="OXH1036" s="35"/>
      <c r="OXI1036" s="232"/>
      <c r="OXJ1036" s="35"/>
      <c r="OXK1036" s="232"/>
      <c r="OXL1036" s="35"/>
      <c r="OXM1036" s="232"/>
      <c r="OXN1036" s="35"/>
      <c r="OXO1036" s="232"/>
      <c r="OXP1036" s="35"/>
      <c r="OXQ1036" s="232"/>
      <c r="OXR1036" s="35"/>
      <c r="OXS1036" s="232"/>
      <c r="OXT1036" s="35"/>
      <c r="OXU1036" s="232"/>
      <c r="OXV1036" s="35"/>
      <c r="OXW1036" s="232"/>
      <c r="OXX1036" s="35"/>
      <c r="OXY1036" s="232"/>
      <c r="OXZ1036" s="35"/>
      <c r="OYA1036" s="232"/>
      <c r="OYB1036" s="35"/>
      <c r="OYC1036" s="232"/>
      <c r="OYD1036" s="35"/>
      <c r="OYE1036" s="232"/>
      <c r="OYF1036" s="35"/>
      <c r="OYG1036" s="232"/>
      <c r="OYH1036" s="35"/>
      <c r="OYI1036" s="232"/>
      <c r="OYJ1036" s="35"/>
      <c r="OYK1036" s="232"/>
      <c r="OYL1036" s="35"/>
      <c r="OYM1036" s="232"/>
      <c r="OYN1036" s="35"/>
      <c r="OYO1036" s="232"/>
      <c r="OYP1036" s="35"/>
      <c r="OYQ1036" s="232"/>
      <c r="OYR1036" s="35"/>
      <c r="OYS1036" s="232"/>
      <c r="OYT1036" s="35"/>
      <c r="OYU1036" s="232"/>
      <c r="OYV1036" s="35"/>
      <c r="OYW1036" s="232"/>
      <c r="OYX1036" s="35"/>
      <c r="OYY1036" s="232"/>
      <c r="OYZ1036" s="35"/>
      <c r="OZA1036" s="232"/>
      <c r="OZB1036" s="35"/>
      <c r="OZC1036" s="232"/>
      <c r="OZD1036" s="35"/>
      <c r="OZE1036" s="232"/>
      <c r="OZF1036" s="35"/>
      <c r="OZG1036" s="232"/>
      <c r="OZH1036" s="35"/>
      <c r="OZI1036" s="232"/>
      <c r="OZJ1036" s="35"/>
      <c r="OZK1036" s="232"/>
      <c r="OZL1036" s="35"/>
      <c r="OZM1036" s="232"/>
      <c r="OZN1036" s="35"/>
      <c r="OZO1036" s="232"/>
      <c r="OZP1036" s="35"/>
      <c r="OZQ1036" s="232"/>
      <c r="OZR1036" s="35"/>
      <c r="OZS1036" s="232"/>
      <c r="OZT1036" s="35"/>
      <c r="OZU1036" s="232"/>
      <c r="OZV1036" s="35"/>
      <c r="OZW1036" s="232"/>
      <c r="OZX1036" s="35"/>
      <c r="OZY1036" s="232"/>
      <c r="OZZ1036" s="35"/>
      <c r="PAA1036" s="232"/>
      <c r="PAB1036" s="35"/>
      <c r="PAC1036" s="232"/>
      <c r="PAD1036" s="35"/>
      <c r="PAE1036" s="232"/>
      <c r="PAF1036" s="35"/>
      <c r="PAG1036" s="232"/>
      <c r="PAH1036" s="35"/>
      <c r="PAI1036" s="232"/>
      <c r="PAJ1036" s="35"/>
      <c r="PAK1036" s="232"/>
      <c r="PAL1036" s="35"/>
      <c r="PAM1036" s="232"/>
      <c r="PAN1036" s="35"/>
      <c r="PAO1036" s="232"/>
      <c r="PAP1036" s="35"/>
      <c r="PAQ1036" s="232"/>
      <c r="PAR1036" s="35"/>
      <c r="PAS1036" s="232"/>
      <c r="PAT1036" s="35"/>
      <c r="PAU1036" s="232"/>
      <c r="PAV1036" s="35"/>
      <c r="PAW1036" s="232"/>
      <c r="PAX1036" s="35"/>
      <c r="PAY1036" s="232"/>
      <c r="PAZ1036" s="35"/>
      <c r="PBA1036" s="232"/>
      <c r="PBB1036" s="35"/>
      <c r="PBC1036" s="232"/>
      <c r="PBD1036" s="35"/>
      <c r="PBE1036" s="232"/>
      <c r="PBF1036" s="35"/>
      <c r="PBG1036" s="232"/>
      <c r="PBH1036" s="35"/>
      <c r="PBI1036" s="232"/>
      <c r="PBJ1036" s="35"/>
      <c r="PBK1036" s="232"/>
      <c r="PBL1036" s="35"/>
      <c r="PBM1036" s="232"/>
      <c r="PBN1036" s="35"/>
      <c r="PBO1036" s="232"/>
      <c r="PBP1036" s="35"/>
      <c r="PBQ1036" s="232"/>
      <c r="PBR1036" s="35"/>
      <c r="PBS1036" s="232"/>
      <c r="PBT1036" s="35"/>
      <c r="PBU1036" s="232"/>
      <c r="PBV1036" s="35"/>
      <c r="PBW1036" s="232"/>
      <c r="PBX1036" s="35"/>
      <c r="PBY1036" s="232"/>
      <c r="PBZ1036" s="35"/>
      <c r="PCA1036" s="232"/>
      <c r="PCB1036" s="35"/>
      <c r="PCC1036" s="232"/>
      <c r="PCD1036" s="35"/>
      <c r="PCE1036" s="232"/>
      <c r="PCF1036" s="35"/>
      <c r="PCG1036" s="232"/>
      <c r="PCH1036" s="35"/>
      <c r="PCI1036" s="232"/>
      <c r="PCJ1036" s="35"/>
      <c r="PCK1036" s="232"/>
      <c r="PCL1036" s="35"/>
      <c r="PCM1036" s="232"/>
      <c r="PCN1036" s="35"/>
      <c r="PCO1036" s="232"/>
      <c r="PCP1036" s="35"/>
      <c r="PCQ1036" s="232"/>
      <c r="PCR1036" s="35"/>
      <c r="PCS1036" s="232"/>
      <c r="PCT1036" s="35"/>
      <c r="PCU1036" s="232"/>
      <c r="PCV1036" s="35"/>
      <c r="PCW1036" s="232"/>
      <c r="PCX1036" s="35"/>
      <c r="PCY1036" s="232"/>
      <c r="PCZ1036" s="35"/>
      <c r="PDA1036" s="232"/>
      <c r="PDB1036" s="35"/>
      <c r="PDC1036" s="232"/>
      <c r="PDD1036" s="35"/>
      <c r="PDE1036" s="232"/>
      <c r="PDF1036" s="35"/>
      <c r="PDG1036" s="232"/>
      <c r="PDH1036" s="35"/>
      <c r="PDI1036" s="232"/>
      <c r="PDJ1036" s="35"/>
      <c r="PDK1036" s="232"/>
      <c r="PDL1036" s="35"/>
      <c r="PDM1036" s="232"/>
      <c r="PDN1036" s="35"/>
      <c r="PDO1036" s="232"/>
      <c r="PDP1036" s="35"/>
      <c r="PDQ1036" s="232"/>
      <c r="PDR1036" s="35"/>
      <c r="PDS1036" s="232"/>
      <c r="PDT1036" s="35"/>
      <c r="PDU1036" s="232"/>
      <c r="PDV1036" s="35"/>
      <c r="PDW1036" s="232"/>
      <c r="PDX1036" s="35"/>
      <c r="PDY1036" s="232"/>
      <c r="PDZ1036" s="35"/>
      <c r="PEA1036" s="232"/>
      <c r="PEB1036" s="35"/>
      <c r="PEC1036" s="232"/>
      <c r="PED1036" s="35"/>
      <c r="PEE1036" s="232"/>
      <c r="PEF1036" s="35"/>
      <c r="PEG1036" s="232"/>
      <c r="PEH1036" s="35"/>
      <c r="PEI1036" s="232"/>
      <c r="PEJ1036" s="35"/>
      <c r="PEK1036" s="232"/>
      <c r="PEL1036" s="35"/>
      <c r="PEM1036" s="232"/>
      <c r="PEN1036" s="35"/>
      <c r="PEO1036" s="232"/>
      <c r="PEP1036" s="35"/>
      <c r="PEQ1036" s="232"/>
      <c r="PER1036" s="35"/>
      <c r="PES1036" s="232"/>
      <c r="PET1036" s="35"/>
      <c r="PEU1036" s="232"/>
      <c r="PEV1036" s="35"/>
      <c r="PEW1036" s="232"/>
      <c r="PEX1036" s="35"/>
      <c r="PEY1036" s="232"/>
      <c r="PEZ1036" s="35"/>
      <c r="PFA1036" s="232"/>
      <c r="PFB1036" s="35"/>
      <c r="PFC1036" s="232"/>
      <c r="PFD1036" s="35"/>
      <c r="PFE1036" s="232"/>
      <c r="PFF1036" s="35"/>
      <c r="PFG1036" s="232"/>
      <c r="PFH1036" s="35"/>
      <c r="PFI1036" s="232"/>
      <c r="PFJ1036" s="35"/>
      <c r="PFK1036" s="232"/>
      <c r="PFL1036" s="35"/>
      <c r="PFM1036" s="232"/>
      <c r="PFN1036" s="35"/>
      <c r="PFO1036" s="232"/>
      <c r="PFP1036" s="35"/>
      <c r="PFQ1036" s="232"/>
      <c r="PFR1036" s="35"/>
      <c r="PFS1036" s="232"/>
      <c r="PFT1036" s="35"/>
      <c r="PFU1036" s="232"/>
      <c r="PFV1036" s="35"/>
      <c r="PFW1036" s="232"/>
      <c r="PFX1036" s="35"/>
      <c r="PFY1036" s="232"/>
      <c r="PFZ1036" s="35"/>
      <c r="PGA1036" s="232"/>
      <c r="PGB1036" s="35"/>
      <c r="PGC1036" s="232"/>
      <c r="PGD1036" s="35"/>
      <c r="PGE1036" s="232"/>
      <c r="PGF1036" s="35"/>
      <c r="PGG1036" s="232"/>
      <c r="PGH1036" s="35"/>
      <c r="PGI1036" s="232"/>
      <c r="PGJ1036" s="35"/>
      <c r="PGK1036" s="232"/>
      <c r="PGL1036" s="35"/>
      <c r="PGM1036" s="232"/>
      <c r="PGN1036" s="35"/>
      <c r="PGO1036" s="232"/>
      <c r="PGP1036" s="35"/>
      <c r="PGQ1036" s="232"/>
      <c r="PGR1036" s="35"/>
      <c r="PGS1036" s="232"/>
      <c r="PGT1036" s="35"/>
      <c r="PGU1036" s="232"/>
      <c r="PGV1036" s="35"/>
      <c r="PGW1036" s="232"/>
      <c r="PGX1036" s="35"/>
      <c r="PGY1036" s="232"/>
      <c r="PGZ1036" s="35"/>
      <c r="PHA1036" s="232"/>
      <c r="PHB1036" s="35"/>
      <c r="PHC1036" s="232"/>
      <c r="PHD1036" s="35"/>
      <c r="PHE1036" s="232"/>
      <c r="PHF1036" s="35"/>
      <c r="PHG1036" s="232"/>
      <c r="PHH1036" s="35"/>
      <c r="PHI1036" s="232"/>
      <c r="PHJ1036" s="35"/>
      <c r="PHK1036" s="232"/>
      <c r="PHL1036" s="35"/>
      <c r="PHM1036" s="232"/>
      <c r="PHN1036" s="35"/>
      <c r="PHO1036" s="232"/>
      <c r="PHP1036" s="35"/>
      <c r="PHQ1036" s="232"/>
      <c r="PHR1036" s="35"/>
      <c r="PHS1036" s="232"/>
      <c r="PHT1036" s="35"/>
      <c r="PHU1036" s="232"/>
      <c r="PHV1036" s="35"/>
      <c r="PHW1036" s="232"/>
      <c r="PHX1036" s="35"/>
      <c r="PHY1036" s="232"/>
      <c r="PHZ1036" s="35"/>
      <c r="PIA1036" s="232"/>
      <c r="PIB1036" s="35"/>
      <c r="PIC1036" s="232"/>
      <c r="PID1036" s="35"/>
      <c r="PIE1036" s="232"/>
      <c r="PIF1036" s="35"/>
      <c r="PIG1036" s="232"/>
      <c r="PIH1036" s="35"/>
      <c r="PII1036" s="232"/>
      <c r="PIJ1036" s="35"/>
      <c r="PIK1036" s="232"/>
      <c r="PIL1036" s="35"/>
      <c r="PIM1036" s="232"/>
      <c r="PIN1036" s="35"/>
      <c r="PIO1036" s="232"/>
      <c r="PIP1036" s="35"/>
      <c r="PIQ1036" s="232"/>
      <c r="PIR1036" s="35"/>
      <c r="PIS1036" s="232"/>
      <c r="PIT1036" s="35"/>
      <c r="PIU1036" s="232"/>
      <c r="PIV1036" s="35"/>
      <c r="PIW1036" s="232"/>
      <c r="PIX1036" s="35"/>
      <c r="PIY1036" s="232"/>
      <c r="PIZ1036" s="35"/>
      <c r="PJA1036" s="232"/>
      <c r="PJB1036" s="35"/>
      <c r="PJC1036" s="232"/>
      <c r="PJD1036" s="35"/>
      <c r="PJE1036" s="232"/>
      <c r="PJF1036" s="35"/>
      <c r="PJG1036" s="232"/>
      <c r="PJH1036" s="35"/>
      <c r="PJI1036" s="232"/>
      <c r="PJJ1036" s="35"/>
      <c r="PJK1036" s="232"/>
      <c r="PJL1036" s="35"/>
      <c r="PJM1036" s="232"/>
      <c r="PJN1036" s="35"/>
      <c r="PJO1036" s="232"/>
      <c r="PJP1036" s="35"/>
      <c r="PJQ1036" s="232"/>
      <c r="PJR1036" s="35"/>
      <c r="PJS1036" s="232"/>
      <c r="PJT1036" s="35"/>
      <c r="PJU1036" s="232"/>
      <c r="PJV1036" s="35"/>
      <c r="PJW1036" s="232"/>
      <c r="PJX1036" s="35"/>
      <c r="PJY1036" s="232"/>
      <c r="PJZ1036" s="35"/>
      <c r="PKA1036" s="232"/>
      <c r="PKB1036" s="35"/>
      <c r="PKC1036" s="232"/>
      <c r="PKD1036" s="35"/>
      <c r="PKE1036" s="232"/>
      <c r="PKF1036" s="35"/>
      <c r="PKG1036" s="232"/>
      <c r="PKH1036" s="35"/>
      <c r="PKI1036" s="232"/>
      <c r="PKJ1036" s="35"/>
      <c r="PKK1036" s="232"/>
      <c r="PKL1036" s="35"/>
      <c r="PKM1036" s="232"/>
      <c r="PKN1036" s="35"/>
      <c r="PKO1036" s="232"/>
      <c r="PKP1036" s="35"/>
      <c r="PKQ1036" s="232"/>
      <c r="PKR1036" s="35"/>
      <c r="PKS1036" s="232"/>
      <c r="PKT1036" s="35"/>
      <c r="PKU1036" s="232"/>
      <c r="PKV1036" s="35"/>
      <c r="PKW1036" s="232"/>
      <c r="PKX1036" s="35"/>
      <c r="PKY1036" s="232"/>
      <c r="PKZ1036" s="35"/>
      <c r="PLA1036" s="232"/>
      <c r="PLB1036" s="35"/>
      <c r="PLC1036" s="232"/>
      <c r="PLD1036" s="35"/>
      <c r="PLE1036" s="232"/>
      <c r="PLF1036" s="35"/>
      <c r="PLG1036" s="232"/>
      <c r="PLH1036" s="35"/>
      <c r="PLI1036" s="232"/>
      <c r="PLJ1036" s="35"/>
      <c r="PLK1036" s="232"/>
      <c r="PLL1036" s="35"/>
      <c r="PLM1036" s="232"/>
      <c r="PLN1036" s="35"/>
      <c r="PLO1036" s="232"/>
      <c r="PLP1036" s="35"/>
      <c r="PLQ1036" s="232"/>
      <c r="PLR1036" s="35"/>
      <c r="PLS1036" s="232"/>
      <c r="PLT1036" s="35"/>
      <c r="PLU1036" s="232"/>
      <c r="PLV1036" s="35"/>
      <c r="PLW1036" s="232"/>
      <c r="PLX1036" s="35"/>
      <c r="PLY1036" s="232"/>
      <c r="PLZ1036" s="35"/>
      <c r="PMA1036" s="232"/>
      <c r="PMB1036" s="35"/>
      <c r="PMC1036" s="232"/>
      <c r="PMD1036" s="35"/>
      <c r="PME1036" s="232"/>
      <c r="PMF1036" s="35"/>
      <c r="PMG1036" s="232"/>
      <c r="PMH1036" s="35"/>
      <c r="PMI1036" s="232"/>
      <c r="PMJ1036" s="35"/>
      <c r="PMK1036" s="232"/>
      <c r="PML1036" s="35"/>
      <c r="PMM1036" s="232"/>
      <c r="PMN1036" s="35"/>
      <c r="PMO1036" s="232"/>
      <c r="PMP1036" s="35"/>
      <c r="PMQ1036" s="232"/>
      <c r="PMR1036" s="35"/>
      <c r="PMS1036" s="232"/>
      <c r="PMT1036" s="35"/>
      <c r="PMU1036" s="232"/>
      <c r="PMV1036" s="35"/>
      <c r="PMW1036" s="232"/>
      <c r="PMX1036" s="35"/>
      <c r="PMY1036" s="232"/>
      <c r="PMZ1036" s="35"/>
      <c r="PNA1036" s="232"/>
      <c r="PNB1036" s="35"/>
      <c r="PNC1036" s="232"/>
      <c r="PND1036" s="35"/>
      <c r="PNE1036" s="232"/>
      <c r="PNF1036" s="35"/>
      <c r="PNG1036" s="232"/>
      <c r="PNH1036" s="35"/>
      <c r="PNI1036" s="232"/>
      <c r="PNJ1036" s="35"/>
      <c r="PNK1036" s="232"/>
      <c r="PNL1036" s="35"/>
      <c r="PNM1036" s="232"/>
      <c r="PNN1036" s="35"/>
      <c r="PNO1036" s="232"/>
      <c r="PNP1036" s="35"/>
      <c r="PNQ1036" s="232"/>
      <c r="PNR1036" s="35"/>
      <c r="PNS1036" s="232"/>
      <c r="PNT1036" s="35"/>
      <c r="PNU1036" s="232"/>
      <c r="PNV1036" s="35"/>
      <c r="PNW1036" s="232"/>
      <c r="PNX1036" s="35"/>
      <c r="PNY1036" s="232"/>
      <c r="PNZ1036" s="35"/>
      <c r="POA1036" s="232"/>
      <c r="POB1036" s="35"/>
      <c r="POC1036" s="232"/>
      <c r="POD1036" s="35"/>
      <c r="POE1036" s="232"/>
      <c r="POF1036" s="35"/>
      <c r="POG1036" s="232"/>
      <c r="POH1036" s="35"/>
      <c r="POI1036" s="232"/>
      <c r="POJ1036" s="35"/>
      <c r="POK1036" s="232"/>
      <c r="POL1036" s="35"/>
      <c r="POM1036" s="232"/>
      <c r="PON1036" s="35"/>
      <c r="POO1036" s="232"/>
      <c r="POP1036" s="35"/>
      <c r="POQ1036" s="232"/>
      <c r="POR1036" s="35"/>
      <c r="POS1036" s="232"/>
      <c r="POT1036" s="35"/>
      <c r="POU1036" s="232"/>
      <c r="POV1036" s="35"/>
      <c r="POW1036" s="232"/>
      <c r="POX1036" s="35"/>
      <c r="POY1036" s="232"/>
      <c r="POZ1036" s="35"/>
      <c r="PPA1036" s="232"/>
      <c r="PPB1036" s="35"/>
      <c r="PPC1036" s="232"/>
      <c r="PPD1036" s="35"/>
      <c r="PPE1036" s="232"/>
      <c r="PPF1036" s="35"/>
      <c r="PPG1036" s="232"/>
      <c r="PPH1036" s="35"/>
      <c r="PPI1036" s="232"/>
      <c r="PPJ1036" s="35"/>
      <c r="PPK1036" s="232"/>
      <c r="PPL1036" s="35"/>
      <c r="PPM1036" s="232"/>
      <c r="PPN1036" s="35"/>
      <c r="PPO1036" s="232"/>
      <c r="PPP1036" s="35"/>
      <c r="PPQ1036" s="232"/>
      <c r="PPR1036" s="35"/>
      <c r="PPS1036" s="232"/>
      <c r="PPT1036" s="35"/>
      <c r="PPU1036" s="232"/>
      <c r="PPV1036" s="35"/>
      <c r="PPW1036" s="232"/>
      <c r="PPX1036" s="35"/>
      <c r="PPY1036" s="232"/>
      <c r="PPZ1036" s="35"/>
      <c r="PQA1036" s="232"/>
      <c r="PQB1036" s="35"/>
      <c r="PQC1036" s="232"/>
      <c r="PQD1036" s="35"/>
      <c r="PQE1036" s="232"/>
      <c r="PQF1036" s="35"/>
      <c r="PQG1036" s="232"/>
      <c r="PQH1036" s="35"/>
      <c r="PQI1036" s="232"/>
      <c r="PQJ1036" s="35"/>
      <c r="PQK1036" s="232"/>
      <c r="PQL1036" s="35"/>
      <c r="PQM1036" s="232"/>
      <c r="PQN1036" s="35"/>
      <c r="PQO1036" s="232"/>
      <c r="PQP1036" s="35"/>
      <c r="PQQ1036" s="232"/>
      <c r="PQR1036" s="35"/>
      <c r="PQS1036" s="232"/>
      <c r="PQT1036" s="35"/>
      <c r="PQU1036" s="232"/>
      <c r="PQV1036" s="35"/>
      <c r="PQW1036" s="232"/>
      <c r="PQX1036" s="35"/>
      <c r="PQY1036" s="232"/>
      <c r="PQZ1036" s="35"/>
      <c r="PRA1036" s="232"/>
      <c r="PRB1036" s="35"/>
      <c r="PRC1036" s="232"/>
      <c r="PRD1036" s="35"/>
      <c r="PRE1036" s="232"/>
      <c r="PRF1036" s="35"/>
      <c r="PRG1036" s="232"/>
      <c r="PRH1036" s="35"/>
      <c r="PRI1036" s="232"/>
      <c r="PRJ1036" s="35"/>
      <c r="PRK1036" s="232"/>
      <c r="PRL1036" s="35"/>
      <c r="PRM1036" s="232"/>
      <c r="PRN1036" s="35"/>
      <c r="PRO1036" s="232"/>
      <c r="PRP1036" s="35"/>
      <c r="PRQ1036" s="232"/>
      <c r="PRR1036" s="35"/>
      <c r="PRS1036" s="232"/>
      <c r="PRT1036" s="35"/>
      <c r="PRU1036" s="232"/>
      <c r="PRV1036" s="35"/>
      <c r="PRW1036" s="232"/>
      <c r="PRX1036" s="35"/>
      <c r="PRY1036" s="232"/>
      <c r="PRZ1036" s="35"/>
      <c r="PSA1036" s="232"/>
      <c r="PSB1036" s="35"/>
      <c r="PSC1036" s="232"/>
      <c r="PSD1036" s="35"/>
      <c r="PSE1036" s="232"/>
      <c r="PSF1036" s="35"/>
      <c r="PSG1036" s="232"/>
      <c r="PSH1036" s="35"/>
      <c r="PSI1036" s="232"/>
      <c r="PSJ1036" s="35"/>
      <c r="PSK1036" s="232"/>
      <c r="PSL1036" s="35"/>
      <c r="PSM1036" s="232"/>
      <c r="PSN1036" s="35"/>
      <c r="PSO1036" s="232"/>
      <c r="PSP1036" s="35"/>
      <c r="PSQ1036" s="232"/>
      <c r="PSR1036" s="35"/>
      <c r="PSS1036" s="232"/>
      <c r="PST1036" s="35"/>
      <c r="PSU1036" s="232"/>
      <c r="PSV1036" s="35"/>
      <c r="PSW1036" s="232"/>
      <c r="PSX1036" s="35"/>
      <c r="PSY1036" s="232"/>
      <c r="PSZ1036" s="35"/>
      <c r="PTA1036" s="232"/>
      <c r="PTB1036" s="35"/>
      <c r="PTC1036" s="232"/>
      <c r="PTD1036" s="35"/>
      <c r="PTE1036" s="232"/>
      <c r="PTF1036" s="35"/>
      <c r="PTG1036" s="232"/>
      <c r="PTH1036" s="35"/>
      <c r="PTI1036" s="232"/>
      <c r="PTJ1036" s="35"/>
      <c r="PTK1036" s="232"/>
      <c r="PTL1036" s="35"/>
      <c r="PTM1036" s="232"/>
      <c r="PTN1036" s="35"/>
      <c r="PTO1036" s="232"/>
      <c r="PTP1036" s="35"/>
      <c r="PTQ1036" s="232"/>
      <c r="PTR1036" s="35"/>
      <c r="PTS1036" s="232"/>
      <c r="PTT1036" s="35"/>
      <c r="PTU1036" s="232"/>
      <c r="PTV1036" s="35"/>
      <c r="PTW1036" s="232"/>
      <c r="PTX1036" s="35"/>
      <c r="PTY1036" s="232"/>
      <c r="PTZ1036" s="35"/>
      <c r="PUA1036" s="232"/>
      <c r="PUB1036" s="35"/>
      <c r="PUC1036" s="232"/>
      <c r="PUD1036" s="35"/>
      <c r="PUE1036" s="232"/>
      <c r="PUF1036" s="35"/>
      <c r="PUG1036" s="232"/>
      <c r="PUH1036" s="35"/>
      <c r="PUI1036" s="232"/>
      <c r="PUJ1036" s="35"/>
      <c r="PUK1036" s="232"/>
      <c r="PUL1036" s="35"/>
      <c r="PUM1036" s="232"/>
      <c r="PUN1036" s="35"/>
      <c r="PUO1036" s="232"/>
      <c r="PUP1036" s="35"/>
      <c r="PUQ1036" s="232"/>
      <c r="PUR1036" s="35"/>
      <c r="PUS1036" s="232"/>
      <c r="PUT1036" s="35"/>
      <c r="PUU1036" s="232"/>
      <c r="PUV1036" s="35"/>
      <c r="PUW1036" s="232"/>
      <c r="PUX1036" s="35"/>
      <c r="PUY1036" s="232"/>
      <c r="PUZ1036" s="35"/>
      <c r="PVA1036" s="232"/>
      <c r="PVB1036" s="35"/>
      <c r="PVC1036" s="232"/>
      <c r="PVD1036" s="35"/>
      <c r="PVE1036" s="232"/>
      <c r="PVF1036" s="35"/>
      <c r="PVG1036" s="232"/>
      <c r="PVH1036" s="35"/>
      <c r="PVI1036" s="232"/>
      <c r="PVJ1036" s="35"/>
      <c r="PVK1036" s="232"/>
      <c r="PVL1036" s="35"/>
      <c r="PVM1036" s="232"/>
      <c r="PVN1036" s="35"/>
      <c r="PVO1036" s="232"/>
      <c r="PVP1036" s="35"/>
      <c r="PVQ1036" s="232"/>
      <c r="PVR1036" s="35"/>
      <c r="PVS1036" s="232"/>
      <c r="PVT1036" s="35"/>
      <c r="PVU1036" s="232"/>
      <c r="PVV1036" s="35"/>
      <c r="PVW1036" s="232"/>
      <c r="PVX1036" s="35"/>
      <c r="PVY1036" s="232"/>
      <c r="PVZ1036" s="35"/>
      <c r="PWA1036" s="232"/>
      <c r="PWB1036" s="35"/>
      <c r="PWC1036" s="232"/>
      <c r="PWD1036" s="35"/>
      <c r="PWE1036" s="232"/>
      <c r="PWF1036" s="35"/>
      <c r="PWG1036" s="232"/>
      <c r="PWH1036" s="35"/>
      <c r="PWI1036" s="232"/>
      <c r="PWJ1036" s="35"/>
      <c r="PWK1036" s="232"/>
      <c r="PWL1036" s="35"/>
      <c r="PWM1036" s="232"/>
      <c r="PWN1036" s="35"/>
      <c r="PWO1036" s="232"/>
      <c r="PWP1036" s="35"/>
      <c r="PWQ1036" s="232"/>
      <c r="PWR1036" s="35"/>
      <c r="PWS1036" s="232"/>
      <c r="PWT1036" s="35"/>
      <c r="PWU1036" s="232"/>
      <c r="PWV1036" s="35"/>
      <c r="PWW1036" s="232"/>
      <c r="PWX1036" s="35"/>
      <c r="PWY1036" s="232"/>
      <c r="PWZ1036" s="35"/>
      <c r="PXA1036" s="232"/>
      <c r="PXB1036" s="35"/>
      <c r="PXC1036" s="232"/>
      <c r="PXD1036" s="35"/>
      <c r="PXE1036" s="232"/>
      <c r="PXF1036" s="35"/>
      <c r="PXG1036" s="232"/>
      <c r="PXH1036" s="35"/>
      <c r="PXI1036" s="232"/>
      <c r="PXJ1036" s="35"/>
      <c r="PXK1036" s="232"/>
      <c r="PXL1036" s="35"/>
      <c r="PXM1036" s="232"/>
      <c r="PXN1036" s="35"/>
      <c r="PXO1036" s="232"/>
      <c r="PXP1036" s="35"/>
      <c r="PXQ1036" s="232"/>
      <c r="PXR1036" s="35"/>
      <c r="PXS1036" s="232"/>
      <c r="PXT1036" s="35"/>
      <c r="PXU1036" s="232"/>
      <c r="PXV1036" s="35"/>
      <c r="PXW1036" s="232"/>
      <c r="PXX1036" s="35"/>
      <c r="PXY1036" s="232"/>
      <c r="PXZ1036" s="35"/>
      <c r="PYA1036" s="232"/>
      <c r="PYB1036" s="35"/>
      <c r="PYC1036" s="232"/>
      <c r="PYD1036" s="35"/>
      <c r="PYE1036" s="232"/>
      <c r="PYF1036" s="35"/>
      <c r="PYG1036" s="232"/>
      <c r="PYH1036" s="35"/>
      <c r="PYI1036" s="232"/>
      <c r="PYJ1036" s="35"/>
      <c r="PYK1036" s="232"/>
      <c r="PYL1036" s="35"/>
      <c r="PYM1036" s="232"/>
      <c r="PYN1036" s="35"/>
      <c r="PYO1036" s="232"/>
      <c r="PYP1036" s="35"/>
      <c r="PYQ1036" s="232"/>
      <c r="PYR1036" s="35"/>
      <c r="PYS1036" s="232"/>
      <c r="PYT1036" s="35"/>
      <c r="PYU1036" s="232"/>
      <c r="PYV1036" s="35"/>
      <c r="PYW1036" s="232"/>
      <c r="PYX1036" s="35"/>
      <c r="PYY1036" s="232"/>
      <c r="PYZ1036" s="35"/>
      <c r="PZA1036" s="232"/>
      <c r="PZB1036" s="35"/>
      <c r="PZC1036" s="232"/>
      <c r="PZD1036" s="35"/>
      <c r="PZE1036" s="232"/>
      <c r="PZF1036" s="35"/>
      <c r="PZG1036" s="232"/>
      <c r="PZH1036" s="35"/>
      <c r="PZI1036" s="232"/>
      <c r="PZJ1036" s="35"/>
      <c r="PZK1036" s="232"/>
      <c r="PZL1036" s="35"/>
      <c r="PZM1036" s="232"/>
      <c r="PZN1036" s="35"/>
      <c r="PZO1036" s="232"/>
      <c r="PZP1036" s="35"/>
      <c r="PZQ1036" s="232"/>
      <c r="PZR1036" s="35"/>
      <c r="PZS1036" s="232"/>
      <c r="PZT1036" s="35"/>
      <c r="PZU1036" s="232"/>
      <c r="PZV1036" s="35"/>
      <c r="PZW1036" s="232"/>
      <c r="PZX1036" s="35"/>
      <c r="PZY1036" s="232"/>
      <c r="PZZ1036" s="35"/>
      <c r="QAA1036" s="232"/>
      <c r="QAB1036" s="35"/>
      <c r="QAC1036" s="232"/>
      <c r="QAD1036" s="35"/>
      <c r="QAE1036" s="232"/>
      <c r="QAF1036" s="35"/>
      <c r="QAG1036" s="232"/>
      <c r="QAH1036" s="35"/>
      <c r="QAI1036" s="232"/>
      <c r="QAJ1036" s="35"/>
      <c r="QAK1036" s="232"/>
      <c r="QAL1036" s="35"/>
      <c r="QAM1036" s="232"/>
      <c r="QAN1036" s="35"/>
      <c r="QAO1036" s="232"/>
      <c r="QAP1036" s="35"/>
      <c r="QAQ1036" s="232"/>
      <c r="QAR1036" s="35"/>
      <c r="QAS1036" s="232"/>
      <c r="QAT1036" s="35"/>
      <c r="QAU1036" s="232"/>
      <c r="QAV1036" s="35"/>
      <c r="QAW1036" s="232"/>
      <c r="QAX1036" s="35"/>
      <c r="QAY1036" s="232"/>
      <c r="QAZ1036" s="35"/>
      <c r="QBA1036" s="232"/>
      <c r="QBB1036" s="35"/>
      <c r="QBC1036" s="232"/>
      <c r="QBD1036" s="35"/>
      <c r="QBE1036" s="232"/>
      <c r="QBF1036" s="35"/>
      <c r="QBG1036" s="232"/>
      <c r="QBH1036" s="35"/>
      <c r="QBI1036" s="232"/>
      <c r="QBJ1036" s="35"/>
      <c r="QBK1036" s="232"/>
      <c r="QBL1036" s="35"/>
      <c r="QBM1036" s="232"/>
      <c r="QBN1036" s="35"/>
      <c r="QBO1036" s="232"/>
      <c r="QBP1036" s="35"/>
      <c r="QBQ1036" s="232"/>
      <c r="QBR1036" s="35"/>
      <c r="QBS1036" s="232"/>
      <c r="QBT1036" s="35"/>
      <c r="QBU1036" s="232"/>
      <c r="QBV1036" s="35"/>
      <c r="QBW1036" s="232"/>
      <c r="QBX1036" s="35"/>
      <c r="QBY1036" s="232"/>
      <c r="QBZ1036" s="35"/>
      <c r="QCA1036" s="232"/>
      <c r="QCB1036" s="35"/>
      <c r="QCC1036" s="232"/>
      <c r="QCD1036" s="35"/>
      <c r="QCE1036" s="232"/>
      <c r="QCF1036" s="35"/>
      <c r="QCG1036" s="232"/>
      <c r="QCH1036" s="35"/>
      <c r="QCI1036" s="232"/>
      <c r="QCJ1036" s="35"/>
      <c r="QCK1036" s="232"/>
      <c r="QCL1036" s="35"/>
      <c r="QCM1036" s="232"/>
      <c r="QCN1036" s="35"/>
      <c r="QCO1036" s="232"/>
      <c r="QCP1036" s="35"/>
      <c r="QCQ1036" s="232"/>
      <c r="QCR1036" s="35"/>
      <c r="QCS1036" s="232"/>
      <c r="QCT1036" s="35"/>
      <c r="QCU1036" s="232"/>
      <c r="QCV1036" s="35"/>
      <c r="QCW1036" s="232"/>
      <c r="QCX1036" s="35"/>
      <c r="QCY1036" s="232"/>
      <c r="QCZ1036" s="35"/>
      <c r="QDA1036" s="232"/>
      <c r="QDB1036" s="35"/>
      <c r="QDC1036" s="232"/>
      <c r="QDD1036" s="35"/>
      <c r="QDE1036" s="232"/>
      <c r="QDF1036" s="35"/>
      <c r="QDG1036" s="232"/>
      <c r="QDH1036" s="35"/>
      <c r="QDI1036" s="232"/>
      <c r="QDJ1036" s="35"/>
      <c r="QDK1036" s="232"/>
      <c r="QDL1036" s="35"/>
      <c r="QDM1036" s="232"/>
      <c r="QDN1036" s="35"/>
      <c r="QDO1036" s="232"/>
      <c r="QDP1036" s="35"/>
      <c r="QDQ1036" s="232"/>
      <c r="QDR1036" s="35"/>
      <c r="QDS1036" s="232"/>
      <c r="QDT1036" s="35"/>
      <c r="QDU1036" s="232"/>
      <c r="QDV1036" s="35"/>
      <c r="QDW1036" s="232"/>
      <c r="QDX1036" s="35"/>
      <c r="QDY1036" s="232"/>
      <c r="QDZ1036" s="35"/>
      <c r="QEA1036" s="232"/>
      <c r="QEB1036" s="35"/>
      <c r="QEC1036" s="232"/>
      <c r="QED1036" s="35"/>
      <c r="QEE1036" s="232"/>
      <c r="QEF1036" s="35"/>
      <c r="QEG1036" s="232"/>
      <c r="QEH1036" s="35"/>
      <c r="QEI1036" s="232"/>
      <c r="QEJ1036" s="35"/>
      <c r="QEK1036" s="232"/>
      <c r="QEL1036" s="35"/>
      <c r="QEM1036" s="232"/>
      <c r="QEN1036" s="35"/>
      <c r="QEO1036" s="232"/>
      <c r="QEP1036" s="35"/>
      <c r="QEQ1036" s="232"/>
      <c r="QER1036" s="35"/>
      <c r="QES1036" s="232"/>
      <c r="QET1036" s="35"/>
      <c r="QEU1036" s="232"/>
      <c r="QEV1036" s="35"/>
      <c r="QEW1036" s="232"/>
      <c r="QEX1036" s="35"/>
      <c r="QEY1036" s="232"/>
      <c r="QEZ1036" s="35"/>
      <c r="QFA1036" s="232"/>
      <c r="QFB1036" s="35"/>
      <c r="QFC1036" s="232"/>
      <c r="QFD1036" s="35"/>
      <c r="QFE1036" s="232"/>
      <c r="QFF1036" s="35"/>
      <c r="QFG1036" s="232"/>
      <c r="QFH1036" s="35"/>
      <c r="QFI1036" s="232"/>
      <c r="QFJ1036" s="35"/>
      <c r="QFK1036" s="232"/>
      <c r="QFL1036" s="35"/>
      <c r="QFM1036" s="232"/>
      <c r="QFN1036" s="35"/>
      <c r="QFO1036" s="232"/>
      <c r="QFP1036" s="35"/>
      <c r="QFQ1036" s="232"/>
      <c r="QFR1036" s="35"/>
      <c r="QFS1036" s="232"/>
      <c r="QFT1036" s="35"/>
      <c r="QFU1036" s="232"/>
      <c r="QFV1036" s="35"/>
      <c r="QFW1036" s="232"/>
      <c r="QFX1036" s="35"/>
      <c r="QFY1036" s="232"/>
      <c r="QFZ1036" s="35"/>
      <c r="QGA1036" s="232"/>
      <c r="QGB1036" s="35"/>
      <c r="QGC1036" s="232"/>
      <c r="QGD1036" s="35"/>
      <c r="QGE1036" s="232"/>
      <c r="QGF1036" s="35"/>
      <c r="QGG1036" s="232"/>
      <c r="QGH1036" s="35"/>
      <c r="QGI1036" s="232"/>
      <c r="QGJ1036" s="35"/>
      <c r="QGK1036" s="232"/>
      <c r="QGL1036" s="35"/>
      <c r="QGM1036" s="232"/>
      <c r="QGN1036" s="35"/>
      <c r="QGO1036" s="232"/>
      <c r="QGP1036" s="35"/>
      <c r="QGQ1036" s="232"/>
      <c r="QGR1036" s="35"/>
      <c r="QGS1036" s="232"/>
      <c r="QGT1036" s="35"/>
      <c r="QGU1036" s="232"/>
      <c r="QGV1036" s="35"/>
      <c r="QGW1036" s="232"/>
      <c r="QGX1036" s="35"/>
      <c r="QGY1036" s="232"/>
      <c r="QGZ1036" s="35"/>
      <c r="QHA1036" s="232"/>
      <c r="QHB1036" s="35"/>
      <c r="QHC1036" s="232"/>
      <c r="QHD1036" s="35"/>
      <c r="QHE1036" s="232"/>
      <c r="QHF1036" s="35"/>
      <c r="QHG1036" s="232"/>
      <c r="QHH1036" s="35"/>
      <c r="QHI1036" s="232"/>
      <c r="QHJ1036" s="35"/>
      <c r="QHK1036" s="232"/>
      <c r="QHL1036" s="35"/>
      <c r="QHM1036" s="232"/>
      <c r="QHN1036" s="35"/>
      <c r="QHO1036" s="232"/>
      <c r="QHP1036" s="35"/>
      <c r="QHQ1036" s="232"/>
      <c r="QHR1036" s="35"/>
      <c r="QHS1036" s="232"/>
      <c r="QHT1036" s="35"/>
      <c r="QHU1036" s="232"/>
      <c r="QHV1036" s="35"/>
      <c r="QHW1036" s="232"/>
      <c r="QHX1036" s="35"/>
      <c r="QHY1036" s="232"/>
      <c r="QHZ1036" s="35"/>
      <c r="QIA1036" s="232"/>
      <c r="QIB1036" s="35"/>
      <c r="QIC1036" s="232"/>
      <c r="QID1036" s="35"/>
      <c r="QIE1036" s="232"/>
      <c r="QIF1036" s="35"/>
      <c r="QIG1036" s="232"/>
      <c r="QIH1036" s="35"/>
      <c r="QII1036" s="232"/>
      <c r="QIJ1036" s="35"/>
      <c r="QIK1036" s="232"/>
      <c r="QIL1036" s="35"/>
      <c r="QIM1036" s="232"/>
      <c r="QIN1036" s="35"/>
      <c r="QIO1036" s="232"/>
      <c r="QIP1036" s="35"/>
      <c r="QIQ1036" s="232"/>
      <c r="QIR1036" s="35"/>
      <c r="QIS1036" s="232"/>
      <c r="QIT1036" s="35"/>
      <c r="QIU1036" s="232"/>
      <c r="QIV1036" s="35"/>
      <c r="QIW1036" s="232"/>
      <c r="QIX1036" s="35"/>
      <c r="QIY1036" s="232"/>
      <c r="QIZ1036" s="35"/>
      <c r="QJA1036" s="232"/>
      <c r="QJB1036" s="35"/>
      <c r="QJC1036" s="232"/>
      <c r="QJD1036" s="35"/>
      <c r="QJE1036" s="232"/>
      <c r="QJF1036" s="35"/>
      <c r="QJG1036" s="232"/>
      <c r="QJH1036" s="35"/>
      <c r="QJI1036" s="232"/>
      <c r="QJJ1036" s="35"/>
      <c r="QJK1036" s="232"/>
      <c r="QJL1036" s="35"/>
      <c r="QJM1036" s="232"/>
      <c r="QJN1036" s="35"/>
      <c r="QJO1036" s="232"/>
      <c r="QJP1036" s="35"/>
      <c r="QJQ1036" s="232"/>
      <c r="QJR1036" s="35"/>
      <c r="QJS1036" s="232"/>
      <c r="QJT1036" s="35"/>
      <c r="QJU1036" s="232"/>
      <c r="QJV1036" s="35"/>
      <c r="QJW1036" s="232"/>
      <c r="QJX1036" s="35"/>
      <c r="QJY1036" s="232"/>
      <c r="QJZ1036" s="35"/>
      <c r="QKA1036" s="232"/>
      <c r="QKB1036" s="35"/>
      <c r="QKC1036" s="232"/>
      <c r="QKD1036" s="35"/>
      <c r="QKE1036" s="232"/>
      <c r="QKF1036" s="35"/>
      <c r="QKG1036" s="232"/>
      <c r="QKH1036" s="35"/>
      <c r="QKI1036" s="232"/>
      <c r="QKJ1036" s="35"/>
      <c r="QKK1036" s="232"/>
      <c r="QKL1036" s="35"/>
      <c r="QKM1036" s="232"/>
      <c r="QKN1036" s="35"/>
      <c r="QKO1036" s="232"/>
      <c r="QKP1036" s="35"/>
      <c r="QKQ1036" s="232"/>
      <c r="QKR1036" s="35"/>
      <c r="QKS1036" s="232"/>
      <c r="QKT1036" s="35"/>
      <c r="QKU1036" s="232"/>
      <c r="QKV1036" s="35"/>
      <c r="QKW1036" s="232"/>
      <c r="QKX1036" s="35"/>
      <c r="QKY1036" s="232"/>
      <c r="QKZ1036" s="35"/>
      <c r="QLA1036" s="232"/>
      <c r="QLB1036" s="35"/>
      <c r="QLC1036" s="232"/>
      <c r="QLD1036" s="35"/>
      <c r="QLE1036" s="232"/>
      <c r="QLF1036" s="35"/>
      <c r="QLG1036" s="232"/>
      <c r="QLH1036" s="35"/>
      <c r="QLI1036" s="232"/>
      <c r="QLJ1036" s="35"/>
      <c r="QLK1036" s="232"/>
      <c r="QLL1036" s="35"/>
      <c r="QLM1036" s="232"/>
      <c r="QLN1036" s="35"/>
      <c r="QLO1036" s="232"/>
      <c r="QLP1036" s="35"/>
      <c r="QLQ1036" s="232"/>
      <c r="QLR1036" s="35"/>
      <c r="QLS1036" s="232"/>
      <c r="QLT1036" s="35"/>
      <c r="QLU1036" s="232"/>
      <c r="QLV1036" s="35"/>
      <c r="QLW1036" s="232"/>
      <c r="QLX1036" s="35"/>
      <c r="QLY1036" s="232"/>
      <c r="QLZ1036" s="35"/>
      <c r="QMA1036" s="232"/>
      <c r="QMB1036" s="35"/>
      <c r="QMC1036" s="232"/>
      <c r="QMD1036" s="35"/>
      <c r="QME1036" s="232"/>
      <c r="QMF1036" s="35"/>
      <c r="QMG1036" s="232"/>
      <c r="QMH1036" s="35"/>
      <c r="QMI1036" s="232"/>
      <c r="QMJ1036" s="35"/>
      <c r="QMK1036" s="232"/>
      <c r="QML1036" s="35"/>
      <c r="QMM1036" s="232"/>
      <c r="QMN1036" s="35"/>
      <c r="QMO1036" s="232"/>
      <c r="QMP1036" s="35"/>
      <c r="QMQ1036" s="232"/>
      <c r="QMR1036" s="35"/>
      <c r="QMS1036" s="232"/>
      <c r="QMT1036" s="35"/>
      <c r="QMU1036" s="232"/>
      <c r="QMV1036" s="35"/>
      <c r="QMW1036" s="232"/>
      <c r="QMX1036" s="35"/>
      <c r="QMY1036" s="232"/>
      <c r="QMZ1036" s="35"/>
      <c r="QNA1036" s="232"/>
      <c r="QNB1036" s="35"/>
      <c r="QNC1036" s="232"/>
      <c r="QND1036" s="35"/>
      <c r="QNE1036" s="232"/>
      <c r="QNF1036" s="35"/>
      <c r="QNG1036" s="232"/>
      <c r="QNH1036" s="35"/>
      <c r="QNI1036" s="232"/>
      <c r="QNJ1036" s="35"/>
      <c r="QNK1036" s="232"/>
      <c r="QNL1036" s="35"/>
      <c r="QNM1036" s="232"/>
      <c r="QNN1036" s="35"/>
      <c r="QNO1036" s="232"/>
      <c r="QNP1036" s="35"/>
      <c r="QNQ1036" s="232"/>
      <c r="QNR1036" s="35"/>
      <c r="QNS1036" s="232"/>
      <c r="QNT1036" s="35"/>
      <c r="QNU1036" s="232"/>
      <c r="QNV1036" s="35"/>
      <c r="QNW1036" s="232"/>
      <c r="QNX1036" s="35"/>
      <c r="QNY1036" s="232"/>
      <c r="QNZ1036" s="35"/>
      <c r="QOA1036" s="232"/>
      <c r="QOB1036" s="35"/>
      <c r="QOC1036" s="232"/>
      <c r="QOD1036" s="35"/>
      <c r="QOE1036" s="232"/>
      <c r="QOF1036" s="35"/>
      <c r="QOG1036" s="232"/>
      <c r="QOH1036" s="35"/>
      <c r="QOI1036" s="232"/>
      <c r="QOJ1036" s="35"/>
      <c r="QOK1036" s="232"/>
      <c r="QOL1036" s="35"/>
      <c r="QOM1036" s="232"/>
      <c r="QON1036" s="35"/>
      <c r="QOO1036" s="232"/>
      <c r="QOP1036" s="35"/>
      <c r="QOQ1036" s="232"/>
      <c r="QOR1036" s="35"/>
      <c r="QOS1036" s="232"/>
      <c r="QOT1036" s="35"/>
      <c r="QOU1036" s="232"/>
      <c r="QOV1036" s="35"/>
      <c r="QOW1036" s="232"/>
      <c r="QOX1036" s="35"/>
      <c r="QOY1036" s="232"/>
      <c r="QOZ1036" s="35"/>
      <c r="QPA1036" s="232"/>
      <c r="QPB1036" s="35"/>
      <c r="QPC1036" s="232"/>
      <c r="QPD1036" s="35"/>
      <c r="QPE1036" s="232"/>
      <c r="QPF1036" s="35"/>
      <c r="QPG1036" s="232"/>
      <c r="QPH1036" s="35"/>
      <c r="QPI1036" s="232"/>
      <c r="QPJ1036" s="35"/>
      <c r="QPK1036" s="232"/>
      <c r="QPL1036" s="35"/>
      <c r="QPM1036" s="232"/>
      <c r="QPN1036" s="35"/>
      <c r="QPO1036" s="232"/>
      <c r="QPP1036" s="35"/>
      <c r="QPQ1036" s="232"/>
      <c r="QPR1036" s="35"/>
      <c r="QPS1036" s="232"/>
      <c r="QPT1036" s="35"/>
      <c r="QPU1036" s="232"/>
      <c r="QPV1036" s="35"/>
      <c r="QPW1036" s="232"/>
      <c r="QPX1036" s="35"/>
      <c r="QPY1036" s="232"/>
      <c r="QPZ1036" s="35"/>
      <c r="QQA1036" s="232"/>
      <c r="QQB1036" s="35"/>
      <c r="QQC1036" s="232"/>
      <c r="QQD1036" s="35"/>
      <c r="QQE1036" s="232"/>
      <c r="QQF1036" s="35"/>
      <c r="QQG1036" s="232"/>
      <c r="QQH1036" s="35"/>
      <c r="QQI1036" s="232"/>
      <c r="QQJ1036" s="35"/>
      <c r="QQK1036" s="232"/>
      <c r="QQL1036" s="35"/>
      <c r="QQM1036" s="232"/>
      <c r="QQN1036" s="35"/>
      <c r="QQO1036" s="232"/>
      <c r="QQP1036" s="35"/>
      <c r="QQQ1036" s="232"/>
      <c r="QQR1036" s="35"/>
      <c r="QQS1036" s="232"/>
      <c r="QQT1036" s="35"/>
      <c r="QQU1036" s="232"/>
      <c r="QQV1036" s="35"/>
      <c r="QQW1036" s="232"/>
      <c r="QQX1036" s="35"/>
      <c r="QQY1036" s="232"/>
      <c r="QQZ1036" s="35"/>
      <c r="QRA1036" s="232"/>
      <c r="QRB1036" s="35"/>
      <c r="QRC1036" s="232"/>
      <c r="QRD1036" s="35"/>
      <c r="QRE1036" s="232"/>
      <c r="QRF1036" s="35"/>
      <c r="QRG1036" s="232"/>
      <c r="QRH1036" s="35"/>
      <c r="QRI1036" s="232"/>
      <c r="QRJ1036" s="35"/>
      <c r="QRK1036" s="232"/>
      <c r="QRL1036" s="35"/>
      <c r="QRM1036" s="232"/>
      <c r="QRN1036" s="35"/>
      <c r="QRO1036" s="232"/>
      <c r="QRP1036" s="35"/>
      <c r="QRQ1036" s="232"/>
      <c r="QRR1036" s="35"/>
      <c r="QRS1036" s="232"/>
      <c r="QRT1036" s="35"/>
      <c r="QRU1036" s="232"/>
      <c r="QRV1036" s="35"/>
      <c r="QRW1036" s="232"/>
      <c r="QRX1036" s="35"/>
      <c r="QRY1036" s="232"/>
      <c r="QRZ1036" s="35"/>
      <c r="QSA1036" s="232"/>
      <c r="QSB1036" s="35"/>
      <c r="QSC1036" s="232"/>
      <c r="QSD1036" s="35"/>
      <c r="QSE1036" s="232"/>
      <c r="QSF1036" s="35"/>
      <c r="QSG1036" s="232"/>
      <c r="QSH1036" s="35"/>
      <c r="QSI1036" s="232"/>
      <c r="QSJ1036" s="35"/>
      <c r="QSK1036" s="232"/>
      <c r="QSL1036" s="35"/>
      <c r="QSM1036" s="232"/>
      <c r="QSN1036" s="35"/>
      <c r="QSO1036" s="232"/>
      <c r="QSP1036" s="35"/>
      <c r="QSQ1036" s="232"/>
      <c r="QSR1036" s="35"/>
      <c r="QSS1036" s="232"/>
      <c r="QST1036" s="35"/>
      <c r="QSU1036" s="232"/>
      <c r="QSV1036" s="35"/>
      <c r="QSW1036" s="232"/>
      <c r="QSX1036" s="35"/>
      <c r="QSY1036" s="232"/>
      <c r="QSZ1036" s="35"/>
      <c r="QTA1036" s="232"/>
      <c r="QTB1036" s="35"/>
      <c r="QTC1036" s="232"/>
      <c r="QTD1036" s="35"/>
      <c r="QTE1036" s="232"/>
      <c r="QTF1036" s="35"/>
      <c r="QTG1036" s="232"/>
      <c r="QTH1036" s="35"/>
      <c r="QTI1036" s="232"/>
      <c r="QTJ1036" s="35"/>
      <c r="QTK1036" s="232"/>
      <c r="QTL1036" s="35"/>
      <c r="QTM1036" s="232"/>
      <c r="QTN1036" s="35"/>
      <c r="QTO1036" s="232"/>
      <c r="QTP1036" s="35"/>
      <c r="QTQ1036" s="232"/>
      <c r="QTR1036" s="35"/>
      <c r="QTS1036" s="232"/>
      <c r="QTT1036" s="35"/>
      <c r="QTU1036" s="232"/>
      <c r="QTV1036" s="35"/>
      <c r="QTW1036" s="232"/>
      <c r="QTX1036" s="35"/>
      <c r="QTY1036" s="232"/>
      <c r="QTZ1036" s="35"/>
      <c r="QUA1036" s="232"/>
      <c r="QUB1036" s="35"/>
      <c r="QUC1036" s="232"/>
      <c r="QUD1036" s="35"/>
      <c r="QUE1036" s="232"/>
      <c r="QUF1036" s="35"/>
      <c r="QUG1036" s="232"/>
      <c r="QUH1036" s="35"/>
      <c r="QUI1036" s="232"/>
      <c r="QUJ1036" s="35"/>
      <c r="QUK1036" s="232"/>
      <c r="QUL1036" s="35"/>
      <c r="QUM1036" s="232"/>
      <c r="QUN1036" s="35"/>
      <c r="QUO1036" s="232"/>
      <c r="QUP1036" s="35"/>
      <c r="QUQ1036" s="232"/>
      <c r="QUR1036" s="35"/>
      <c r="QUS1036" s="232"/>
      <c r="QUT1036" s="35"/>
      <c r="QUU1036" s="232"/>
      <c r="QUV1036" s="35"/>
      <c r="QUW1036" s="232"/>
      <c r="QUX1036" s="35"/>
      <c r="QUY1036" s="232"/>
      <c r="QUZ1036" s="35"/>
      <c r="QVA1036" s="232"/>
      <c r="QVB1036" s="35"/>
      <c r="QVC1036" s="232"/>
      <c r="QVD1036" s="35"/>
      <c r="QVE1036" s="232"/>
      <c r="QVF1036" s="35"/>
      <c r="QVG1036" s="232"/>
      <c r="QVH1036" s="35"/>
      <c r="QVI1036" s="232"/>
      <c r="QVJ1036" s="35"/>
      <c r="QVK1036" s="232"/>
      <c r="QVL1036" s="35"/>
      <c r="QVM1036" s="232"/>
      <c r="QVN1036" s="35"/>
      <c r="QVO1036" s="232"/>
      <c r="QVP1036" s="35"/>
      <c r="QVQ1036" s="232"/>
      <c r="QVR1036" s="35"/>
      <c r="QVS1036" s="232"/>
      <c r="QVT1036" s="35"/>
      <c r="QVU1036" s="232"/>
      <c r="QVV1036" s="35"/>
      <c r="QVW1036" s="232"/>
      <c r="QVX1036" s="35"/>
      <c r="QVY1036" s="232"/>
      <c r="QVZ1036" s="35"/>
      <c r="QWA1036" s="232"/>
      <c r="QWB1036" s="35"/>
      <c r="QWC1036" s="232"/>
      <c r="QWD1036" s="35"/>
      <c r="QWE1036" s="232"/>
      <c r="QWF1036" s="35"/>
      <c r="QWG1036" s="232"/>
      <c r="QWH1036" s="35"/>
      <c r="QWI1036" s="232"/>
      <c r="QWJ1036" s="35"/>
      <c r="QWK1036" s="232"/>
      <c r="QWL1036" s="35"/>
      <c r="QWM1036" s="232"/>
      <c r="QWN1036" s="35"/>
      <c r="QWO1036" s="232"/>
      <c r="QWP1036" s="35"/>
      <c r="QWQ1036" s="232"/>
      <c r="QWR1036" s="35"/>
      <c r="QWS1036" s="232"/>
      <c r="QWT1036" s="35"/>
      <c r="QWU1036" s="232"/>
      <c r="QWV1036" s="35"/>
      <c r="QWW1036" s="232"/>
      <c r="QWX1036" s="35"/>
      <c r="QWY1036" s="232"/>
      <c r="QWZ1036" s="35"/>
      <c r="QXA1036" s="232"/>
      <c r="QXB1036" s="35"/>
      <c r="QXC1036" s="232"/>
      <c r="QXD1036" s="35"/>
      <c r="QXE1036" s="232"/>
      <c r="QXF1036" s="35"/>
      <c r="QXG1036" s="232"/>
      <c r="QXH1036" s="35"/>
      <c r="QXI1036" s="232"/>
      <c r="QXJ1036" s="35"/>
      <c r="QXK1036" s="232"/>
      <c r="QXL1036" s="35"/>
      <c r="QXM1036" s="232"/>
      <c r="QXN1036" s="35"/>
      <c r="QXO1036" s="232"/>
      <c r="QXP1036" s="35"/>
      <c r="QXQ1036" s="232"/>
      <c r="QXR1036" s="35"/>
      <c r="QXS1036" s="232"/>
      <c r="QXT1036" s="35"/>
      <c r="QXU1036" s="232"/>
      <c r="QXV1036" s="35"/>
      <c r="QXW1036" s="232"/>
      <c r="QXX1036" s="35"/>
      <c r="QXY1036" s="232"/>
      <c r="QXZ1036" s="35"/>
      <c r="QYA1036" s="232"/>
      <c r="QYB1036" s="35"/>
      <c r="QYC1036" s="232"/>
      <c r="QYD1036" s="35"/>
      <c r="QYE1036" s="232"/>
      <c r="QYF1036" s="35"/>
      <c r="QYG1036" s="232"/>
      <c r="QYH1036" s="35"/>
      <c r="QYI1036" s="232"/>
      <c r="QYJ1036" s="35"/>
      <c r="QYK1036" s="232"/>
      <c r="QYL1036" s="35"/>
      <c r="QYM1036" s="232"/>
      <c r="QYN1036" s="35"/>
      <c r="QYO1036" s="232"/>
      <c r="QYP1036" s="35"/>
      <c r="QYQ1036" s="232"/>
      <c r="QYR1036" s="35"/>
      <c r="QYS1036" s="232"/>
      <c r="QYT1036" s="35"/>
      <c r="QYU1036" s="232"/>
      <c r="QYV1036" s="35"/>
      <c r="QYW1036" s="232"/>
      <c r="QYX1036" s="35"/>
      <c r="QYY1036" s="232"/>
      <c r="QYZ1036" s="35"/>
      <c r="QZA1036" s="232"/>
      <c r="QZB1036" s="35"/>
      <c r="QZC1036" s="232"/>
      <c r="QZD1036" s="35"/>
      <c r="QZE1036" s="232"/>
      <c r="QZF1036" s="35"/>
      <c r="QZG1036" s="232"/>
      <c r="QZH1036" s="35"/>
      <c r="QZI1036" s="232"/>
      <c r="QZJ1036" s="35"/>
      <c r="QZK1036" s="232"/>
      <c r="QZL1036" s="35"/>
      <c r="QZM1036" s="232"/>
      <c r="QZN1036" s="35"/>
      <c r="QZO1036" s="232"/>
      <c r="QZP1036" s="35"/>
      <c r="QZQ1036" s="232"/>
      <c r="QZR1036" s="35"/>
      <c r="QZS1036" s="232"/>
      <c r="QZT1036" s="35"/>
      <c r="QZU1036" s="232"/>
      <c r="QZV1036" s="35"/>
      <c r="QZW1036" s="232"/>
      <c r="QZX1036" s="35"/>
      <c r="QZY1036" s="232"/>
      <c r="QZZ1036" s="35"/>
      <c r="RAA1036" s="232"/>
      <c r="RAB1036" s="35"/>
      <c r="RAC1036" s="232"/>
      <c r="RAD1036" s="35"/>
      <c r="RAE1036" s="232"/>
      <c r="RAF1036" s="35"/>
      <c r="RAG1036" s="232"/>
      <c r="RAH1036" s="35"/>
      <c r="RAI1036" s="232"/>
      <c r="RAJ1036" s="35"/>
      <c r="RAK1036" s="232"/>
      <c r="RAL1036" s="35"/>
      <c r="RAM1036" s="232"/>
      <c r="RAN1036" s="35"/>
      <c r="RAO1036" s="232"/>
      <c r="RAP1036" s="35"/>
      <c r="RAQ1036" s="232"/>
      <c r="RAR1036" s="35"/>
      <c r="RAS1036" s="232"/>
      <c r="RAT1036" s="35"/>
      <c r="RAU1036" s="232"/>
      <c r="RAV1036" s="35"/>
      <c r="RAW1036" s="232"/>
      <c r="RAX1036" s="35"/>
      <c r="RAY1036" s="232"/>
      <c r="RAZ1036" s="35"/>
      <c r="RBA1036" s="232"/>
      <c r="RBB1036" s="35"/>
      <c r="RBC1036" s="232"/>
      <c r="RBD1036" s="35"/>
      <c r="RBE1036" s="232"/>
      <c r="RBF1036" s="35"/>
      <c r="RBG1036" s="232"/>
      <c r="RBH1036" s="35"/>
      <c r="RBI1036" s="232"/>
      <c r="RBJ1036" s="35"/>
      <c r="RBK1036" s="232"/>
      <c r="RBL1036" s="35"/>
      <c r="RBM1036" s="232"/>
      <c r="RBN1036" s="35"/>
      <c r="RBO1036" s="232"/>
      <c r="RBP1036" s="35"/>
      <c r="RBQ1036" s="232"/>
      <c r="RBR1036" s="35"/>
      <c r="RBS1036" s="232"/>
      <c r="RBT1036" s="35"/>
      <c r="RBU1036" s="232"/>
      <c r="RBV1036" s="35"/>
      <c r="RBW1036" s="232"/>
      <c r="RBX1036" s="35"/>
      <c r="RBY1036" s="232"/>
      <c r="RBZ1036" s="35"/>
      <c r="RCA1036" s="232"/>
      <c r="RCB1036" s="35"/>
      <c r="RCC1036" s="232"/>
      <c r="RCD1036" s="35"/>
      <c r="RCE1036" s="232"/>
      <c r="RCF1036" s="35"/>
      <c r="RCG1036" s="232"/>
      <c r="RCH1036" s="35"/>
      <c r="RCI1036" s="232"/>
      <c r="RCJ1036" s="35"/>
      <c r="RCK1036" s="232"/>
      <c r="RCL1036" s="35"/>
      <c r="RCM1036" s="232"/>
      <c r="RCN1036" s="35"/>
      <c r="RCO1036" s="232"/>
      <c r="RCP1036" s="35"/>
      <c r="RCQ1036" s="232"/>
      <c r="RCR1036" s="35"/>
      <c r="RCS1036" s="232"/>
      <c r="RCT1036" s="35"/>
      <c r="RCU1036" s="232"/>
      <c r="RCV1036" s="35"/>
      <c r="RCW1036" s="232"/>
      <c r="RCX1036" s="35"/>
      <c r="RCY1036" s="232"/>
      <c r="RCZ1036" s="35"/>
      <c r="RDA1036" s="232"/>
      <c r="RDB1036" s="35"/>
      <c r="RDC1036" s="232"/>
      <c r="RDD1036" s="35"/>
      <c r="RDE1036" s="232"/>
      <c r="RDF1036" s="35"/>
      <c r="RDG1036" s="232"/>
      <c r="RDH1036" s="35"/>
      <c r="RDI1036" s="232"/>
      <c r="RDJ1036" s="35"/>
      <c r="RDK1036" s="232"/>
      <c r="RDL1036" s="35"/>
      <c r="RDM1036" s="232"/>
      <c r="RDN1036" s="35"/>
      <c r="RDO1036" s="232"/>
      <c r="RDP1036" s="35"/>
      <c r="RDQ1036" s="232"/>
      <c r="RDR1036" s="35"/>
      <c r="RDS1036" s="232"/>
      <c r="RDT1036" s="35"/>
      <c r="RDU1036" s="232"/>
      <c r="RDV1036" s="35"/>
      <c r="RDW1036" s="232"/>
      <c r="RDX1036" s="35"/>
      <c r="RDY1036" s="232"/>
      <c r="RDZ1036" s="35"/>
      <c r="REA1036" s="232"/>
      <c r="REB1036" s="35"/>
      <c r="REC1036" s="232"/>
      <c r="RED1036" s="35"/>
      <c r="REE1036" s="232"/>
      <c r="REF1036" s="35"/>
      <c r="REG1036" s="232"/>
      <c r="REH1036" s="35"/>
      <c r="REI1036" s="232"/>
      <c r="REJ1036" s="35"/>
      <c r="REK1036" s="232"/>
      <c r="REL1036" s="35"/>
      <c r="REM1036" s="232"/>
      <c r="REN1036" s="35"/>
      <c r="REO1036" s="232"/>
      <c r="REP1036" s="35"/>
      <c r="REQ1036" s="232"/>
      <c r="RER1036" s="35"/>
      <c r="RES1036" s="232"/>
      <c r="RET1036" s="35"/>
      <c r="REU1036" s="232"/>
      <c r="REV1036" s="35"/>
      <c r="REW1036" s="232"/>
      <c r="REX1036" s="35"/>
      <c r="REY1036" s="232"/>
      <c r="REZ1036" s="35"/>
      <c r="RFA1036" s="232"/>
      <c r="RFB1036" s="35"/>
      <c r="RFC1036" s="232"/>
      <c r="RFD1036" s="35"/>
      <c r="RFE1036" s="232"/>
      <c r="RFF1036" s="35"/>
      <c r="RFG1036" s="232"/>
      <c r="RFH1036" s="35"/>
      <c r="RFI1036" s="232"/>
      <c r="RFJ1036" s="35"/>
      <c r="RFK1036" s="232"/>
      <c r="RFL1036" s="35"/>
      <c r="RFM1036" s="232"/>
      <c r="RFN1036" s="35"/>
      <c r="RFO1036" s="232"/>
      <c r="RFP1036" s="35"/>
      <c r="RFQ1036" s="232"/>
      <c r="RFR1036" s="35"/>
      <c r="RFS1036" s="232"/>
      <c r="RFT1036" s="35"/>
      <c r="RFU1036" s="232"/>
      <c r="RFV1036" s="35"/>
      <c r="RFW1036" s="232"/>
      <c r="RFX1036" s="35"/>
      <c r="RFY1036" s="232"/>
      <c r="RFZ1036" s="35"/>
      <c r="RGA1036" s="232"/>
      <c r="RGB1036" s="35"/>
      <c r="RGC1036" s="232"/>
      <c r="RGD1036" s="35"/>
      <c r="RGE1036" s="232"/>
      <c r="RGF1036" s="35"/>
      <c r="RGG1036" s="232"/>
      <c r="RGH1036" s="35"/>
      <c r="RGI1036" s="232"/>
      <c r="RGJ1036" s="35"/>
      <c r="RGK1036" s="232"/>
      <c r="RGL1036" s="35"/>
      <c r="RGM1036" s="232"/>
      <c r="RGN1036" s="35"/>
      <c r="RGO1036" s="232"/>
      <c r="RGP1036" s="35"/>
      <c r="RGQ1036" s="232"/>
      <c r="RGR1036" s="35"/>
      <c r="RGS1036" s="232"/>
      <c r="RGT1036" s="35"/>
      <c r="RGU1036" s="232"/>
      <c r="RGV1036" s="35"/>
      <c r="RGW1036" s="232"/>
      <c r="RGX1036" s="35"/>
      <c r="RGY1036" s="232"/>
      <c r="RGZ1036" s="35"/>
      <c r="RHA1036" s="232"/>
      <c r="RHB1036" s="35"/>
      <c r="RHC1036" s="232"/>
      <c r="RHD1036" s="35"/>
      <c r="RHE1036" s="232"/>
      <c r="RHF1036" s="35"/>
      <c r="RHG1036" s="232"/>
      <c r="RHH1036" s="35"/>
      <c r="RHI1036" s="232"/>
      <c r="RHJ1036" s="35"/>
      <c r="RHK1036" s="232"/>
      <c r="RHL1036" s="35"/>
      <c r="RHM1036" s="232"/>
      <c r="RHN1036" s="35"/>
      <c r="RHO1036" s="232"/>
      <c r="RHP1036" s="35"/>
      <c r="RHQ1036" s="232"/>
      <c r="RHR1036" s="35"/>
      <c r="RHS1036" s="232"/>
      <c r="RHT1036" s="35"/>
      <c r="RHU1036" s="232"/>
      <c r="RHV1036" s="35"/>
      <c r="RHW1036" s="232"/>
      <c r="RHX1036" s="35"/>
      <c r="RHY1036" s="232"/>
      <c r="RHZ1036" s="35"/>
      <c r="RIA1036" s="232"/>
      <c r="RIB1036" s="35"/>
      <c r="RIC1036" s="232"/>
      <c r="RID1036" s="35"/>
      <c r="RIE1036" s="232"/>
      <c r="RIF1036" s="35"/>
      <c r="RIG1036" s="232"/>
      <c r="RIH1036" s="35"/>
      <c r="RII1036" s="232"/>
      <c r="RIJ1036" s="35"/>
      <c r="RIK1036" s="232"/>
      <c r="RIL1036" s="35"/>
      <c r="RIM1036" s="232"/>
      <c r="RIN1036" s="35"/>
      <c r="RIO1036" s="232"/>
      <c r="RIP1036" s="35"/>
      <c r="RIQ1036" s="232"/>
      <c r="RIR1036" s="35"/>
      <c r="RIS1036" s="232"/>
      <c r="RIT1036" s="35"/>
      <c r="RIU1036" s="232"/>
      <c r="RIV1036" s="35"/>
      <c r="RIW1036" s="232"/>
      <c r="RIX1036" s="35"/>
      <c r="RIY1036" s="232"/>
      <c r="RIZ1036" s="35"/>
      <c r="RJA1036" s="232"/>
      <c r="RJB1036" s="35"/>
      <c r="RJC1036" s="232"/>
      <c r="RJD1036" s="35"/>
      <c r="RJE1036" s="232"/>
      <c r="RJF1036" s="35"/>
      <c r="RJG1036" s="232"/>
      <c r="RJH1036" s="35"/>
      <c r="RJI1036" s="232"/>
      <c r="RJJ1036" s="35"/>
      <c r="RJK1036" s="232"/>
      <c r="RJL1036" s="35"/>
      <c r="RJM1036" s="232"/>
      <c r="RJN1036" s="35"/>
      <c r="RJO1036" s="232"/>
      <c r="RJP1036" s="35"/>
      <c r="RJQ1036" s="232"/>
      <c r="RJR1036" s="35"/>
      <c r="RJS1036" s="232"/>
      <c r="RJT1036" s="35"/>
      <c r="RJU1036" s="232"/>
      <c r="RJV1036" s="35"/>
      <c r="RJW1036" s="232"/>
      <c r="RJX1036" s="35"/>
      <c r="RJY1036" s="232"/>
      <c r="RJZ1036" s="35"/>
      <c r="RKA1036" s="232"/>
      <c r="RKB1036" s="35"/>
      <c r="RKC1036" s="232"/>
      <c r="RKD1036" s="35"/>
      <c r="RKE1036" s="232"/>
      <c r="RKF1036" s="35"/>
      <c r="RKG1036" s="232"/>
      <c r="RKH1036" s="35"/>
      <c r="RKI1036" s="232"/>
      <c r="RKJ1036" s="35"/>
      <c r="RKK1036" s="232"/>
      <c r="RKL1036" s="35"/>
      <c r="RKM1036" s="232"/>
      <c r="RKN1036" s="35"/>
      <c r="RKO1036" s="232"/>
      <c r="RKP1036" s="35"/>
      <c r="RKQ1036" s="232"/>
      <c r="RKR1036" s="35"/>
      <c r="RKS1036" s="232"/>
      <c r="RKT1036" s="35"/>
      <c r="RKU1036" s="232"/>
      <c r="RKV1036" s="35"/>
      <c r="RKW1036" s="232"/>
      <c r="RKX1036" s="35"/>
      <c r="RKY1036" s="232"/>
      <c r="RKZ1036" s="35"/>
      <c r="RLA1036" s="232"/>
      <c r="RLB1036" s="35"/>
      <c r="RLC1036" s="232"/>
      <c r="RLD1036" s="35"/>
      <c r="RLE1036" s="232"/>
      <c r="RLF1036" s="35"/>
      <c r="RLG1036" s="232"/>
      <c r="RLH1036" s="35"/>
      <c r="RLI1036" s="232"/>
      <c r="RLJ1036" s="35"/>
      <c r="RLK1036" s="232"/>
      <c r="RLL1036" s="35"/>
      <c r="RLM1036" s="232"/>
      <c r="RLN1036" s="35"/>
      <c r="RLO1036" s="232"/>
      <c r="RLP1036" s="35"/>
      <c r="RLQ1036" s="232"/>
      <c r="RLR1036" s="35"/>
      <c r="RLS1036" s="232"/>
      <c r="RLT1036" s="35"/>
      <c r="RLU1036" s="232"/>
      <c r="RLV1036" s="35"/>
      <c r="RLW1036" s="232"/>
      <c r="RLX1036" s="35"/>
      <c r="RLY1036" s="232"/>
      <c r="RLZ1036" s="35"/>
      <c r="RMA1036" s="232"/>
      <c r="RMB1036" s="35"/>
      <c r="RMC1036" s="232"/>
      <c r="RMD1036" s="35"/>
      <c r="RME1036" s="232"/>
      <c r="RMF1036" s="35"/>
      <c r="RMG1036" s="232"/>
      <c r="RMH1036" s="35"/>
      <c r="RMI1036" s="232"/>
      <c r="RMJ1036" s="35"/>
      <c r="RMK1036" s="232"/>
      <c r="RML1036" s="35"/>
      <c r="RMM1036" s="232"/>
      <c r="RMN1036" s="35"/>
      <c r="RMO1036" s="232"/>
      <c r="RMP1036" s="35"/>
      <c r="RMQ1036" s="232"/>
      <c r="RMR1036" s="35"/>
      <c r="RMS1036" s="232"/>
      <c r="RMT1036" s="35"/>
      <c r="RMU1036" s="232"/>
      <c r="RMV1036" s="35"/>
      <c r="RMW1036" s="232"/>
      <c r="RMX1036" s="35"/>
      <c r="RMY1036" s="232"/>
      <c r="RMZ1036" s="35"/>
      <c r="RNA1036" s="232"/>
      <c r="RNB1036" s="35"/>
      <c r="RNC1036" s="232"/>
      <c r="RND1036" s="35"/>
      <c r="RNE1036" s="232"/>
      <c r="RNF1036" s="35"/>
      <c r="RNG1036" s="232"/>
      <c r="RNH1036" s="35"/>
      <c r="RNI1036" s="232"/>
      <c r="RNJ1036" s="35"/>
      <c r="RNK1036" s="232"/>
      <c r="RNL1036" s="35"/>
      <c r="RNM1036" s="232"/>
      <c r="RNN1036" s="35"/>
      <c r="RNO1036" s="232"/>
      <c r="RNP1036" s="35"/>
      <c r="RNQ1036" s="232"/>
      <c r="RNR1036" s="35"/>
      <c r="RNS1036" s="232"/>
      <c r="RNT1036" s="35"/>
      <c r="RNU1036" s="232"/>
      <c r="RNV1036" s="35"/>
      <c r="RNW1036" s="232"/>
      <c r="RNX1036" s="35"/>
      <c r="RNY1036" s="232"/>
      <c r="RNZ1036" s="35"/>
      <c r="ROA1036" s="232"/>
      <c r="ROB1036" s="35"/>
      <c r="ROC1036" s="232"/>
      <c r="ROD1036" s="35"/>
      <c r="ROE1036" s="232"/>
      <c r="ROF1036" s="35"/>
      <c r="ROG1036" s="232"/>
      <c r="ROH1036" s="35"/>
      <c r="ROI1036" s="232"/>
      <c r="ROJ1036" s="35"/>
      <c r="ROK1036" s="232"/>
      <c r="ROL1036" s="35"/>
      <c r="ROM1036" s="232"/>
      <c r="RON1036" s="35"/>
      <c r="ROO1036" s="232"/>
      <c r="ROP1036" s="35"/>
      <c r="ROQ1036" s="232"/>
      <c r="ROR1036" s="35"/>
      <c r="ROS1036" s="232"/>
      <c r="ROT1036" s="35"/>
      <c r="ROU1036" s="232"/>
      <c r="ROV1036" s="35"/>
      <c r="ROW1036" s="232"/>
      <c r="ROX1036" s="35"/>
      <c r="ROY1036" s="232"/>
      <c r="ROZ1036" s="35"/>
      <c r="RPA1036" s="232"/>
      <c r="RPB1036" s="35"/>
      <c r="RPC1036" s="232"/>
      <c r="RPD1036" s="35"/>
      <c r="RPE1036" s="232"/>
      <c r="RPF1036" s="35"/>
      <c r="RPG1036" s="232"/>
      <c r="RPH1036" s="35"/>
      <c r="RPI1036" s="232"/>
      <c r="RPJ1036" s="35"/>
      <c r="RPK1036" s="232"/>
      <c r="RPL1036" s="35"/>
      <c r="RPM1036" s="232"/>
      <c r="RPN1036" s="35"/>
      <c r="RPO1036" s="232"/>
      <c r="RPP1036" s="35"/>
      <c r="RPQ1036" s="232"/>
      <c r="RPR1036" s="35"/>
      <c r="RPS1036" s="232"/>
      <c r="RPT1036" s="35"/>
      <c r="RPU1036" s="232"/>
      <c r="RPV1036" s="35"/>
      <c r="RPW1036" s="232"/>
      <c r="RPX1036" s="35"/>
      <c r="RPY1036" s="232"/>
      <c r="RPZ1036" s="35"/>
      <c r="RQA1036" s="232"/>
      <c r="RQB1036" s="35"/>
      <c r="RQC1036" s="232"/>
      <c r="RQD1036" s="35"/>
      <c r="RQE1036" s="232"/>
      <c r="RQF1036" s="35"/>
      <c r="RQG1036" s="232"/>
      <c r="RQH1036" s="35"/>
      <c r="RQI1036" s="232"/>
      <c r="RQJ1036" s="35"/>
      <c r="RQK1036" s="232"/>
      <c r="RQL1036" s="35"/>
      <c r="RQM1036" s="232"/>
      <c r="RQN1036" s="35"/>
      <c r="RQO1036" s="232"/>
      <c r="RQP1036" s="35"/>
      <c r="RQQ1036" s="232"/>
      <c r="RQR1036" s="35"/>
      <c r="RQS1036" s="232"/>
      <c r="RQT1036" s="35"/>
      <c r="RQU1036" s="232"/>
      <c r="RQV1036" s="35"/>
      <c r="RQW1036" s="232"/>
      <c r="RQX1036" s="35"/>
      <c r="RQY1036" s="232"/>
      <c r="RQZ1036" s="35"/>
      <c r="RRA1036" s="232"/>
      <c r="RRB1036" s="35"/>
      <c r="RRC1036" s="232"/>
      <c r="RRD1036" s="35"/>
      <c r="RRE1036" s="232"/>
      <c r="RRF1036" s="35"/>
      <c r="RRG1036" s="232"/>
      <c r="RRH1036" s="35"/>
      <c r="RRI1036" s="232"/>
      <c r="RRJ1036" s="35"/>
      <c r="RRK1036" s="232"/>
      <c r="RRL1036" s="35"/>
      <c r="RRM1036" s="232"/>
      <c r="RRN1036" s="35"/>
      <c r="RRO1036" s="232"/>
      <c r="RRP1036" s="35"/>
      <c r="RRQ1036" s="232"/>
      <c r="RRR1036" s="35"/>
      <c r="RRS1036" s="232"/>
      <c r="RRT1036" s="35"/>
      <c r="RRU1036" s="232"/>
      <c r="RRV1036" s="35"/>
      <c r="RRW1036" s="232"/>
      <c r="RRX1036" s="35"/>
      <c r="RRY1036" s="232"/>
      <c r="RRZ1036" s="35"/>
      <c r="RSA1036" s="232"/>
      <c r="RSB1036" s="35"/>
      <c r="RSC1036" s="232"/>
      <c r="RSD1036" s="35"/>
      <c r="RSE1036" s="232"/>
      <c r="RSF1036" s="35"/>
      <c r="RSG1036" s="232"/>
      <c r="RSH1036" s="35"/>
      <c r="RSI1036" s="232"/>
      <c r="RSJ1036" s="35"/>
      <c r="RSK1036" s="232"/>
      <c r="RSL1036" s="35"/>
      <c r="RSM1036" s="232"/>
      <c r="RSN1036" s="35"/>
      <c r="RSO1036" s="232"/>
      <c r="RSP1036" s="35"/>
      <c r="RSQ1036" s="232"/>
      <c r="RSR1036" s="35"/>
      <c r="RSS1036" s="232"/>
      <c r="RST1036" s="35"/>
      <c r="RSU1036" s="232"/>
      <c r="RSV1036" s="35"/>
      <c r="RSW1036" s="232"/>
      <c r="RSX1036" s="35"/>
      <c r="RSY1036" s="232"/>
      <c r="RSZ1036" s="35"/>
      <c r="RTA1036" s="232"/>
      <c r="RTB1036" s="35"/>
      <c r="RTC1036" s="232"/>
      <c r="RTD1036" s="35"/>
      <c r="RTE1036" s="232"/>
      <c r="RTF1036" s="35"/>
      <c r="RTG1036" s="232"/>
      <c r="RTH1036" s="35"/>
      <c r="RTI1036" s="232"/>
      <c r="RTJ1036" s="35"/>
      <c r="RTK1036" s="232"/>
      <c r="RTL1036" s="35"/>
      <c r="RTM1036" s="232"/>
      <c r="RTN1036" s="35"/>
      <c r="RTO1036" s="232"/>
      <c r="RTP1036" s="35"/>
      <c r="RTQ1036" s="232"/>
      <c r="RTR1036" s="35"/>
      <c r="RTS1036" s="232"/>
      <c r="RTT1036" s="35"/>
      <c r="RTU1036" s="232"/>
      <c r="RTV1036" s="35"/>
      <c r="RTW1036" s="232"/>
      <c r="RTX1036" s="35"/>
      <c r="RTY1036" s="232"/>
      <c r="RTZ1036" s="35"/>
      <c r="RUA1036" s="232"/>
      <c r="RUB1036" s="35"/>
      <c r="RUC1036" s="232"/>
      <c r="RUD1036" s="35"/>
      <c r="RUE1036" s="232"/>
      <c r="RUF1036" s="35"/>
      <c r="RUG1036" s="232"/>
      <c r="RUH1036" s="35"/>
      <c r="RUI1036" s="232"/>
      <c r="RUJ1036" s="35"/>
      <c r="RUK1036" s="232"/>
      <c r="RUL1036" s="35"/>
      <c r="RUM1036" s="232"/>
      <c r="RUN1036" s="35"/>
      <c r="RUO1036" s="232"/>
      <c r="RUP1036" s="35"/>
      <c r="RUQ1036" s="232"/>
      <c r="RUR1036" s="35"/>
      <c r="RUS1036" s="232"/>
      <c r="RUT1036" s="35"/>
      <c r="RUU1036" s="232"/>
      <c r="RUV1036" s="35"/>
      <c r="RUW1036" s="232"/>
      <c r="RUX1036" s="35"/>
      <c r="RUY1036" s="232"/>
      <c r="RUZ1036" s="35"/>
      <c r="RVA1036" s="232"/>
      <c r="RVB1036" s="35"/>
      <c r="RVC1036" s="232"/>
      <c r="RVD1036" s="35"/>
      <c r="RVE1036" s="232"/>
      <c r="RVF1036" s="35"/>
      <c r="RVG1036" s="232"/>
      <c r="RVH1036" s="35"/>
      <c r="RVI1036" s="232"/>
      <c r="RVJ1036" s="35"/>
      <c r="RVK1036" s="232"/>
      <c r="RVL1036" s="35"/>
      <c r="RVM1036" s="232"/>
      <c r="RVN1036" s="35"/>
      <c r="RVO1036" s="232"/>
      <c r="RVP1036" s="35"/>
      <c r="RVQ1036" s="232"/>
      <c r="RVR1036" s="35"/>
      <c r="RVS1036" s="232"/>
      <c r="RVT1036" s="35"/>
      <c r="RVU1036" s="232"/>
      <c r="RVV1036" s="35"/>
      <c r="RVW1036" s="232"/>
      <c r="RVX1036" s="35"/>
      <c r="RVY1036" s="232"/>
      <c r="RVZ1036" s="35"/>
      <c r="RWA1036" s="232"/>
      <c r="RWB1036" s="35"/>
      <c r="RWC1036" s="232"/>
      <c r="RWD1036" s="35"/>
      <c r="RWE1036" s="232"/>
      <c r="RWF1036" s="35"/>
      <c r="RWG1036" s="232"/>
      <c r="RWH1036" s="35"/>
      <c r="RWI1036" s="232"/>
      <c r="RWJ1036" s="35"/>
      <c r="RWK1036" s="232"/>
      <c r="RWL1036" s="35"/>
      <c r="RWM1036" s="232"/>
      <c r="RWN1036" s="35"/>
      <c r="RWO1036" s="232"/>
      <c r="RWP1036" s="35"/>
      <c r="RWQ1036" s="232"/>
      <c r="RWR1036" s="35"/>
      <c r="RWS1036" s="232"/>
      <c r="RWT1036" s="35"/>
      <c r="RWU1036" s="232"/>
      <c r="RWV1036" s="35"/>
      <c r="RWW1036" s="232"/>
      <c r="RWX1036" s="35"/>
      <c r="RWY1036" s="232"/>
      <c r="RWZ1036" s="35"/>
      <c r="RXA1036" s="232"/>
      <c r="RXB1036" s="35"/>
      <c r="RXC1036" s="232"/>
      <c r="RXD1036" s="35"/>
      <c r="RXE1036" s="232"/>
      <c r="RXF1036" s="35"/>
      <c r="RXG1036" s="232"/>
      <c r="RXH1036" s="35"/>
      <c r="RXI1036" s="232"/>
      <c r="RXJ1036" s="35"/>
      <c r="RXK1036" s="232"/>
      <c r="RXL1036" s="35"/>
      <c r="RXM1036" s="232"/>
      <c r="RXN1036" s="35"/>
      <c r="RXO1036" s="232"/>
      <c r="RXP1036" s="35"/>
      <c r="RXQ1036" s="232"/>
      <c r="RXR1036" s="35"/>
      <c r="RXS1036" s="232"/>
      <c r="RXT1036" s="35"/>
      <c r="RXU1036" s="232"/>
      <c r="RXV1036" s="35"/>
      <c r="RXW1036" s="232"/>
      <c r="RXX1036" s="35"/>
      <c r="RXY1036" s="232"/>
      <c r="RXZ1036" s="35"/>
      <c r="RYA1036" s="232"/>
      <c r="RYB1036" s="35"/>
      <c r="RYC1036" s="232"/>
      <c r="RYD1036" s="35"/>
      <c r="RYE1036" s="232"/>
      <c r="RYF1036" s="35"/>
      <c r="RYG1036" s="232"/>
      <c r="RYH1036" s="35"/>
      <c r="RYI1036" s="232"/>
      <c r="RYJ1036" s="35"/>
      <c r="RYK1036" s="232"/>
      <c r="RYL1036" s="35"/>
      <c r="RYM1036" s="232"/>
      <c r="RYN1036" s="35"/>
      <c r="RYO1036" s="232"/>
      <c r="RYP1036" s="35"/>
      <c r="RYQ1036" s="232"/>
      <c r="RYR1036" s="35"/>
      <c r="RYS1036" s="232"/>
      <c r="RYT1036" s="35"/>
      <c r="RYU1036" s="232"/>
      <c r="RYV1036" s="35"/>
      <c r="RYW1036" s="232"/>
      <c r="RYX1036" s="35"/>
      <c r="RYY1036" s="232"/>
      <c r="RYZ1036" s="35"/>
      <c r="RZA1036" s="232"/>
      <c r="RZB1036" s="35"/>
      <c r="RZC1036" s="232"/>
      <c r="RZD1036" s="35"/>
      <c r="RZE1036" s="232"/>
      <c r="RZF1036" s="35"/>
      <c r="RZG1036" s="232"/>
      <c r="RZH1036" s="35"/>
      <c r="RZI1036" s="232"/>
      <c r="RZJ1036" s="35"/>
      <c r="RZK1036" s="232"/>
      <c r="RZL1036" s="35"/>
      <c r="RZM1036" s="232"/>
      <c r="RZN1036" s="35"/>
      <c r="RZO1036" s="232"/>
      <c r="RZP1036" s="35"/>
      <c r="RZQ1036" s="232"/>
      <c r="RZR1036" s="35"/>
      <c r="RZS1036" s="232"/>
      <c r="RZT1036" s="35"/>
      <c r="RZU1036" s="232"/>
      <c r="RZV1036" s="35"/>
      <c r="RZW1036" s="232"/>
      <c r="RZX1036" s="35"/>
      <c r="RZY1036" s="232"/>
      <c r="RZZ1036" s="35"/>
      <c r="SAA1036" s="232"/>
      <c r="SAB1036" s="35"/>
      <c r="SAC1036" s="232"/>
      <c r="SAD1036" s="35"/>
      <c r="SAE1036" s="232"/>
      <c r="SAF1036" s="35"/>
      <c r="SAG1036" s="232"/>
      <c r="SAH1036" s="35"/>
      <c r="SAI1036" s="232"/>
      <c r="SAJ1036" s="35"/>
      <c r="SAK1036" s="232"/>
      <c r="SAL1036" s="35"/>
      <c r="SAM1036" s="232"/>
      <c r="SAN1036" s="35"/>
      <c r="SAO1036" s="232"/>
      <c r="SAP1036" s="35"/>
      <c r="SAQ1036" s="232"/>
      <c r="SAR1036" s="35"/>
      <c r="SAS1036" s="232"/>
      <c r="SAT1036" s="35"/>
      <c r="SAU1036" s="232"/>
      <c r="SAV1036" s="35"/>
      <c r="SAW1036" s="232"/>
      <c r="SAX1036" s="35"/>
      <c r="SAY1036" s="232"/>
      <c r="SAZ1036" s="35"/>
      <c r="SBA1036" s="232"/>
      <c r="SBB1036" s="35"/>
      <c r="SBC1036" s="232"/>
      <c r="SBD1036" s="35"/>
      <c r="SBE1036" s="232"/>
      <c r="SBF1036" s="35"/>
      <c r="SBG1036" s="232"/>
      <c r="SBH1036" s="35"/>
      <c r="SBI1036" s="232"/>
      <c r="SBJ1036" s="35"/>
      <c r="SBK1036" s="232"/>
      <c r="SBL1036" s="35"/>
      <c r="SBM1036" s="232"/>
      <c r="SBN1036" s="35"/>
      <c r="SBO1036" s="232"/>
      <c r="SBP1036" s="35"/>
      <c r="SBQ1036" s="232"/>
      <c r="SBR1036" s="35"/>
      <c r="SBS1036" s="232"/>
      <c r="SBT1036" s="35"/>
      <c r="SBU1036" s="232"/>
      <c r="SBV1036" s="35"/>
      <c r="SBW1036" s="232"/>
      <c r="SBX1036" s="35"/>
      <c r="SBY1036" s="232"/>
      <c r="SBZ1036" s="35"/>
      <c r="SCA1036" s="232"/>
      <c r="SCB1036" s="35"/>
      <c r="SCC1036" s="232"/>
      <c r="SCD1036" s="35"/>
      <c r="SCE1036" s="232"/>
      <c r="SCF1036" s="35"/>
      <c r="SCG1036" s="232"/>
      <c r="SCH1036" s="35"/>
      <c r="SCI1036" s="232"/>
      <c r="SCJ1036" s="35"/>
      <c r="SCK1036" s="232"/>
      <c r="SCL1036" s="35"/>
      <c r="SCM1036" s="232"/>
      <c r="SCN1036" s="35"/>
      <c r="SCO1036" s="232"/>
      <c r="SCP1036" s="35"/>
      <c r="SCQ1036" s="232"/>
      <c r="SCR1036" s="35"/>
      <c r="SCS1036" s="232"/>
      <c r="SCT1036" s="35"/>
      <c r="SCU1036" s="232"/>
      <c r="SCV1036" s="35"/>
      <c r="SCW1036" s="232"/>
      <c r="SCX1036" s="35"/>
      <c r="SCY1036" s="232"/>
      <c r="SCZ1036" s="35"/>
      <c r="SDA1036" s="232"/>
      <c r="SDB1036" s="35"/>
      <c r="SDC1036" s="232"/>
      <c r="SDD1036" s="35"/>
      <c r="SDE1036" s="232"/>
      <c r="SDF1036" s="35"/>
      <c r="SDG1036" s="232"/>
      <c r="SDH1036" s="35"/>
      <c r="SDI1036" s="232"/>
      <c r="SDJ1036" s="35"/>
      <c r="SDK1036" s="232"/>
      <c r="SDL1036" s="35"/>
      <c r="SDM1036" s="232"/>
      <c r="SDN1036" s="35"/>
      <c r="SDO1036" s="232"/>
      <c r="SDP1036" s="35"/>
      <c r="SDQ1036" s="232"/>
      <c r="SDR1036" s="35"/>
      <c r="SDS1036" s="232"/>
      <c r="SDT1036" s="35"/>
      <c r="SDU1036" s="232"/>
      <c r="SDV1036" s="35"/>
      <c r="SDW1036" s="232"/>
      <c r="SDX1036" s="35"/>
      <c r="SDY1036" s="232"/>
      <c r="SDZ1036" s="35"/>
      <c r="SEA1036" s="232"/>
      <c r="SEB1036" s="35"/>
      <c r="SEC1036" s="232"/>
      <c r="SED1036" s="35"/>
      <c r="SEE1036" s="232"/>
      <c r="SEF1036" s="35"/>
      <c r="SEG1036" s="232"/>
      <c r="SEH1036" s="35"/>
      <c r="SEI1036" s="232"/>
      <c r="SEJ1036" s="35"/>
      <c r="SEK1036" s="232"/>
      <c r="SEL1036" s="35"/>
      <c r="SEM1036" s="232"/>
      <c r="SEN1036" s="35"/>
      <c r="SEO1036" s="232"/>
      <c r="SEP1036" s="35"/>
      <c r="SEQ1036" s="232"/>
      <c r="SER1036" s="35"/>
      <c r="SES1036" s="232"/>
      <c r="SET1036" s="35"/>
      <c r="SEU1036" s="232"/>
      <c r="SEV1036" s="35"/>
      <c r="SEW1036" s="232"/>
      <c r="SEX1036" s="35"/>
      <c r="SEY1036" s="232"/>
      <c r="SEZ1036" s="35"/>
      <c r="SFA1036" s="232"/>
      <c r="SFB1036" s="35"/>
      <c r="SFC1036" s="232"/>
      <c r="SFD1036" s="35"/>
      <c r="SFE1036" s="232"/>
      <c r="SFF1036" s="35"/>
      <c r="SFG1036" s="232"/>
      <c r="SFH1036" s="35"/>
      <c r="SFI1036" s="232"/>
      <c r="SFJ1036" s="35"/>
      <c r="SFK1036" s="232"/>
      <c r="SFL1036" s="35"/>
      <c r="SFM1036" s="232"/>
      <c r="SFN1036" s="35"/>
      <c r="SFO1036" s="232"/>
      <c r="SFP1036" s="35"/>
      <c r="SFQ1036" s="232"/>
      <c r="SFR1036" s="35"/>
      <c r="SFS1036" s="232"/>
      <c r="SFT1036" s="35"/>
      <c r="SFU1036" s="232"/>
      <c r="SFV1036" s="35"/>
      <c r="SFW1036" s="232"/>
      <c r="SFX1036" s="35"/>
      <c r="SFY1036" s="232"/>
      <c r="SFZ1036" s="35"/>
      <c r="SGA1036" s="232"/>
      <c r="SGB1036" s="35"/>
      <c r="SGC1036" s="232"/>
      <c r="SGD1036" s="35"/>
      <c r="SGE1036" s="232"/>
      <c r="SGF1036" s="35"/>
      <c r="SGG1036" s="232"/>
      <c r="SGH1036" s="35"/>
      <c r="SGI1036" s="232"/>
      <c r="SGJ1036" s="35"/>
      <c r="SGK1036" s="232"/>
      <c r="SGL1036" s="35"/>
      <c r="SGM1036" s="232"/>
      <c r="SGN1036" s="35"/>
      <c r="SGO1036" s="232"/>
      <c r="SGP1036" s="35"/>
      <c r="SGQ1036" s="232"/>
      <c r="SGR1036" s="35"/>
      <c r="SGS1036" s="232"/>
      <c r="SGT1036" s="35"/>
      <c r="SGU1036" s="232"/>
      <c r="SGV1036" s="35"/>
      <c r="SGW1036" s="232"/>
      <c r="SGX1036" s="35"/>
      <c r="SGY1036" s="232"/>
      <c r="SGZ1036" s="35"/>
      <c r="SHA1036" s="232"/>
      <c r="SHB1036" s="35"/>
      <c r="SHC1036" s="232"/>
      <c r="SHD1036" s="35"/>
      <c r="SHE1036" s="232"/>
      <c r="SHF1036" s="35"/>
      <c r="SHG1036" s="232"/>
      <c r="SHH1036" s="35"/>
      <c r="SHI1036" s="232"/>
      <c r="SHJ1036" s="35"/>
      <c r="SHK1036" s="232"/>
      <c r="SHL1036" s="35"/>
      <c r="SHM1036" s="232"/>
      <c r="SHN1036" s="35"/>
      <c r="SHO1036" s="232"/>
      <c r="SHP1036" s="35"/>
      <c r="SHQ1036" s="232"/>
      <c r="SHR1036" s="35"/>
      <c r="SHS1036" s="232"/>
      <c r="SHT1036" s="35"/>
      <c r="SHU1036" s="232"/>
      <c r="SHV1036" s="35"/>
      <c r="SHW1036" s="232"/>
      <c r="SHX1036" s="35"/>
      <c r="SHY1036" s="232"/>
      <c r="SHZ1036" s="35"/>
      <c r="SIA1036" s="232"/>
      <c r="SIB1036" s="35"/>
      <c r="SIC1036" s="232"/>
      <c r="SID1036" s="35"/>
      <c r="SIE1036" s="232"/>
      <c r="SIF1036" s="35"/>
      <c r="SIG1036" s="232"/>
      <c r="SIH1036" s="35"/>
      <c r="SII1036" s="232"/>
      <c r="SIJ1036" s="35"/>
      <c r="SIK1036" s="232"/>
      <c r="SIL1036" s="35"/>
      <c r="SIM1036" s="232"/>
      <c r="SIN1036" s="35"/>
      <c r="SIO1036" s="232"/>
      <c r="SIP1036" s="35"/>
      <c r="SIQ1036" s="232"/>
      <c r="SIR1036" s="35"/>
      <c r="SIS1036" s="232"/>
      <c r="SIT1036" s="35"/>
      <c r="SIU1036" s="232"/>
      <c r="SIV1036" s="35"/>
      <c r="SIW1036" s="232"/>
      <c r="SIX1036" s="35"/>
      <c r="SIY1036" s="232"/>
      <c r="SIZ1036" s="35"/>
      <c r="SJA1036" s="232"/>
      <c r="SJB1036" s="35"/>
      <c r="SJC1036" s="232"/>
      <c r="SJD1036" s="35"/>
      <c r="SJE1036" s="232"/>
      <c r="SJF1036" s="35"/>
      <c r="SJG1036" s="232"/>
      <c r="SJH1036" s="35"/>
      <c r="SJI1036" s="232"/>
      <c r="SJJ1036" s="35"/>
      <c r="SJK1036" s="232"/>
      <c r="SJL1036" s="35"/>
      <c r="SJM1036" s="232"/>
      <c r="SJN1036" s="35"/>
      <c r="SJO1036" s="232"/>
      <c r="SJP1036" s="35"/>
      <c r="SJQ1036" s="232"/>
      <c r="SJR1036" s="35"/>
      <c r="SJS1036" s="232"/>
      <c r="SJT1036" s="35"/>
      <c r="SJU1036" s="232"/>
      <c r="SJV1036" s="35"/>
      <c r="SJW1036" s="232"/>
      <c r="SJX1036" s="35"/>
      <c r="SJY1036" s="232"/>
      <c r="SJZ1036" s="35"/>
      <c r="SKA1036" s="232"/>
      <c r="SKB1036" s="35"/>
      <c r="SKC1036" s="232"/>
      <c r="SKD1036" s="35"/>
      <c r="SKE1036" s="232"/>
      <c r="SKF1036" s="35"/>
      <c r="SKG1036" s="232"/>
      <c r="SKH1036" s="35"/>
      <c r="SKI1036" s="232"/>
      <c r="SKJ1036" s="35"/>
      <c r="SKK1036" s="232"/>
      <c r="SKL1036" s="35"/>
      <c r="SKM1036" s="232"/>
      <c r="SKN1036" s="35"/>
      <c r="SKO1036" s="232"/>
      <c r="SKP1036" s="35"/>
      <c r="SKQ1036" s="232"/>
      <c r="SKR1036" s="35"/>
      <c r="SKS1036" s="232"/>
      <c r="SKT1036" s="35"/>
      <c r="SKU1036" s="232"/>
      <c r="SKV1036" s="35"/>
      <c r="SKW1036" s="232"/>
      <c r="SKX1036" s="35"/>
      <c r="SKY1036" s="232"/>
      <c r="SKZ1036" s="35"/>
      <c r="SLA1036" s="232"/>
      <c r="SLB1036" s="35"/>
      <c r="SLC1036" s="232"/>
      <c r="SLD1036" s="35"/>
      <c r="SLE1036" s="232"/>
      <c r="SLF1036" s="35"/>
      <c r="SLG1036" s="232"/>
      <c r="SLH1036" s="35"/>
      <c r="SLI1036" s="232"/>
      <c r="SLJ1036" s="35"/>
      <c r="SLK1036" s="232"/>
      <c r="SLL1036" s="35"/>
      <c r="SLM1036" s="232"/>
      <c r="SLN1036" s="35"/>
      <c r="SLO1036" s="232"/>
      <c r="SLP1036" s="35"/>
      <c r="SLQ1036" s="232"/>
      <c r="SLR1036" s="35"/>
      <c r="SLS1036" s="232"/>
      <c r="SLT1036" s="35"/>
      <c r="SLU1036" s="232"/>
      <c r="SLV1036" s="35"/>
      <c r="SLW1036" s="232"/>
      <c r="SLX1036" s="35"/>
      <c r="SLY1036" s="232"/>
      <c r="SLZ1036" s="35"/>
      <c r="SMA1036" s="232"/>
      <c r="SMB1036" s="35"/>
      <c r="SMC1036" s="232"/>
      <c r="SMD1036" s="35"/>
      <c r="SME1036" s="232"/>
      <c r="SMF1036" s="35"/>
      <c r="SMG1036" s="232"/>
      <c r="SMH1036" s="35"/>
      <c r="SMI1036" s="232"/>
      <c r="SMJ1036" s="35"/>
      <c r="SMK1036" s="232"/>
      <c r="SML1036" s="35"/>
      <c r="SMM1036" s="232"/>
      <c r="SMN1036" s="35"/>
      <c r="SMO1036" s="232"/>
      <c r="SMP1036" s="35"/>
      <c r="SMQ1036" s="232"/>
      <c r="SMR1036" s="35"/>
      <c r="SMS1036" s="232"/>
      <c r="SMT1036" s="35"/>
      <c r="SMU1036" s="232"/>
      <c r="SMV1036" s="35"/>
      <c r="SMW1036" s="232"/>
      <c r="SMX1036" s="35"/>
      <c r="SMY1036" s="232"/>
      <c r="SMZ1036" s="35"/>
      <c r="SNA1036" s="232"/>
      <c r="SNB1036" s="35"/>
      <c r="SNC1036" s="232"/>
      <c r="SND1036" s="35"/>
      <c r="SNE1036" s="232"/>
      <c r="SNF1036" s="35"/>
      <c r="SNG1036" s="232"/>
      <c r="SNH1036" s="35"/>
      <c r="SNI1036" s="232"/>
      <c r="SNJ1036" s="35"/>
      <c r="SNK1036" s="232"/>
      <c r="SNL1036" s="35"/>
      <c r="SNM1036" s="232"/>
      <c r="SNN1036" s="35"/>
      <c r="SNO1036" s="232"/>
      <c r="SNP1036" s="35"/>
      <c r="SNQ1036" s="232"/>
      <c r="SNR1036" s="35"/>
      <c r="SNS1036" s="232"/>
      <c r="SNT1036" s="35"/>
      <c r="SNU1036" s="232"/>
      <c r="SNV1036" s="35"/>
      <c r="SNW1036" s="232"/>
      <c r="SNX1036" s="35"/>
      <c r="SNY1036" s="232"/>
      <c r="SNZ1036" s="35"/>
      <c r="SOA1036" s="232"/>
      <c r="SOB1036" s="35"/>
      <c r="SOC1036" s="232"/>
      <c r="SOD1036" s="35"/>
      <c r="SOE1036" s="232"/>
      <c r="SOF1036" s="35"/>
      <c r="SOG1036" s="232"/>
      <c r="SOH1036" s="35"/>
      <c r="SOI1036" s="232"/>
      <c r="SOJ1036" s="35"/>
      <c r="SOK1036" s="232"/>
      <c r="SOL1036" s="35"/>
      <c r="SOM1036" s="232"/>
      <c r="SON1036" s="35"/>
      <c r="SOO1036" s="232"/>
      <c r="SOP1036" s="35"/>
      <c r="SOQ1036" s="232"/>
      <c r="SOR1036" s="35"/>
      <c r="SOS1036" s="232"/>
      <c r="SOT1036" s="35"/>
      <c r="SOU1036" s="232"/>
      <c r="SOV1036" s="35"/>
      <c r="SOW1036" s="232"/>
      <c r="SOX1036" s="35"/>
      <c r="SOY1036" s="232"/>
      <c r="SOZ1036" s="35"/>
      <c r="SPA1036" s="232"/>
      <c r="SPB1036" s="35"/>
      <c r="SPC1036" s="232"/>
      <c r="SPD1036" s="35"/>
      <c r="SPE1036" s="232"/>
      <c r="SPF1036" s="35"/>
      <c r="SPG1036" s="232"/>
      <c r="SPH1036" s="35"/>
      <c r="SPI1036" s="232"/>
      <c r="SPJ1036" s="35"/>
      <c r="SPK1036" s="232"/>
      <c r="SPL1036" s="35"/>
      <c r="SPM1036" s="232"/>
      <c r="SPN1036" s="35"/>
      <c r="SPO1036" s="232"/>
      <c r="SPP1036" s="35"/>
      <c r="SPQ1036" s="232"/>
      <c r="SPR1036" s="35"/>
      <c r="SPS1036" s="232"/>
      <c r="SPT1036" s="35"/>
      <c r="SPU1036" s="232"/>
      <c r="SPV1036" s="35"/>
      <c r="SPW1036" s="232"/>
      <c r="SPX1036" s="35"/>
      <c r="SPY1036" s="232"/>
      <c r="SPZ1036" s="35"/>
      <c r="SQA1036" s="232"/>
      <c r="SQB1036" s="35"/>
      <c r="SQC1036" s="232"/>
      <c r="SQD1036" s="35"/>
      <c r="SQE1036" s="232"/>
      <c r="SQF1036" s="35"/>
      <c r="SQG1036" s="232"/>
      <c r="SQH1036" s="35"/>
      <c r="SQI1036" s="232"/>
      <c r="SQJ1036" s="35"/>
      <c r="SQK1036" s="232"/>
      <c r="SQL1036" s="35"/>
      <c r="SQM1036" s="232"/>
      <c r="SQN1036" s="35"/>
      <c r="SQO1036" s="232"/>
      <c r="SQP1036" s="35"/>
      <c r="SQQ1036" s="232"/>
      <c r="SQR1036" s="35"/>
      <c r="SQS1036" s="232"/>
      <c r="SQT1036" s="35"/>
      <c r="SQU1036" s="232"/>
      <c r="SQV1036" s="35"/>
      <c r="SQW1036" s="232"/>
      <c r="SQX1036" s="35"/>
      <c r="SQY1036" s="232"/>
      <c r="SQZ1036" s="35"/>
      <c r="SRA1036" s="232"/>
      <c r="SRB1036" s="35"/>
      <c r="SRC1036" s="232"/>
      <c r="SRD1036" s="35"/>
      <c r="SRE1036" s="232"/>
      <c r="SRF1036" s="35"/>
      <c r="SRG1036" s="232"/>
      <c r="SRH1036" s="35"/>
      <c r="SRI1036" s="232"/>
      <c r="SRJ1036" s="35"/>
      <c r="SRK1036" s="232"/>
      <c r="SRL1036" s="35"/>
      <c r="SRM1036" s="232"/>
      <c r="SRN1036" s="35"/>
      <c r="SRO1036" s="232"/>
      <c r="SRP1036" s="35"/>
      <c r="SRQ1036" s="232"/>
      <c r="SRR1036" s="35"/>
      <c r="SRS1036" s="232"/>
      <c r="SRT1036" s="35"/>
      <c r="SRU1036" s="232"/>
      <c r="SRV1036" s="35"/>
      <c r="SRW1036" s="232"/>
      <c r="SRX1036" s="35"/>
      <c r="SRY1036" s="232"/>
      <c r="SRZ1036" s="35"/>
      <c r="SSA1036" s="232"/>
      <c r="SSB1036" s="35"/>
      <c r="SSC1036" s="232"/>
      <c r="SSD1036" s="35"/>
      <c r="SSE1036" s="232"/>
      <c r="SSF1036" s="35"/>
      <c r="SSG1036" s="232"/>
      <c r="SSH1036" s="35"/>
      <c r="SSI1036" s="232"/>
      <c r="SSJ1036" s="35"/>
      <c r="SSK1036" s="232"/>
      <c r="SSL1036" s="35"/>
      <c r="SSM1036" s="232"/>
      <c r="SSN1036" s="35"/>
      <c r="SSO1036" s="232"/>
      <c r="SSP1036" s="35"/>
      <c r="SSQ1036" s="232"/>
      <c r="SSR1036" s="35"/>
      <c r="SSS1036" s="232"/>
      <c r="SST1036" s="35"/>
      <c r="SSU1036" s="232"/>
      <c r="SSV1036" s="35"/>
      <c r="SSW1036" s="232"/>
      <c r="SSX1036" s="35"/>
      <c r="SSY1036" s="232"/>
      <c r="SSZ1036" s="35"/>
      <c r="STA1036" s="232"/>
      <c r="STB1036" s="35"/>
      <c r="STC1036" s="232"/>
      <c r="STD1036" s="35"/>
      <c r="STE1036" s="232"/>
      <c r="STF1036" s="35"/>
      <c r="STG1036" s="232"/>
      <c r="STH1036" s="35"/>
      <c r="STI1036" s="232"/>
      <c r="STJ1036" s="35"/>
      <c r="STK1036" s="232"/>
      <c r="STL1036" s="35"/>
      <c r="STM1036" s="232"/>
      <c r="STN1036" s="35"/>
      <c r="STO1036" s="232"/>
      <c r="STP1036" s="35"/>
      <c r="STQ1036" s="232"/>
      <c r="STR1036" s="35"/>
      <c r="STS1036" s="232"/>
      <c r="STT1036" s="35"/>
      <c r="STU1036" s="232"/>
      <c r="STV1036" s="35"/>
      <c r="STW1036" s="232"/>
      <c r="STX1036" s="35"/>
      <c r="STY1036" s="232"/>
      <c r="STZ1036" s="35"/>
      <c r="SUA1036" s="232"/>
      <c r="SUB1036" s="35"/>
      <c r="SUC1036" s="232"/>
      <c r="SUD1036" s="35"/>
      <c r="SUE1036" s="232"/>
      <c r="SUF1036" s="35"/>
      <c r="SUG1036" s="232"/>
      <c r="SUH1036" s="35"/>
      <c r="SUI1036" s="232"/>
      <c r="SUJ1036" s="35"/>
      <c r="SUK1036" s="232"/>
      <c r="SUL1036" s="35"/>
      <c r="SUM1036" s="232"/>
      <c r="SUN1036" s="35"/>
      <c r="SUO1036" s="232"/>
      <c r="SUP1036" s="35"/>
      <c r="SUQ1036" s="232"/>
      <c r="SUR1036" s="35"/>
      <c r="SUS1036" s="232"/>
      <c r="SUT1036" s="35"/>
      <c r="SUU1036" s="232"/>
      <c r="SUV1036" s="35"/>
      <c r="SUW1036" s="232"/>
      <c r="SUX1036" s="35"/>
      <c r="SUY1036" s="232"/>
      <c r="SUZ1036" s="35"/>
      <c r="SVA1036" s="232"/>
      <c r="SVB1036" s="35"/>
      <c r="SVC1036" s="232"/>
      <c r="SVD1036" s="35"/>
      <c r="SVE1036" s="232"/>
      <c r="SVF1036" s="35"/>
      <c r="SVG1036" s="232"/>
      <c r="SVH1036" s="35"/>
      <c r="SVI1036" s="232"/>
      <c r="SVJ1036" s="35"/>
      <c r="SVK1036" s="232"/>
      <c r="SVL1036" s="35"/>
      <c r="SVM1036" s="232"/>
      <c r="SVN1036" s="35"/>
      <c r="SVO1036" s="232"/>
      <c r="SVP1036" s="35"/>
      <c r="SVQ1036" s="232"/>
      <c r="SVR1036" s="35"/>
      <c r="SVS1036" s="232"/>
      <c r="SVT1036" s="35"/>
      <c r="SVU1036" s="232"/>
      <c r="SVV1036" s="35"/>
      <c r="SVW1036" s="232"/>
      <c r="SVX1036" s="35"/>
      <c r="SVY1036" s="232"/>
      <c r="SVZ1036" s="35"/>
      <c r="SWA1036" s="232"/>
      <c r="SWB1036" s="35"/>
      <c r="SWC1036" s="232"/>
      <c r="SWD1036" s="35"/>
      <c r="SWE1036" s="232"/>
      <c r="SWF1036" s="35"/>
      <c r="SWG1036" s="232"/>
      <c r="SWH1036" s="35"/>
      <c r="SWI1036" s="232"/>
      <c r="SWJ1036" s="35"/>
      <c r="SWK1036" s="232"/>
      <c r="SWL1036" s="35"/>
      <c r="SWM1036" s="232"/>
      <c r="SWN1036" s="35"/>
      <c r="SWO1036" s="232"/>
      <c r="SWP1036" s="35"/>
      <c r="SWQ1036" s="232"/>
      <c r="SWR1036" s="35"/>
      <c r="SWS1036" s="232"/>
      <c r="SWT1036" s="35"/>
      <c r="SWU1036" s="232"/>
      <c r="SWV1036" s="35"/>
      <c r="SWW1036" s="232"/>
      <c r="SWX1036" s="35"/>
      <c r="SWY1036" s="232"/>
      <c r="SWZ1036" s="35"/>
      <c r="SXA1036" s="232"/>
      <c r="SXB1036" s="35"/>
      <c r="SXC1036" s="232"/>
      <c r="SXD1036" s="35"/>
      <c r="SXE1036" s="232"/>
      <c r="SXF1036" s="35"/>
      <c r="SXG1036" s="232"/>
      <c r="SXH1036" s="35"/>
      <c r="SXI1036" s="232"/>
      <c r="SXJ1036" s="35"/>
      <c r="SXK1036" s="232"/>
      <c r="SXL1036" s="35"/>
      <c r="SXM1036" s="232"/>
      <c r="SXN1036" s="35"/>
      <c r="SXO1036" s="232"/>
      <c r="SXP1036" s="35"/>
      <c r="SXQ1036" s="232"/>
      <c r="SXR1036" s="35"/>
      <c r="SXS1036" s="232"/>
      <c r="SXT1036" s="35"/>
      <c r="SXU1036" s="232"/>
      <c r="SXV1036" s="35"/>
      <c r="SXW1036" s="232"/>
      <c r="SXX1036" s="35"/>
      <c r="SXY1036" s="232"/>
      <c r="SXZ1036" s="35"/>
      <c r="SYA1036" s="232"/>
      <c r="SYB1036" s="35"/>
      <c r="SYC1036" s="232"/>
      <c r="SYD1036" s="35"/>
      <c r="SYE1036" s="232"/>
      <c r="SYF1036" s="35"/>
      <c r="SYG1036" s="232"/>
      <c r="SYH1036" s="35"/>
      <c r="SYI1036" s="232"/>
      <c r="SYJ1036" s="35"/>
      <c r="SYK1036" s="232"/>
      <c r="SYL1036" s="35"/>
      <c r="SYM1036" s="232"/>
      <c r="SYN1036" s="35"/>
      <c r="SYO1036" s="232"/>
      <c r="SYP1036" s="35"/>
      <c r="SYQ1036" s="232"/>
      <c r="SYR1036" s="35"/>
      <c r="SYS1036" s="232"/>
      <c r="SYT1036" s="35"/>
      <c r="SYU1036" s="232"/>
      <c r="SYV1036" s="35"/>
      <c r="SYW1036" s="232"/>
      <c r="SYX1036" s="35"/>
      <c r="SYY1036" s="232"/>
      <c r="SYZ1036" s="35"/>
      <c r="SZA1036" s="232"/>
      <c r="SZB1036" s="35"/>
      <c r="SZC1036" s="232"/>
      <c r="SZD1036" s="35"/>
      <c r="SZE1036" s="232"/>
      <c r="SZF1036" s="35"/>
      <c r="SZG1036" s="232"/>
      <c r="SZH1036" s="35"/>
      <c r="SZI1036" s="232"/>
      <c r="SZJ1036" s="35"/>
      <c r="SZK1036" s="232"/>
      <c r="SZL1036" s="35"/>
      <c r="SZM1036" s="232"/>
      <c r="SZN1036" s="35"/>
      <c r="SZO1036" s="232"/>
      <c r="SZP1036" s="35"/>
      <c r="SZQ1036" s="232"/>
      <c r="SZR1036" s="35"/>
      <c r="SZS1036" s="232"/>
      <c r="SZT1036" s="35"/>
      <c r="SZU1036" s="232"/>
      <c r="SZV1036" s="35"/>
      <c r="SZW1036" s="232"/>
      <c r="SZX1036" s="35"/>
      <c r="SZY1036" s="232"/>
      <c r="SZZ1036" s="35"/>
      <c r="TAA1036" s="232"/>
      <c r="TAB1036" s="35"/>
      <c r="TAC1036" s="232"/>
      <c r="TAD1036" s="35"/>
      <c r="TAE1036" s="232"/>
      <c r="TAF1036" s="35"/>
      <c r="TAG1036" s="232"/>
      <c r="TAH1036" s="35"/>
      <c r="TAI1036" s="232"/>
      <c r="TAJ1036" s="35"/>
      <c r="TAK1036" s="232"/>
      <c r="TAL1036" s="35"/>
      <c r="TAM1036" s="232"/>
      <c r="TAN1036" s="35"/>
      <c r="TAO1036" s="232"/>
      <c r="TAP1036" s="35"/>
      <c r="TAQ1036" s="232"/>
      <c r="TAR1036" s="35"/>
      <c r="TAS1036" s="232"/>
      <c r="TAT1036" s="35"/>
      <c r="TAU1036" s="232"/>
      <c r="TAV1036" s="35"/>
      <c r="TAW1036" s="232"/>
      <c r="TAX1036" s="35"/>
      <c r="TAY1036" s="232"/>
      <c r="TAZ1036" s="35"/>
      <c r="TBA1036" s="232"/>
      <c r="TBB1036" s="35"/>
      <c r="TBC1036" s="232"/>
      <c r="TBD1036" s="35"/>
      <c r="TBE1036" s="232"/>
      <c r="TBF1036" s="35"/>
      <c r="TBG1036" s="232"/>
      <c r="TBH1036" s="35"/>
      <c r="TBI1036" s="232"/>
      <c r="TBJ1036" s="35"/>
      <c r="TBK1036" s="232"/>
      <c r="TBL1036" s="35"/>
      <c r="TBM1036" s="232"/>
      <c r="TBN1036" s="35"/>
      <c r="TBO1036" s="232"/>
      <c r="TBP1036" s="35"/>
      <c r="TBQ1036" s="232"/>
      <c r="TBR1036" s="35"/>
      <c r="TBS1036" s="232"/>
      <c r="TBT1036" s="35"/>
      <c r="TBU1036" s="232"/>
      <c r="TBV1036" s="35"/>
      <c r="TBW1036" s="232"/>
      <c r="TBX1036" s="35"/>
      <c r="TBY1036" s="232"/>
      <c r="TBZ1036" s="35"/>
      <c r="TCA1036" s="232"/>
      <c r="TCB1036" s="35"/>
      <c r="TCC1036" s="232"/>
      <c r="TCD1036" s="35"/>
      <c r="TCE1036" s="232"/>
      <c r="TCF1036" s="35"/>
      <c r="TCG1036" s="232"/>
      <c r="TCH1036" s="35"/>
      <c r="TCI1036" s="232"/>
      <c r="TCJ1036" s="35"/>
      <c r="TCK1036" s="232"/>
      <c r="TCL1036" s="35"/>
      <c r="TCM1036" s="232"/>
      <c r="TCN1036" s="35"/>
      <c r="TCO1036" s="232"/>
      <c r="TCP1036" s="35"/>
      <c r="TCQ1036" s="232"/>
      <c r="TCR1036" s="35"/>
      <c r="TCS1036" s="232"/>
      <c r="TCT1036" s="35"/>
      <c r="TCU1036" s="232"/>
      <c r="TCV1036" s="35"/>
      <c r="TCW1036" s="232"/>
      <c r="TCX1036" s="35"/>
      <c r="TCY1036" s="232"/>
      <c r="TCZ1036" s="35"/>
      <c r="TDA1036" s="232"/>
      <c r="TDB1036" s="35"/>
      <c r="TDC1036" s="232"/>
      <c r="TDD1036" s="35"/>
      <c r="TDE1036" s="232"/>
      <c r="TDF1036" s="35"/>
      <c r="TDG1036" s="232"/>
      <c r="TDH1036" s="35"/>
      <c r="TDI1036" s="232"/>
      <c r="TDJ1036" s="35"/>
      <c r="TDK1036" s="232"/>
      <c r="TDL1036" s="35"/>
      <c r="TDM1036" s="232"/>
      <c r="TDN1036" s="35"/>
      <c r="TDO1036" s="232"/>
      <c r="TDP1036" s="35"/>
      <c r="TDQ1036" s="232"/>
      <c r="TDR1036" s="35"/>
      <c r="TDS1036" s="232"/>
      <c r="TDT1036" s="35"/>
      <c r="TDU1036" s="232"/>
      <c r="TDV1036" s="35"/>
      <c r="TDW1036" s="232"/>
      <c r="TDX1036" s="35"/>
      <c r="TDY1036" s="232"/>
      <c r="TDZ1036" s="35"/>
      <c r="TEA1036" s="232"/>
      <c r="TEB1036" s="35"/>
      <c r="TEC1036" s="232"/>
      <c r="TED1036" s="35"/>
      <c r="TEE1036" s="232"/>
      <c r="TEF1036" s="35"/>
      <c r="TEG1036" s="232"/>
      <c r="TEH1036" s="35"/>
      <c r="TEI1036" s="232"/>
      <c r="TEJ1036" s="35"/>
      <c r="TEK1036" s="232"/>
      <c r="TEL1036" s="35"/>
      <c r="TEM1036" s="232"/>
      <c r="TEN1036" s="35"/>
      <c r="TEO1036" s="232"/>
      <c r="TEP1036" s="35"/>
      <c r="TEQ1036" s="232"/>
      <c r="TER1036" s="35"/>
      <c r="TES1036" s="232"/>
      <c r="TET1036" s="35"/>
      <c r="TEU1036" s="232"/>
      <c r="TEV1036" s="35"/>
      <c r="TEW1036" s="232"/>
      <c r="TEX1036" s="35"/>
      <c r="TEY1036" s="232"/>
      <c r="TEZ1036" s="35"/>
      <c r="TFA1036" s="232"/>
      <c r="TFB1036" s="35"/>
      <c r="TFC1036" s="232"/>
      <c r="TFD1036" s="35"/>
      <c r="TFE1036" s="232"/>
      <c r="TFF1036" s="35"/>
      <c r="TFG1036" s="232"/>
      <c r="TFH1036" s="35"/>
      <c r="TFI1036" s="232"/>
      <c r="TFJ1036" s="35"/>
      <c r="TFK1036" s="232"/>
      <c r="TFL1036" s="35"/>
      <c r="TFM1036" s="232"/>
      <c r="TFN1036" s="35"/>
      <c r="TFO1036" s="232"/>
      <c r="TFP1036" s="35"/>
      <c r="TFQ1036" s="232"/>
      <c r="TFR1036" s="35"/>
      <c r="TFS1036" s="232"/>
      <c r="TFT1036" s="35"/>
      <c r="TFU1036" s="232"/>
      <c r="TFV1036" s="35"/>
      <c r="TFW1036" s="232"/>
      <c r="TFX1036" s="35"/>
      <c r="TFY1036" s="232"/>
      <c r="TFZ1036" s="35"/>
      <c r="TGA1036" s="232"/>
      <c r="TGB1036" s="35"/>
      <c r="TGC1036" s="232"/>
      <c r="TGD1036" s="35"/>
      <c r="TGE1036" s="232"/>
      <c r="TGF1036" s="35"/>
      <c r="TGG1036" s="232"/>
      <c r="TGH1036" s="35"/>
      <c r="TGI1036" s="232"/>
      <c r="TGJ1036" s="35"/>
      <c r="TGK1036" s="232"/>
      <c r="TGL1036" s="35"/>
      <c r="TGM1036" s="232"/>
      <c r="TGN1036" s="35"/>
      <c r="TGO1036" s="232"/>
      <c r="TGP1036" s="35"/>
      <c r="TGQ1036" s="232"/>
      <c r="TGR1036" s="35"/>
      <c r="TGS1036" s="232"/>
      <c r="TGT1036" s="35"/>
      <c r="TGU1036" s="232"/>
      <c r="TGV1036" s="35"/>
      <c r="TGW1036" s="232"/>
      <c r="TGX1036" s="35"/>
      <c r="TGY1036" s="232"/>
      <c r="TGZ1036" s="35"/>
      <c r="THA1036" s="232"/>
      <c r="THB1036" s="35"/>
      <c r="THC1036" s="232"/>
      <c r="THD1036" s="35"/>
      <c r="THE1036" s="232"/>
      <c r="THF1036" s="35"/>
      <c r="THG1036" s="232"/>
      <c r="THH1036" s="35"/>
      <c r="THI1036" s="232"/>
      <c r="THJ1036" s="35"/>
      <c r="THK1036" s="232"/>
      <c r="THL1036" s="35"/>
      <c r="THM1036" s="232"/>
      <c r="THN1036" s="35"/>
      <c r="THO1036" s="232"/>
      <c r="THP1036" s="35"/>
      <c r="THQ1036" s="232"/>
      <c r="THR1036" s="35"/>
      <c r="THS1036" s="232"/>
      <c r="THT1036" s="35"/>
      <c r="THU1036" s="232"/>
      <c r="THV1036" s="35"/>
      <c r="THW1036" s="232"/>
      <c r="THX1036" s="35"/>
      <c r="THY1036" s="232"/>
      <c r="THZ1036" s="35"/>
      <c r="TIA1036" s="232"/>
      <c r="TIB1036" s="35"/>
      <c r="TIC1036" s="232"/>
      <c r="TID1036" s="35"/>
      <c r="TIE1036" s="232"/>
      <c r="TIF1036" s="35"/>
      <c r="TIG1036" s="232"/>
      <c r="TIH1036" s="35"/>
      <c r="TII1036" s="232"/>
      <c r="TIJ1036" s="35"/>
      <c r="TIK1036" s="232"/>
      <c r="TIL1036" s="35"/>
      <c r="TIM1036" s="232"/>
      <c r="TIN1036" s="35"/>
      <c r="TIO1036" s="232"/>
      <c r="TIP1036" s="35"/>
      <c r="TIQ1036" s="232"/>
      <c r="TIR1036" s="35"/>
      <c r="TIS1036" s="232"/>
      <c r="TIT1036" s="35"/>
      <c r="TIU1036" s="232"/>
      <c r="TIV1036" s="35"/>
      <c r="TIW1036" s="232"/>
      <c r="TIX1036" s="35"/>
      <c r="TIY1036" s="232"/>
      <c r="TIZ1036" s="35"/>
      <c r="TJA1036" s="232"/>
      <c r="TJB1036" s="35"/>
      <c r="TJC1036" s="232"/>
      <c r="TJD1036" s="35"/>
      <c r="TJE1036" s="232"/>
      <c r="TJF1036" s="35"/>
      <c r="TJG1036" s="232"/>
      <c r="TJH1036" s="35"/>
      <c r="TJI1036" s="232"/>
      <c r="TJJ1036" s="35"/>
      <c r="TJK1036" s="232"/>
      <c r="TJL1036" s="35"/>
      <c r="TJM1036" s="232"/>
      <c r="TJN1036" s="35"/>
      <c r="TJO1036" s="232"/>
      <c r="TJP1036" s="35"/>
      <c r="TJQ1036" s="232"/>
      <c r="TJR1036" s="35"/>
      <c r="TJS1036" s="232"/>
      <c r="TJT1036" s="35"/>
      <c r="TJU1036" s="232"/>
      <c r="TJV1036" s="35"/>
      <c r="TJW1036" s="232"/>
      <c r="TJX1036" s="35"/>
      <c r="TJY1036" s="232"/>
      <c r="TJZ1036" s="35"/>
      <c r="TKA1036" s="232"/>
      <c r="TKB1036" s="35"/>
      <c r="TKC1036" s="232"/>
      <c r="TKD1036" s="35"/>
      <c r="TKE1036" s="232"/>
      <c r="TKF1036" s="35"/>
      <c r="TKG1036" s="232"/>
      <c r="TKH1036" s="35"/>
      <c r="TKI1036" s="232"/>
      <c r="TKJ1036" s="35"/>
      <c r="TKK1036" s="232"/>
      <c r="TKL1036" s="35"/>
      <c r="TKM1036" s="232"/>
      <c r="TKN1036" s="35"/>
      <c r="TKO1036" s="232"/>
      <c r="TKP1036" s="35"/>
      <c r="TKQ1036" s="232"/>
      <c r="TKR1036" s="35"/>
      <c r="TKS1036" s="232"/>
      <c r="TKT1036" s="35"/>
      <c r="TKU1036" s="232"/>
      <c r="TKV1036" s="35"/>
      <c r="TKW1036" s="232"/>
      <c r="TKX1036" s="35"/>
      <c r="TKY1036" s="232"/>
      <c r="TKZ1036" s="35"/>
      <c r="TLA1036" s="232"/>
      <c r="TLB1036" s="35"/>
      <c r="TLC1036" s="232"/>
      <c r="TLD1036" s="35"/>
      <c r="TLE1036" s="232"/>
      <c r="TLF1036" s="35"/>
      <c r="TLG1036" s="232"/>
      <c r="TLH1036" s="35"/>
      <c r="TLI1036" s="232"/>
      <c r="TLJ1036" s="35"/>
      <c r="TLK1036" s="232"/>
      <c r="TLL1036" s="35"/>
      <c r="TLM1036" s="232"/>
      <c r="TLN1036" s="35"/>
      <c r="TLO1036" s="232"/>
      <c r="TLP1036" s="35"/>
      <c r="TLQ1036" s="232"/>
      <c r="TLR1036" s="35"/>
      <c r="TLS1036" s="232"/>
      <c r="TLT1036" s="35"/>
      <c r="TLU1036" s="232"/>
      <c r="TLV1036" s="35"/>
      <c r="TLW1036" s="232"/>
      <c r="TLX1036" s="35"/>
      <c r="TLY1036" s="232"/>
      <c r="TLZ1036" s="35"/>
      <c r="TMA1036" s="232"/>
      <c r="TMB1036" s="35"/>
      <c r="TMC1036" s="232"/>
      <c r="TMD1036" s="35"/>
      <c r="TME1036" s="232"/>
      <c r="TMF1036" s="35"/>
      <c r="TMG1036" s="232"/>
      <c r="TMH1036" s="35"/>
      <c r="TMI1036" s="232"/>
      <c r="TMJ1036" s="35"/>
      <c r="TMK1036" s="232"/>
      <c r="TML1036" s="35"/>
      <c r="TMM1036" s="232"/>
      <c r="TMN1036" s="35"/>
      <c r="TMO1036" s="232"/>
      <c r="TMP1036" s="35"/>
      <c r="TMQ1036" s="232"/>
      <c r="TMR1036" s="35"/>
      <c r="TMS1036" s="232"/>
      <c r="TMT1036" s="35"/>
      <c r="TMU1036" s="232"/>
      <c r="TMV1036" s="35"/>
      <c r="TMW1036" s="232"/>
      <c r="TMX1036" s="35"/>
      <c r="TMY1036" s="232"/>
      <c r="TMZ1036" s="35"/>
      <c r="TNA1036" s="232"/>
      <c r="TNB1036" s="35"/>
      <c r="TNC1036" s="232"/>
      <c r="TND1036" s="35"/>
      <c r="TNE1036" s="232"/>
      <c r="TNF1036" s="35"/>
      <c r="TNG1036" s="232"/>
      <c r="TNH1036" s="35"/>
      <c r="TNI1036" s="232"/>
      <c r="TNJ1036" s="35"/>
      <c r="TNK1036" s="232"/>
      <c r="TNL1036" s="35"/>
      <c r="TNM1036" s="232"/>
      <c r="TNN1036" s="35"/>
      <c r="TNO1036" s="232"/>
      <c r="TNP1036" s="35"/>
      <c r="TNQ1036" s="232"/>
      <c r="TNR1036" s="35"/>
      <c r="TNS1036" s="232"/>
      <c r="TNT1036" s="35"/>
      <c r="TNU1036" s="232"/>
      <c r="TNV1036" s="35"/>
      <c r="TNW1036" s="232"/>
      <c r="TNX1036" s="35"/>
      <c r="TNY1036" s="232"/>
      <c r="TNZ1036" s="35"/>
      <c r="TOA1036" s="232"/>
      <c r="TOB1036" s="35"/>
      <c r="TOC1036" s="232"/>
      <c r="TOD1036" s="35"/>
      <c r="TOE1036" s="232"/>
      <c r="TOF1036" s="35"/>
      <c r="TOG1036" s="232"/>
      <c r="TOH1036" s="35"/>
      <c r="TOI1036" s="232"/>
      <c r="TOJ1036" s="35"/>
      <c r="TOK1036" s="232"/>
      <c r="TOL1036" s="35"/>
      <c r="TOM1036" s="232"/>
      <c r="TON1036" s="35"/>
      <c r="TOO1036" s="232"/>
      <c r="TOP1036" s="35"/>
      <c r="TOQ1036" s="232"/>
      <c r="TOR1036" s="35"/>
      <c r="TOS1036" s="232"/>
      <c r="TOT1036" s="35"/>
      <c r="TOU1036" s="232"/>
      <c r="TOV1036" s="35"/>
      <c r="TOW1036" s="232"/>
      <c r="TOX1036" s="35"/>
      <c r="TOY1036" s="232"/>
      <c r="TOZ1036" s="35"/>
      <c r="TPA1036" s="232"/>
      <c r="TPB1036" s="35"/>
      <c r="TPC1036" s="232"/>
      <c r="TPD1036" s="35"/>
      <c r="TPE1036" s="232"/>
      <c r="TPF1036" s="35"/>
      <c r="TPG1036" s="232"/>
      <c r="TPH1036" s="35"/>
      <c r="TPI1036" s="232"/>
      <c r="TPJ1036" s="35"/>
      <c r="TPK1036" s="232"/>
      <c r="TPL1036" s="35"/>
      <c r="TPM1036" s="232"/>
      <c r="TPN1036" s="35"/>
      <c r="TPO1036" s="232"/>
      <c r="TPP1036" s="35"/>
      <c r="TPQ1036" s="232"/>
      <c r="TPR1036" s="35"/>
      <c r="TPS1036" s="232"/>
      <c r="TPT1036" s="35"/>
      <c r="TPU1036" s="232"/>
      <c r="TPV1036" s="35"/>
      <c r="TPW1036" s="232"/>
      <c r="TPX1036" s="35"/>
      <c r="TPY1036" s="232"/>
      <c r="TPZ1036" s="35"/>
      <c r="TQA1036" s="232"/>
      <c r="TQB1036" s="35"/>
      <c r="TQC1036" s="232"/>
      <c r="TQD1036" s="35"/>
      <c r="TQE1036" s="232"/>
      <c r="TQF1036" s="35"/>
      <c r="TQG1036" s="232"/>
      <c r="TQH1036" s="35"/>
      <c r="TQI1036" s="232"/>
      <c r="TQJ1036" s="35"/>
      <c r="TQK1036" s="232"/>
      <c r="TQL1036" s="35"/>
      <c r="TQM1036" s="232"/>
      <c r="TQN1036" s="35"/>
      <c r="TQO1036" s="232"/>
      <c r="TQP1036" s="35"/>
      <c r="TQQ1036" s="232"/>
      <c r="TQR1036" s="35"/>
      <c r="TQS1036" s="232"/>
      <c r="TQT1036" s="35"/>
      <c r="TQU1036" s="232"/>
      <c r="TQV1036" s="35"/>
      <c r="TQW1036" s="232"/>
      <c r="TQX1036" s="35"/>
      <c r="TQY1036" s="232"/>
      <c r="TQZ1036" s="35"/>
      <c r="TRA1036" s="232"/>
      <c r="TRB1036" s="35"/>
      <c r="TRC1036" s="232"/>
      <c r="TRD1036" s="35"/>
      <c r="TRE1036" s="232"/>
      <c r="TRF1036" s="35"/>
      <c r="TRG1036" s="232"/>
      <c r="TRH1036" s="35"/>
      <c r="TRI1036" s="232"/>
      <c r="TRJ1036" s="35"/>
      <c r="TRK1036" s="232"/>
      <c r="TRL1036" s="35"/>
      <c r="TRM1036" s="232"/>
      <c r="TRN1036" s="35"/>
      <c r="TRO1036" s="232"/>
      <c r="TRP1036" s="35"/>
      <c r="TRQ1036" s="232"/>
      <c r="TRR1036" s="35"/>
      <c r="TRS1036" s="232"/>
      <c r="TRT1036" s="35"/>
      <c r="TRU1036" s="232"/>
      <c r="TRV1036" s="35"/>
      <c r="TRW1036" s="232"/>
      <c r="TRX1036" s="35"/>
      <c r="TRY1036" s="232"/>
      <c r="TRZ1036" s="35"/>
      <c r="TSA1036" s="232"/>
      <c r="TSB1036" s="35"/>
      <c r="TSC1036" s="232"/>
      <c r="TSD1036" s="35"/>
      <c r="TSE1036" s="232"/>
      <c r="TSF1036" s="35"/>
      <c r="TSG1036" s="232"/>
      <c r="TSH1036" s="35"/>
      <c r="TSI1036" s="232"/>
      <c r="TSJ1036" s="35"/>
      <c r="TSK1036" s="232"/>
      <c r="TSL1036" s="35"/>
      <c r="TSM1036" s="232"/>
      <c r="TSN1036" s="35"/>
      <c r="TSO1036" s="232"/>
      <c r="TSP1036" s="35"/>
      <c r="TSQ1036" s="232"/>
      <c r="TSR1036" s="35"/>
      <c r="TSS1036" s="232"/>
      <c r="TST1036" s="35"/>
      <c r="TSU1036" s="232"/>
      <c r="TSV1036" s="35"/>
      <c r="TSW1036" s="232"/>
      <c r="TSX1036" s="35"/>
      <c r="TSY1036" s="232"/>
      <c r="TSZ1036" s="35"/>
      <c r="TTA1036" s="232"/>
      <c r="TTB1036" s="35"/>
      <c r="TTC1036" s="232"/>
      <c r="TTD1036" s="35"/>
      <c r="TTE1036" s="232"/>
      <c r="TTF1036" s="35"/>
      <c r="TTG1036" s="232"/>
      <c r="TTH1036" s="35"/>
      <c r="TTI1036" s="232"/>
      <c r="TTJ1036" s="35"/>
      <c r="TTK1036" s="232"/>
      <c r="TTL1036" s="35"/>
      <c r="TTM1036" s="232"/>
      <c r="TTN1036" s="35"/>
      <c r="TTO1036" s="232"/>
      <c r="TTP1036" s="35"/>
      <c r="TTQ1036" s="232"/>
      <c r="TTR1036" s="35"/>
      <c r="TTS1036" s="232"/>
      <c r="TTT1036" s="35"/>
      <c r="TTU1036" s="232"/>
      <c r="TTV1036" s="35"/>
      <c r="TTW1036" s="232"/>
      <c r="TTX1036" s="35"/>
      <c r="TTY1036" s="232"/>
      <c r="TTZ1036" s="35"/>
      <c r="TUA1036" s="232"/>
      <c r="TUB1036" s="35"/>
      <c r="TUC1036" s="232"/>
      <c r="TUD1036" s="35"/>
      <c r="TUE1036" s="232"/>
      <c r="TUF1036" s="35"/>
      <c r="TUG1036" s="232"/>
      <c r="TUH1036" s="35"/>
      <c r="TUI1036" s="232"/>
      <c r="TUJ1036" s="35"/>
      <c r="TUK1036" s="232"/>
      <c r="TUL1036" s="35"/>
      <c r="TUM1036" s="232"/>
      <c r="TUN1036" s="35"/>
      <c r="TUO1036" s="232"/>
      <c r="TUP1036" s="35"/>
      <c r="TUQ1036" s="232"/>
      <c r="TUR1036" s="35"/>
      <c r="TUS1036" s="232"/>
      <c r="TUT1036" s="35"/>
      <c r="TUU1036" s="232"/>
      <c r="TUV1036" s="35"/>
      <c r="TUW1036" s="232"/>
      <c r="TUX1036" s="35"/>
      <c r="TUY1036" s="232"/>
      <c r="TUZ1036" s="35"/>
      <c r="TVA1036" s="232"/>
      <c r="TVB1036" s="35"/>
      <c r="TVC1036" s="232"/>
      <c r="TVD1036" s="35"/>
      <c r="TVE1036" s="232"/>
      <c r="TVF1036" s="35"/>
      <c r="TVG1036" s="232"/>
      <c r="TVH1036" s="35"/>
      <c r="TVI1036" s="232"/>
      <c r="TVJ1036" s="35"/>
      <c r="TVK1036" s="232"/>
      <c r="TVL1036" s="35"/>
      <c r="TVM1036" s="232"/>
      <c r="TVN1036" s="35"/>
      <c r="TVO1036" s="232"/>
      <c r="TVP1036" s="35"/>
      <c r="TVQ1036" s="232"/>
      <c r="TVR1036" s="35"/>
      <c r="TVS1036" s="232"/>
      <c r="TVT1036" s="35"/>
      <c r="TVU1036" s="232"/>
      <c r="TVV1036" s="35"/>
      <c r="TVW1036" s="232"/>
      <c r="TVX1036" s="35"/>
      <c r="TVY1036" s="232"/>
      <c r="TVZ1036" s="35"/>
      <c r="TWA1036" s="232"/>
      <c r="TWB1036" s="35"/>
      <c r="TWC1036" s="232"/>
      <c r="TWD1036" s="35"/>
      <c r="TWE1036" s="232"/>
      <c r="TWF1036" s="35"/>
      <c r="TWG1036" s="232"/>
      <c r="TWH1036" s="35"/>
      <c r="TWI1036" s="232"/>
      <c r="TWJ1036" s="35"/>
      <c r="TWK1036" s="232"/>
      <c r="TWL1036" s="35"/>
      <c r="TWM1036" s="232"/>
      <c r="TWN1036" s="35"/>
      <c r="TWO1036" s="232"/>
      <c r="TWP1036" s="35"/>
      <c r="TWQ1036" s="232"/>
      <c r="TWR1036" s="35"/>
      <c r="TWS1036" s="232"/>
      <c r="TWT1036" s="35"/>
      <c r="TWU1036" s="232"/>
      <c r="TWV1036" s="35"/>
      <c r="TWW1036" s="232"/>
      <c r="TWX1036" s="35"/>
      <c r="TWY1036" s="232"/>
      <c r="TWZ1036" s="35"/>
      <c r="TXA1036" s="232"/>
      <c r="TXB1036" s="35"/>
      <c r="TXC1036" s="232"/>
      <c r="TXD1036" s="35"/>
      <c r="TXE1036" s="232"/>
      <c r="TXF1036" s="35"/>
      <c r="TXG1036" s="232"/>
      <c r="TXH1036" s="35"/>
      <c r="TXI1036" s="232"/>
      <c r="TXJ1036" s="35"/>
      <c r="TXK1036" s="232"/>
      <c r="TXL1036" s="35"/>
      <c r="TXM1036" s="232"/>
      <c r="TXN1036" s="35"/>
      <c r="TXO1036" s="232"/>
      <c r="TXP1036" s="35"/>
      <c r="TXQ1036" s="232"/>
      <c r="TXR1036" s="35"/>
      <c r="TXS1036" s="232"/>
      <c r="TXT1036" s="35"/>
      <c r="TXU1036" s="232"/>
      <c r="TXV1036" s="35"/>
      <c r="TXW1036" s="232"/>
      <c r="TXX1036" s="35"/>
      <c r="TXY1036" s="232"/>
      <c r="TXZ1036" s="35"/>
      <c r="TYA1036" s="232"/>
      <c r="TYB1036" s="35"/>
      <c r="TYC1036" s="232"/>
      <c r="TYD1036" s="35"/>
      <c r="TYE1036" s="232"/>
      <c r="TYF1036" s="35"/>
      <c r="TYG1036" s="232"/>
      <c r="TYH1036" s="35"/>
      <c r="TYI1036" s="232"/>
      <c r="TYJ1036" s="35"/>
      <c r="TYK1036" s="232"/>
      <c r="TYL1036" s="35"/>
      <c r="TYM1036" s="232"/>
      <c r="TYN1036" s="35"/>
      <c r="TYO1036" s="232"/>
      <c r="TYP1036" s="35"/>
      <c r="TYQ1036" s="232"/>
      <c r="TYR1036" s="35"/>
      <c r="TYS1036" s="232"/>
      <c r="TYT1036" s="35"/>
      <c r="TYU1036" s="232"/>
      <c r="TYV1036" s="35"/>
      <c r="TYW1036" s="232"/>
      <c r="TYX1036" s="35"/>
      <c r="TYY1036" s="232"/>
      <c r="TYZ1036" s="35"/>
      <c r="TZA1036" s="232"/>
      <c r="TZB1036" s="35"/>
      <c r="TZC1036" s="232"/>
      <c r="TZD1036" s="35"/>
      <c r="TZE1036" s="232"/>
      <c r="TZF1036" s="35"/>
      <c r="TZG1036" s="232"/>
      <c r="TZH1036" s="35"/>
      <c r="TZI1036" s="232"/>
      <c r="TZJ1036" s="35"/>
      <c r="TZK1036" s="232"/>
      <c r="TZL1036" s="35"/>
      <c r="TZM1036" s="232"/>
      <c r="TZN1036" s="35"/>
      <c r="TZO1036" s="232"/>
      <c r="TZP1036" s="35"/>
      <c r="TZQ1036" s="232"/>
      <c r="TZR1036" s="35"/>
      <c r="TZS1036" s="232"/>
      <c r="TZT1036" s="35"/>
      <c r="TZU1036" s="232"/>
      <c r="TZV1036" s="35"/>
      <c r="TZW1036" s="232"/>
      <c r="TZX1036" s="35"/>
      <c r="TZY1036" s="232"/>
      <c r="TZZ1036" s="35"/>
      <c r="UAA1036" s="232"/>
      <c r="UAB1036" s="35"/>
      <c r="UAC1036" s="232"/>
      <c r="UAD1036" s="35"/>
      <c r="UAE1036" s="232"/>
      <c r="UAF1036" s="35"/>
      <c r="UAG1036" s="232"/>
      <c r="UAH1036" s="35"/>
      <c r="UAI1036" s="232"/>
      <c r="UAJ1036" s="35"/>
      <c r="UAK1036" s="232"/>
      <c r="UAL1036" s="35"/>
      <c r="UAM1036" s="232"/>
      <c r="UAN1036" s="35"/>
      <c r="UAO1036" s="232"/>
      <c r="UAP1036" s="35"/>
      <c r="UAQ1036" s="232"/>
      <c r="UAR1036" s="35"/>
      <c r="UAS1036" s="232"/>
      <c r="UAT1036" s="35"/>
      <c r="UAU1036" s="232"/>
      <c r="UAV1036" s="35"/>
      <c r="UAW1036" s="232"/>
      <c r="UAX1036" s="35"/>
      <c r="UAY1036" s="232"/>
      <c r="UAZ1036" s="35"/>
      <c r="UBA1036" s="232"/>
      <c r="UBB1036" s="35"/>
      <c r="UBC1036" s="232"/>
      <c r="UBD1036" s="35"/>
      <c r="UBE1036" s="232"/>
      <c r="UBF1036" s="35"/>
      <c r="UBG1036" s="232"/>
      <c r="UBH1036" s="35"/>
      <c r="UBI1036" s="232"/>
      <c r="UBJ1036" s="35"/>
      <c r="UBK1036" s="232"/>
      <c r="UBL1036" s="35"/>
      <c r="UBM1036" s="232"/>
      <c r="UBN1036" s="35"/>
      <c r="UBO1036" s="232"/>
      <c r="UBP1036" s="35"/>
      <c r="UBQ1036" s="232"/>
      <c r="UBR1036" s="35"/>
      <c r="UBS1036" s="232"/>
      <c r="UBT1036" s="35"/>
      <c r="UBU1036" s="232"/>
      <c r="UBV1036" s="35"/>
      <c r="UBW1036" s="232"/>
      <c r="UBX1036" s="35"/>
      <c r="UBY1036" s="232"/>
      <c r="UBZ1036" s="35"/>
      <c r="UCA1036" s="232"/>
      <c r="UCB1036" s="35"/>
      <c r="UCC1036" s="232"/>
      <c r="UCD1036" s="35"/>
      <c r="UCE1036" s="232"/>
      <c r="UCF1036" s="35"/>
      <c r="UCG1036" s="232"/>
      <c r="UCH1036" s="35"/>
      <c r="UCI1036" s="232"/>
      <c r="UCJ1036" s="35"/>
      <c r="UCK1036" s="232"/>
      <c r="UCL1036" s="35"/>
      <c r="UCM1036" s="232"/>
      <c r="UCN1036" s="35"/>
      <c r="UCO1036" s="232"/>
      <c r="UCP1036" s="35"/>
      <c r="UCQ1036" s="232"/>
      <c r="UCR1036" s="35"/>
      <c r="UCS1036" s="232"/>
      <c r="UCT1036" s="35"/>
      <c r="UCU1036" s="232"/>
      <c r="UCV1036" s="35"/>
      <c r="UCW1036" s="232"/>
      <c r="UCX1036" s="35"/>
      <c r="UCY1036" s="232"/>
      <c r="UCZ1036" s="35"/>
      <c r="UDA1036" s="232"/>
      <c r="UDB1036" s="35"/>
      <c r="UDC1036" s="232"/>
      <c r="UDD1036" s="35"/>
      <c r="UDE1036" s="232"/>
      <c r="UDF1036" s="35"/>
      <c r="UDG1036" s="232"/>
      <c r="UDH1036" s="35"/>
      <c r="UDI1036" s="232"/>
      <c r="UDJ1036" s="35"/>
      <c r="UDK1036" s="232"/>
      <c r="UDL1036" s="35"/>
      <c r="UDM1036" s="232"/>
      <c r="UDN1036" s="35"/>
      <c r="UDO1036" s="232"/>
      <c r="UDP1036" s="35"/>
      <c r="UDQ1036" s="232"/>
      <c r="UDR1036" s="35"/>
      <c r="UDS1036" s="232"/>
      <c r="UDT1036" s="35"/>
      <c r="UDU1036" s="232"/>
      <c r="UDV1036" s="35"/>
      <c r="UDW1036" s="232"/>
      <c r="UDX1036" s="35"/>
      <c r="UDY1036" s="232"/>
      <c r="UDZ1036" s="35"/>
      <c r="UEA1036" s="232"/>
      <c r="UEB1036" s="35"/>
      <c r="UEC1036" s="232"/>
      <c r="UED1036" s="35"/>
      <c r="UEE1036" s="232"/>
      <c r="UEF1036" s="35"/>
      <c r="UEG1036" s="232"/>
      <c r="UEH1036" s="35"/>
      <c r="UEI1036" s="232"/>
      <c r="UEJ1036" s="35"/>
      <c r="UEK1036" s="232"/>
      <c r="UEL1036" s="35"/>
      <c r="UEM1036" s="232"/>
      <c r="UEN1036" s="35"/>
      <c r="UEO1036" s="232"/>
      <c r="UEP1036" s="35"/>
      <c r="UEQ1036" s="232"/>
      <c r="UER1036" s="35"/>
      <c r="UES1036" s="232"/>
      <c r="UET1036" s="35"/>
      <c r="UEU1036" s="232"/>
      <c r="UEV1036" s="35"/>
      <c r="UEW1036" s="232"/>
      <c r="UEX1036" s="35"/>
      <c r="UEY1036" s="232"/>
      <c r="UEZ1036" s="35"/>
      <c r="UFA1036" s="232"/>
      <c r="UFB1036" s="35"/>
      <c r="UFC1036" s="232"/>
      <c r="UFD1036" s="35"/>
      <c r="UFE1036" s="232"/>
      <c r="UFF1036" s="35"/>
      <c r="UFG1036" s="232"/>
      <c r="UFH1036" s="35"/>
      <c r="UFI1036" s="232"/>
      <c r="UFJ1036" s="35"/>
      <c r="UFK1036" s="232"/>
      <c r="UFL1036" s="35"/>
      <c r="UFM1036" s="232"/>
      <c r="UFN1036" s="35"/>
      <c r="UFO1036" s="232"/>
      <c r="UFP1036" s="35"/>
      <c r="UFQ1036" s="232"/>
      <c r="UFR1036" s="35"/>
      <c r="UFS1036" s="232"/>
      <c r="UFT1036" s="35"/>
      <c r="UFU1036" s="232"/>
      <c r="UFV1036" s="35"/>
      <c r="UFW1036" s="232"/>
      <c r="UFX1036" s="35"/>
      <c r="UFY1036" s="232"/>
      <c r="UFZ1036" s="35"/>
      <c r="UGA1036" s="232"/>
      <c r="UGB1036" s="35"/>
      <c r="UGC1036" s="232"/>
      <c r="UGD1036" s="35"/>
      <c r="UGE1036" s="232"/>
      <c r="UGF1036" s="35"/>
      <c r="UGG1036" s="232"/>
      <c r="UGH1036" s="35"/>
      <c r="UGI1036" s="232"/>
      <c r="UGJ1036" s="35"/>
      <c r="UGK1036" s="232"/>
      <c r="UGL1036" s="35"/>
      <c r="UGM1036" s="232"/>
      <c r="UGN1036" s="35"/>
      <c r="UGO1036" s="232"/>
      <c r="UGP1036" s="35"/>
      <c r="UGQ1036" s="232"/>
      <c r="UGR1036" s="35"/>
      <c r="UGS1036" s="232"/>
      <c r="UGT1036" s="35"/>
      <c r="UGU1036" s="232"/>
      <c r="UGV1036" s="35"/>
      <c r="UGW1036" s="232"/>
      <c r="UGX1036" s="35"/>
      <c r="UGY1036" s="232"/>
      <c r="UGZ1036" s="35"/>
      <c r="UHA1036" s="232"/>
      <c r="UHB1036" s="35"/>
      <c r="UHC1036" s="232"/>
      <c r="UHD1036" s="35"/>
      <c r="UHE1036" s="232"/>
      <c r="UHF1036" s="35"/>
      <c r="UHG1036" s="232"/>
      <c r="UHH1036" s="35"/>
      <c r="UHI1036" s="232"/>
      <c r="UHJ1036" s="35"/>
      <c r="UHK1036" s="232"/>
      <c r="UHL1036" s="35"/>
      <c r="UHM1036" s="232"/>
      <c r="UHN1036" s="35"/>
      <c r="UHO1036" s="232"/>
      <c r="UHP1036" s="35"/>
      <c r="UHQ1036" s="232"/>
      <c r="UHR1036" s="35"/>
      <c r="UHS1036" s="232"/>
      <c r="UHT1036" s="35"/>
      <c r="UHU1036" s="232"/>
      <c r="UHV1036" s="35"/>
      <c r="UHW1036" s="232"/>
      <c r="UHX1036" s="35"/>
      <c r="UHY1036" s="232"/>
      <c r="UHZ1036" s="35"/>
      <c r="UIA1036" s="232"/>
      <c r="UIB1036" s="35"/>
      <c r="UIC1036" s="232"/>
      <c r="UID1036" s="35"/>
      <c r="UIE1036" s="232"/>
      <c r="UIF1036" s="35"/>
      <c r="UIG1036" s="232"/>
      <c r="UIH1036" s="35"/>
      <c r="UII1036" s="232"/>
      <c r="UIJ1036" s="35"/>
      <c r="UIK1036" s="232"/>
      <c r="UIL1036" s="35"/>
      <c r="UIM1036" s="232"/>
      <c r="UIN1036" s="35"/>
      <c r="UIO1036" s="232"/>
      <c r="UIP1036" s="35"/>
      <c r="UIQ1036" s="232"/>
      <c r="UIR1036" s="35"/>
      <c r="UIS1036" s="232"/>
      <c r="UIT1036" s="35"/>
      <c r="UIU1036" s="232"/>
      <c r="UIV1036" s="35"/>
      <c r="UIW1036" s="232"/>
      <c r="UIX1036" s="35"/>
      <c r="UIY1036" s="232"/>
      <c r="UIZ1036" s="35"/>
      <c r="UJA1036" s="232"/>
      <c r="UJB1036" s="35"/>
      <c r="UJC1036" s="232"/>
      <c r="UJD1036" s="35"/>
      <c r="UJE1036" s="232"/>
      <c r="UJF1036" s="35"/>
      <c r="UJG1036" s="232"/>
      <c r="UJH1036" s="35"/>
      <c r="UJI1036" s="232"/>
      <c r="UJJ1036" s="35"/>
      <c r="UJK1036" s="232"/>
      <c r="UJL1036" s="35"/>
      <c r="UJM1036" s="232"/>
      <c r="UJN1036" s="35"/>
      <c r="UJO1036" s="232"/>
      <c r="UJP1036" s="35"/>
      <c r="UJQ1036" s="232"/>
      <c r="UJR1036" s="35"/>
      <c r="UJS1036" s="232"/>
      <c r="UJT1036" s="35"/>
      <c r="UJU1036" s="232"/>
      <c r="UJV1036" s="35"/>
      <c r="UJW1036" s="232"/>
      <c r="UJX1036" s="35"/>
      <c r="UJY1036" s="232"/>
      <c r="UJZ1036" s="35"/>
      <c r="UKA1036" s="232"/>
      <c r="UKB1036" s="35"/>
      <c r="UKC1036" s="232"/>
      <c r="UKD1036" s="35"/>
      <c r="UKE1036" s="232"/>
      <c r="UKF1036" s="35"/>
      <c r="UKG1036" s="232"/>
      <c r="UKH1036" s="35"/>
      <c r="UKI1036" s="232"/>
      <c r="UKJ1036" s="35"/>
      <c r="UKK1036" s="232"/>
      <c r="UKL1036" s="35"/>
      <c r="UKM1036" s="232"/>
      <c r="UKN1036" s="35"/>
      <c r="UKO1036" s="232"/>
      <c r="UKP1036" s="35"/>
      <c r="UKQ1036" s="232"/>
      <c r="UKR1036" s="35"/>
      <c r="UKS1036" s="232"/>
      <c r="UKT1036" s="35"/>
      <c r="UKU1036" s="232"/>
      <c r="UKV1036" s="35"/>
      <c r="UKW1036" s="232"/>
      <c r="UKX1036" s="35"/>
      <c r="UKY1036" s="232"/>
      <c r="UKZ1036" s="35"/>
      <c r="ULA1036" s="232"/>
      <c r="ULB1036" s="35"/>
      <c r="ULC1036" s="232"/>
      <c r="ULD1036" s="35"/>
      <c r="ULE1036" s="232"/>
      <c r="ULF1036" s="35"/>
      <c r="ULG1036" s="232"/>
      <c r="ULH1036" s="35"/>
      <c r="ULI1036" s="232"/>
      <c r="ULJ1036" s="35"/>
      <c r="ULK1036" s="232"/>
      <c r="ULL1036" s="35"/>
      <c r="ULM1036" s="232"/>
      <c r="ULN1036" s="35"/>
      <c r="ULO1036" s="232"/>
      <c r="ULP1036" s="35"/>
      <c r="ULQ1036" s="232"/>
      <c r="ULR1036" s="35"/>
      <c r="ULS1036" s="232"/>
      <c r="ULT1036" s="35"/>
      <c r="ULU1036" s="232"/>
      <c r="ULV1036" s="35"/>
      <c r="ULW1036" s="232"/>
      <c r="ULX1036" s="35"/>
      <c r="ULY1036" s="232"/>
      <c r="ULZ1036" s="35"/>
      <c r="UMA1036" s="232"/>
      <c r="UMB1036" s="35"/>
      <c r="UMC1036" s="232"/>
      <c r="UMD1036" s="35"/>
      <c r="UME1036" s="232"/>
      <c r="UMF1036" s="35"/>
      <c r="UMG1036" s="232"/>
      <c r="UMH1036" s="35"/>
      <c r="UMI1036" s="232"/>
      <c r="UMJ1036" s="35"/>
      <c r="UMK1036" s="232"/>
      <c r="UML1036" s="35"/>
      <c r="UMM1036" s="232"/>
      <c r="UMN1036" s="35"/>
      <c r="UMO1036" s="232"/>
      <c r="UMP1036" s="35"/>
      <c r="UMQ1036" s="232"/>
      <c r="UMR1036" s="35"/>
      <c r="UMS1036" s="232"/>
      <c r="UMT1036" s="35"/>
      <c r="UMU1036" s="232"/>
      <c r="UMV1036" s="35"/>
      <c r="UMW1036" s="232"/>
      <c r="UMX1036" s="35"/>
      <c r="UMY1036" s="232"/>
      <c r="UMZ1036" s="35"/>
      <c r="UNA1036" s="232"/>
      <c r="UNB1036" s="35"/>
      <c r="UNC1036" s="232"/>
      <c r="UND1036" s="35"/>
      <c r="UNE1036" s="232"/>
      <c r="UNF1036" s="35"/>
      <c r="UNG1036" s="232"/>
      <c r="UNH1036" s="35"/>
      <c r="UNI1036" s="232"/>
      <c r="UNJ1036" s="35"/>
      <c r="UNK1036" s="232"/>
      <c r="UNL1036" s="35"/>
      <c r="UNM1036" s="232"/>
      <c r="UNN1036" s="35"/>
      <c r="UNO1036" s="232"/>
      <c r="UNP1036" s="35"/>
      <c r="UNQ1036" s="232"/>
      <c r="UNR1036" s="35"/>
      <c r="UNS1036" s="232"/>
      <c r="UNT1036" s="35"/>
      <c r="UNU1036" s="232"/>
      <c r="UNV1036" s="35"/>
      <c r="UNW1036" s="232"/>
      <c r="UNX1036" s="35"/>
      <c r="UNY1036" s="232"/>
      <c r="UNZ1036" s="35"/>
      <c r="UOA1036" s="232"/>
      <c r="UOB1036" s="35"/>
      <c r="UOC1036" s="232"/>
      <c r="UOD1036" s="35"/>
      <c r="UOE1036" s="232"/>
      <c r="UOF1036" s="35"/>
      <c r="UOG1036" s="232"/>
      <c r="UOH1036" s="35"/>
      <c r="UOI1036" s="232"/>
      <c r="UOJ1036" s="35"/>
      <c r="UOK1036" s="232"/>
      <c r="UOL1036" s="35"/>
      <c r="UOM1036" s="232"/>
      <c r="UON1036" s="35"/>
      <c r="UOO1036" s="232"/>
      <c r="UOP1036" s="35"/>
      <c r="UOQ1036" s="232"/>
      <c r="UOR1036" s="35"/>
      <c r="UOS1036" s="232"/>
      <c r="UOT1036" s="35"/>
      <c r="UOU1036" s="232"/>
      <c r="UOV1036" s="35"/>
      <c r="UOW1036" s="232"/>
      <c r="UOX1036" s="35"/>
      <c r="UOY1036" s="232"/>
      <c r="UOZ1036" s="35"/>
      <c r="UPA1036" s="232"/>
      <c r="UPB1036" s="35"/>
      <c r="UPC1036" s="232"/>
      <c r="UPD1036" s="35"/>
      <c r="UPE1036" s="232"/>
      <c r="UPF1036" s="35"/>
      <c r="UPG1036" s="232"/>
      <c r="UPH1036" s="35"/>
      <c r="UPI1036" s="232"/>
      <c r="UPJ1036" s="35"/>
      <c r="UPK1036" s="232"/>
      <c r="UPL1036" s="35"/>
      <c r="UPM1036" s="232"/>
      <c r="UPN1036" s="35"/>
      <c r="UPO1036" s="232"/>
      <c r="UPP1036" s="35"/>
      <c r="UPQ1036" s="232"/>
      <c r="UPR1036" s="35"/>
      <c r="UPS1036" s="232"/>
      <c r="UPT1036" s="35"/>
      <c r="UPU1036" s="232"/>
      <c r="UPV1036" s="35"/>
      <c r="UPW1036" s="232"/>
      <c r="UPX1036" s="35"/>
      <c r="UPY1036" s="232"/>
      <c r="UPZ1036" s="35"/>
      <c r="UQA1036" s="232"/>
      <c r="UQB1036" s="35"/>
      <c r="UQC1036" s="232"/>
      <c r="UQD1036" s="35"/>
      <c r="UQE1036" s="232"/>
      <c r="UQF1036" s="35"/>
      <c r="UQG1036" s="232"/>
      <c r="UQH1036" s="35"/>
      <c r="UQI1036" s="232"/>
      <c r="UQJ1036" s="35"/>
      <c r="UQK1036" s="232"/>
      <c r="UQL1036" s="35"/>
      <c r="UQM1036" s="232"/>
      <c r="UQN1036" s="35"/>
      <c r="UQO1036" s="232"/>
      <c r="UQP1036" s="35"/>
      <c r="UQQ1036" s="232"/>
      <c r="UQR1036" s="35"/>
      <c r="UQS1036" s="232"/>
      <c r="UQT1036" s="35"/>
      <c r="UQU1036" s="232"/>
      <c r="UQV1036" s="35"/>
      <c r="UQW1036" s="232"/>
      <c r="UQX1036" s="35"/>
      <c r="UQY1036" s="232"/>
      <c r="UQZ1036" s="35"/>
      <c r="URA1036" s="232"/>
      <c r="URB1036" s="35"/>
      <c r="URC1036" s="232"/>
      <c r="URD1036" s="35"/>
      <c r="URE1036" s="232"/>
      <c r="URF1036" s="35"/>
      <c r="URG1036" s="232"/>
      <c r="URH1036" s="35"/>
      <c r="URI1036" s="232"/>
      <c r="URJ1036" s="35"/>
      <c r="URK1036" s="232"/>
      <c r="URL1036" s="35"/>
      <c r="URM1036" s="232"/>
      <c r="URN1036" s="35"/>
      <c r="URO1036" s="232"/>
      <c r="URP1036" s="35"/>
      <c r="URQ1036" s="232"/>
      <c r="URR1036" s="35"/>
      <c r="URS1036" s="232"/>
      <c r="URT1036" s="35"/>
      <c r="URU1036" s="232"/>
      <c r="URV1036" s="35"/>
      <c r="URW1036" s="232"/>
      <c r="URX1036" s="35"/>
      <c r="URY1036" s="232"/>
      <c r="URZ1036" s="35"/>
      <c r="USA1036" s="232"/>
      <c r="USB1036" s="35"/>
      <c r="USC1036" s="232"/>
      <c r="USD1036" s="35"/>
      <c r="USE1036" s="232"/>
      <c r="USF1036" s="35"/>
      <c r="USG1036" s="232"/>
      <c r="USH1036" s="35"/>
      <c r="USI1036" s="232"/>
      <c r="USJ1036" s="35"/>
      <c r="USK1036" s="232"/>
      <c r="USL1036" s="35"/>
      <c r="USM1036" s="232"/>
      <c r="USN1036" s="35"/>
      <c r="USO1036" s="232"/>
      <c r="USP1036" s="35"/>
      <c r="USQ1036" s="232"/>
      <c r="USR1036" s="35"/>
      <c r="USS1036" s="232"/>
      <c r="UST1036" s="35"/>
      <c r="USU1036" s="232"/>
      <c r="USV1036" s="35"/>
      <c r="USW1036" s="232"/>
      <c r="USX1036" s="35"/>
      <c r="USY1036" s="232"/>
      <c r="USZ1036" s="35"/>
      <c r="UTA1036" s="232"/>
      <c r="UTB1036" s="35"/>
      <c r="UTC1036" s="232"/>
      <c r="UTD1036" s="35"/>
      <c r="UTE1036" s="232"/>
      <c r="UTF1036" s="35"/>
      <c r="UTG1036" s="232"/>
      <c r="UTH1036" s="35"/>
      <c r="UTI1036" s="232"/>
      <c r="UTJ1036" s="35"/>
      <c r="UTK1036" s="232"/>
      <c r="UTL1036" s="35"/>
      <c r="UTM1036" s="232"/>
      <c r="UTN1036" s="35"/>
      <c r="UTO1036" s="232"/>
      <c r="UTP1036" s="35"/>
      <c r="UTQ1036" s="232"/>
      <c r="UTR1036" s="35"/>
      <c r="UTS1036" s="232"/>
      <c r="UTT1036" s="35"/>
      <c r="UTU1036" s="232"/>
      <c r="UTV1036" s="35"/>
      <c r="UTW1036" s="232"/>
      <c r="UTX1036" s="35"/>
      <c r="UTY1036" s="232"/>
      <c r="UTZ1036" s="35"/>
      <c r="UUA1036" s="232"/>
      <c r="UUB1036" s="35"/>
      <c r="UUC1036" s="232"/>
      <c r="UUD1036" s="35"/>
      <c r="UUE1036" s="232"/>
      <c r="UUF1036" s="35"/>
      <c r="UUG1036" s="232"/>
      <c r="UUH1036" s="35"/>
      <c r="UUI1036" s="232"/>
      <c r="UUJ1036" s="35"/>
      <c r="UUK1036" s="232"/>
      <c r="UUL1036" s="35"/>
      <c r="UUM1036" s="232"/>
      <c r="UUN1036" s="35"/>
      <c r="UUO1036" s="232"/>
      <c r="UUP1036" s="35"/>
      <c r="UUQ1036" s="232"/>
      <c r="UUR1036" s="35"/>
      <c r="UUS1036" s="232"/>
      <c r="UUT1036" s="35"/>
      <c r="UUU1036" s="232"/>
      <c r="UUV1036" s="35"/>
      <c r="UUW1036" s="232"/>
      <c r="UUX1036" s="35"/>
      <c r="UUY1036" s="232"/>
      <c r="UUZ1036" s="35"/>
      <c r="UVA1036" s="232"/>
      <c r="UVB1036" s="35"/>
      <c r="UVC1036" s="232"/>
      <c r="UVD1036" s="35"/>
      <c r="UVE1036" s="232"/>
      <c r="UVF1036" s="35"/>
      <c r="UVG1036" s="232"/>
      <c r="UVH1036" s="35"/>
      <c r="UVI1036" s="232"/>
      <c r="UVJ1036" s="35"/>
      <c r="UVK1036" s="232"/>
      <c r="UVL1036" s="35"/>
      <c r="UVM1036" s="232"/>
      <c r="UVN1036" s="35"/>
      <c r="UVO1036" s="232"/>
      <c r="UVP1036" s="35"/>
      <c r="UVQ1036" s="232"/>
      <c r="UVR1036" s="35"/>
      <c r="UVS1036" s="232"/>
      <c r="UVT1036" s="35"/>
      <c r="UVU1036" s="232"/>
      <c r="UVV1036" s="35"/>
      <c r="UVW1036" s="232"/>
      <c r="UVX1036" s="35"/>
      <c r="UVY1036" s="232"/>
      <c r="UVZ1036" s="35"/>
      <c r="UWA1036" s="232"/>
      <c r="UWB1036" s="35"/>
      <c r="UWC1036" s="232"/>
      <c r="UWD1036" s="35"/>
      <c r="UWE1036" s="232"/>
      <c r="UWF1036" s="35"/>
      <c r="UWG1036" s="232"/>
      <c r="UWH1036" s="35"/>
      <c r="UWI1036" s="232"/>
      <c r="UWJ1036" s="35"/>
      <c r="UWK1036" s="232"/>
      <c r="UWL1036" s="35"/>
      <c r="UWM1036" s="232"/>
      <c r="UWN1036" s="35"/>
      <c r="UWO1036" s="232"/>
      <c r="UWP1036" s="35"/>
      <c r="UWQ1036" s="232"/>
      <c r="UWR1036" s="35"/>
      <c r="UWS1036" s="232"/>
      <c r="UWT1036" s="35"/>
      <c r="UWU1036" s="232"/>
      <c r="UWV1036" s="35"/>
      <c r="UWW1036" s="232"/>
      <c r="UWX1036" s="35"/>
      <c r="UWY1036" s="232"/>
      <c r="UWZ1036" s="35"/>
      <c r="UXA1036" s="232"/>
      <c r="UXB1036" s="35"/>
      <c r="UXC1036" s="232"/>
      <c r="UXD1036" s="35"/>
      <c r="UXE1036" s="232"/>
      <c r="UXF1036" s="35"/>
      <c r="UXG1036" s="232"/>
      <c r="UXH1036" s="35"/>
      <c r="UXI1036" s="232"/>
      <c r="UXJ1036" s="35"/>
      <c r="UXK1036" s="232"/>
      <c r="UXL1036" s="35"/>
      <c r="UXM1036" s="232"/>
      <c r="UXN1036" s="35"/>
      <c r="UXO1036" s="232"/>
      <c r="UXP1036" s="35"/>
      <c r="UXQ1036" s="232"/>
      <c r="UXR1036" s="35"/>
      <c r="UXS1036" s="232"/>
      <c r="UXT1036" s="35"/>
      <c r="UXU1036" s="232"/>
      <c r="UXV1036" s="35"/>
      <c r="UXW1036" s="232"/>
      <c r="UXX1036" s="35"/>
      <c r="UXY1036" s="232"/>
      <c r="UXZ1036" s="35"/>
      <c r="UYA1036" s="232"/>
      <c r="UYB1036" s="35"/>
      <c r="UYC1036" s="232"/>
      <c r="UYD1036" s="35"/>
      <c r="UYE1036" s="232"/>
      <c r="UYF1036" s="35"/>
      <c r="UYG1036" s="232"/>
      <c r="UYH1036" s="35"/>
      <c r="UYI1036" s="232"/>
      <c r="UYJ1036" s="35"/>
      <c r="UYK1036" s="232"/>
      <c r="UYL1036" s="35"/>
      <c r="UYM1036" s="232"/>
      <c r="UYN1036" s="35"/>
      <c r="UYO1036" s="232"/>
      <c r="UYP1036" s="35"/>
      <c r="UYQ1036" s="232"/>
      <c r="UYR1036" s="35"/>
      <c r="UYS1036" s="232"/>
      <c r="UYT1036" s="35"/>
      <c r="UYU1036" s="232"/>
      <c r="UYV1036" s="35"/>
      <c r="UYW1036" s="232"/>
      <c r="UYX1036" s="35"/>
      <c r="UYY1036" s="232"/>
      <c r="UYZ1036" s="35"/>
      <c r="UZA1036" s="232"/>
      <c r="UZB1036" s="35"/>
      <c r="UZC1036" s="232"/>
      <c r="UZD1036" s="35"/>
      <c r="UZE1036" s="232"/>
      <c r="UZF1036" s="35"/>
      <c r="UZG1036" s="232"/>
      <c r="UZH1036" s="35"/>
      <c r="UZI1036" s="232"/>
      <c r="UZJ1036" s="35"/>
      <c r="UZK1036" s="232"/>
      <c r="UZL1036" s="35"/>
      <c r="UZM1036" s="232"/>
      <c r="UZN1036" s="35"/>
      <c r="UZO1036" s="232"/>
      <c r="UZP1036" s="35"/>
      <c r="UZQ1036" s="232"/>
      <c r="UZR1036" s="35"/>
      <c r="UZS1036" s="232"/>
      <c r="UZT1036" s="35"/>
      <c r="UZU1036" s="232"/>
      <c r="UZV1036" s="35"/>
      <c r="UZW1036" s="232"/>
      <c r="UZX1036" s="35"/>
      <c r="UZY1036" s="232"/>
      <c r="UZZ1036" s="35"/>
      <c r="VAA1036" s="232"/>
      <c r="VAB1036" s="35"/>
      <c r="VAC1036" s="232"/>
      <c r="VAD1036" s="35"/>
      <c r="VAE1036" s="232"/>
      <c r="VAF1036" s="35"/>
      <c r="VAG1036" s="232"/>
      <c r="VAH1036" s="35"/>
      <c r="VAI1036" s="232"/>
      <c r="VAJ1036" s="35"/>
      <c r="VAK1036" s="232"/>
      <c r="VAL1036" s="35"/>
      <c r="VAM1036" s="232"/>
      <c r="VAN1036" s="35"/>
      <c r="VAO1036" s="232"/>
      <c r="VAP1036" s="35"/>
      <c r="VAQ1036" s="232"/>
      <c r="VAR1036" s="35"/>
      <c r="VAS1036" s="232"/>
      <c r="VAT1036" s="35"/>
      <c r="VAU1036" s="232"/>
      <c r="VAV1036" s="35"/>
      <c r="VAW1036" s="232"/>
      <c r="VAX1036" s="35"/>
      <c r="VAY1036" s="232"/>
      <c r="VAZ1036" s="35"/>
      <c r="VBA1036" s="232"/>
      <c r="VBB1036" s="35"/>
      <c r="VBC1036" s="232"/>
      <c r="VBD1036" s="35"/>
      <c r="VBE1036" s="232"/>
      <c r="VBF1036" s="35"/>
      <c r="VBG1036" s="232"/>
      <c r="VBH1036" s="35"/>
      <c r="VBI1036" s="232"/>
      <c r="VBJ1036" s="35"/>
      <c r="VBK1036" s="232"/>
      <c r="VBL1036" s="35"/>
      <c r="VBM1036" s="232"/>
      <c r="VBN1036" s="35"/>
      <c r="VBO1036" s="232"/>
      <c r="VBP1036" s="35"/>
      <c r="VBQ1036" s="232"/>
      <c r="VBR1036" s="35"/>
      <c r="VBS1036" s="232"/>
      <c r="VBT1036" s="35"/>
      <c r="VBU1036" s="232"/>
      <c r="VBV1036" s="35"/>
      <c r="VBW1036" s="232"/>
      <c r="VBX1036" s="35"/>
      <c r="VBY1036" s="232"/>
      <c r="VBZ1036" s="35"/>
      <c r="VCA1036" s="232"/>
      <c r="VCB1036" s="35"/>
      <c r="VCC1036" s="232"/>
      <c r="VCD1036" s="35"/>
      <c r="VCE1036" s="232"/>
      <c r="VCF1036" s="35"/>
      <c r="VCG1036" s="232"/>
      <c r="VCH1036" s="35"/>
      <c r="VCI1036" s="232"/>
      <c r="VCJ1036" s="35"/>
      <c r="VCK1036" s="232"/>
      <c r="VCL1036" s="35"/>
      <c r="VCM1036" s="232"/>
      <c r="VCN1036" s="35"/>
      <c r="VCO1036" s="232"/>
      <c r="VCP1036" s="35"/>
      <c r="VCQ1036" s="232"/>
      <c r="VCR1036" s="35"/>
      <c r="VCS1036" s="232"/>
      <c r="VCT1036" s="35"/>
      <c r="VCU1036" s="232"/>
      <c r="VCV1036" s="35"/>
      <c r="VCW1036" s="232"/>
      <c r="VCX1036" s="35"/>
      <c r="VCY1036" s="232"/>
      <c r="VCZ1036" s="35"/>
      <c r="VDA1036" s="232"/>
      <c r="VDB1036" s="35"/>
      <c r="VDC1036" s="232"/>
      <c r="VDD1036" s="35"/>
      <c r="VDE1036" s="232"/>
      <c r="VDF1036" s="35"/>
      <c r="VDG1036" s="232"/>
      <c r="VDH1036" s="35"/>
      <c r="VDI1036" s="232"/>
      <c r="VDJ1036" s="35"/>
      <c r="VDK1036" s="232"/>
      <c r="VDL1036" s="35"/>
      <c r="VDM1036" s="232"/>
      <c r="VDN1036" s="35"/>
      <c r="VDO1036" s="232"/>
      <c r="VDP1036" s="35"/>
      <c r="VDQ1036" s="232"/>
      <c r="VDR1036" s="35"/>
      <c r="VDS1036" s="232"/>
      <c r="VDT1036" s="35"/>
      <c r="VDU1036" s="232"/>
      <c r="VDV1036" s="35"/>
      <c r="VDW1036" s="232"/>
      <c r="VDX1036" s="35"/>
      <c r="VDY1036" s="232"/>
      <c r="VDZ1036" s="35"/>
      <c r="VEA1036" s="232"/>
      <c r="VEB1036" s="35"/>
      <c r="VEC1036" s="232"/>
      <c r="VED1036" s="35"/>
      <c r="VEE1036" s="232"/>
      <c r="VEF1036" s="35"/>
      <c r="VEG1036" s="232"/>
      <c r="VEH1036" s="35"/>
      <c r="VEI1036" s="232"/>
      <c r="VEJ1036" s="35"/>
      <c r="VEK1036" s="232"/>
      <c r="VEL1036" s="35"/>
      <c r="VEM1036" s="232"/>
      <c r="VEN1036" s="35"/>
      <c r="VEO1036" s="232"/>
      <c r="VEP1036" s="35"/>
      <c r="VEQ1036" s="232"/>
      <c r="VER1036" s="35"/>
      <c r="VES1036" s="232"/>
      <c r="VET1036" s="35"/>
      <c r="VEU1036" s="232"/>
      <c r="VEV1036" s="35"/>
      <c r="VEW1036" s="232"/>
      <c r="VEX1036" s="35"/>
      <c r="VEY1036" s="232"/>
      <c r="VEZ1036" s="35"/>
      <c r="VFA1036" s="232"/>
      <c r="VFB1036" s="35"/>
      <c r="VFC1036" s="232"/>
      <c r="VFD1036" s="35"/>
      <c r="VFE1036" s="232"/>
      <c r="VFF1036" s="35"/>
      <c r="VFG1036" s="232"/>
      <c r="VFH1036" s="35"/>
      <c r="VFI1036" s="232"/>
      <c r="VFJ1036" s="35"/>
      <c r="VFK1036" s="232"/>
      <c r="VFL1036" s="35"/>
      <c r="VFM1036" s="232"/>
      <c r="VFN1036" s="35"/>
      <c r="VFO1036" s="232"/>
      <c r="VFP1036" s="35"/>
      <c r="VFQ1036" s="232"/>
      <c r="VFR1036" s="35"/>
      <c r="VFS1036" s="232"/>
      <c r="VFT1036" s="35"/>
      <c r="VFU1036" s="232"/>
      <c r="VFV1036" s="35"/>
      <c r="VFW1036" s="232"/>
      <c r="VFX1036" s="35"/>
      <c r="VFY1036" s="232"/>
      <c r="VFZ1036" s="35"/>
      <c r="VGA1036" s="232"/>
      <c r="VGB1036" s="35"/>
      <c r="VGC1036" s="232"/>
      <c r="VGD1036" s="35"/>
      <c r="VGE1036" s="232"/>
      <c r="VGF1036" s="35"/>
      <c r="VGG1036" s="232"/>
      <c r="VGH1036" s="35"/>
      <c r="VGI1036" s="232"/>
      <c r="VGJ1036" s="35"/>
      <c r="VGK1036" s="232"/>
      <c r="VGL1036" s="35"/>
      <c r="VGM1036" s="232"/>
      <c r="VGN1036" s="35"/>
      <c r="VGO1036" s="232"/>
      <c r="VGP1036" s="35"/>
      <c r="VGQ1036" s="232"/>
      <c r="VGR1036" s="35"/>
      <c r="VGS1036" s="232"/>
      <c r="VGT1036" s="35"/>
      <c r="VGU1036" s="232"/>
      <c r="VGV1036" s="35"/>
      <c r="VGW1036" s="232"/>
      <c r="VGX1036" s="35"/>
      <c r="VGY1036" s="232"/>
      <c r="VGZ1036" s="35"/>
      <c r="VHA1036" s="232"/>
      <c r="VHB1036" s="35"/>
      <c r="VHC1036" s="232"/>
      <c r="VHD1036" s="35"/>
      <c r="VHE1036" s="232"/>
      <c r="VHF1036" s="35"/>
      <c r="VHG1036" s="232"/>
      <c r="VHH1036" s="35"/>
      <c r="VHI1036" s="232"/>
      <c r="VHJ1036" s="35"/>
      <c r="VHK1036" s="232"/>
      <c r="VHL1036" s="35"/>
      <c r="VHM1036" s="232"/>
      <c r="VHN1036" s="35"/>
      <c r="VHO1036" s="232"/>
      <c r="VHP1036" s="35"/>
      <c r="VHQ1036" s="232"/>
      <c r="VHR1036" s="35"/>
      <c r="VHS1036" s="232"/>
      <c r="VHT1036" s="35"/>
      <c r="VHU1036" s="232"/>
      <c r="VHV1036" s="35"/>
      <c r="VHW1036" s="232"/>
      <c r="VHX1036" s="35"/>
      <c r="VHY1036" s="232"/>
      <c r="VHZ1036" s="35"/>
      <c r="VIA1036" s="232"/>
      <c r="VIB1036" s="35"/>
      <c r="VIC1036" s="232"/>
      <c r="VID1036" s="35"/>
      <c r="VIE1036" s="232"/>
      <c r="VIF1036" s="35"/>
      <c r="VIG1036" s="232"/>
      <c r="VIH1036" s="35"/>
      <c r="VII1036" s="232"/>
      <c r="VIJ1036" s="35"/>
      <c r="VIK1036" s="232"/>
      <c r="VIL1036" s="35"/>
      <c r="VIM1036" s="232"/>
      <c r="VIN1036" s="35"/>
      <c r="VIO1036" s="232"/>
      <c r="VIP1036" s="35"/>
      <c r="VIQ1036" s="232"/>
      <c r="VIR1036" s="35"/>
      <c r="VIS1036" s="232"/>
      <c r="VIT1036" s="35"/>
      <c r="VIU1036" s="232"/>
      <c r="VIV1036" s="35"/>
      <c r="VIW1036" s="232"/>
      <c r="VIX1036" s="35"/>
      <c r="VIY1036" s="232"/>
      <c r="VIZ1036" s="35"/>
      <c r="VJA1036" s="232"/>
      <c r="VJB1036" s="35"/>
      <c r="VJC1036" s="232"/>
      <c r="VJD1036" s="35"/>
      <c r="VJE1036" s="232"/>
      <c r="VJF1036" s="35"/>
      <c r="VJG1036" s="232"/>
      <c r="VJH1036" s="35"/>
      <c r="VJI1036" s="232"/>
      <c r="VJJ1036" s="35"/>
      <c r="VJK1036" s="232"/>
      <c r="VJL1036" s="35"/>
      <c r="VJM1036" s="232"/>
      <c r="VJN1036" s="35"/>
      <c r="VJO1036" s="232"/>
      <c r="VJP1036" s="35"/>
      <c r="VJQ1036" s="232"/>
      <c r="VJR1036" s="35"/>
      <c r="VJS1036" s="232"/>
      <c r="VJT1036" s="35"/>
      <c r="VJU1036" s="232"/>
      <c r="VJV1036" s="35"/>
      <c r="VJW1036" s="232"/>
      <c r="VJX1036" s="35"/>
      <c r="VJY1036" s="232"/>
      <c r="VJZ1036" s="35"/>
      <c r="VKA1036" s="232"/>
      <c r="VKB1036" s="35"/>
      <c r="VKC1036" s="232"/>
      <c r="VKD1036" s="35"/>
      <c r="VKE1036" s="232"/>
      <c r="VKF1036" s="35"/>
      <c r="VKG1036" s="232"/>
      <c r="VKH1036" s="35"/>
      <c r="VKI1036" s="232"/>
      <c r="VKJ1036" s="35"/>
      <c r="VKK1036" s="232"/>
      <c r="VKL1036" s="35"/>
      <c r="VKM1036" s="232"/>
      <c r="VKN1036" s="35"/>
      <c r="VKO1036" s="232"/>
      <c r="VKP1036" s="35"/>
      <c r="VKQ1036" s="232"/>
      <c r="VKR1036" s="35"/>
      <c r="VKS1036" s="232"/>
      <c r="VKT1036" s="35"/>
      <c r="VKU1036" s="232"/>
      <c r="VKV1036" s="35"/>
      <c r="VKW1036" s="232"/>
      <c r="VKX1036" s="35"/>
      <c r="VKY1036" s="232"/>
      <c r="VKZ1036" s="35"/>
      <c r="VLA1036" s="232"/>
      <c r="VLB1036" s="35"/>
      <c r="VLC1036" s="232"/>
      <c r="VLD1036" s="35"/>
      <c r="VLE1036" s="232"/>
      <c r="VLF1036" s="35"/>
      <c r="VLG1036" s="232"/>
      <c r="VLH1036" s="35"/>
      <c r="VLI1036" s="232"/>
      <c r="VLJ1036" s="35"/>
      <c r="VLK1036" s="232"/>
      <c r="VLL1036" s="35"/>
      <c r="VLM1036" s="232"/>
      <c r="VLN1036" s="35"/>
      <c r="VLO1036" s="232"/>
      <c r="VLP1036" s="35"/>
      <c r="VLQ1036" s="232"/>
      <c r="VLR1036" s="35"/>
      <c r="VLS1036" s="232"/>
      <c r="VLT1036" s="35"/>
      <c r="VLU1036" s="232"/>
      <c r="VLV1036" s="35"/>
      <c r="VLW1036" s="232"/>
      <c r="VLX1036" s="35"/>
      <c r="VLY1036" s="232"/>
      <c r="VLZ1036" s="35"/>
      <c r="VMA1036" s="232"/>
      <c r="VMB1036" s="35"/>
      <c r="VMC1036" s="232"/>
      <c r="VMD1036" s="35"/>
      <c r="VME1036" s="232"/>
      <c r="VMF1036" s="35"/>
      <c r="VMG1036" s="232"/>
      <c r="VMH1036" s="35"/>
      <c r="VMI1036" s="232"/>
      <c r="VMJ1036" s="35"/>
      <c r="VMK1036" s="232"/>
      <c r="VML1036" s="35"/>
      <c r="VMM1036" s="232"/>
      <c r="VMN1036" s="35"/>
      <c r="VMO1036" s="232"/>
      <c r="VMP1036" s="35"/>
      <c r="VMQ1036" s="232"/>
      <c r="VMR1036" s="35"/>
      <c r="VMS1036" s="232"/>
      <c r="VMT1036" s="35"/>
      <c r="VMU1036" s="232"/>
      <c r="VMV1036" s="35"/>
      <c r="VMW1036" s="232"/>
      <c r="VMX1036" s="35"/>
      <c r="VMY1036" s="232"/>
      <c r="VMZ1036" s="35"/>
      <c r="VNA1036" s="232"/>
      <c r="VNB1036" s="35"/>
      <c r="VNC1036" s="232"/>
      <c r="VND1036" s="35"/>
      <c r="VNE1036" s="232"/>
      <c r="VNF1036" s="35"/>
      <c r="VNG1036" s="232"/>
      <c r="VNH1036" s="35"/>
      <c r="VNI1036" s="232"/>
      <c r="VNJ1036" s="35"/>
      <c r="VNK1036" s="232"/>
      <c r="VNL1036" s="35"/>
      <c r="VNM1036" s="232"/>
      <c r="VNN1036" s="35"/>
      <c r="VNO1036" s="232"/>
      <c r="VNP1036" s="35"/>
      <c r="VNQ1036" s="232"/>
      <c r="VNR1036" s="35"/>
      <c r="VNS1036" s="232"/>
      <c r="VNT1036" s="35"/>
      <c r="VNU1036" s="232"/>
      <c r="VNV1036" s="35"/>
      <c r="VNW1036" s="232"/>
      <c r="VNX1036" s="35"/>
      <c r="VNY1036" s="232"/>
      <c r="VNZ1036" s="35"/>
      <c r="VOA1036" s="232"/>
      <c r="VOB1036" s="35"/>
      <c r="VOC1036" s="232"/>
      <c r="VOD1036" s="35"/>
      <c r="VOE1036" s="232"/>
      <c r="VOF1036" s="35"/>
      <c r="VOG1036" s="232"/>
      <c r="VOH1036" s="35"/>
      <c r="VOI1036" s="232"/>
      <c r="VOJ1036" s="35"/>
      <c r="VOK1036" s="232"/>
      <c r="VOL1036" s="35"/>
      <c r="VOM1036" s="232"/>
      <c r="VON1036" s="35"/>
      <c r="VOO1036" s="232"/>
      <c r="VOP1036" s="35"/>
      <c r="VOQ1036" s="232"/>
      <c r="VOR1036" s="35"/>
      <c r="VOS1036" s="232"/>
      <c r="VOT1036" s="35"/>
      <c r="VOU1036" s="232"/>
      <c r="VOV1036" s="35"/>
      <c r="VOW1036" s="232"/>
      <c r="VOX1036" s="35"/>
      <c r="VOY1036" s="232"/>
      <c r="VOZ1036" s="35"/>
      <c r="VPA1036" s="232"/>
      <c r="VPB1036" s="35"/>
      <c r="VPC1036" s="232"/>
      <c r="VPD1036" s="35"/>
      <c r="VPE1036" s="232"/>
      <c r="VPF1036" s="35"/>
      <c r="VPG1036" s="232"/>
      <c r="VPH1036" s="35"/>
      <c r="VPI1036" s="232"/>
      <c r="VPJ1036" s="35"/>
      <c r="VPK1036" s="232"/>
      <c r="VPL1036" s="35"/>
      <c r="VPM1036" s="232"/>
      <c r="VPN1036" s="35"/>
      <c r="VPO1036" s="232"/>
      <c r="VPP1036" s="35"/>
      <c r="VPQ1036" s="232"/>
      <c r="VPR1036" s="35"/>
      <c r="VPS1036" s="232"/>
      <c r="VPT1036" s="35"/>
      <c r="VPU1036" s="232"/>
      <c r="VPV1036" s="35"/>
      <c r="VPW1036" s="232"/>
      <c r="VPX1036" s="35"/>
      <c r="VPY1036" s="232"/>
      <c r="VPZ1036" s="35"/>
      <c r="VQA1036" s="232"/>
      <c r="VQB1036" s="35"/>
      <c r="VQC1036" s="232"/>
      <c r="VQD1036" s="35"/>
      <c r="VQE1036" s="232"/>
      <c r="VQF1036" s="35"/>
      <c r="VQG1036" s="232"/>
      <c r="VQH1036" s="35"/>
      <c r="VQI1036" s="232"/>
      <c r="VQJ1036" s="35"/>
      <c r="VQK1036" s="232"/>
      <c r="VQL1036" s="35"/>
      <c r="VQM1036" s="232"/>
      <c r="VQN1036" s="35"/>
      <c r="VQO1036" s="232"/>
      <c r="VQP1036" s="35"/>
      <c r="VQQ1036" s="232"/>
      <c r="VQR1036" s="35"/>
      <c r="VQS1036" s="232"/>
      <c r="VQT1036" s="35"/>
      <c r="VQU1036" s="232"/>
      <c r="VQV1036" s="35"/>
      <c r="VQW1036" s="232"/>
      <c r="VQX1036" s="35"/>
      <c r="VQY1036" s="232"/>
      <c r="VQZ1036" s="35"/>
      <c r="VRA1036" s="232"/>
      <c r="VRB1036" s="35"/>
      <c r="VRC1036" s="232"/>
      <c r="VRD1036" s="35"/>
      <c r="VRE1036" s="232"/>
      <c r="VRF1036" s="35"/>
      <c r="VRG1036" s="232"/>
      <c r="VRH1036" s="35"/>
      <c r="VRI1036" s="232"/>
      <c r="VRJ1036" s="35"/>
      <c r="VRK1036" s="232"/>
      <c r="VRL1036" s="35"/>
      <c r="VRM1036" s="232"/>
      <c r="VRN1036" s="35"/>
      <c r="VRO1036" s="232"/>
      <c r="VRP1036" s="35"/>
      <c r="VRQ1036" s="232"/>
      <c r="VRR1036" s="35"/>
      <c r="VRS1036" s="232"/>
      <c r="VRT1036" s="35"/>
      <c r="VRU1036" s="232"/>
      <c r="VRV1036" s="35"/>
      <c r="VRW1036" s="232"/>
      <c r="VRX1036" s="35"/>
      <c r="VRY1036" s="232"/>
      <c r="VRZ1036" s="35"/>
      <c r="VSA1036" s="232"/>
      <c r="VSB1036" s="35"/>
      <c r="VSC1036" s="232"/>
      <c r="VSD1036" s="35"/>
      <c r="VSE1036" s="232"/>
      <c r="VSF1036" s="35"/>
      <c r="VSG1036" s="232"/>
      <c r="VSH1036" s="35"/>
      <c r="VSI1036" s="232"/>
      <c r="VSJ1036" s="35"/>
      <c r="VSK1036" s="232"/>
      <c r="VSL1036" s="35"/>
      <c r="VSM1036" s="232"/>
      <c r="VSN1036" s="35"/>
      <c r="VSO1036" s="232"/>
      <c r="VSP1036" s="35"/>
      <c r="VSQ1036" s="232"/>
      <c r="VSR1036" s="35"/>
      <c r="VSS1036" s="232"/>
      <c r="VST1036" s="35"/>
      <c r="VSU1036" s="232"/>
      <c r="VSV1036" s="35"/>
      <c r="VSW1036" s="232"/>
      <c r="VSX1036" s="35"/>
      <c r="VSY1036" s="232"/>
      <c r="VSZ1036" s="35"/>
      <c r="VTA1036" s="232"/>
      <c r="VTB1036" s="35"/>
      <c r="VTC1036" s="232"/>
      <c r="VTD1036" s="35"/>
      <c r="VTE1036" s="232"/>
      <c r="VTF1036" s="35"/>
      <c r="VTG1036" s="232"/>
      <c r="VTH1036" s="35"/>
      <c r="VTI1036" s="232"/>
      <c r="VTJ1036" s="35"/>
      <c r="VTK1036" s="232"/>
      <c r="VTL1036" s="35"/>
      <c r="VTM1036" s="232"/>
      <c r="VTN1036" s="35"/>
      <c r="VTO1036" s="232"/>
      <c r="VTP1036" s="35"/>
      <c r="VTQ1036" s="232"/>
      <c r="VTR1036" s="35"/>
      <c r="VTS1036" s="232"/>
      <c r="VTT1036" s="35"/>
      <c r="VTU1036" s="232"/>
      <c r="VTV1036" s="35"/>
      <c r="VTW1036" s="232"/>
      <c r="VTX1036" s="35"/>
      <c r="VTY1036" s="232"/>
      <c r="VTZ1036" s="35"/>
      <c r="VUA1036" s="232"/>
      <c r="VUB1036" s="35"/>
      <c r="VUC1036" s="232"/>
      <c r="VUD1036" s="35"/>
      <c r="VUE1036" s="232"/>
      <c r="VUF1036" s="35"/>
      <c r="VUG1036" s="232"/>
      <c r="VUH1036" s="35"/>
      <c r="VUI1036" s="232"/>
      <c r="VUJ1036" s="35"/>
      <c r="VUK1036" s="232"/>
      <c r="VUL1036" s="35"/>
      <c r="VUM1036" s="232"/>
      <c r="VUN1036" s="35"/>
      <c r="VUO1036" s="232"/>
      <c r="VUP1036" s="35"/>
      <c r="VUQ1036" s="232"/>
      <c r="VUR1036" s="35"/>
      <c r="VUS1036" s="232"/>
      <c r="VUT1036" s="35"/>
      <c r="VUU1036" s="232"/>
      <c r="VUV1036" s="35"/>
      <c r="VUW1036" s="232"/>
      <c r="VUX1036" s="35"/>
      <c r="VUY1036" s="232"/>
      <c r="VUZ1036" s="35"/>
      <c r="VVA1036" s="232"/>
      <c r="VVB1036" s="35"/>
      <c r="VVC1036" s="232"/>
      <c r="VVD1036" s="35"/>
      <c r="VVE1036" s="232"/>
      <c r="VVF1036" s="35"/>
      <c r="VVG1036" s="232"/>
      <c r="VVH1036" s="35"/>
      <c r="VVI1036" s="232"/>
      <c r="VVJ1036" s="35"/>
      <c r="VVK1036" s="232"/>
      <c r="VVL1036" s="35"/>
      <c r="VVM1036" s="232"/>
      <c r="VVN1036" s="35"/>
      <c r="VVO1036" s="232"/>
      <c r="VVP1036" s="35"/>
      <c r="VVQ1036" s="232"/>
      <c r="VVR1036" s="35"/>
      <c r="VVS1036" s="232"/>
      <c r="VVT1036" s="35"/>
      <c r="VVU1036" s="232"/>
      <c r="VVV1036" s="35"/>
      <c r="VVW1036" s="232"/>
      <c r="VVX1036" s="35"/>
      <c r="VVY1036" s="232"/>
      <c r="VVZ1036" s="35"/>
      <c r="VWA1036" s="232"/>
      <c r="VWB1036" s="35"/>
      <c r="VWC1036" s="232"/>
      <c r="VWD1036" s="35"/>
      <c r="VWE1036" s="232"/>
      <c r="VWF1036" s="35"/>
      <c r="VWG1036" s="232"/>
      <c r="VWH1036" s="35"/>
      <c r="VWI1036" s="232"/>
      <c r="VWJ1036" s="35"/>
      <c r="VWK1036" s="232"/>
      <c r="VWL1036" s="35"/>
      <c r="VWM1036" s="232"/>
      <c r="VWN1036" s="35"/>
      <c r="VWO1036" s="232"/>
      <c r="VWP1036" s="35"/>
      <c r="VWQ1036" s="232"/>
      <c r="VWR1036" s="35"/>
      <c r="VWS1036" s="232"/>
      <c r="VWT1036" s="35"/>
      <c r="VWU1036" s="232"/>
      <c r="VWV1036" s="35"/>
      <c r="VWW1036" s="232"/>
      <c r="VWX1036" s="35"/>
      <c r="VWY1036" s="232"/>
      <c r="VWZ1036" s="35"/>
      <c r="VXA1036" s="232"/>
      <c r="VXB1036" s="35"/>
      <c r="VXC1036" s="232"/>
      <c r="VXD1036" s="35"/>
      <c r="VXE1036" s="232"/>
      <c r="VXF1036" s="35"/>
      <c r="VXG1036" s="232"/>
      <c r="VXH1036" s="35"/>
      <c r="VXI1036" s="232"/>
      <c r="VXJ1036" s="35"/>
      <c r="VXK1036" s="232"/>
      <c r="VXL1036" s="35"/>
      <c r="VXM1036" s="232"/>
      <c r="VXN1036" s="35"/>
      <c r="VXO1036" s="232"/>
      <c r="VXP1036" s="35"/>
      <c r="VXQ1036" s="232"/>
      <c r="VXR1036" s="35"/>
      <c r="VXS1036" s="232"/>
      <c r="VXT1036" s="35"/>
      <c r="VXU1036" s="232"/>
      <c r="VXV1036" s="35"/>
      <c r="VXW1036" s="232"/>
      <c r="VXX1036" s="35"/>
      <c r="VXY1036" s="232"/>
      <c r="VXZ1036" s="35"/>
      <c r="VYA1036" s="232"/>
      <c r="VYB1036" s="35"/>
      <c r="VYC1036" s="232"/>
      <c r="VYD1036" s="35"/>
      <c r="VYE1036" s="232"/>
      <c r="VYF1036" s="35"/>
      <c r="VYG1036" s="232"/>
      <c r="VYH1036" s="35"/>
      <c r="VYI1036" s="232"/>
      <c r="VYJ1036" s="35"/>
      <c r="VYK1036" s="232"/>
      <c r="VYL1036" s="35"/>
      <c r="VYM1036" s="232"/>
      <c r="VYN1036" s="35"/>
      <c r="VYO1036" s="232"/>
      <c r="VYP1036" s="35"/>
      <c r="VYQ1036" s="232"/>
      <c r="VYR1036" s="35"/>
      <c r="VYS1036" s="232"/>
      <c r="VYT1036" s="35"/>
      <c r="VYU1036" s="232"/>
      <c r="VYV1036" s="35"/>
      <c r="VYW1036" s="232"/>
      <c r="VYX1036" s="35"/>
      <c r="VYY1036" s="232"/>
      <c r="VYZ1036" s="35"/>
      <c r="VZA1036" s="232"/>
      <c r="VZB1036" s="35"/>
      <c r="VZC1036" s="232"/>
      <c r="VZD1036" s="35"/>
      <c r="VZE1036" s="232"/>
      <c r="VZF1036" s="35"/>
      <c r="VZG1036" s="232"/>
      <c r="VZH1036" s="35"/>
      <c r="VZI1036" s="232"/>
      <c r="VZJ1036" s="35"/>
      <c r="VZK1036" s="232"/>
      <c r="VZL1036" s="35"/>
      <c r="VZM1036" s="232"/>
      <c r="VZN1036" s="35"/>
      <c r="VZO1036" s="232"/>
      <c r="VZP1036" s="35"/>
      <c r="VZQ1036" s="232"/>
      <c r="VZR1036" s="35"/>
      <c r="VZS1036" s="232"/>
      <c r="VZT1036" s="35"/>
      <c r="VZU1036" s="232"/>
      <c r="VZV1036" s="35"/>
      <c r="VZW1036" s="232"/>
      <c r="VZX1036" s="35"/>
      <c r="VZY1036" s="232"/>
      <c r="VZZ1036" s="35"/>
      <c r="WAA1036" s="232"/>
      <c r="WAB1036" s="35"/>
      <c r="WAC1036" s="232"/>
      <c r="WAD1036" s="35"/>
      <c r="WAE1036" s="232"/>
      <c r="WAF1036" s="35"/>
      <c r="WAG1036" s="232"/>
      <c r="WAH1036" s="35"/>
      <c r="WAI1036" s="232"/>
      <c r="WAJ1036" s="35"/>
      <c r="WAK1036" s="232"/>
      <c r="WAL1036" s="35"/>
      <c r="WAM1036" s="232"/>
      <c r="WAN1036" s="35"/>
      <c r="WAO1036" s="232"/>
      <c r="WAP1036" s="35"/>
      <c r="WAQ1036" s="232"/>
      <c r="WAR1036" s="35"/>
      <c r="WAS1036" s="232"/>
      <c r="WAT1036" s="35"/>
      <c r="WAU1036" s="232"/>
      <c r="WAV1036" s="35"/>
      <c r="WAW1036" s="232"/>
      <c r="WAX1036" s="35"/>
      <c r="WAY1036" s="232"/>
      <c r="WAZ1036" s="35"/>
      <c r="WBA1036" s="232"/>
      <c r="WBB1036" s="35"/>
      <c r="WBC1036" s="232"/>
      <c r="WBD1036" s="35"/>
      <c r="WBE1036" s="232"/>
      <c r="WBF1036" s="35"/>
      <c r="WBG1036" s="232"/>
      <c r="WBH1036" s="35"/>
      <c r="WBI1036" s="232"/>
      <c r="WBJ1036" s="35"/>
      <c r="WBK1036" s="232"/>
      <c r="WBL1036" s="35"/>
      <c r="WBM1036" s="232"/>
      <c r="WBN1036" s="35"/>
      <c r="WBO1036" s="232"/>
      <c r="WBP1036" s="35"/>
      <c r="WBQ1036" s="232"/>
      <c r="WBR1036" s="35"/>
      <c r="WBS1036" s="232"/>
      <c r="WBT1036" s="35"/>
      <c r="WBU1036" s="232"/>
      <c r="WBV1036" s="35"/>
      <c r="WBW1036" s="232"/>
      <c r="WBX1036" s="35"/>
      <c r="WBY1036" s="232"/>
      <c r="WBZ1036" s="35"/>
      <c r="WCA1036" s="232"/>
      <c r="WCB1036" s="35"/>
      <c r="WCC1036" s="232"/>
      <c r="WCD1036" s="35"/>
      <c r="WCE1036" s="232"/>
      <c r="WCF1036" s="35"/>
      <c r="WCG1036" s="232"/>
      <c r="WCH1036" s="35"/>
      <c r="WCI1036" s="232"/>
      <c r="WCJ1036" s="35"/>
      <c r="WCK1036" s="232"/>
      <c r="WCL1036" s="35"/>
      <c r="WCM1036" s="232"/>
      <c r="WCN1036" s="35"/>
      <c r="WCO1036" s="232"/>
      <c r="WCP1036" s="35"/>
      <c r="WCQ1036" s="232"/>
      <c r="WCR1036" s="35"/>
      <c r="WCS1036" s="232"/>
      <c r="WCT1036" s="35"/>
      <c r="WCU1036" s="232"/>
      <c r="WCV1036" s="35"/>
      <c r="WCW1036" s="232"/>
      <c r="WCX1036" s="35"/>
      <c r="WCY1036" s="232"/>
      <c r="WCZ1036" s="35"/>
      <c r="WDA1036" s="232"/>
      <c r="WDB1036" s="35"/>
      <c r="WDC1036" s="232"/>
      <c r="WDD1036" s="35"/>
      <c r="WDE1036" s="232"/>
      <c r="WDF1036" s="35"/>
      <c r="WDG1036" s="232"/>
      <c r="WDH1036" s="35"/>
      <c r="WDI1036" s="232"/>
      <c r="WDJ1036" s="35"/>
      <c r="WDK1036" s="232"/>
      <c r="WDL1036" s="35"/>
      <c r="WDM1036" s="232"/>
      <c r="WDN1036" s="35"/>
      <c r="WDO1036" s="232"/>
      <c r="WDP1036" s="35"/>
      <c r="WDQ1036" s="232"/>
      <c r="WDR1036" s="35"/>
      <c r="WDS1036" s="232"/>
      <c r="WDT1036" s="35"/>
      <c r="WDU1036" s="232"/>
      <c r="WDV1036" s="35"/>
      <c r="WDW1036" s="232"/>
      <c r="WDX1036" s="35"/>
      <c r="WDY1036" s="232"/>
      <c r="WDZ1036" s="35"/>
      <c r="WEA1036" s="232"/>
      <c r="WEB1036" s="35"/>
      <c r="WEC1036" s="232"/>
      <c r="WED1036" s="35"/>
      <c r="WEE1036" s="232"/>
      <c r="WEF1036" s="35"/>
      <c r="WEG1036" s="232"/>
      <c r="WEH1036" s="35"/>
      <c r="WEI1036" s="232"/>
      <c r="WEJ1036" s="35"/>
      <c r="WEK1036" s="232"/>
      <c r="WEL1036" s="35"/>
      <c r="WEM1036" s="232"/>
      <c r="WEN1036" s="35"/>
      <c r="WEO1036" s="232"/>
      <c r="WEP1036" s="35"/>
      <c r="WEQ1036" s="232"/>
      <c r="WER1036" s="35"/>
      <c r="WES1036" s="232"/>
      <c r="WET1036" s="35"/>
      <c r="WEU1036" s="232"/>
      <c r="WEV1036" s="35"/>
      <c r="WEW1036" s="232"/>
      <c r="WEX1036" s="35"/>
      <c r="WEY1036" s="232"/>
      <c r="WEZ1036" s="35"/>
      <c r="WFA1036" s="232"/>
      <c r="WFB1036" s="35"/>
      <c r="WFC1036" s="232"/>
      <c r="WFD1036" s="35"/>
      <c r="WFE1036" s="232"/>
      <c r="WFF1036" s="35"/>
      <c r="WFG1036" s="232"/>
      <c r="WFH1036" s="35"/>
      <c r="WFI1036" s="232"/>
      <c r="WFJ1036" s="35"/>
      <c r="WFK1036" s="232"/>
      <c r="WFL1036" s="35"/>
      <c r="WFM1036" s="232"/>
      <c r="WFN1036" s="35"/>
      <c r="WFO1036" s="232"/>
      <c r="WFP1036" s="35"/>
      <c r="WFQ1036" s="232"/>
      <c r="WFR1036" s="35"/>
      <c r="WFS1036" s="232"/>
      <c r="WFT1036" s="35"/>
      <c r="WFU1036" s="232"/>
      <c r="WFV1036" s="35"/>
      <c r="WFW1036" s="232"/>
      <c r="WFX1036" s="35"/>
      <c r="WFY1036" s="232"/>
      <c r="WFZ1036" s="35"/>
      <c r="WGA1036" s="232"/>
      <c r="WGB1036" s="35"/>
      <c r="WGC1036" s="232"/>
      <c r="WGD1036" s="35"/>
      <c r="WGE1036" s="232"/>
      <c r="WGF1036" s="35"/>
      <c r="WGG1036" s="232"/>
      <c r="WGH1036" s="35"/>
      <c r="WGI1036" s="232"/>
      <c r="WGJ1036" s="35"/>
      <c r="WGK1036" s="232"/>
      <c r="WGL1036" s="35"/>
      <c r="WGM1036" s="232"/>
      <c r="WGN1036" s="35"/>
      <c r="WGO1036" s="232"/>
      <c r="WGP1036" s="35"/>
      <c r="WGQ1036" s="232"/>
      <c r="WGR1036" s="35"/>
      <c r="WGS1036" s="232"/>
      <c r="WGT1036" s="35"/>
      <c r="WGU1036" s="232"/>
      <c r="WGV1036" s="35"/>
      <c r="WGW1036" s="232"/>
      <c r="WGX1036" s="35"/>
      <c r="WGY1036" s="232"/>
      <c r="WGZ1036" s="35"/>
      <c r="WHA1036" s="232"/>
      <c r="WHB1036" s="35"/>
      <c r="WHC1036" s="232"/>
      <c r="WHD1036" s="35"/>
      <c r="WHE1036" s="232"/>
      <c r="WHF1036" s="35"/>
      <c r="WHG1036" s="232"/>
      <c r="WHH1036" s="35"/>
      <c r="WHI1036" s="232"/>
      <c r="WHJ1036" s="35"/>
      <c r="WHK1036" s="232"/>
      <c r="WHL1036" s="35"/>
      <c r="WHM1036" s="232"/>
      <c r="WHN1036" s="35"/>
      <c r="WHO1036" s="232"/>
      <c r="WHP1036" s="35"/>
      <c r="WHQ1036" s="232"/>
      <c r="WHR1036" s="35"/>
      <c r="WHS1036" s="232"/>
      <c r="WHT1036" s="35"/>
      <c r="WHU1036" s="232"/>
      <c r="WHV1036" s="35"/>
      <c r="WHW1036" s="232"/>
      <c r="WHX1036" s="35"/>
      <c r="WHY1036" s="232"/>
      <c r="WHZ1036" s="35"/>
      <c r="WIA1036" s="232"/>
      <c r="WIB1036" s="35"/>
      <c r="WIC1036" s="232"/>
      <c r="WID1036" s="35"/>
      <c r="WIE1036" s="232"/>
      <c r="WIF1036" s="35"/>
      <c r="WIG1036" s="232"/>
      <c r="WIH1036" s="35"/>
      <c r="WII1036" s="232"/>
      <c r="WIJ1036" s="35"/>
      <c r="WIK1036" s="232"/>
      <c r="WIL1036" s="35"/>
      <c r="WIM1036" s="232"/>
      <c r="WIN1036" s="35"/>
      <c r="WIO1036" s="232"/>
      <c r="WIP1036" s="35"/>
      <c r="WIQ1036" s="232"/>
      <c r="WIR1036" s="35"/>
      <c r="WIS1036" s="232"/>
      <c r="WIT1036" s="35"/>
      <c r="WIU1036" s="232"/>
      <c r="WIV1036" s="35"/>
      <c r="WIW1036" s="232"/>
      <c r="WIX1036" s="35"/>
      <c r="WIY1036" s="232"/>
      <c r="WIZ1036" s="35"/>
      <c r="WJA1036" s="232"/>
      <c r="WJB1036" s="35"/>
      <c r="WJC1036" s="232"/>
      <c r="WJD1036" s="35"/>
      <c r="WJE1036" s="232"/>
      <c r="WJF1036" s="35"/>
      <c r="WJG1036" s="232"/>
      <c r="WJH1036" s="35"/>
      <c r="WJI1036" s="232"/>
      <c r="WJJ1036" s="35"/>
      <c r="WJK1036" s="232"/>
      <c r="WJL1036" s="35"/>
      <c r="WJM1036" s="232"/>
      <c r="WJN1036" s="35"/>
      <c r="WJO1036" s="232"/>
      <c r="WJP1036" s="35"/>
      <c r="WJQ1036" s="232"/>
      <c r="WJR1036" s="35"/>
      <c r="WJS1036" s="232"/>
      <c r="WJT1036" s="35"/>
      <c r="WJU1036" s="232"/>
      <c r="WJV1036" s="35"/>
      <c r="WJW1036" s="232"/>
      <c r="WJX1036" s="35"/>
      <c r="WJY1036" s="232"/>
      <c r="WJZ1036" s="35"/>
      <c r="WKA1036" s="232"/>
      <c r="WKB1036" s="35"/>
      <c r="WKC1036" s="232"/>
      <c r="WKD1036" s="35"/>
      <c r="WKE1036" s="232"/>
      <c r="WKF1036" s="35"/>
      <c r="WKG1036" s="232"/>
      <c r="WKH1036" s="35"/>
      <c r="WKI1036" s="232"/>
      <c r="WKJ1036" s="35"/>
      <c r="WKK1036" s="232"/>
      <c r="WKL1036" s="35"/>
      <c r="WKM1036" s="232"/>
      <c r="WKN1036" s="35"/>
      <c r="WKO1036" s="232"/>
      <c r="WKP1036" s="35"/>
      <c r="WKQ1036" s="232"/>
      <c r="WKR1036" s="35"/>
      <c r="WKS1036" s="232"/>
      <c r="WKT1036" s="35"/>
      <c r="WKU1036" s="232"/>
      <c r="WKV1036" s="35"/>
      <c r="WKW1036" s="232"/>
      <c r="WKX1036" s="35"/>
      <c r="WKY1036" s="232"/>
      <c r="WKZ1036" s="35"/>
      <c r="WLA1036" s="232"/>
      <c r="WLB1036" s="35"/>
      <c r="WLC1036" s="232"/>
      <c r="WLD1036" s="35"/>
      <c r="WLE1036" s="232"/>
      <c r="WLF1036" s="35"/>
      <c r="WLG1036" s="232"/>
      <c r="WLH1036" s="35"/>
      <c r="WLI1036" s="232"/>
      <c r="WLJ1036" s="35"/>
      <c r="WLK1036" s="232"/>
      <c r="WLL1036" s="35"/>
      <c r="WLM1036" s="232"/>
      <c r="WLN1036" s="35"/>
      <c r="WLO1036" s="232"/>
      <c r="WLP1036" s="35"/>
      <c r="WLQ1036" s="232"/>
      <c r="WLR1036" s="35"/>
      <c r="WLS1036" s="232"/>
      <c r="WLT1036" s="35"/>
      <c r="WLU1036" s="232"/>
      <c r="WLV1036" s="35"/>
      <c r="WLW1036" s="232"/>
      <c r="WLX1036" s="35"/>
      <c r="WLY1036" s="232"/>
      <c r="WLZ1036" s="35"/>
      <c r="WMA1036" s="232"/>
      <c r="WMB1036" s="35"/>
      <c r="WMC1036" s="232"/>
      <c r="WMD1036" s="35"/>
      <c r="WME1036" s="232"/>
      <c r="WMF1036" s="35"/>
      <c r="WMG1036" s="232"/>
      <c r="WMH1036" s="35"/>
      <c r="WMI1036" s="232"/>
      <c r="WMJ1036" s="35"/>
      <c r="WMK1036" s="232"/>
      <c r="WML1036" s="35"/>
      <c r="WMM1036" s="232"/>
      <c r="WMN1036" s="35"/>
      <c r="WMO1036" s="232"/>
      <c r="WMP1036" s="35"/>
      <c r="WMQ1036" s="232"/>
      <c r="WMR1036" s="35"/>
      <c r="WMS1036" s="232"/>
      <c r="WMT1036" s="35"/>
      <c r="WMU1036" s="232"/>
      <c r="WMV1036" s="35"/>
      <c r="WMW1036" s="232"/>
      <c r="WMX1036" s="35"/>
      <c r="WMY1036" s="232"/>
      <c r="WMZ1036" s="35"/>
      <c r="WNA1036" s="232"/>
      <c r="WNB1036" s="35"/>
      <c r="WNC1036" s="232"/>
      <c r="WND1036" s="35"/>
      <c r="WNE1036" s="232"/>
      <c r="WNF1036" s="35"/>
      <c r="WNG1036" s="232"/>
      <c r="WNH1036" s="35"/>
      <c r="WNI1036" s="232"/>
      <c r="WNJ1036" s="35"/>
      <c r="WNK1036" s="232"/>
      <c r="WNL1036" s="35"/>
      <c r="WNM1036" s="232"/>
      <c r="WNN1036" s="35"/>
      <c r="WNO1036" s="232"/>
      <c r="WNP1036" s="35"/>
      <c r="WNQ1036" s="232"/>
      <c r="WNR1036" s="35"/>
      <c r="WNS1036" s="232"/>
      <c r="WNT1036" s="35"/>
      <c r="WNU1036" s="232"/>
      <c r="WNV1036" s="35"/>
      <c r="WNW1036" s="232"/>
      <c r="WNX1036" s="35"/>
      <c r="WNY1036" s="232"/>
      <c r="WNZ1036" s="35"/>
      <c r="WOA1036" s="232"/>
      <c r="WOB1036" s="35"/>
      <c r="WOC1036" s="232"/>
      <c r="WOD1036" s="35"/>
      <c r="WOE1036" s="232"/>
      <c r="WOF1036" s="35"/>
      <c r="WOG1036" s="232"/>
      <c r="WOH1036" s="35"/>
      <c r="WOI1036" s="232"/>
      <c r="WOJ1036" s="35"/>
      <c r="WOK1036" s="232"/>
      <c r="WOL1036" s="35"/>
      <c r="WOM1036" s="232"/>
      <c r="WON1036" s="35"/>
      <c r="WOO1036" s="232"/>
      <c r="WOP1036" s="35"/>
      <c r="WOQ1036" s="232"/>
      <c r="WOR1036" s="35"/>
      <c r="WOS1036" s="232"/>
      <c r="WOT1036" s="35"/>
      <c r="WOU1036" s="232"/>
      <c r="WOV1036" s="35"/>
      <c r="WOW1036" s="232"/>
      <c r="WOX1036" s="35"/>
      <c r="WOY1036" s="232"/>
      <c r="WOZ1036" s="35"/>
      <c r="WPA1036" s="232"/>
      <c r="WPB1036" s="35"/>
      <c r="WPC1036" s="232"/>
      <c r="WPD1036" s="35"/>
      <c r="WPE1036" s="232"/>
      <c r="WPF1036" s="35"/>
      <c r="WPG1036" s="232"/>
      <c r="WPH1036" s="35"/>
      <c r="WPI1036" s="232"/>
      <c r="WPJ1036" s="35"/>
      <c r="WPK1036" s="232"/>
      <c r="WPL1036" s="35"/>
      <c r="WPM1036" s="232"/>
      <c r="WPN1036" s="35"/>
      <c r="WPO1036" s="232"/>
      <c r="WPP1036" s="35"/>
      <c r="WPQ1036" s="232"/>
      <c r="WPR1036" s="35"/>
      <c r="WPS1036" s="232"/>
      <c r="WPT1036" s="35"/>
      <c r="WPU1036" s="232"/>
      <c r="WPV1036" s="35"/>
      <c r="WPW1036" s="232"/>
      <c r="WPX1036" s="35"/>
      <c r="WPY1036" s="232"/>
      <c r="WPZ1036" s="35"/>
      <c r="WQA1036" s="232"/>
      <c r="WQB1036" s="35"/>
      <c r="WQC1036" s="232"/>
      <c r="WQD1036" s="35"/>
      <c r="WQE1036" s="232"/>
      <c r="WQF1036" s="35"/>
      <c r="WQG1036" s="232"/>
      <c r="WQH1036" s="35"/>
      <c r="WQI1036" s="232"/>
      <c r="WQJ1036" s="35"/>
      <c r="WQK1036" s="232"/>
      <c r="WQL1036" s="35"/>
      <c r="WQM1036" s="232"/>
      <c r="WQN1036" s="35"/>
      <c r="WQO1036" s="232"/>
      <c r="WQP1036" s="35"/>
      <c r="WQQ1036" s="232"/>
      <c r="WQR1036" s="35"/>
      <c r="WQS1036" s="232"/>
      <c r="WQT1036" s="35"/>
      <c r="WQU1036" s="232"/>
      <c r="WQV1036" s="35"/>
      <c r="WQW1036" s="232"/>
      <c r="WQX1036" s="35"/>
      <c r="WQY1036" s="232"/>
      <c r="WQZ1036" s="35"/>
      <c r="WRA1036" s="232"/>
      <c r="WRB1036" s="35"/>
      <c r="WRC1036" s="232"/>
      <c r="WRD1036" s="35"/>
      <c r="WRE1036" s="232"/>
      <c r="WRF1036" s="35"/>
      <c r="WRG1036" s="232"/>
      <c r="WRH1036" s="35"/>
      <c r="WRI1036" s="232"/>
      <c r="WRJ1036" s="35"/>
      <c r="WRK1036" s="232"/>
      <c r="WRL1036" s="35"/>
      <c r="WRM1036" s="232"/>
      <c r="WRN1036" s="35"/>
      <c r="WRO1036" s="232"/>
      <c r="WRP1036" s="35"/>
      <c r="WRQ1036" s="232"/>
      <c r="WRR1036" s="35"/>
      <c r="WRS1036" s="232"/>
      <c r="WRT1036" s="35"/>
      <c r="WRU1036" s="232"/>
      <c r="WRV1036" s="35"/>
      <c r="WRW1036" s="232"/>
      <c r="WRX1036" s="35"/>
      <c r="WRY1036" s="232"/>
      <c r="WRZ1036" s="35"/>
      <c r="WSA1036" s="232"/>
      <c r="WSB1036" s="35"/>
      <c r="WSC1036" s="232"/>
      <c r="WSD1036" s="35"/>
      <c r="WSE1036" s="232"/>
      <c r="WSF1036" s="35"/>
      <c r="WSG1036" s="232"/>
      <c r="WSH1036" s="35"/>
      <c r="WSI1036" s="232"/>
      <c r="WSJ1036" s="35"/>
      <c r="WSK1036" s="232"/>
      <c r="WSL1036" s="35"/>
      <c r="WSM1036" s="232"/>
      <c r="WSN1036" s="35"/>
      <c r="WSO1036" s="232"/>
      <c r="WSP1036" s="35"/>
      <c r="WSQ1036" s="232"/>
      <c r="WSR1036" s="35"/>
      <c r="WSS1036" s="232"/>
      <c r="WST1036" s="35"/>
      <c r="WSU1036" s="232"/>
      <c r="WSV1036" s="35"/>
      <c r="WSW1036" s="232"/>
      <c r="WSX1036" s="35"/>
      <c r="WSY1036" s="232"/>
      <c r="WSZ1036" s="35"/>
      <c r="WTA1036" s="232"/>
      <c r="WTB1036" s="35"/>
      <c r="WTC1036" s="232"/>
      <c r="WTD1036" s="35"/>
      <c r="WTE1036" s="232"/>
      <c r="WTF1036" s="35"/>
      <c r="WTG1036" s="232"/>
      <c r="WTH1036" s="35"/>
      <c r="WTI1036" s="232"/>
      <c r="WTJ1036" s="35"/>
      <c r="WTK1036" s="232"/>
      <c r="WTL1036" s="35"/>
      <c r="WTM1036" s="232"/>
      <c r="WTN1036" s="35"/>
      <c r="WTO1036" s="232"/>
      <c r="WTP1036" s="35"/>
      <c r="WTQ1036" s="232"/>
      <c r="WTR1036" s="35"/>
      <c r="WTS1036" s="232"/>
      <c r="WTT1036" s="35"/>
      <c r="WTU1036" s="232"/>
      <c r="WTV1036" s="35"/>
      <c r="WTW1036" s="232"/>
      <c r="WTX1036" s="35"/>
      <c r="WTY1036" s="232"/>
      <c r="WTZ1036" s="35"/>
      <c r="WUA1036" s="232"/>
      <c r="WUB1036" s="35"/>
      <c r="WUC1036" s="232"/>
      <c r="WUD1036" s="35"/>
      <c r="WUE1036" s="232"/>
      <c r="WUF1036" s="35"/>
      <c r="WUG1036" s="232"/>
      <c r="WUH1036" s="35"/>
      <c r="WUI1036" s="232"/>
      <c r="WUJ1036" s="35"/>
      <c r="WUK1036" s="232"/>
      <c r="WUL1036" s="35"/>
      <c r="WUM1036" s="232"/>
      <c r="WUN1036" s="35"/>
      <c r="WUO1036" s="232"/>
      <c r="WUP1036" s="35"/>
      <c r="WUQ1036" s="232"/>
      <c r="WUR1036" s="35"/>
      <c r="WUS1036" s="232"/>
      <c r="WUT1036" s="35"/>
      <c r="WUU1036" s="232"/>
      <c r="WUV1036" s="35"/>
      <c r="WUW1036" s="232"/>
      <c r="WUX1036" s="35"/>
      <c r="WUY1036" s="232"/>
      <c r="WUZ1036" s="35"/>
      <c r="WVA1036" s="232"/>
      <c r="WVB1036" s="35"/>
      <c r="WVC1036" s="232"/>
      <c r="WVD1036" s="35"/>
      <c r="WVE1036" s="232"/>
      <c r="WVF1036" s="35"/>
      <c r="WVG1036" s="232"/>
      <c r="WVH1036" s="35"/>
      <c r="WVI1036" s="232"/>
      <c r="WVJ1036" s="35"/>
      <c r="WVK1036" s="232"/>
      <c r="WVL1036" s="35"/>
      <c r="WVM1036" s="232"/>
      <c r="WVN1036" s="35"/>
      <c r="WVO1036" s="232"/>
      <c r="WVP1036" s="35"/>
      <c r="WVQ1036" s="232"/>
      <c r="WVR1036" s="35"/>
      <c r="WVS1036" s="232"/>
      <c r="WVT1036" s="35"/>
      <c r="WVU1036" s="232"/>
      <c r="WVV1036" s="35"/>
      <c r="WVW1036" s="232"/>
      <c r="WVX1036" s="35"/>
      <c r="WVY1036" s="232"/>
      <c r="WVZ1036" s="35"/>
      <c r="WWA1036" s="232"/>
      <c r="WWB1036" s="35"/>
      <c r="WWC1036" s="232"/>
      <c r="WWD1036" s="35"/>
      <c r="WWE1036" s="232"/>
      <c r="WWF1036" s="35"/>
      <c r="WWG1036" s="232"/>
      <c r="WWH1036" s="35"/>
      <c r="WWI1036" s="232"/>
      <c r="WWJ1036" s="35"/>
      <c r="WWK1036" s="232"/>
      <c r="WWL1036" s="35"/>
      <c r="WWM1036" s="232"/>
      <c r="WWN1036" s="35"/>
      <c r="WWO1036" s="232"/>
      <c r="WWP1036" s="35"/>
      <c r="WWQ1036" s="232"/>
      <c r="WWR1036" s="35"/>
      <c r="WWS1036" s="232"/>
      <c r="WWT1036" s="35"/>
      <c r="WWU1036" s="232"/>
      <c r="WWV1036" s="35"/>
      <c r="WWW1036" s="232"/>
      <c r="WWX1036" s="35"/>
      <c r="WWY1036" s="232"/>
      <c r="WWZ1036" s="35"/>
      <c r="WXA1036" s="232"/>
      <c r="WXB1036" s="35"/>
      <c r="WXC1036" s="232"/>
      <c r="WXD1036" s="35"/>
      <c r="WXE1036" s="232"/>
      <c r="WXF1036" s="35"/>
      <c r="WXG1036" s="232"/>
      <c r="WXH1036" s="35"/>
      <c r="WXI1036" s="232"/>
      <c r="WXJ1036" s="35"/>
      <c r="WXK1036" s="232"/>
      <c r="WXL1036" s="35"/>
      <c r="WXM1036" s="232"/>
      <c r="WXN1036" s="35"/>
      <c r="WXO1036" s="232"/>
      <c r="WXP1036" s="35"/>
      <c r="WXQ1036" s="232"/>
      <c r="WXR1036" s="35"/>
      <c r="WXS1036" s="232"/>
      <c r="WXT1036" s="35"/>
      <c r="WXU1036" s="232"/>
      <c r="WXV1036" s="35"/>
      <c r="WXW1036" s="232"/>
      <c r="WXX1036" s="35"/>
      <c r="WXY1036" s="232"/>
      <c r="WXZ1036" s="35"/>
      <c r="WYA1036" s="232"/>
      <c r="WYB1036" s="35"/>
      <c r="WYC1036" s="232"/>
      <c r="WYD1036" s="35"/>
      <c r="WYE1036" s="232"/>
      <c r="WYF1036" s="35"/>
      <c r="WYG1036" s="232"/>
      <c r="WYH1036" s="35"/>
      <c r="WYI1036" s="232"/>
      <c r="WYJ1036" s="35"/>
      <c r="WYK1036" s="232"/>
      <c r="WYL1036" s="35"/>
      <c r="WYM1036" s="232"/>
      <c r="WYN1036" s="35"/>
      <c r="WYO1036" s="232"/>
      <c r="WYP1036" s="35"/>
      <c r="WYQ1036" s="232"/>
      <c r="WYR1036" s="35"/>
      <c r="WYS1036" s="232"/>
      <c r="WYT1036" s="35"/>
      <c r="WYU1036" s="232"/>
      <c r="WYV1036" s="35"/>
      <c r="WYW1036" s="232"/>
      <c r="WYX1036" s="35"/>
      <c r="WYY1036" s="232"/>
      <c r="WYZ1036" s="35"/>
      <c r="WZA1036" s="232"/>
      <c r="WZB1036" s="35"/>
      <c r="WZC1036" s="232"/>
      <c r="WZD1036" s="35"/>
      <c r="WZE1036" s="232"/>
      <c r="WZF1036" s="35"/>
      <c r="WZG1036" s="232"/>
      <c r="WZH1036" s="35"/>
      <c r="WZI1036" s="232"/>
      <c r="WZJ1036" s="35"/>
      <c r="WZK1036" s="232"/>
      <c r="WZL1036" s="35"/>
      <c r="WZM1036" s="232"/>
      <c r="WZN1036" s="35"/>
      <c r="WZO1036" s="232"/>
      <c r="WZP1036" s="35"/>
      <c r="WZQ1036" s="232"/>
      <c r="WZR1036" s="35"/>
      <c r="WZS1036" s="232"/>
      <c r="WZT1036" s="35"/>
      <c r="WZU1036" s="232"/>
      <c r="WZV1036" s="35"/>
      <c r="WZW1036" s="232"/>
      <c r="WZX1036" s="35"/>
      <c r="WZY1036" s="232"/>
      <c r="WZZ1036" s="35"/>
      <c r="XAA1036" s="232"/>
      <c r="XAB1036" s="35"/>
      <c r="XAC1036" s="232"/>
      <c r="XAD1036" s="35"/>
      <c r="XAE1036" s="232"/>
      <c r="XAF1036" s="35"/>
      <c r="XAG1036" s="232"/>
      <c r="XAH1036" s="35"/>
      <c r="XAI1036" s="232"/>
      <c r="XAJ1036" s="35"/>
      <c r="XAK1036" s="232"/>
      <c r="XAL1036" s="35"/>
      <c r="XAM1036" s="232"/>
      <c r="XAN1036" s="35"/>
      <c r="XAO1036" s="232"/>
      <c r="XAP1036" s="35"/>
      <c r="XAQ1036" s="232"/>
      <c r="XAR1036" s="35"/>
      <c r="XAS1036" s="232"/>
      <c r="XAT1036" s="35"/>
      <c r="XAU1036" s="232"/>
      <c r="XAV1036" s="35"/>
      <c r="XAW1036" s="232"/>
      <c r="XAX1036" s="35"/>
      <c r="XAY1036" s="232"/>
      <c r="XAZ1036" s="35"/>
      <c r="XBA1036" s="232"/>
      <c r="XBB1036" s="35"/>
      <c r="XBC1036" s="232"/>
      <c r="XBD1036" s="35"/>
      <c r="XBE1036" s="232"/>
      <c r="XBF1036" s="35"/>
      <c r="XBG1036" s="232"/>
      <c r="XBH1036" s="35"/>
      <c r="XBI1036" s="232"/>
      <c r="XBJ1036" s="35"/>
      <c r="XBK1036" s="232"/>
      <c r="XBL1036" s="35"/>
      <c r="XBM1036" s="232"/>
      <c r="XBN1036" s="35"/>
      <c r="XBO1036" s="232"/>
      <c r="XBP1036" s="35"/>
      <c r="XBQ1036" s="232"/>
      <c r="XBR1036" s="35"/>
      <c r="XBS1036" s="232"/>
      <c r="XBT1036" s="35"/>
      <c r="XBU1036" s="232"/>
      <c r="XBV1036" s="35"/>
      <c r="XBW1036" s="232"/>
      <c r="XBX1036" s="35"/>
      <c r="XBY1036" s="232"/>
      <c r="XBZ1036" s="35"/>
      <c r="XCA1036" s="232"/>
      <c r="XCB1036" s="35"/>
      <c r="XCC1036" s="232"/>
      <c r="XCD1036" s="35"/>
      <c r="XCE1036" s="232"/>
      <c r="XCF1036" s="35"/>
      <c r="XCG1036" s="232"/>
      <c r="XCH1036" s="35"/>
      <c r="XCI1036" s="232"/>
      <c r="XCJ1036" s="35"/>
      <c r="XCK1036" s="232"/>
      <c r="XCL1036" s="35"/>
      <c r="XCM1036" s="232"/>
      <c r="XCN1036" s="35"/>
      <c r="XCO1036" s="232"/>
      <c r="XCP1036" s="35"/>
      <c r="XCQ1036" s="232"/>
      <c r="XCR1036" s="35"/>
      <c r="XCS1036" s="232"/>
      <c r="XCT1036" s="35"/>
      <c r="XCU1036" s="232"/>
      <c r="XCV1036" s="35"/>
      <c r="XCW1036" s="232"/>
      <c r="XCX1036" s="35"/>
      <c r="XCY1036" s="232"/>
      <c r="XCZ1036" s="35"/>
      <c r="XDA1036" s="232"/>
      <c r="XDB1036" s="35"/>
      <c r="XDC1036" s="232"/>
      <c r="XDD1036" s="35"/>
      <c r="XDE1036" s="232"/>
      <c r="XDF1036" s="35"/>
      <c r="XDG1036" s="232"/>
      <c r="XDH1036" s="35"/>
      <c r="XDI1036" s="232"/>
      <c r="XDJ1036" s="35"/>
      <c r="XDK1036" s="232"/>
      <c r="XDL1036" s="35"/>
      <c r="XDM1036" s="232"/>
      <c r="XDN1036" s="35"/>
      <c r="XDO1036" s="232"/>
      <c r="XDP1036" s="35"/>
      <c r="XDQ1036" s="232"/>
      <c r="XDR1036" s="35"/>
      <c r="XDS1036" s="232"/>
      <c r="XDT1036" s="35"/>
      <c r="XDU1036" s="232"/>
      <c r="XDV1036" s="35"/>
      <c r="XDW1036" s="232"/>
      <c r="XDX1036" s="35"/>
      <c r="XDY1036" s="232"/>
      <c r="XDZ1036" s="35"/>
      <c r="XEA1036" s="232"/>
      <c r="XEB1036" s="35"/>
      <c r="XEC1036" s="232"/>
      <c r="XED1036" s="35"/>
      <c r="XEE1036" s="232"/>
      <c r="XEF1036" s="35"/>
      <c r="XEG1036" s="232"/>
      <c r="XEH1036" s="35"/>
      <c r="XEI1036" s="232"/>
      <c r="XEJ1036" s="35"/>
      <c r="XEK1036" s="232"/>
      <c r="XEL1036" s="35"/>
      <c r="XEM1036" s="232"/>
      <c r="XEN1036" s="35"/>
      <c r="XEO1036" s="232"/>
      <c r="XEP1036" s="35"/>
      <c r="XEQ1036" s="232"/>
      <c r="XER1036" s="35"/>
      <c r="XES1036" s="232"/>
      <c r="XET1036" s="35"/>
      <c r="XEU1036" s="232"/>
      <c r="XEV1036" s="35"/>
      <c r="XEW1036" s="232"/>
      <c r="XEX1036" s="35"/>
      <c r="XEY1036" s="232"/>
      <c r="XEZ1036" s="35"/>
      <c r="XFA1036" s="232"/>
      <c r="XFB1036" s="35"/>
      <c r="XFC1036" s="232"/>
      <c r="XFD1036" s="35"/>
    </row>
    <row r="1037" spans="1:16384" s="291" customFormat="1" ht="21" customHeight="1">
      <c r="A1037" s="97"/>
      <c r="B1037" s="231" t="s">
        <v>7252</v>
      </c>
      <c r="C1037" s="232" t="s">
        <v>65</v>
      </c>
      <c r="D1037" s="35" t="s">
        <v>4480</v>
      </c>
      <c r="E1037" s="35" t="s">
        <v>4481</v>
      </c>
      <c r="F1037" s="35" t="s">
        <v>7253</v>
      </c>
      <c r="G1037" s="35" t="s">
        <v>4481</v>
      </c>
      <c r="H1037" s="97">
        <v>6489024.1900000004</v>
      </c>
      <c r="I1037" s="97">
        <v>5593986.3700000001</v>
      </c>
      <c r="J1037" s="192"/>
      <c r="K1037" s="192"/>
      <c r="L1037" s="193"/>
      <c r="M1037" s="35" t="s">
        <v>2021</v>
      </c>
      <c r="N1037" s="35" t="s">
        <v>2076</v>
      </c>
      <c r="O1037" s="35" t="s">
        <v>7254</v>
      </c>
      <c r="P1037" s="35" t="s">
        <v>7255</v>
      </c>
      <c r="Q1037" s="35" t="s">
        <v>1929</v>
      </c>
      <c r="R1037" s="33">
        <v>0.16</v>
      </c>
      <c r="S1037" s="35"/>
      <c r="T1037" s="33"/>
      <c r="U1037" s="33"/>
      <c r="V1037" s="33"/>
      <c r="W1037" s="35"/>
      <c r="X1037" s="85"/>
      <c r="Y1037" s="233"/>
      <c r="Z1037" s="37"/>
      <c r="AA1037" s="85"/>
      <c r="AB1037" s="85"/>
      <c r="AC1037" s="233"/>
      <c r="AD1037" s="37"/>
      <c r="AE1037" s="90"/>
      <c r="AF1037" s="85"/>
      <c r="AG1037" s="233"/>
      <c r="AH1037" s="37"/>
      <c r="AI1037" s="90"/>
      <c r="AJ1037" s="85"/>
      <c r="AK1037" s="85"/>
      <c r="AL1037" s="85"/>
      <c r="AM1037" s="85"/>
      <c r="AN1037" s="37"/>
      <c r="AO1037" s="37"/>
      <c r="AP1037" s="233"/>
      <c r="AQ1037" s="90"/>
      <c r="AR1037" s="170"/>
      <c r="AS1037" s="85"/>
    </row>
    <row r="1038" spans="1:16384" ht="21" customHeight="1">
      <c r="B1038" s="25" t="s">
        <v>5431</v>
      </c>
      <c r="C1038" s="9" t="s">
        <v>3027</v>
      </c>
      <c r="D1038" s="3" t="s">
        <v>3028</v>
      </c>
      <c r="E1038" s="3" t="s">
        <v>3029</v>
      </c>
      <c r="F1038" s="3" t="s">
        <v>3030</v>
      </c>
      <c r="G1038" s="3" t="s">
        <v>3029</v>
      </c>
      <c r="H1038" s="18">
        <v>626183</v>
      </c>
      <c r="I1038" s="18">
        <v>564128.82999999996</v>
      </c>
      <c r="J1038" s="3">
        <v>564128.82999999996</v>
      </c>
      <c r="K1038" s="3">
        <v>0</v>
      </c>
      <c r="L1038" s="1" t="s">
        <v>3031</v>
      </c>
      <c r="M1038" s="1" t="s">
        <v>2871</v>
      </c>
      <c r="N1038" s="3" t="s">
        <v>3032</v>
      </c>
      <c r="O1038" s="1" t="s">
        <v>3033</v>
      </c>
      <c r="P1038" s="1" t="s">
        <v>2178</v>
      </c>
      <c r="Q1038" s="1" t="s">
        <v>1980</v>
      </c>
      <c r="R1038" s="2">
        <v>0.11</v>
      </c>
      <c r="S1038" s="1" t="s">
        <v>2439</v>
      </c>
      <c r="T1038" s="1" t="s">
        <v>1982</v>
      </c>
      <c r="Y1038" s="212">
        <v>1</v>
      </c>
      <c r="Z1038" s="24" t="s">
        <v>5011</v>
      </c>
      <c r="AA1038" s="20" t="s">
        <v>4999</v>
      </c>
      <c r="AL1038" s="24"/>
      <c r="AN1038" s="20">
        <f t="shared" si="67"/>
        <v>626183</v>
      </c>
      <c r="AO1038" s="20">
        <f t="shared" si="65"/>
        <v>0</v>
      </c>
      <c r="AP1038" s="212">
        <f t="shared" si="66"/>
        <v>1</v>
      </c>
      <c r="AQ1038" s="159"/>
    </row>
    <row r="1039" spans="1:16384" ht="21" customHeight="1">
      <c r="B1039" s="25" t="s">
        <v>5101</v>
      </c>
      <c r="C1039" s="9" t="s">
        <v>58</v>
      </c>
      <c r="D1039" s="3" t="s">
        <v>3034</v>
      </c>
      <c r="E1039" s="3" t="s">
        <v>3035</v>
      </c>
      <c r="F1039" s="3" t="s">
        <v>3036</v>
      </c>
      <c r="G1039" s="3" t="s">
        <v>3037</v>
      </c>
      <c r="H1039" s="18">
        <v>10839510</v>
      </c>
      <c r="I1039" s="18">
        <v>9264538.4600000009</v>
      </c>
      <c r="J1039" s="3">
        <v>3087870.67</v>
      </c>
      <c r="K1039" s="3">
        <v>6176667.791538462</v>
      </c>
      <c r="L1039" s="1" t="s">
        <v>3038</v>
      </c>
      <c r="M1039" s="1" t="s">
        <v>2871</v>
      </c>
      <c r="N1039" s="3" t="s">
        <v>3039</v>
      </c>
      <c r="O1039" s="1" t="s">
        <v>3040</v>
      </c>
      <c r="P1039" s="1" t="s">
        <v>2972</v>
      </c>
      <c r="Q1039" s="1" t="s">
        <v>1980</v>
      </c>
      <c r="R1039" s="2">
        <v>0.17</v>
      </c>
      <c r="S1039" s="1" t="s">
        <v>3041</v>
      </c>
      <c r="T1039" s="1" t="s">
        <v>1982</v>
      </c>
      <c r="Y1039" s="212">
        <v>0.33</v>
      </c>
      <c r="Z1039" s="24">
        <v>3577038.3000000003</v>
      </c>
      <c r="AA1039" s="20">
        <v>2018.3</v>
      </c>
      <c r="AL1039" s="24"/>
      <c r="AN1039" s="20">
        <f t="shared" si="67"/>
        <v>3577038.3000000003</v>
      </c>
      <c r="AO1039" s="20">
        <f t="shared" si="65"/>
        <v>7262471.6999999993</v>
      </c>
      <c r="AP1039" s="212">
        <f t="shared" si="66"/>
        <v>0.33</v>
      </c>
      <c r="AQ1039" s="159"/>
    </row>
    <row r="1040" spans="1:16384" ht="21" customHeight="1">
      <c r="B1040" s="25" t="s">
        <v>5104</v>
      </c>
      <c r="C1040" s="9" t="s">
        <v>3042</v>
      </c>
      <c r="D1040" s="3" t="s">
        <v>3043</v>
      </c>
      <c r="E1040" s="1" t="s">
        <v>3044</v>
      </c>
      <c r="F1040" s="3" t="s">
        <v>3045</v>
      </c>
      <c r="G1040" s="3" t="s">
        <v>3046</v>
      </c>
      <c r="H1040" s="18">
        <v>19550</v>
      </c>
      <c r="I1040" s="18">
        <v>18443.400000000001</v>
      </c>
      <c r="J1040" s="3">
        <v>18443.400000000001</v>
      </c>
      <c r="K1040" s="3">
        <v>-3.7735849073214922E-3</v>
      </c>
      <c r="L1040" s="1" t="s">
        <v>3047</v>
      </c>
      <c r="M1040" s="1" t="s">
        <v>2021</v>
      </c>
      <c r="N1040" s="3" t="s">
        <v>2012</v>
      </c>
      <c r="O1040" s="1" t="s">
        <v>3048</v>
      </c>
      <c r="P1040" s="1" t="s">
        <v>3049</v>
      </c>
      <c r="Q1040" s="1" t="s">
        <v>2913</v>
      </c>
      <c r="R1040" s="2">
        <v>0.06</v>
      </c>
      <c r="S1040" s="1" t="s">
        <v>2980</v>
      </c>
      <c r="T1040" s="1" t="s">
        <v>1982</v>
      </c>
      <c r="Y1040" s="212"/>
      <c r="Z1040" s="24"/>
      <c r="AL1040" s="24"/>
      <c r="AN1040" s="20">
        <f t="shared" si="67"/>
        <v>0</v>
      </c>
      <c r="AO1040" s="20">
        <f t="shared" si="65"/>
        <v>19550</v>
      </c>
      <c r="AP1040" s="212">
        <f t="shared" si="66"/>
        <v>0</v>
      </c>
      <c r="AQ1040" s="159"/>
    </row>
    <row r="1041" spans="2:44" ht="21" customHeight="1">
      <c r="B1041" s="25" t="s">
        <v>5148</v>
      </c>
      <c r="C1041" s="9" t="s">
        <v>100</v>
      </c>
      <c r="D1041" s="20" t="s">
        <v>97</v>
      </c>
      <c r="E1041" s="1" t="s">
        <v>5286</v>
      </c>
      <c r="F1041" s="4" t="s">
        <v>99</v>
      </c>
      <c r="G1041" s="20" t="s">
        <v>98</v>
      </c>
      <c r="H1041" s="159">
        <v>69600</v>
      </c>
      <c r="I1041" s="18">
        <v>62702.7</v>
      </c>
      <c r="J1041" s="24">
        <v>62702.7</v>
      </c>
      <c r="K1041" s="3">
        <v>2.7027027026633732E-3</v>
      </c>
      <c r="L1041" s="1" t="s">
        <v>3050</v>
      </c>
      <c r="M1041" s="1" t="s">
        <v>5259</v>
      </c>
      <c r="N1041" s="20" t="s">
        <v>60</v>
      </c>
      <c r="O1041" s="1" t="s">
        <v>5260</v>
      </c>
      <c r="P1041" s="1" t="s">
        <v>5262</v>
      </c>
      <c r="Q1041" s="1" t="s">
        <v>2032</v>
      </c>
      <c r="R1041" s="2">
        <v>0.11</v>
      </c>
      <c r="S1041" s="1" t="s">
        <v>5288</v>
      </c>
      <c r="T1041" s="1" t="s">
        <v>1982</v>
      </c>
      <c r="Y1041" s="212">
        <v>0.95</v>
      </c>
      <c r="Z1041" s="24">
        <v>66120</v>
      </c>
      <c r="AA1041" s="20">
        <v>2108.3000000000002</v>
      </c>
      <c r="AL1041" s="24"/>
      <c r="AN1041" s="20">
        <f t="shared" si="67"/>
        <v>66120</v>
      </c>
      <c r="AO1041" s="20">
        <f t="shared" si="65"/>
        <v>3480</v>
      </c>
      <c r="AP1041" s="212">
        <f t="shared" si="66"/>
        <v>0.95</v>
      </c>
      <c r="AQ1041" s="159"/>
    </row>
    <row r="1042" spans="2:44" ht="21" customHeight="1">
      <c r="B1042" s="25" t="s">
        <v>5162</v>
      </c>
      <c r="C1042" s="6" t="s">
        <v>4483</v>
      </c>
      <c r="D1042" s="20" t="s">
        <v>97</v>
      </c>
      <c r="E1042" s="1" t="s">
        <v>5286</v>
      </c>
      <c r="F1042" s="4" t="s">
        <v>1252</v>
      </c>
      <c r="G1042" s="20" t="s">
        <v>1253</v>
      </c>
      <c r="H1042" s="311">
        <v>97999.99559999998</v>
      </c>
      <c r="I1042" s="18">
        <v>62702.7</v>
      </c>
      <c r="J1042" s="24">
        <v>83760.679999999993</v>
      </c>
      <c r="K1042" s="3">
        <v>0</v>
      </c>
      <c r="L1042" s="24" t="s">
        <v>5287</v>
      </c>
      <c r="M1042" s="1" t="s">
        <v>5259</v>
      </c>
      <c r="N1042" s="20" t="s">
        <v>60</v>
      </c>
      <c r="O1042" s="1" t="s">
        <v>5260</v>
      </c>
      <c r="P1042" s="1" t="s">
        <v>5262</v>
      </c>
      <c r="Q1042" s="1" t="s">
        <v>2032</v>
      </c>
      <c r="R1042" s="2" t="s">
        <v>3423</v>
      </c>
      <c r="S1042" s="1" t="s">
        <v>5288</v>
      </c>
      <c r="T1042" s="2" t="s">
        <v>1982</v>
      </c>
      <c r="U1042" s="2"/>
      <c r="V1042" s="2"/>
      <c r="Y1042" s="212">
        <v>0.95</v>
      </c>
      <c r="Z1042" s="24">
        <v>93099.995819999982</v>
      </c>
      <c r="AA1042" s="20">
        <v>2018.3</v>
      </c>
      <c r="AE1042" s="159"/>
      <c r="AI1042" s="159"/>
      <c r="AN1042" s="24">
        <f t="shared" si="67"/>
        <v>93099.995819999982</v>
      </c>
      <c r="AO1042" s="24">
        <f t="shared" si="65"/>
        <v>4899.9997799999983</v>
      </c>
      <c r="AP1042" s="212">
        <f t="shared" si="66"/>
        <v>0.95</v>
      </c>
      <c r="AQ1042" s="159"/>
      <c r="AR1042" s="30"/>
    </row>
    <row r="1043" spans="2:44" ht="21" customHeight="1">
      <c r="B1043" s="25" t="s">
        <v>5155</v>
      </c>
      <c r="C1043" s="17" t="s">
        <v>3051</v>
      </c>
      <c r="D1043" s="20" t="s">
        <v>87</v>
      </c>
      <c r="E1043" s="1" t="s">
        <v>5313</v>
      </c>
      <c r="F1043" s="4" t="s">
        <v>88</v>
      </c>
      <c r="G1043" s="20" t="s">
        <v>3052</v>
      </c>
      <c r="H1043" s="159">
        <v>143400</v>
      </c>
      <c r="I1043" s="159">
        <v>129189.19</v>
      </c>
      <c r="J1043" s="24">
        <v>129189.19</v>
      </c>
      <c r="K1043" s="3">
        <v>-8.1081083044409752E-4</v>
      </c>
      <c r="L1043" s="1" t="s">
        <v>3053</v>
      </c>
      <c r="M1043" s="1" t="s">
        <v>2021</v>
      </c>
      <c r="N1043" s="20" t="s">
        <v>60</v>
      </c>
      <c r="O1043" s="1" t="s">
        <v>5260</v>
      </c>
      <c r="P1043" s="1" t="s">
        <v>5262</v>
      </c>
      <c r="Q1043" s="1" t="s">
        <v>2032</v>
      </c>
      <c r="R1043" s="2">
        <v>0.11</v>
      </c>
      <c r="S1043" s="1" t="s">
        <v>5278</v>
      </c>
      <c r="T1043" s="1" t="s">
        <v>1982</v>
      </c>
      <c r="Y1043" s="212">
        <v>0.95</v>
      </c>
      <c r="Z1043" s="24">
        <v>136230</v>
      </c>
      <c r="AA1043" s="20">
        <v>2018.3</v>
      </c>
      <c r="AL1043" s="24"/>
      <c r="AN1043" s="20">
        <f t="shared" si="67"/>
        <v>136230</v>
      </c>
      <c r="AO1043" s="20">
        <f t="shared" si="65"/>
        <v>7170</v>
      </c>
      <c r="AP1043" s="212">
        <f t="shared" si="66"/>
        <v>0.95</v>
      </c>
      <c r="AQ1043" s="159"/>
    </row>
    <row r="1044" spans="2:44" ht="21" customHeight="1">
      <c r="B1044" s="25" t="s">
        <v>5167</v>
      </c>
      <c r="C1044" s="6" t="s">
        <v>3051</v>
      </c>
      <c r="D1044" s="20" t="s">
        <v>87</v>
      </c>
      <c r="E1044" s="1" t="s">
        <v>5313</v>
      </c>
      <c r="F1044" s="4" t="s">
        <v>1254</v>
      </c>
      <c r="G1044" s="20" t="s">
        <v>1255</v>
      </c>
      <c r="H1044" s="311">
        <v>372189.99869999994</v>
      </c>
      <c r="I1044" s="159">
        <v>318111.11</v>
      </c>
      <c r="J1044" s="24">
        <v>318111.11</v>
      </c>
      <c r="K1044" s="3">
        <v>0</v>
      </c>
      <c r="L1044" s="1">
        <v>2018.3</v>
      </c>
      <c r="M1044" s="1" t="s">
        <v>2021</v>
      </c>
      <c r="N1044" s="20" t="s">
        <v>60</v>
      </c>
      <c r="O1044" s="1" t="s">
        <v>5260</v>
      </c>
      <c r="P1044" s="1" t="s">
        <v>5262</v>
      </c>
      <c r="Q1044" s="1" t="s">
        <v>2032</v>
      </c>
      <c r="R1044" s="2" t="s">
        <v>3423</v>
      </c>
      <c r="S1044" s="1" t="s">
        <v>5314</v>
      </c>
      <c r="T1044" s="2" t="s">
        <v>1982</v>
      </c>
      <c r="U1044" s="2"/>
      <c r="V1044" s="2"/>
      <c r="Y1044" s="212">
        <v>0.95</v>
      </c>
      <c r="Z1044" s="24">
        <v>353580.49876499991</v>
      </c>
      <c r="AA1044" s="20">
        <v>2018.3</v>
      </c>
      <c r="AE1044" s="159"/>
      <c r="AI1044" s="159"/>
      <c r="AN1044" s="24">
        <f t="shared" si="67"/>
        <v>353580.49876499991</v>
      </c>
      <c r="AO1044" s="24">
        <f t="shared" si="65"/>
        <v>18609.499935000029</v>
      </c>
      <c r="AP1044" s="212">
        <f t="shared" si="66"/>
        <v>0.95</v>
      </c>
      <c r="AQ1044" s="159"/>
      <c r="AR1044" s="30"/>
    </row>
    <row r="1045" spans="2:44" ht="21" customHeight="1">
      <c r="B1045" s="25" t="s">
        <v>5156</v>
      </c>
      <c r="C1045" s="17" t="s">
        <v>3054</v>
      </c>
      <c r="D1045" s="20" t="s">
        <v>95</v>
      </c>
      <c r="E1045" s="1" t="s">
        <v>5289</v>
      </c>
      <c r="F1045" s="4" t="s">
        <v>93</v>
      </c>
      <c r="G1045" s="20" t="s">
        <v>96</v>
      </c>
      <c r="H1045" s="159">
        <v>14900</v>
      </c>
      <c r="I1045" s="18">
        <v>13423.42</v>
      </c>
      <c r="J1045" s="24">
        <v>13423.42</v>
      </c>
      <c r="K1045" s="3">
        <v>3.4234234226460103E-3</v>
      </c>
      <c r="L1045" s="1" t="s">
        <v>3055</v>
      </c>
      <c r="M1045" s="1" t="s">
        <v>5265</v>
      </c>
      <c r="N1045" s="20" t="s">
        <v>60</v>
      </c>
      <c r="O1045" s="1" t="s">
        <v>5260</v>
      </c>
      <c r="P1045" s="1" t="s">
        <v>5262</v>
      </c>
      <c r="Q1045" s="1" t="s">
        <v>2032</v>
      </c>
      <c r="R1045" s="2">
        <v>0.11</v>
      </c>
      <c r="S1045" s="1" t="s">
        <v>2980</v>
      </c>
      <c r="T1045" s="1" t="s">
        <v>1982</v>
      </c>
      <c r="Y1045" s="212">
        <v>0.95</v>
      </c>
      <c r="Z1045" s="24">
        <v>14155</v>
      </c>
      <c r="AA1045" s="20">
        <v>2018.3</v>
      </c>
      <c r="AL1045" s="24"/>
      <c r="AN1045" s="20">
        <f t="shared" si="67"/>
        <v>14155</v>
      </c>
      <c r="AO1045" s="20">
        <f t="shared" si="65"/>
        <v>745</v>
      </c>
      <c r="AP1045" s="212">
        <f t="shared" si="66"/>
        <v>0.95</v>
      </c>
      <c r="AQ1045" s="159"/>
    </row>
    <row r="1046" spans="2:44" ht="21" customHeight="1">
      <c r="B1046" s="25" t="s">
        <v>5169</v>
      </c>
      <c r="C1046" s="6" t="s">
        <v>334</v>
      </c>
      <c r="D1046" s="20" t="s">
        <v>95</v>
      </c>
      <c r="E1046" s="1" t="s">
        <v>5289</v>
      </c>
      <c r="F1046" s="4" t="s">
        <v>1256</v>
      </c>
      <c r="G1046" s="20" t="s">
        <v>1257</v>
      </c>
      <c r="H1046" s="311">
        <v>16099.9956</v>
      </c>
      <c r="I1046" s="18">
        <v>13760.68</v>
      </c>
      <c r="J1046" s="24">
        <v>13760.68</v>
      </c>
      <c r="K1046" s="3">
        <v>0</v>
      </c>
      <c r="L1046" s="24" t="s">
        <v>5281</v>
      </c>
      <c r="M1046" s="1" t="s">
        <v>5265</v>
      </c>
      <c r="N1046" s="20" t="s">
        <v>60</v>
      </c>
      <c r="O1046" s="1" t="s">
        <v>5260</v>
      </c>
      <c r="P1046" s="1" t="s">
        <v>5262</v>
      </c>
      <c r="Q1046" s="1" t="s">
        <v>2032</v>
      </c>
      <c r="R1046" s="2" t="s">
        <v>3423</v>
      </c>
      <c r="S1046" s="1" t="s">
        <v>5291</v>
      </c>
      <c r="T1046" s="2" t="s">
        <v>1982</v>
      </c>
      <c r="U1046" s="2"/>
      <c r="V1046" s="2"/>
      <c r="Y1046" s="212">
        <v>0.95</v>
      </c>
      <c r="Z1046" s="24">
        <v>15294.99582</v>
      </c>
      <c r="AA1046" s="20">
        <v>2018.3</v>
      </c>
      <c r="AE1046" s="159"/>
      <c r="AI1046" s="159"/>
      <c r="AN1046" s="24">
        <f t="shared" si="67"/>
        <v>15294.99582</v>
      </c>
      <c r="AO1046" s="24">
        <f t="shared" si="65"/>
        <v>804.9997800000001</v>
      </c>
      <c r="AP1046" s="212">
        <f t="shared" si="66"/>
        <v>0.95</v>
      </c>
      <c r="AQ1046" s="159"/>
      <c r="AR1046" s="30"/>
    </row>
    <row r="1047" spans="2:44" ht="21" customHeight="1">
      <c r="B1047" s="25" t="s">
        <v>5137</v>
      </c>
      <c r="C1047" s="17" t="s">
        <v>94</v>
      </c>
      <c r="D1047" s="20" t="s">
        <v>110</v>
      </c>
      <c r="E1047" s="1" t="s">
        <v>5264</v>
      </c>
      <c r="F1047" s="4" t="s">
        <v>3056</v>
      </c>
      <c r="G1047" s="20" t="s">
        <v>111</v>
      </c>
      <c r="H1047" s="159">
        <v>3800</v>
      </c>
      <c r="I1047" s="18">
        <v>3423.42</v>
      </c>
      <c r="J1047" s="24">
        <v>3423.42</v>
      </c>
      <c r="K1047" s="3">
        <f>(H1047/1.11-J1047)</f>
        <v>3.4234234231007576E-3</v>
      </c>
      <c r="L1047" s="24" t="s">
        <v>3057</v>
      </c>
      <c r="M1047" s="1" t="s">
        <v>5265</v>
      </c>
      <c r="N1047" s="20" t="s">
        <v>60</v>
      </c>
      <c r="O1047" s="1" t="s">
        <v>5260</v>
      </c>
      <c r="P1047" s="1" t="s">
        <v>5262</v>
      </c>
      <c r="Q1047" s="1" t="s">
        <v>1902</v>
      </c>
      <c r="R1047" s="2">
        <v>0.11</v>
      </c>
      <c r="S1047" s="1" t="s">
        <v>5290</v>
      </c>
      <c r="T1047" s="1" t="s">
        <v>2786</v>
      </c>
      <c r="Y1047" s="212"/>
      <c r="Z1047" s="24"/>
      <c r="AL1047" s="24"/>
      <c r="AN1047" s="20">
        <f t="shared" si="67"/>
        <v>0</v>
      </c>
      <c r="AO1047" s="20">
        <f t="shared" si="65"/>
        <v>3800</v>
      </c>
      <c r="AP1047" s="212">
        <f t="shared" si="66"/>
        <v>0</v>
      </c>
      <c r="AQ1047" s="159"/>
    </row>
    <row r="1048" spans="2:44" ht="21" customHeight="1">
      <c r="B1048" s="25" t="s">
        <v>5159</v>
      </c>
      <c r="C1048" s="6" t="s">
        <v>4484</v>
      </c>
      <c r="D1048" s="20" t="s">
        <v>110</v>
      </c>
      <c r="E1048" s="1" t="s">
        <v>5264</v>
      </c>
      <c r="F1048" s="4" t="s">
        <v>1258</v>
      </c>
      <c r="G1048" s="20" t="s">
        <v>1259</v>
      </c>
      <c r="H1048" s="311">
        <v>380</v>
      </c>
      <c r="I1048" s="18">
        <v>324.79000000000002</v>
      </c>
      <c r="J1048" s="24">
        <v>324.79000000000002</v>
      </c>
      <c r="K1048" s="3">
        <f t="shared" ref="K1048" si="68">(H1048/1.17-J1048)</f>
        <v>-3.6752136751942999E-3</v>
      </c>
      <c r="L1048" s="24">
        <v>324.79000000000002</v>
      </c>
      <c r="M1048" s="1" t="s">
        <v>5265</v>
      </c>
      <c r="N1048" s="20" t="s">
        <v>60</v>
      </c>
      <c r="O1048" s="1" t="s">
        <v>5260</v>
      </c>
      <c r="P1048" s="1" t="s">
        <v>5262</v>
      </c>
      <c r="Q1048" s="1" t="s">
        <v>2032</v>
      </c>
      <c r="R1048" s="2" t="s">
        <v>3423</v>
      </c>
      <c r="S1048" s="1" t="s">
        <v>5290</v>
      </c>
      <c r="T1048" s="2" t="s">
        <v>1982</v>
      </c>
      <c r="U1048" s="2"/>
      <c r="V1048" s="2"/>
      <c r="Y1048" s="212">
        <v>0.95</v>
      </c>
      <c r="Z1048" s="24">
        <v>361</v>
      </c>
      <c r="AA1048" s="20">
        <v>2018.3</v>
      </c>
      <c r="AE1048" s="159"/>
      <c r="AI1048" s="159"/>
      <c r="AN1048" s="24">
        <f t="shared" si="67"/>
        <v>361</v>
      </c>
      <c r="AO1048" s="24">
        <f t="shared" si="65"/>
        <v>19</v>
      </c>
      <c r="AP1048" s="212">
        <f t="shared" si="66"/>
        <v>0.95</v>
      </c>
      <c r="AQ1048" s="159"/>
      <c r="AR1048" s="30"/>
    </row>
    <row r="1049" spans="2:44" ht="21" customHeight="1">
      <c r="B1049" s="25" t="s">
        <v>5154</v>
      </c>
      <c r="C1049" s="17" t="s">
        <v>92</v>
      </c>
      <c r="D1049" s="20" t="s">
        <v>89</v>
      </c>
      <c r="E1049" s="1" t="s">
        <v>5315</v>
      </c>
      <c r="F1049" s="4" t="s">
        <v>91</v>
      </c>
      <c r="G1049" s="20" t="s">
        <v>90</v>
      </c>
      <c r="H1049" s="159">
        <v>53700</v>
      </c>
      <c r="I1049" s="159">
        <v>48378.38</v>
      </c>
      <c r="J1049" s="24">
        <v>48378.38</v>
      </c>
      <c r="K1049" s="3">
        <v>-1.621621624508407E-3</v>
      </c>
      <c r="L1049" s="24" t="s">
        <v>3058</v>
      </c>
      <c r="M1049" s="1" t="s">
        <v>2021</v>
      </c>
      <c r="N1049" s="20" t="s">
        <v>60</v>
      </c>
      <c r="O1049" s="1" t="s">
        <v>5303</v>
      </c>
      <c r="P1049" s="1" t="s">
        <v>5304</v>
      </c>
      <c r="Q1049" s="1" t="s">
        <v>2032</v>
      </c>
      <c r="R1049" s="2">
        <v>0.11</v>
      </c>
      <c r="S1049" s="1" t="s">
        <v>5263</v>
      </c>
      <c r="T1049" s="1" t="s">
        <v>1982</v>
      </c>
      <c r="Y1049" s="212">
        <v>0.95</v>
      </c>
      <c r="Z1049" s="24">
        <v>51015</v>
      </c>
      <c r="AA1049" s="20">
        <v>2018.3</v>
      </c>
      <c r="AL1049" s="24"/>
      <c r="AN1049" s="20">
        <f t="shared" si="67"/>
        <v>51015</v>
      </c>
      <c r="AO1049" s="20">
        <f t="shared" si="65"/>
        <v>2685</v>
      </c>
      <c r="AP1049" s="212">
        <f t="shared" si="66"/>
        <v>0.95</v>
      </c>
      <c r="AQ1049" s="159"/>
    </row>
    <row r="1050" spans="2:44" ht="21" customHeight="1">
      <c r="B1050" s="25" t="s">
        <v>5170</v>
      </c>
      <c r="C1050" s="6" t="s">
        <v>92</v>
      </c>
      <c r="D1050" s="20" t="s">
        <v>89</v>
      </c>
      <c r="E1050" s="1" t="s">
        <v>5315</v>
      </c>
      <c r="F1050" s="4" t="s">
        <v>1260</v>
      </c>
      <c r="G1050" s="20" t="s">
        <v>1261</v>
      </c>
      <c r="H1050" s="311">
        <v>96999.996599999984</v>
      </c>
      <c r="I1050" s="159">
        <v>82905.98</v>
      </c>
      <c r="J1050" s="24">
        <v>82905.98</v>
      </c>
      <c r="K1050" s="3">
        <v>0</v>
      </c>
      <c r="L1050" s="24" t="s">
        <v>5280</v>
      </c>
      <c r="M1050" s="1" t="s">
        <v>2021</v>
      </c>
      <c r="N1050" s="20" t="s">
        <v>60</v>
      </c>
      <c r="O1050" s="1" t="s">
        <v>5303</v>
      </c>
      <c r="P1050" s="1" t="s">
        <v>5304</v>
      </c>
      <c r="Q1050" s="1" t="s">
        <v>2032</v>
      </c>
      <c r="R1050" s="2" t="s">
        <v>3423</v>
      </c>
      <c r="S1050" s="1" t="s">
        <v>5263</v>
      </c>
      <c r="T1050" s="2" t="s">
        <v>1982</v>
      </c>
      <c r="U1050" s="2"/>
      <c r="V1050" s="2"/>
      <c r="Y1050" s="212">
        <v>0.95</v>
      </c>
      <c r="Z1050" s="24">
        <v>92149.996769999983</v>
      </c>
      <c r="AA1050" s="20">
        <v>2018.3</v>
      </c>
      <c r="AE1050" s="159"/>
      <c r="AI1050" s="159"/>
      <c r="AN1050" s="24">
        <f t="shared" si="67"/>
        <v>92149.996769999983</v>
      </c>
      <c r="AO1050" s="24">
        <f t="shared" si="65"/>
        <v>4849.9998300000007</v>
      </c>
      <c r="AP1050" s="212">
        <f t="shared" si="66"/>
        <v>0.95</v>
      </c>
      <c r="AQ1050" s="159"/>
      <c r="AR1050" s="30"/>
    </row>
    <row r="1051" spans="2:44" ht="21" customHeight="1">
      <c r="B1051" s="25" t="s">
        <v>5163</v>
      </c>
      <c r="C1051" s="17" t="s">
        <v>3059</v>
      </c>
      <c r="D1051" s="4" t="s">
        <v>84</v>
      </c>
      <c r="E1051" s="1" t="s">
        <v>5258</v>
      </c>
      <c r="F1051" s="4" t="s">
        <v>86</v>
      </c>
      <c r="G1051" s="20" t="s">
        <v>85</v>
      </c>
      <c r="H1051" s="311">
        <v>50000</v>
      </c>
      <c r="I1051" s="18">
        <v>45045.04</v>
      </c>
      <c r="J1051" s="24">
        <v>45045.04</v>
      </c>
      <c r="K1051" s="3">
        <v>0</v>
      </c>
      <c r="L1051" s="1" t="s">
        <v>3060</v>
      </c>
      <c r="M1051" s="1" t="s">
        <v>5259</v>
      </c>
      <c r="N1051" s="20" t="s">
        <v>60</v>
      </c>
      <c r="O1051" s="1" t="s">
        <v>5260</v>
      </c>
      <c r="P1051" s="1" t="s">
        <v>5262</v>
      </c>
      <c r="Q1051" s="1" t="s">
        <v>2032</v>
      </c>
      <c r="R1051" s="2">
        <v>0.11</v>
      </c>
      <c r="S1051" s="1" t="s">
        <v>5263</v>
      </c>
      <c r="T1051" s="1" t="s">
        <v>1982</v>
      </c>
      <c r="Y1051" s="212">
        <v>0.95</v>
      </c>
      <c r="Z1051" s="24">
        <v>47500</v>
      </c>
      <c r="AA1051" s="20">
        <v>2018.3</v>
      </c>
      <c r="AL1051" s="24"/>
      <c r="AN1051" s="20">
        <f t="shared" si="67"/>
        <v>47500</v>
      </c>
      <c r="AO1051" s="20">
        <f t="shared" si="65"/>
        <v>2500</v>
      </c>
      <c r="AP1051" s="212">
        <f t="shared" si="66"/>
        <v>0.95</v>
      </c>
      <c r="AQ1051" s="159"/>
    </row>
    <row r="1052" spans="2:44" ht="21" customHeight="1">
      <c r="B1052" s="25" t="s">
        <v>5168</v>
      </c>
      <c r="C1052" s="6" t="s">
        <v>335</v>
      </c>
      <c r="D1052" s="20" t="s">
        <v>84</v>
      </c>
      <c r="E1052" s="1" t="s">
        <v>5258</v>
      </c>
      <c r="F1052" s="4" t="s">
        <v>1262</v>
      </c>
      <c r="G1052" s="20" t="s">
        <v>1263</v>
      </c>
      <c r="H1052" s="311">
        <v>107510.00129999999</v>
      </c>
      <c r="I1052" s="18">
        <v>91888.89</v>
      </c>
      <c r="J1052" s="24">
        <v>91888.89</v>
      </c>
      <c r="K1052" s="3">
        <f t="shared" ref="K1052" si="69">(H1052/1.17-J1052)</f>
        <v>0</v>
      </c>
      <c r="L1052" s="24">
        <v>91888.89</v>
      </c>
      <c r="M1052" s="1" t="s">
        <v>5259</v>
      </c>
      <c r="N1052" s="20" t="s">
        <v>60</v>
      </c>
      <c r="O1052" s="1" t="s">
        <v>5260</v>
      </c>
      <c r="P1052" s="1" t="s">
        <v>5262</v>
      </c>
      <c r="Q1052" s="1" t="s">
        <v>2032</v>
      </c>
      <c r="R1052" s="2" t="s">
        <v>3423</v>
      </c>
      <c r="S1052" s="1" t="s">
        <v>5263</v>
      </c>
      <c r="T1052" s="2" t="s">
        <v>1982</v>
      </c>
      <c r="U1052" s="2"/>
      <c r="V1052" s="2"/>
      <c r="Y1052" s="212">
        <v>0.95</v>
      </c>
      <c r="Z1052" s="24">
        <v>102134.50123499999</v>
      </c>
      <c r="AA1052" s="20">
        <v>2018.3</v>
      </c>
      <c r="AE1052" s="159"/>
      <c r="AI1052" s="159"/>
      <c r="AN1052" s="24">
        <f t="shared" si="67"/>
        <v>102134.50123499999</v>
      </c>
      <c r="AO1052" s="24">
        <f t="shared" si="65"/>
        <v>5375.5000650000002</v>
      </c>
      <c r="AP1052" s="212">
        <f t="shared" si="66"/>
        <v>0.95</v>
      </c>
      <c r="AQ1052" s="159"/>
      <c r="AR1052" s="30"/>
    </row>
    <row r="1053" spans="2:44" ht="21" customHeight="1">
      <c r="B1053" s="25" t="s">
        <v>5157</v>
      </c>
      <c r="C1053" s="17" t="s">
        <v>101</v>
      </c>
      <c r="D1053" s="20" t="s">
        <v>107</v>
      </c>
      <c r="E1053" s="1" t="s">
        <v>5277</v>
      </c>
      <c r="F1053" s="4" t="s">
        <v>109</v>
      </c>
      <c r="G1053" s="20" t="s">
        <v>108</v>
      </c>
      <c r="H1053" s="311">
        <v>95200</v>
      </c>
      <c r="I1053" s="18">
        <v>85765.77</v>
      </c>
      <c r="J1053" s="24">
        <v>85765.77</v>
      </c>
      <c r="K1053" s="3">
        <f>(H1053/1.11-J1053)</f>
        <v>-4.234234249452129E-3</v>
      </c>
      <c r="L1053" s="24" t="s">
        <v>3061</v>
      </c>
      <c r="M1053" s="1" t="s">
        <v>5259</v>
      </c>
      <c r="N1053" s="20" t="s">
        <v>60</v>
      </c>
      <c r="O1053" s="1" t="s">
        <v>5260</v>
      </c>
      <c r="P1053" s="1" t="s">
        <v>5261</v>
      </c>
      <c r="Q1053" s="1" t="s">
        <v>2032</v>
      </c>
      <c r="R1053" s="2">
        <v>0.11</v>
      </c>
      <c r="S1053" s="1" t="s">
        <v>5278</v>
      </c>
      <c r="T1053" s="1" t="s">
        <v>1982</v>
      </c>
      <c r="Y1053" s="212">
        <v>0.95</v>
      </c>
      <c r="Z1053" s="24">
        <v>90440</v>
      </c>
      <c r="AA1053" s="20">
        <v>2018.3</v>
      </c>
      <c r="AL1053" s="24"/>
      <c r="AN1053" s="20">
        <f t="shared" si="67"/>
        <v>90440</v>
      </c>
      <c r="AO1053" s="20">
        <f t="shared" si="65"/>
        <v>4760</v>
      </c>
      <c r="AP1053" s="212">
        <f t="shared" si="66"/>
        <v>0.95</v>
      </c>
      <c r="AQ1053" s="159"/>
    </row>
    <row r="1054" spans="2:44" ht="21" customHeight="1">
      <c r="B1054" s="25" t="s">
        <v>5166</v>
      </c>
      <c r="C1054" s="6" t="s">
        <v>4485</v>
      </c>
      <c r="D1054" s="20" t="s">
        <v>107</v>
      </c>
      <c r="E1054" s="1" t="s">
        <v>5277</v>
      </c>
      <c r="F1054" s="4" t="s">
        <v>1264</v>
      </c>
      <c r="G1054" s="20" t="s">
        <v>1265</v>
      </c>
      <c r="H1054" s="311">
        <v>354499.00199999998</v>
      </c>
      <c r="I1054" s="18">
        <v>302990.59999999998</v>
      </c>
      <c r="J1054" s="24">
        <v>302990.59999999998</v>
      </c>
      <c r="K1054" s="24">
        <f t="shared" ref="K1054:K1056" si="70">(H1054/1.17-J1054)</f>
        <v>0</v>
      </c>
      <c r="L1054" s="24">
        <v>302990.59999999998</v>
      </c>
      <c r="M1054" s="1" t="s">
        <v>5259</v>
      </c>
      <c r="N1054" s="20" t="s">
        <v>60</v>
      </c>
      <c r="O1054" s="1" t="s">
        <v>5260</v>
      </c>
      <c r="P1054" s="1" t="s">
        <v>5261</v>
      </c>
      <c r="Q1054" s="1" t="s">
        <v>2032</v>
      </c>
      <c r="R1054" s="2" t="s">
        <v>3423</v>
      </c>
      <c r="S1054" s="1" t="s">
        <v>5278</v>
      </c>
      <c r="T1054" s="2" t="s">
        <v>1982</v>
      </c>
      <c r="U1054" s="2"/>
      <c r="V1054" s="2"/>
      <c r="Y1054" s="212">
        <v>0.95</v>
      </c>
      <c r="Z1054" s="24">
        <v>336774.05189999996</v>
      </c>
      <c r="AA1054" s="20">
        <v>2018.3</v>
      </c>
      <c r="AE1054" s="159"/>
      <c r="AI1054" s="159"/>
      <c r="AN1054" s="24">
        <f t="shared" si="67"/>
        <v>336774.05189999996</v>
      </c>
      <c r="AO1054" s="24">
        <f t="shared" si="65"/>
        <v>17724.950100000016</v>
      </c>
      <c r="AP1054" s="212">
        <f t="shared" si="66"/>
        <v>0.95</v>
      </c>
      <c r="AQ1054" s="159"/>
      <c r="AR1054" s="30"/>
    </row>
    <row r="1055" spans="2:44" ht="21" customHeight="1">
      <c r="B1055" s="25" t="s">
        <v>5149</v>
      </c>
      <c r="C1055" s="17" t="s">
        <v>3062</v>
      </c>
      <c r="D1055" s="20" t="s">
        <v>105</v>
      </c>
      <c r="E1055" s="1" t="s">
        <v>5302</v>
      </c>
      <c r="F1055" s="4" t="s">
        <v>106</v>
      </c>
      <c r="G1055" s="20" t="s">
        <v>3063</v>
      </c>
      <c r="H1055" s="159">
        <v>32100</v>
      </c>
      <c r="I1055" s="18">
        <v>28918.92</v>
      </c>
      <c r="J1055" s="24">
        <v>28918.92</v>
      </c>
      <c r="K1055" s="3">
        <f>(H1055/1.11-J1055)</f>
        <v>-1.081081081792945E-3</v>
      </c>
      <c r="L1055" s="1" t="s">
        <v>3064</v>
      </c>
      <c r="M1055" s="1" t="s">
        <v>2021</v>
      </c>
      <c r="N1055" s="20" t="s">
        <v>60</v>
      </c>
      <c r="O1055" s="1" t="s">
        <v>5303</v>
      </c>
      <c r="P1055" s="1" t="s">
        <v>5304</v>
      </c>
      <c r="Q1055" s="1" t="s">
        <v>2032</v>
      </c>
      <c r="R1055" s="2">
        <v>0.11</v>
      </c>
      <c r="S1055" s="1" t="s">
        <v>2980</v>
      </c>
      <c r="T1055" s="1" t="s">
        <v>1982</v>
      </c>
      <c r="Y1055" s="212">
        <v>0.95</v>
      </c>
      <c r="Z1055" s="24">
        <v>30495</v>
      </c>
      <c r="AA1055" s="20">
        <v>2018.3</v>
      </c>
      <c r="AL1055" s="24"/>
      <c r="AN1055" s="20">
        <f t="shared" si="67"/>
        <v>30495</v>
      </c>
      <c r="AO1055" s="20">
        <f t="shared" si="65"/>
        <v>1605</v>
      </c>
      <c r="AP1055" s="212">
        <f t="shared" si="66"/>
        <v>0.95</v>
      </c>
      <c r="AQ1055" s="159"/>
    </row>
    <row r="1056" spans="2:44" ht="21" customHeight="1">
      <c r="B1056" s="25" t="s">
        <v>5160</v>
      </c>
      <c r="C1056" s="6" t="s">
        <v>336</v>
      </c>
      <c r="D1056" s="20" t="s">
        <v>105</v>
      </c>
      <c r="E1056" s="1" t="s">
        <v>5302</v>
      </c>
      <c r="F1056" s="4" t="s">
        <v>1266</v>
      </c>
      <c r="G1056" s="20" t="s">
        <v>1267</v>
      </c>
      <c r="H1056" s="311">
        <v>28399.994999999999</v>
      </c>
      <c r="I1056" s="18">
        <v>24273.5</v>
      </c>
      <c r="J1056" s="24">
        <v>24273.5</v>
      </c>
      <c r="K1056" s="24">
        <f t="shared" si="70"/>
        <v>0</v>
      </c>
      <c r="L1056" s="24">
        <v>24273.5</v>
      </c>
      <c r="M1056" s="1" t="s">
        <v>2021</v>
      </c>
      <c r="N1056" s="20" t="s">
        <v>60</v>
      </c>
      <c r="O1056" s="1" t="s">
        <v>5303</v>
      </c>
      <c r="P1056" s="1" t="s">
        <v>5304</v>
      </c>
      <c r="Q1056" s="1" t="s">
        <v>2032</v>
      </c>
      <c r="R1056" s="2" t="s">
        <v>3423</v>
      </c>
      <c r="S1056" s="1" t="s">
        <v>2980</v>
      </c>
      <c r="T1056" s="2" t="s">
        <v>1982</v>
      </c>
      <c r="U1056" s="2"/>
      <c r="V1056" s="2"/>
      <c r="Y1056" s="212">
        <v>0.95</v>
      </c>
      <c r="Z1056" s="24">
        <v>26979.995249999996</v>
      </c>
      <c r="AA1056" s="20">
        <v>2018.3</v>
      </c>
      <c r="AE1056" s="159"/>
      <c r="AI1056" s="159"/>
      <c r="AN1056" s="24">
        <f t="shared" si="67"/>
        <v>26979.995249999996</v>
      </c>
      <c r="AO1056" s="24">
        <f t="shared" si="65"/>
        <v>1419.9997500000027</v>
      </c>
      <c r="AP1056" s="212">
        <f t="shared" si="66"/>
        <v>0.95</v>
      </c>
      <c r="AQ1056" s="159"/>
      <c r="AR1056" s="30"/>
    </row>
    <row r="1057" spans="2:44" ht="21" customHeight="1">
      <c r="B1057" s="25" t="s">
        <v>5146</v>
      </c>
      <c r="C1057" s="17" t="s">
        <v>3065</v>
      </c>
      <c r="D1057" s="20" t="s">
        <v>102</v>
      </c>
      <c r="E1057" s="1" t="s">
        <v>5305</v>
      </c>
      <c r="F1057" s="4" t="s">
        <v>104</v>
      </c>
      <c r="G1057" s="20" t="s">
        <v>103</v>
      </c>
      <c r="H1057" s="159">
        <v>30200</v>
      </c>
      <c r="I1057" s="159">
        <v>27207.21</v>
      </c>
      <c r="J1057" s="24">
        <v>27207.21</v>
      </c>
      <c r="K1057" s="3">
        <v>-2.7927927949349396E-3</v>
      </c>
      <c r="L1057" s="1" t="s">
        <v>3066</v>
      </c>
      <c r="M1057" s="1" t="s">
        <v>2021</v>
      </c>
      <c r="N1057" s="20" t="s">
        <v>60</v>
      </c>
      <c r="O1057" s="1" t="s">
        <v>5303</v>
      </c>
      <c r="P1057" s="1" t="s">
        <v>5304</v>
      </c>
      <c r="Q1057" s="1" t="s">
        <v>2032</v>
      </c>
      <c r="R1057" s="2">
        <v>0.11</v>
      </c>
      <c r="S1057" s="1" t="s">
        <v>2980</v>
      </c>
      <c r="T1057" s="1" t="s">
        <v>1982</v>
      </c>
      <c r="Y1057" s="212">
        <v>0.95</v>
      </c>
      <c r="Z1057" s="24">
        <v>28690</v>
      </c>
      <c r="AA1057" s="20">
        <v>2018.3</v>
      </c>
      <c r="AL1057" s="24"/>
      <c r="AN1057" s="20">
        <f t="shared" si="67"/>
        <v>28690</v>
      </c>
      <c r="AO1057" s="20">
        <f t="shared" si="65"/>
        <v>1510</v>
      </c>
      <c r="AP1057" s="212">
        <f t="shared" si="66"/>
        <v>0.95</v>
      </c>
      <c r="AQ1057" s="159"/>
    </row>
    <row r="1058" spans="2:44" ht="21" customHeight="1">
      <c r="B1058" s="25" t="s">
        <v>5161</v>
      </c>
      <c r="C1058" s="6" t="s">
        <v>337</v>
      </c>
      <c r="D1058" s="20" t="s">
        <v>102</v>
      </c>
      <c r="E1058" s="1" t="s">
        <v>5305</v>
      </c>
      <c r="F1058" s="4" t="s">
        <v>4486</v>
      </c>
      <c r="G1058" s="20" t="s">
        <v>1268</v>
      </c>
      <c r="H1058" s="311">
        <v>26199.997199999998</v>
      </c>
      <c r="I1058" s="159">
        <v>22393.16</v>
      </c>
      <c r="J1058" s="24">
        <v>22393.16</v>
      </c>
      <c r="K1058" s="24">
        <v>0</v>
      </c>
      <c r="L1058" s="24" t="s">
        <v>5279</v>
      </c>
      <c r="M1058" s="1" t="s">
        <v>2021</v>
      </c>
      <c r="N1058" s="20" t="s">
        <v>60</v>
      </c>
      <c r="O1058" s="1" t="s">
        <v>5303</v>
      </c>
      <c r="P1058" s="1" t="s">
        <v>5304</v>
      </c>
      <c r="Q1058" s="1" t="s">
        <v>2032</v>
      </c>
      <c r="R1058" s="2" t="s">
        <v>3423</v>
      </c>
      <c r="S1058" s="1" t="s">
        <v>2980</v>
      </c>
      <c r="T1058" s="2" t="s">
        <v>1982</v>
      </c>
      <c r="U1058" s="2"/>
      <c r="V1058" s="2"/>
      <c r="Y1058" s="212">
        <v>0.95</v>
      </c>
      <c r="Z1058" s="24">
        <v>24889.997339999998</v>
      </c>
      <c r="AA1058" s="20">
        <v>2018.3</v>
      </c>
      <c r="AE1058" s="159"/>
      <c r="AI1058" s="159"/>
      <c r="AN1058" s="24">
        <f t="shared" si="67"/>
        <v>24889.997339999998</v>
      </c>
      <c r="AO1058" s="24">
        <f t="shared" si="65"/>
        <v>1309.9998599999999</v>
      </c>
      <c r="AP1058" s="212">
        <f t="shared" si="66"/>
        <v>0.95</v>
      </c>
      <c r="AQ1058" s="159"/>
      <c r="AR1058" s="30"/>
    </row>
    <row r="1059" spans="2:44" ht="21" customHeight="1">
      <c r="B1059" s="25" t="s">
        <v>5108</v>
      </c>
      <c r="C1059" s="6" t="s">
        <v>4487</v>
      </c>
      <c r="D1059" s="1" t="s">
        <v>4488</v>
      </c>
      <c r="E1059" s="1" t="s">
        <v>4489</v>
      </c>
      <c r="F1059" s="1" t="s">
        <v>4490</v>
      </c>
      <c r="G1059" s="1" t="s">
        <v>4491</v>
      </c>
      <c r="H1059" s="18">
        <v>31500</v>
      </c>
      <c r="I1059" s="18">
        <v>26923.08</v>
      </c>
      <c r="K1059" s="3">
        <v>0</v>
      </c>
      <c r="L1059" s="3"/>
      <c r="M1059" s="1" t="s">
        <v>2273</v>
      </c>
      <c r="N1059" s="1" t="s">
        <v>4492</v>
      </c>
      <c r="O1059" s="1" t="s">
        <v>4493</v>
      </c>
      <c r="P1059" s="1" t="s">
        <v>3104</v>
      </c>
      <c r="Q1059" s="1" t="s">
        <v>1980</v>
      </c>
      <c r="R1059" s="2">
        <v>0.17</v>
      </c>
      <c r="S1059" s="1" t="s">
        <v>2980</v>
      </c>
      <c r="T1059" s="2" t="s">
        <v>1982</v>
      </c>
      <c r="U1059" s="2"/>
      <c r="V1059" s="2"/>
      <c r="Y1059" s="212"/>
      <c r="Z1059" s="24"/>
      <c r="AE1059" s="159"/>
      <c r="AI1059" s="159"/>
      <c r="AN1059" s="24">
        <f t="shared" si="67"/>
        <v>0</v>
      </c>
      <c r="AO1059" s="24">
        <f t="shared" si="65"/>
        <v>31500</v>
      </c>
      <c r="AP1059" s="212">
        <f t="shared" si="66"/>
        <v>0</v>
      </c>
      <c r="AQ1059" s="159"/>
      <c r="AR1059" s="30"/>
    </row>
    <row r="1060" spans="2:44" ht="21" customHeight="1">
      <c r="B1060" s="25" t="s">
        <v>5108</v>
      </c>
      <c r="C1060" s="6" t="s">
        <v>4487</v>
      </c>
      <c r="D1060" s="1" t="s">
        <v>4488</v>
      </c>
      <c r="E1060" s="1" t="s">
        <v>4489</v>
      </c>
      <c r="F1060" s="1" t="s">
        <v>5645</v>
      </c>
      <c r="G1060" s="1" t="s">
        <v>5646</v>
      </c>
      <c r="H1060" s="18">
        <v>31230</v>
      </c>
      <c r="I1060" s="18">
        <v>26922.41</v>
      </c>
      <c r="J1060" s="3">
        <v>26922.41</v>
      </c>
      <c r="K1060" s="3">
        <v>0</v>
      </c>
      <c r="L1060" s="3" t="s">
        <v>5751</v>
      </c>
      <c r="M1060" s="1" t="s">
        <v>2273</v>
      </c>
      <c r="N1060" s="1" t="s">
        <v>3697</v>
      </c>
      <c r="O1060" s="1" t="s">
        <v>5647</v>
      </c>
      <c r="P1060" s="1" t="s">
        <v>5648</v>
      </c>
      <c r="Q1060" s="1" t="s">
        <v>1929</v>
      </c>
      <c r="R1060" s="2">
        <v>0.16</v>
      </c>
      <c r="S1060" s="1" t="s">
        <v>2980</v>
      </c>
      <c r="T1060" s="2" t="s">
        <v>1904</v>
      </c>
      <c r="U1060" s="2"/>
      <c r="V1060" s="2"/>
      <c r="X1060" s="20" t="s">
        <v>5669</v>
      </c>
      <c r="Y1060" s="212">
        <v>1</v>
      </c>
      <c r="Z1060" s="24">
        <v>31711</v>
      </c>
      <c r="AA1060" s="20">
        <v>2018.6</v>
      </c>
      <c r="AE1060" s="159"/>
      <c r="AI1060" s="159"/>
      <c r="AN1060" s="24">
        <f t="shared" si="67"/>
        <v>31711</v>
      </c>
      <c r="AO1060" s="24">
        <f t="shared" si="65"/>
        <v>-481</v>
      </c>
      <c r="AP1060" s="212">
        <f t="shared" si="66"/>
        <v>1.0154018571886008</v>
      </c>
      <c r="AQ1060" s="159"/>
      <c r="AR1060" s="30"/>
    </row>
    <row r="1061" spans="2:44" ht="21" customHeight="1">
      <c r="B1061" s="25" t="s">
        <v>5203</v>
      </c>
      <c r="C1061" s="6" t="s">
        <v>4487</v>
      </c>
      <c r="D1061" s="1" t="s">
        <v>5205</v>
      </c>
      <c r="E1061" s="1" t="s">
        <v>4489</v>
      </c>
      <c r="F1061" s="1" t="s">
        <v>5206</v>
      </c>
      <c r="G1061" s="1" t="s">
        <v>5208</v>
      </c>
      <c r="H1061" s="18">
        <v>24200</v>
      </c>
      <c r="I1061" s="18">
        <v>20683.759999999998</v>
      </c>
      <c r="K1061" s="3">
        <v>0</v>
      </c>
      <c r="L1061" s="3"/>
      <c r="M1061" s="1" t="s">
        <v>2273</v>
      </c>
      <c r="N1061" s="1" t="s">
        <v>2155</v>
      </c>
      <c r="O1061" s="1" t="s">
        <v>5209</v>
      </c>
      <c r="P1061" s="1" t="s">
        <v>5210</v>
      </c>
      <c r="Q1061" s="1" t="s">
        <v>1929</v>
      </c>
      <c r="R1061" s="2">
        <v>0.17</v>
      </c>
      <c r="S1061" s="1" t="s">
        <v>2980</v>
      </c>
      <c r="T1061" s="2" t="s">
        <v>1904</v>
      </c>
      <c r="U1061" s="2"/>
      <c r="V1061" s="2"/>
      <c r="Y1061" s="212"/>
      <c r="Z1061" s="24"/>
      <c r="AE1061" s="159"/>
      <c r="AI1061" s="159"/>
      <c r="AN1061" s="24">
        <f>Z1061+AD1061+AH1061+AL1061</f>
        <v>0</v>
      </c>
      <c r="AO1061" s="24">
        <f t="shared" si="65"/>
        <v>24200</v>
      </c>
      <c r="AP1061" s="212">
        <f t="shared" si="66"/>
        <v>0</v>
      </c>
      <c r="AQ1061" s="159"/>
      <c r="AR1061" s="30"/>
    </row>
    <row r="1062" spans="2:44" ht="21" customHeight="1">
      <c r="B1062" s="25" t="s">
        <v>5203</v>
      </c>
      <c r="C1062" s="6" t="s">
        <v>4487</v>
      </c>
      <c r="D1062" s="1" t="s">
        <v>4488</v>
      </c>
      <c r="E1062" s="1" t="s">
        <v>4489</v>
      </c>
      <c r="F1062" s="1" t="s">
        <v>5725</v>
      </c>
      <c r="G1062" s="1" t="s">
        <v>5726</v>
      </c>
      <c r="H1062" s="18">
        <v>23993</v>
      </c>
      <c r="I1062" s="18">
        <v>20683.62</v>
      </c>
      <c r="J1062" s="3">
        <v>20683.62</v>
      </c>
      <c r="K1062" s="3">
        <v>0</v>
      </c>
      <c r="L1062" s="3" t="s">
        <v>5752</v>
      </c>
      <c r="M1062" s="1" t="s">
        <v>2273</v>
      </c>
      <c r="N1062" s="1" t="s">
        <v>2155</v>
      </c>
      <c r="O1062" s="1" t="s">
        <v>5687</v>
      </c>
      <c r="P1062" s="1" t="s">
        <v>5688</v>
      </c>
      <c r="Q1062" s="1" t="s">
        <v>1929</v>
      </c>
      <c r="R1062" s="2">
        <v>0.16</v>
      </c>
      <c r="S1062" s="1" t="s">
        <v>2980</v>
      </c>
      <c r="T1062" s="2" t="s">
        <v>1904</v>
      </c>
      <c r="U1062" s="2"/>
      <c r="V1062" s="2"/>
      <c r="X1062" s="20" t="s">
        <v>5669</v>
      </c>
      <c r="Y1062" s="212">
        <v>1</v>
      </c>
      <c r="Z1062" s="24">
        <v>23993</v>
      </c>
      <c r="AA1062" s="20">
        <v>2018.6</v>
      </c>
      <c r="AE1062" s="159"/>
      <c r="AI1062" s="159"/>
      <c r="AN1062" s="24"/>
      <c r="AO1062" s="24"/>
      <c r="AQ1062" s="159"/>
      <c r="AR1062" s="30"/>
    </row>
    <row r="1063" spans="2:44" ht="21" customHeight="1">
      <c r="B1063" s="25" t="s">
        <v>5204</v>
      </c>
      <c r="C1063" s="6" t="s">
        <v>4487</v>
      </c>
      <c r="D1063" s="1" t="s">
        <v>5205</v>
      </c>
      <c r="E1063" s="1" t="s">
        <v>4489</v>
      </c>
      <c r="F1063" s="1" t="s">
        <v>5207</v>
      </c>
      <c r="G1063" s="1" t="s">
        <v>5211</v>
      </c>
      <c r="H1063" s="18">
        <v>32000</v>
      </c>
      <c r="I1063" s="18">
        <v>28828.83</v>
      </c>
      <c r="K1063" s="3">
        <v>0</v>
      </c>
      <c r="L1063" s="3"/>
      <c r="M1063" s="1" t="s">
        <v>2273</v>
      </c>
      <c r="N1063" s="1" t="s">
        <v>2155</v>
      </c>
      <c r="O1063" s="1" t="s">
        <v>5209</v>
      </c>
      <c r="P1063" s="1" t="s">
        <v>5210</v>
      </c>
      <c r="Q1063" s="1" t="s">
        <v>1929</v>
      </c>
      <c r="R1063" s="2">
        <v>0.11</v>
      </c>
      <c r="S1063" s="1" t="s">
        <v>5324</v>
      </c>
      <c r="T1063" s="2" t="s">
        <v>1904</v>
      </c>
      <c r="U1063" s="2"/>
      <c r="V1063" s="2"/>
      <c r="Y1063" s="212"/>
      <c r="Z1063" s="24"/>
      <c r="AE1063" s="159"/>
      <c r="AI1063" s="159"/>
      <c r="AN1063" s="24">
        <f t="shared" si="67"/>
        <v>0</v>
      </c>
      <c r="AO1063" s="24">
        <f>H1063-AN1063</f>
        <v>32000</v>
      </c>
      <c r="AP1063" s="212">
        <f>AN1063/H1063</f>
        <v>0</v>
      </c>
      <c r="AQ1063" s="159"/>
      <c r="AR1063" s="30"/>
    </row>
    <row r="1064" spans="2:44" ht="21" customHeight="1">
      <c r="B1064" s="25" t="s">
        <v>5204</v>
      </c>
      <c r="C1064" s="6" t="s">
        <v>4487</v>
      </c>
      <c r="D1064" s="1" t="s">
        <v>4488</v>
      </c>
      <c r="E1064" s="1" t="s">
        <v>4489</v>
      </c>
      <c r="F1064" s="1" t="s">
        <v>5723</v>
      </c>
      <c r="G1064" s="1" t="s">
        <v>5724</v>
      </c>
      <c r="H1064" s="18">
        <v>31711</v>
      </c>
      <c r="I1064" s="18">
        <v>28828.18</v>
      </c>
      <c r="J1064" s="3">
        <v>28828.18</v>
      </c>
      <c r="K1064" s="3">
        <v>0</v>
      </c>
      <c r="L1064" s="3" t="s">
        <v>5753</v>
      </c>
      <c r="M1064" s="1" t="s">
        <v>2273</v>
      </c>
      <c r="N1064" s="1" t="s">
        <v>2155</v>
      </c>
      <c r="O1064" s="1" t="s">
        <v>5687</v>
      </c>
      <c r="P1064" s="1" t="s">
        <v>5688</v>
      </c>
      <c r="Q1064" s="1" t="s">
        <v>1929</v>
      </c>
      <c r="R1064" s="2">
        <v>0.1</v>
      </c>
      <c r="S1064" s="1" t="s">
        <v>5324</v>
      </c>
      <c r="T1064" s="2" t="s">
        <v>1904</v>
      </c>
      <c r="U1064" s="2"/>
      <c r="V1064" s="2"/>
      <c r="X1064" s="20" t="s">
        <v>5669</v>
      </c>
      <c r="Y1064" s="212">
        <v>1</v>
      </c>
      <c r="Z1064" s="24">
        <v>31230</v>
      </c>
      <c r="AA1064" s="20">
        <v>2018.6</v>
      </c>
      <c r="AE1064" s="159"/>
      <c r="AI1064" s="159"/>
      <c r="AN1064" s="24"/>
      <c r="AO1064" s="24"/>
      <c r="AQ1064" s="159"/>
      <c r="AR1064" s="30"/>
    </row>
    <row r="1065" spans="2:44" ht="21" customHeight="1">
      <c r="B1065" s="25" t="s">
        <v>5220</v>
      </c>
      <c r="C1065" s="6" t="s">
        <v>5219</v>
      </c>
      <c r="D1065" s="1" t="s">
        <v>5218</v>
      </c>
      <c r="E1065" s="1" t="s">
        <v>4489</v>
      </c>
      <c r="F1065" s="1" t="s">
        <v>5221</v>
      </c>
      <c r="G1065" s="1" t="s">
        <v>5226</v>
      </c>
      <c r="H1065" s="18">
        <v>71000</v>
      </c>
      <c r="I1065" s="18">
        <v>60683.76</v>
      </c>
      <c r="K1065" s="3">
        <v>0</v>
      </c>
      <c r="L1065" s="3"/>
      <c r="M1065" s="1" t="s">
        <v>5227</v>
      </c>
      <c r="N1065" s="1" t="s">
        <v>3986</v>
      </c>
      <c r="O1065" s="1" t="s">
        <v>5228</v>
      </c>
      <c r="P1065" s="1" t="s">
        <v>5229</v>
      </c>
      <c r="Q1065" s="1" t="s">
        <v>5741</v>
      </c>
      <c r="R1065" s="2">
        <v>0.17</v>
      </c>
      <c r="S1065" s="1" t="s">
        <v>2980</v>
      </c>
      <c r="T1065" s="2" t="s">
        <v>1904</v>
      </c>
      <c r="U1065" s="2"/>
      <c r="V1065" s="2"/>
      <c r="Y1065" s="212"/>
      <c r="Z1065" s="24"/>
      <c r="AE1065" s="159"/>
      <c r="AI1065" s="159"/>
      <c r="AN1065" s="24">
        <f t="shared" si="67"/>
        <v>0</v>
      </c>
      <c r="AO1065" s="24">
        <f>H1065-AN1065</f>
        <v>71000</v>
      </c>
      <c r="AP1065" s="212">
        <f>AN1065/H1065</f>
        <v>0</v>
      </c>
      <c r="AQ1065" s="159"/>
      <c r="AR1065" s="30"/>
    </row>
    <row r="1066" spans="2:44" ht="21" customHeight="1">
      <c r="B1066" s="25" t="s">
        <v>5220</v>
      </c>
      <c r="C1066" s="6" t="s">
        <v>5219</v>
      </c>
      <c r="D1066" s="1" t="s">
        <v>5218</v>
      </c>
      <c r="E1066" s="1" t="s">
        <v>4489</v>
      </c>
      <c r="F1066" s="1" t="s">
        <v>5737</v>
      </c>
      <c r="G1066" s="1" t="s">
        <v>5738</v>
      </c>
      <c r="H1066" s="18">
        <v>70393</v>
      </c>
      <c r="I1066" s="18">
        <v>60683.62</v>
      </c>
      <c r="J1066" s="3">
        <v>60683.62</v>
      </c>
      <c r="K1066" s="3">
        <f>(H1066/1.16-J1066)</f>
        <v>6.896551712998189E-4</v>
      </c>
      <c r="L1066" s="3" t="s">
        <v>5754</v>
      </c>
      <c r="M1066" s="1" t="s">
        <v>2273</v>
      </c>
      <c r="N1066" s="1" t="s">
        <v>3986</v>
      </c>
      <c r="O1066" s="1" t="s">
        <v>5739</v>
      </c>
      <c r="P1066" s="1" t="s">
        <v>5740</v>
      </c>
      <c r="Q1066" s="1" t="s">
        <v>1929</v>
      </c>
      <c r="R1066" s="2">
        <v>0.16</v>
      </c>
      <c r="S1066" s="1" t="s">
        <v>2980</v>
      </c>
      <c r="T1066" s="2" t="s">
        <v>1904</v>
      </c>
      <c r="U1066" s="2"/>
      <c r="V1066" s="2"/>
      <c r="X1066" s="20" t="s">
        <v>5669</v>
      </c>
      <c r="Y1066" s="212">
        <v>1</v>
      </c>
      <c r="Z1066" s="24">
        <v>70393</v>
      </c>
      <c r="AA1066" s="20">
        <v>2018.6</v>
      </c>
      <c r="AE1066" s="159"/>
      <c r="AI1066" s="159"/>
      <c r="AN1066" s="24">
        <f t="shared" ref="AN1066" si="71">Z1066+AD1066+AH1066+AL1066</f>
        <v>70393</v>
      </c>
      <c r="AO1066" s="24">
        <f>H1066-AN1066</f>
        <v>0</v>
      </c>
      <c r="AP1066" s="212">
        <f>AN1066/H1066</f>
        <v>1</v>
      </c>
      <c r="AQ1066" s="159"/>
      <c r="AR1066" s="30"/>
    </row>
    <row r="1067" spans="2:44" ht="21" customHeight="1">
      <c r="B1067" s="25" t="s">
        <v>5110</v>
      </c>
      <c r="C1067" s="9" t="s">
        <v>3067</v>
      </c>
      <c r="D1067" s="3" t="s">
        <v>3068</v>
      </c>
      <c r="E1067" s="1" t="s">
        <v>3069</v>
      </c>
      <c r="F1067" s="3" t="s">
        <v>3070</v>
      </c>
      <c r="G1067" s="3" t="s">
        <v>3071</v>
      </c>
      <c r="H1067" s="18">
        <v>486573.12</v>
      </c>
      <c r="I1067" s="18">
        <v>459031.24</v>
      </c>
      <c r="K1067" s="3">
        <f>(H1067/1.06-J1067)</f>
        <v>459031.24528301886</v>
      </c>
      <c r="M1067" s="1" t="s">
        <v>2273</v>
      </c>
      <c r="N1067" s="3" t="s">
        <v>2165</v>
      </c>
      <c r="O1067" s="1" t="s">
        <v>2971</v>
      </c>
      <c r="P1067" s="1" t="s">
        <v>2972</v>
      </c>
      <c r="Q1067" s="1" t="s">
        <v>1980</v>
      </c>
      <c r="R1067" s="2">
        <v>0.06</v>
      </c>
      <c r="S1067" s="1" t="s">
        <v>3072</v>
      </c>
      <c r="T1067" s="1" t="s">
        <v>1982</v>
      </c>
      <c r="Y1067" s="212"/>
      <c r="Z1067" s="24"/>
      <c r="AL1067" s="24"/>
      <c r="AN1067" s="20">
        <f t="shared" si="67"/>
        <v>0</v>
      </c>
      <c r="AO1067" s="20">
        <f>H1067-AN1067</f>
        <v>486573.12</v>
      </c>
      <c r="AP1067" s="212">
        <f>AN1067/H1067</f>
        <v>0</v>
      </c>
      <c r="AQ1067" s="159"/>
    </row>
    <row r="1068" spans="2:44" ht="21" customHeight="1">
      <c r="B1068" s="25" t="s">
        <v>5110</v>
      </c>
      <c r="C1068" s="9" t="s">
        <v>3067</v>
      </c>
      <c r="D1068" s="3" t="s">
        <v>3068</v>
      </c>
      <c r="E1068" s="1" t="s">
        <v>3069</v>
      </c>
      <c r="F1068" s="3" t="s">
        <v>5216</v>
      </c>
      <c r="G1068" s="3" t="s">
        <v>7018</v>
      </c>
      <c r="H1068" s="18">
        <v>556159.68000000005</v>
      </c>
      <c r="I1068" s="18">
        <v>524678.93999999994</v>
      </c>
      <c r="K1068" s="3">
        <f>(H1068/1.06-J1068)</f>
        <v>524678.94339622639</v>
      </c>
      <c r="M1068" s="1" t="s">
        <v>2273</v>
      </c>
      <c r="N1068" s="3" t="s">
        <v>2165</v>
      </c>
      <c r="O1068" s="1" t="s">
        <v>7019</v>
      </c>
      <c r="P1068" s="1" t="s">
        <v>6998</v>
      </c>
      <c r="Q1068" s="1" t="s">
        <v>1929</v>
      </c>
      <c r="R1068" s="2">
        <v>0.06</v>
      </c>
      <c r="Y1068" s="212"/>
      <c r="Z1068" s="24"/>
      <c r="AL1068" s="24"/>
      <c r="AQ1068" s="159"/>
    </row>
    <row r="1069" spans="2:44" ht="21" customHeight="1">
      <c r="B1069" s="25" t="s">
        <v>5217</v>
      </c>
      <c r="C1069" s="9" t="s">
        <v>3067</v>
      </c>
      <c r="D1069" s="3" t="s">
        <v>3068</v>
      </c>
      <c r="E1069" s="1" t="s">
        <v>3069</v>
      </c>
      <c r="F1069" s="3" t="s">
        <v>5216</v>
      </c>
      <c r="G1069" s="3" t="s">
        <v>5222</v>
      </c>
      <c r="H1069" s="18">
        <v>556159.68000000005</v>
      </c>
      <c r="I1069" s="18">
        <v>524678.93999999994</v>
      </c>
      <c r="K1069" s="3">
        <f>(H1069/1.06-J1069)</f>
        <v>524678.94339622639</v>
      </c>
      <c r="M1069" s="1" t="s">
        <v>2273</v>
      </c>
      <c r="N1069" s="3" t="s">
        <v>2165</v>
      </c>
      <c r="O1069" s="1" t="s">
        <v>5223</v>
      </c>
      <c r="P1069" s="1" t="s">
        <v>5224</v>
      </c>
      <c r="Q1069" s="1" t="s">
        <v>1929</v>
      </c>
      <c r="R1069" s="2">
        <v>0.06</v>
      </c>
      <c r="S1069" s="1" t="s">
        <v>5225</v>
      </c>
      <c r="T1069" s="1" t="s">
        <v>1904</v>
      </c>
      <c r="Y1069" s="212"/>
      <c r="Z1069" s="24">
        <v>30410.82</v>
      </c>
      <c r="AA1069" s="20">
        <v>2018.7</v>
      </c>
      <c r="AL1069" s="24"/>
      <c r="AN1069" s="20">
        <f t="shared" si="67"/>
        <v>30410.82</v>
      </c>
      <c r="AO1069" s="20">
        <f>H1069-AN1069</f>
        <v>525748.8600000001</v>
      </c>
      <c r="AP1069" s="212">
        <f>AN1069/H1069</f>
        <v>5.4680015638674126E-2</v>
      </c>
      <c r="AQ1069" s="159"/>
    </row>
    <row r="1070" spans="2:44" ht="21" customHeight="1">
      <c r="B1070" s="25" t="s">
        <v>5106</v>
      </c>
      <c r="C1070" s="9" t="s">
        <v>3067</v>
      </c>
      <c r="D1070" s="3" t="s">
        <v>3068</v>
      </c>
      <c r="E1070" s="1" t="s">
        <v>3073</v>
      </c>
      <c r="F1070" s="3" t="s">
        <v>3074</v>
      </c>
      <c r="G1070" s="3" t="s">
        <v>3075</v>
      </c>
      <c r="H1070" s="18">
        <v>291000</v>
      </c>
      <c r="I1070" s="18">
        <v>262162.15999999997</v>
      </c>
      <c r="J1070" s="3">
        <v>157297.29999999999</v>
      </c>
      <c r="K1070" s="3">
        <v>104864.86216216214</v>
      </c>
      <c r="L1070" s="3" t="s">
        <v>3076</v>
      </c>
      <c r="M1070" s="1" t="s">
        <v>2273</v>
      </c>
      <c r="N1070" s="3" t="s">
        <v>2706</v>
      </c>
      <c r="O1070" s="1" t="s">
        <v>3077</v>
      </c>
      <c r="P1070" s="1" t="s">
        <v>3078</v>
      </c>
      <c r="Q1070" s="1" t="s">
        <v>1980</v>
      </c>
      <c r="R1070" s="2">
        <v>0.11</v>
      </c>
      <c r="S1070" s="1" t="s">
        <v>3079</v>
      </c>
      <c r="T1070" s="1" t="s">
        <v>1982</v>
      </c>
      <c r="Y1070" s="212">
        <v>0.59</v>
      </c>
      <c r="Z1070" s="24">
        <v>171690</v>
      </c>
      <c r="AA1070" s="20">
        <v>2018.3</v>
      </c>
      <c r="AL1070" s="24"/>
      <c r="AN1070" s="20">
        <f t="shared" si="67"/>
        <v>171690</v>
      </c>
      <c r="AO1070" s="20">
        <f>H1070-AN1070</f>
        <v>119310</v>
      </c>
      <c r="AP1070" s="212">
        <f>AN1070/H1070</f>
        <v>0.59</v>
      </c>
      <c r="AQ1070" s="159"/>
    </row>
    <row r="1071" spans="2:44" ht="21" customHeight="1">
      <c r="B1071" s="25" t="s">
        <v>5165</v>
      </c>
      <c r="C1071" s="9" t="s">
        <v>3067</v>
      </c>
      <c r="D1071" s="3" t="s">
        <v>3068</v>
      </c>
      <c r="E1071" s="1" t="s">
        <v>3073</v>
      </c>
      <c r="F1071" s="3" t="s">
        <v>3080</v>
      </c>
      <c r="G1071" s="3" t="s">
        <v>3081</v>
      </c>
      <c r="H1071" s="18">
        <v>4580000</v>
      </c>
      <c r="I1071" s="18">
        <v>4320754.72</v>
      </c>
      <c r="J1071" s="3">
        <v>2592452.83</v>
      </c>
      <c r="K1071" s="3">
        <v>1728301.8869811315</v>
      </c>
      <c r="L1071" s="3" t="s">
        <v>3082</v>
      </c>
      <c r="M1071" s="1" t="s">
        <v>2273</v>
      </c>
      <c r="N1071" s="3" t="s">
        <v>2706</v>
      </c>
      <c r="O1071" s="1" t="s">
        <v>2817</v>
      </c>
      <c r="P1071" s="1" t="s">
        <v>3078</v>
      </c>
      <c r="Q1071" s="1" t="s">
        <v>1980</v>
      </c>
      <c r="R1071" s="2">
        <v>0.06</v>
      </c>
      <c r="S1071" s="1" t="s">
        <v>3083</v>
      </c>
      <c r="T1071" s="1" t="s">
        <v>1982</v>
      </c>
      <c r="Y1071" s="212">
        <v>0.59</v>
      </c>
      <c r="Z1071" s="24">
        <v>2702200</v>
      </c>
      <c r="AA1071" s="20">
        <v>2018.3</v>
      </c>
      <c r="AL1071" s="24"/>
      <c r="AN1071" s="20">
        <f t="shared" si="67"/>
        <v>2702200</v>
      </c>
      <c r="AO1071" s="20">
        <f>H1071-AN1071</f>
        <v>1877800</v>
      </c>
      <c r="AP1071" s="212">
        <f>AN1071/H1071</f>
        <v>0.59</v>
      </c>
      <c r="AQ1071" s="159"/>
    </row>
    <row r="1072" spans="2:44" ht="21" customHeight="1">
      <c r="B1072" s="25" t="s">
        <v>5189</v>
      </c>
      <c r="C1072" s="9" t="s">
        <v>61</v>
      </c>
      <c r="D1072" s="3" t="s">
        <v>62</v>
      </c>
      <c r="E1072" s="1" t="s">
        <v>3073</v>
      </c>
      <c r="F1072" s="3" t="s">
        <v>3084</v>
      </c>
      <c r="G1072" s="3" t="s">
        <v>3085</v>
      </c>
      <c r="H1072" s="18">
        <v>305000</v>
      </c>
      <c r="I1072" s="18">
        <v>287735.84999999998</v>
      </c>
      <c r="K1072" s="3">
        <v>287735.84905660374</v>
      </c>
      <c r="L1072" s="3"/>
      <c r="M1072" s="1" t="s">
        <v>2273</v>
      </c>
      <c r="N1072" s="3" t="s">
        <v>2165</v>
      </c>
      <c r="O1072" s="1" t="s">
        <v>3086</v>
      </c>
      <c r="P1072" s="1" t="s">
        <v>3087</v>
      </c>
      <c r="Q1072" s="1" t="s">
        <v>1980</v>
      </c>
      <c r="R1072" s="2">
        <v>0.06</v>
      </c>
      <c r="S1072" s="1" t="s">
        <v>3072</v>
      </c>
      <c r="T1072" s="1" t="s">
        <v>1982</v>
      </c>
      <c r="Y1072" s="212">
        <v>0.6</v>
      </c>
      <c r="Z1072" s="24">
        <v>183000</v>
      </c>
      <c r="AA1072" s="20">
        <v>2018.7</v>
      </c>
      <c r="AL1072" s="24"/>
      <c r="AN1072" s="20">
        <f t="shared" si="67"/>
        <v>183000</v>
      </c>
      <c r="AO1072" s="20">
        <f>H1072-AN1072</f>
        <v>122000</v>
      </c>
      <c r="AP1072" s="212">
        <f>AN1072/H1072</f>
        <v>0.6</v>
      </c>
      <c r="AQ1072" s="159"/>
    </row>
    <row r="1073" spans="1:45" ht="21" customHeight="1">
      <c r="B1073" s="25" t="s">
        <v>5111</v>
      </c>
      <c r="C1073" s="6" t="s">
        <v>338</v>
      </c>
      <c r="D1073" s="1" t="s">
        <v>3068</v>
      </c>
      <c r="E1073" s="1" t="s">
        <v>4494</v>
      </c>
      <c r="F1073" s="1" t="s">
        <v>4495</v>
      </c>
      <c r="G1073" s="1" t="s">
        <v>4496</v>
      </c>
      <c r="H1073" s="18">
        <v>1050000</v>
      </c>
      <c r="I1073" s="18">
        <f>SUM(J1073:K1073)</f>
        <v>897435.8974358975</v>
      </c>
      <c r="J1073" s="3">
        <v>538461.54</v>
      </c>
      <c r="K1073" s="3">
        <v>358974.35743589746</v>
      </c>
      <c r="M1073" s="1" t="s">
        <v>2273</v>
      </c>
      <c r="N1073" s="1" t="s">
        <v>2706</v>
      </c>
      <c r="O1073" s="1" t="s">
        <v>3077</v>
      </c>
      <c r="P1073" s="1" t="s">
        <v>3078</v>
      </c>
      <c r="Q1073" s="1" t="s">
        <v>1980</v>
      </c>
      <c r="R1073" s="2" t="s">
        <v>3423</v>
      </c>
      <c r="S1073" s="1" t="s">
        <v>4497</v>
      </c>
      <c r="T1073" s="2" t="s">
        <v>1982</v>
      </c>
      <c r="U1073" s="2"/>
      <c r="V1073" s="2"/>
      <c r="Y1073" s="212">
        <v>0.59</v>
      </c>
      <c r="Z1073" s="24">
        <v>619500</v>
      </c>
      <c r="AA1073" s="20">
        <v>2018.3</v>
      </c>
      <c r="AE1073" s="159"/>
      <c r="AI1073" s="159"/>
      <c r="AN1073" s="24">
        <f t="shared" si="67"/>
        <v>619500</v>
      </c>
      <c r="AO1073" s="24">
        <f>H1073-AN1073</f>
        <v>430500</v>
      </c>
      <c r="AP1073" s="212">
        <f>AN1073/H1073</f>
        <v>0.59</v>
      </c>
      <c r="AQ1073" s="159"/>
      <c r="AR1073" s="30"/>
    </row>
    <row r="1074" spans="1:45" ht="24" customHeight="1">
      <c r="B1074" s="25" t="s">
        <v>6995</v>
      </c>
      <c r="C1074" s="6" t="s">
        <v>338</v>
      </c>
      <c r="D1074" s="1" t="s">
        <v>3068</v>
      </c>
      <c r="E1074" s="1" t="s">
        <v>4494</v>
      </c>
      <c r="F1074" s="1" t="s">
        <v>6994</v>
      </c>
      <c r="G1074" s="1" t="s">
        <v>6996</v>
      </c>
      <c r="H1074" s="18">
        <v>100000</v>
      </c>
      <c r="I1074" s="18">
        <v>94339.62</v>
      </c>
      <c r="K1074" s="3">
        <f>(H1074/1.06-J1074)</f>
        <v>94339.622641509428</v>
      </c>
      <c r="M1074" s="1" t="s">
        <v>2273</v>
      </c>
      <c r="N1074" s="3" t="s">
        <v>2165</v>
      </c>
      <c r="O1074" s="1" t="s">
        <v>6997</v>
      </c>
      <c r="P1074" s="1" t="s">
        <v>6998</v>
      </c>
      <c r="Q1074" s="1" t="s">
        <v>1929</v>
      </c>
      <c r="R1074" s="2">
        <v>0.06</v>
      </c>
      <c r="S1074" s="1" t="s">
        <v>3083</v>
      </c>
      <c r="T1074" s="2"/>
      <c r="U1074" s="2" t="s">
        <v>6999</v>
      </c>
      <c r="V1074" s="2"/>
      <c r="Y1074" s="212"/>
      <c r="Z1074" s="24"/>
      <c r="AE1074" s="159"/>
      <c r="AI1074" s="159"/>
      <c r="AN1074" s="24"/>
      <c r="AO1074" s="24"/>
      <c r="AQ1074" s="159"/>
      <c r="AR1074" s="30"/>
    </row>
    <row r="1075" spans="1:45" s="291" customFormat="1" ht="21" customHeight="1">
      <c r="A1075" s="97"/>
      <c r="B1075" s="231" t="s">
        <v>7507</v>
      </c>
      <c r="C1075" s="232" t="s">
        <v>338</v>
      </c>
      <c r="D1075" s="35" t="s">
        <v>3068</v>
      </c>
      <c r="E1075" s="35" t="s">
        <v>4494</v>
      </c>
      <c r="F1075" s="35" t="s">
        <v>7508</v>
      </c>
      <c r="G1075" s="35" t="s">
        <v>7509</v>
      </c>
      <c r="H1075" s="97">
        <v>416410.26</v>
      </c>
      <c r="I1075" s="97">
        <v>358974.36</v>
      </c>
      <c r="J1075" s="167"/>
      <c r="K1075" s="167"/>
      <c r="L1075" s="35"/>
      <c r="M1075" s="35" t="s">
        <v>2273</v>
      </c>
      <c r="N1075" s="167" t="s">
        <v>2706</v>
      </c>
      <c r="O1075" s="35" t="s">
        <v>7510</v>
      </c>
      <c r="P1075" s="35" t="s">
        <v>7505</v>
      </c>
      <c r="Q1075" s="35" t="s">
        <v>1929</v>
      </c>
      <c r="R1075" s="33">
        <v>0.16</v>
      </c>
      <c r="S1075" s="35"/>
      <c r="T1075" s="33"/>
      <c r="U1075" s="33"/>
      <c r="V1075" s="33"/>
      <c r="W1075" s="35"/>
      <c r="X1075" s="85"/>
      <c r="Y1075" s="233"/>
      <c r="Z1075" s="37"/>
      <c r="AA1075" s="85"/>
      <c r="AB1075" s="85"/>
      <c r="AC1075" s="233"/>
      <c r="AD1075" s="37"/>
      <c r="AE1075" s="90"/>
      <c r="AF1075" s="85"/>
      <c r="AG1075" s="233"/>
      <c r="AH1075" s="37"/>
      <c r="AI1075" s="90"/>
      <c r="AJ1075" s="85"/>
      <c r="AK1075" s="85"/>
      <c r="AL1075" s="85"/>
      <c r="AM1075" s="85"/>
      <c r="AN1075" s="37"/>
      <c r="AO1075" s="37"/>
      <c r="AP1075" s="233"/>
      <c r="AQ1075" s="90"/>
      <c r="AR1075" s="170"/>
      <c r="AS1075" s="85"/>
    </row>
    <row r="1076" spans="1:45" s="291" customFormat="1" ht="21" customHeight="1">
      <c r="A1076" s="97"/>
      <c r="B1076" s="231" t="s">
        <v>7511</v>
      </c>
      <c r="C1076" s="232" t="s">
        <v>338</v>
      </c>
      <c r="D1076" s="35" t="s">
        <v>3068</v>
      </c>
      <c r="E1076" s="35" t="s">
        <v>4494</v>
      </c>
      <c r="F1076" s="35" t="s">
        <v>7512</v>
      </c>
      <c r="G1076" s="167" t="s">
        <v>3075</v>
      </c>
      <c r="H1076" s="97">
        <v>115351.35</v>
      </c>
      <c r="I1076" s="97">
        <v>104864.86</v>
      </c>
      <c r="J1076" s="167"/>
      <c r="K1076" s="167"/>
      <c r="L1076" s="35"/>
      <c r="M1076" s="35" t="s">
        <v>2273</v>
      </c>
      <c r="N1076" s="167" t="s">
        <v>2706</v>
      </c>
      <c r="O1076" s="35" t="s">
        <v>7510</v>
      </c>
      <c r="P1076" s="35" t="s">
        <v>7505</v>
      </c>
      <c r="Q1076" s="35" t="s">
        <v>1929</v>
      </c>
      <c r="R1076" s="33">
        <v>0.1</v>
      </c>
      <c r="S1076" s="35"/>
      <c r="T1076" s="33"/>
      <c r="U1076" s="33"/>
      <c r="V1076" s="33"/>
      <c r="W1076" s="35"/>
      <c r="X1076" s="85"/>
      <c r="Y1076" s="233"/>
      <c r="Z1076" s="37"/>
      <c r="AA1076" s="85"/>
      <c r="AB1076" s="85"/>
      <c r="AC1076" s="233"/>
      <c r="AD1076" s="37"/>
      <c r="AE1076" s="90"/>
      <c r="AF1076" s="85"/>
      <c r="AG1076" s="233"/>
      <c r="AH1076" s="37"/>
      <c r="AI1076" s="90"/>
      <c r="AJ1076" s="85"/>
      <c r="AK1076" s="85"/>
      <c r="AL1076" s="85"/>
      <c r="AM1076" s="85"/>
      <c r="AN1076" s="37"/>
      <c r="AO1076" s="37"/>
      <c r="AP1076" s="233"/>
      <c r="AQ1076" s="90"/>
      <c r="AR1076" s="170"/>
      <c r="AS1076" s="85"/>
    </row>
    <row r="1077" spans="1:45" ht="21" customHeight="1">
      <c r="B1077" s="25" t="s">
        <v>5112</v>
      </c>
      <c r="C1077" s="6" t="s">
        <v>4498</v>
      </c>
      <c r="D1077" s="1" t="s">
        <v>4499</v>
      </c>
      <c r="E1077" s="1" t="s">
        <v>4500</v>
      </c>
      <c r="F1077" s="1" t="s">
        <v>4501</v>
      </c>
      <c r="G1077" s="1" t="s">
        <v>4502</v>
      </c>
      <c r="H1077" s="18">
        <v>2020000</v>
      </c>
      <c r="I1077" s="18">
        <v>1726495.73</v>
      </c>
      <c r="J1077" s="3">
        <v>1553846.15</v>
      </c>
      <c r="K1077" s="3">
        <v>172649.57649572659</v>
      </c>
      <c r="M1077" s="1" t="s">
        <v>2273</v>
      </c>
      <c r="N1077" s="1" t="s">
        <v>4503</v>
      </c>
      <c r="O1077" s="1" t="s">
        <v>3093</v>
      </c>
      <c r="P1077" s="1" t="s">
        <v>3104</v>
      </c>
      <c r="Q1077" s="1" t="s">
        <v>1980</v>
      </c>
      <c r="R1077" s="2" t="s">
        <v>3423</v>
      </c>
      <c r="S1077" s="1" t="s">
        <v>4504</v>
      </c>
      <c r="T1077" s="2" t="s">
        <v>1982</v>
      </c>
      <c r="U1077" s="2"/>
      <c r="V1077" s="2"/>
      <c r="Y1077" s="212">
        <v>0.5</v>
      </c>
      <c r="Z1077" s="24">
        <v>1010000</v>
      </c>
      <c r="AA1077" s="20">
        <v>2018.2</v>
      </c>
      <c r="AC1077" s="212">
        <v>0.4</v>
      </c>
      <c r="AD1077" s="24">
        <v>808000</v>
      </c>
      <c r="AE1077" s="159" t="s">
        <v>1772</v>
      </c>
      <c r="AI1077" s="159"/>
      <c r="AN1077" s="24">
        <f t="shared" si="67"/>
        <v>1818000</v>
      </c>
      <c r="AO1077" s="24">
        <f>H1077-AN1077</f>
        <v>202000</v>
      </c>
      <c r="AP1077" s="212">
        <f>AN1077/H1077</f>
        <v>0.9</v>
      </c>
      <c r="AQ1077" s="159"/>
      <c r="AR1077" s="30"/>
    </row>
    <row r="1078" spans="1:45" ht="21" customHeight="1">
      <c r="B1078" s="25" t="s">
        <v>5112</v>
      </c>
      <c r="C1078" s="6" t="s">
        <v>4498</v>
      </c>
      <c r="D1078" s="1" t="s">
        <v>4499</v>
      </c>
      <c r="E1078" s="1" t="s">
        <v>4500</v>
      </c>
      <c r="F1078" s="1" t="s">
        <v>7038</v>
      </c>
      <c r="G1078" s="1" t="s">
        <v>7039</v>
      </c>
      <c r="H1078" s="18">
        <v>2020000</v>
      </c>
      <c r="I1078" s="18">
        <v>1726495.73</v>
      </c>
      <c r="M1078" s="1" t="s">
        <v>2273</v>
      </c>
      <c r="N1078" s="1" t="s">
        <v>4503</v>
      </c>
      <c r="O1078" s="1" t="s">
        <v>7040</v>
      </c>
      <c r="P1078" s="1" t="s">
        <v>7040</v>
      </c>
      <c r="Q1078" s="1" t="s">
        <v>1929</v>
      </c>
      <c r="T1078" s="2"/>
      <c r="U1078" s="2"/>
      <c r="V1078" s="2"/>
      <c r="Y1078" s="212"/>
      <c r="Z1078" s="24"/>
      <c r="AE1078" s="159"/>
      <c r="AI1078" s="159"/>
      <c r="AN1078" s="24"/>
      <c r="AO1078" s="24"/>
      <c r="AQ1078" s="159"/>
      <c r="AR1078" s="30"/>
    </row>
    <row r="1079" spans="1:45" ht="21" customHeight="1">
      <c r="B1079" s="25" t="s">
        <v>5126</v>
      </c>
      <c r="C1079" s="6" t="s">
        <v>4498</v>
      </c>
      <c r="D1079" s="1" t="s">
        <v>4499</v>
      </c>
      <c r="E1079" s="1" t="s">
        <v>4500</v>
      </c>
      <c r="F1079" s="1" t="s">
        <v>4505</v>
      </c>
      <c r="G1079" s="1" t="s">
        <v>4506</v>
      </c>
      <c r="H1079" s="18">
        <v>557208.99</v>
      </c>
      <c r="J1079" s="245"/>
      <c r="L1079" s="245"/>
      <c r="M1079" s="1" t="s">
        <v>2273</v>
      </c>
      <c r="N1079" s="1" t="s">
        <v>1986</v>
      </c>
      <c r="O1079" s="1" t="s">
        <v>4507</v>
      </c>
      <c r="P1079" s="1" t="s">
        <v>4508</v>
      </c>
      <c r="Q1079" s="1" t="s">
        <v>1980</v>
      </c>
      <c r="R1079" s="2" t="s">
        <v>3423</v>
      </c>
      <c r="S1079" s="1" t="s">
        <v>4509</v>
      </c>
      <c r="T1079" s="2" t="s">
        <v>1982</v>
      </c>
      <c r="U1079" s="2"/>
      <c r="V1079" s="2"/>
      <c r="Y1079" s="212">
        <v>0.3</v>
      </c>
      <c r="Z1079" s="24">
        <v>165733.96</v>
      </c>
      <c r="AA1079" s="20">
        <v>2018.7</v>
      </c>
      <c r="AE1079" s="159"/>
      <c r="AI1079" s="159"/>
      <c r="AN1079" s="24">
        <f t="shared" si="67"/>
        <v>165733.96</v>
      </c>
      <c r="AO1079" s="24">
        <f>H1079-AN1079</f>
        <v>391475.03</v>
      </c>
      <c r="AP1079" s="212">
        <f>AN1079/H1079</f>
        <v>0.29743590461453251</v>
      </c>
      <c r="AQ1079" s="159"/>
      <c r="AR1079" s="30"/>
    </row>
    <row r="1080" spans="1:45" ht="21" customHeight="1">
      <c r="B1080" s="25" t="s">
        <v>5126</v>
      </c>
      <c r="C1080" s="6" t="s">
        <v>4498</v>
      </c>
      <c r="D1080" s="1" t="s">
        <v>4499</v>
      </c>
      <c r="E1080" s="1" t="s">
        <v>4500</v>
      </c>
      <c r="F1080" s="1" t="s">
        <v>5763</v>
      </c>
      <c r="G1080" s="1" t="s">
        <v>5764</v>
      </c>
      <c r="H1080" s="18">
        <v>552446.52</v>
      </c>
      <c r="I1080" s="18">
        <v>476247</v>
      </c>
      <c r="J1080" s="166">
        <v>476247</v>
      </c>
      <c r="K1080" s="3">
        <f>(H1080/1.16-J1080)</f>
        <v>5.8207660913467407E-11</v>
      </c>
      <c r="L1080" s="1" t="s">
        <v>6178</v>
      </c>
      <c r="M1080" s="1" t="s">
        <v>2273</v>
      </c>
      <c r="N1080" s="1" t="s">
        <v>1986</v>
      </c>
      <c r="O1080" s="1" t="s">
        <v>5861</v>
      </c>
      <c r="P1080" s="1" t="s">
        <v>5851</v>
      </c>
      <c r="Q1080" s="1" t="s">
        <v>1980</v>
      </c>
      <c r="R1080" s="2">
        <v>0.16</v>
      </c>
      <c r="S1080" s="1" t="s">
        <v>4509</v>
      </c>
      <c r="T1080" s="2" t="s">
        <v>1982</v>
      </c>
      <c r="U1080" s="2"/>
      <c r="V1080" s="2"/>
      <c r="Y1080" s="212">
        <v>0.3</v>
      </c>
      <c r="Z1080" s="3">
        <v>165733.95600000001</v>
      </c>
      <c r="AA1080" s="20">
        <v>2018.6</v>
      </c>
      <c r="AE1080" s="159"/>
      <c r="AI1080" s="159"/>
      <c r="AN1080" s="24"/>
      <c r="AO1080" s="24"/>
      <c r="AQ1080" s="159"/>
      <c r="AR1080" s="30"/>
    </row>
    <row r="1081" spans="1:45" ht="21" customHeight="1">
      <c r="B1081" s="25" t="s">
        <v>6608</v>
      </c>
      <c r="C1081" s="6" t="s">
        <v>4498</v>
      </c>
      <c r="D1081" s="1" t="s">
        <v>4499</v>
      </c>
      <c r="E1081" s="1" t="s">
        <v>4500</v>
      </c>
      <c r="F1081" s="1" t="s">
        <v>6384</v>
      </c>
      <c r="G1081" s="1" t="s">
        <v>4502</v>
      </c>
      <c r="H1081" s="18">
        <v>200273</v>
      </c>
      <c r="I1081" s="18">
        <v>172649.14</v>
      </c>
      <c r="J1081" s="166"/>
      <c r="K1081" s="3">
        <f>(H1081/1.16-J1081)</f>
        <v>172649.13793103449</v>
      </c>
      <c r="M1081" s="1" t="s">
        <v>2273</v>
      </c>
      <c r="N1081" s="1" t="s">
        <v>4503</v>
      </c>
      <c r="O1081" s="1" t="s">
        <v>6606</v>
      </c>
      <c r="P1081" s="1" t="s">
        <v>6609</v>
      </c>
      <c r="Q1081" s="1" t="s">
        <v>6607</v>
      </c>
      <c r="R1081" s="2">
        <v>0.16</v>
      </c>
      <c r="T1081" s="2"/>
      <c r="U1081" s="2"/>
      <c r="V1081" s="2"/>
      <c r="Y1081" s="212"/>
      <c r="Z1081" s="3"/>
      <c r="AE1081" s="159"/>
      <c r="AI1081" s="159"/>
      <c r="AN1081" s="24"/>
      <c r="AO1081" s="24"/>
      <c r="AQ1081" s="159"/>
      <c r="AR1081" s="30"/>
    </row>
    <row r="1082" spans="1:45" ht="21" customHeight="1">
      <c r="B1082" s="25" t="s">
        <v>7027</v>
      </c>
      <c r="C1082" s="6" t="s">
        <v>4498</v>
      </c>
      <c r="D1082" s="1" t="s">
        <v>4499</v>
      </c>
      <c r="E1082" s="1" t="s">
        <v>4500</v>
      </c>
      <c r="F1082" s="1" t="s">
        <v>7025</v>
      </c>
      <c r="G1082" s="20" t="s">
        <v>7026</v>
      </c>
      <c r="H1082" s="159">
        <v>200273</v>
      </c>
      <c r="I1082" s="159">
        <v>172649.14</v>
      </c>
      <c r="J1082" s="24">
        <v>172649.14</v>
      </c>
      <c r="K1082" s="3">
        <f>(H1082/1.16-J1082)</f>
        <v>-2.0689655211754143E-3</v>
      </c>
      <c r="L1082" s="1">
        <v>2018.12</v>
      </c>
      <c r="T1082" s="2"/>
      <c r="U1082" s="2"/>
      <c r="V1082" s="2"/>
      <c r="Y1082" s="212"/>
      <c r="Z1082" s="3"/>
      <c r="AE1082" s="159"/>
      <c r="AI1082" s="159"/>
      <c r="AN1082" s="24"/>
      <c r="AO1082" s="24"/>
      <c r="AQ1082" s="159"/>
      <c r="AR1082" s="30"/>
    </row>
    <row r="1083" spans="1:45" ht="21" customHeight="1">
      <c r="B1083" s="25" t="s">
        <v>5213</v>
      </c>
      <c r="C1083" s="9" t="s">
        <v>3088</v>
      </c>
      <c r="D1083" s="3" t="s">
        <v>3089</v>
      </c>
      <c r="E1083" s="1" t="s">
        <v>3090</v>
      </c>
      <c r="F1083" s="3" t="s">
        <v>3094</v>
      </c>
      <c r="G1083" s="1" t="s">
        <v>3095</v>
      </c>
      <c r="H1083" s="18">
        <v>62964</v>
      </c>
      <c r="I1083" s="18">
        <v>59400</v>
      </c>
      <c r="J1083" s="3">
        <v>59400</v>
      </c>
      <c r="K1083" s="3">
        <v>0</v>
      </c>
      <c r="L1083" s="1" t="s">
        <v>3096</v>
      </c>
      <c r="M1083" s="1" t="s">
        <v>2970</v>
      </c>
      <c r="N1083" s="3" t="s">
        <v>3092</v>
      </c>
      <c r="O1083" s="1" t="s">
        <v>3093</v>
      </c>
      <c r="P1083" s="1" t="s">
        <v>3009</v>
      </c>
      <c r="Q1083" s="1" t="s">
        <v>1980</v>
      </c>
      <c r="R1083" s="2">
        <v>0.06</v>
      </c>
      <c r="S1083" s="1" t="s">
        <v>2964</v>
      </c>
      <c r="T1083" s="1" t="s">
        <v>1982</v>
      </c>
      <c r="Y1083" s="212"/>
      <c r="Z1083" s="24"/>
      <c r="AL1083" s="24"/>
      <c r="AN1083" s="240">
        <f t="shared" si="67"/>
        <v>0</v>
      </c>
      <c r="AO1083" s="240">
        <f>H1083-AN1083</f>
        <v>62964</v>
      </c>
      <c r="AP1083" s="241">
        <f>AN1083/H1083</f>
        <v>0</v>
      </c>
      <c r="AQ1083" s="159"/>
    </row>
    <row r="1084" spans="1:45" ht="21" customHeight="1">
      <c r="B1084" s="25" t="s">
        <v>5212</v>
      </c>
      <c r="C1084" s="6" t="s">
        <v>3088</v>
      </c>
      <c r="D1084" s="1" t="s">
        <v>3089</v>
      </c>
      <c r="E1084" s="1" t="s">
        <v>3090</v>
      </c>
      <c r="F1084" s="1" t="s">
        <v>3091</v>
      </c>
      <c r="G1084" s="1" t="s">
        <v>4510</v>
      </c>
      <c r="H1084" s="18">
        <v>157131</v>
      </c>
      <c r="I1084" s="18">
        <v>134300</v>
      </c>
      <c r="J1084" s="3">
        <v>134300</v>
      </c>
      <c r="K1084" s="3">
        <v>0</v>
      </c>
      <c r="M1084" s="1" t="s">
        <v>2970</v>
      </c>
      <c r="N1084" s="1" t="s">
        <v>3092</v>
      </c>
      <c r="O1084" s="1" t="s">
        <v>3093</v>
      </c>
      <c r="P1084" s="1" t="s">
        <v>3009</v>
      </c>
      <c r="Q1084" s="1" t="s">
        <v>1980</v>
      </c>
      <c r="R1084" s="2" t="s">
        <v>3423</v>
      </c>
      <c r="S1084" s="1" t="s">
        <v>1504</v>
      </c>
      <c r="T1084" s="2" t="s">
        <v>1982</v>
      </c>
      <c r="U1084" s="2"/>
      <c r="V1084" s="2"/>
      <c r="Y1084" s="212"/>
      <c r="Z1084" s="24"/>
      <c r="AE1084" s="159"/>
      <c r="AI1084" s="159"/>
      <c r="AN1084" s="24">
        <f t="shared" si="67"/>
        <v>0</v>
      </c>
      <c r="AO1084" s="24">
        <f>H1084-AN1084</f>
        <v>157131</v>
      </c>
      <c r="AP1084" s="212">
        <f>AN1084/H1084</f>
        <v>0</v>
      </c>
      <c r="AQ1084" s="159"/>
      <c r="AR1084" s="30"/>
    </row>
    <row r="1085" spans="1:45" ht="21" customHeight="1">
      <c r="B1085" s="25" t="s">
        <v>5164</v>
      </c>
      <c r="C1085" s="9" t="s">
        <v>3097</v>
      </c>
      <c r="D1085" s="3" t="s">
        <v>3098</v>
      </c>
      <c r="E1085" s="18" t="s">
        <v>3099</v>
      </c>
      <c r="F1085" s="3" t="s">
        <v>3100</v>
      </c>
      <c r="G1085" s="3" t="s">
        <v>3101</v>
      </c>
      <c r="H1085" s="18">
        <v>510000</v>
      </c>
      <c r="I1085" s="18" t="s">
        <v>3102</v>
      </c>
      <c r="J1085" s="24">
        <v>481132.07999999996</v>
      </c>
      <c r="K1085" s="3">
        <f>(H1085/1.06-J1085)</f>
        <v>-4.5283018844202161E-3</v>
      </c>
      <c r="L1085" s="1" t="s">
        <v>7037</v>
      </c>
      <c r="M1085" s="18" t="s">
        <v>2133</v>
      </c>
      <c r="N1085" s="3" t="s">
        <v>2155</v>
      </c>
      <c r="O1085" s="18" t="s">
        <v>3103</v>
      </c>
      <c r="P1085" s="18" t="s">
        <v>3104</v>
      </c>
      <c r="Q1085" s="1" t="s">
        <v>1980</v>
      </c>
      <c r="R1085" s="2">
        <v>0.06</v>
      </c>
      <c r="S1085" s="1" t="s">
        <v>3105</v>
      </c>
      <c r="T1085" s="1" t="s">
        <v>1982</v>
      </c>
      <c r="Y1085" s="212">
        <v>0.4</v>
      </c>
      <c r="Z1085" s="24">
        <v>204000</v>
      </c>
      <c r="AA1085" s="20">
        <v>2018.3</v>
      </c>
      <c r="AL1085" s="24"/>
      <c r="AN1085" s="20">
        <f t="shared" si="67"/>
        <v>204000</v>
      </c>
      <c r="AO1085" s="20">
        <f>H1085-AN1085</f>
        <v>306000</v>
      </c>
      <c r="AP1085" s="212">
        <f>AN1085/H1085</f>
        <v>0.4</v>
      </c>
      <c r="AQ1085" s="159"/>
    </row>
    <row r="1086" spans="1:45" ht="21" customHeight="1">
      <c r="B1086" s="25" t="s">
        <v>5178</v>
      </c>
      <c r="C1086" s="9" t="s">
        <v>3097</v>
      </c>
      <c r="D1086" s="3" t="s">
        <v>3098</v>
      </c>
      <c r="E1086" s="18" t="s">
        <v>3099</v>
      </c>
      <c r="F1086" s="3" t="s">
        <v>3106</v>
      </c>
      <c r="G1086" s="3" t="s">
        <v>3107</v>
      </c>
      <c r="H1086" s="18">
        <v>1044000</v>
      </c>
      <c r="I1086" s="18" t="s">
        <v>3108</v>
      </c>
      <c r="K1086" s="3">
        <v>984905.66037735844</v>
      </c>
      <c r="M1086" s="18" t="s">
        <v>2133</v>
      </c>
      <c r="N1086" s="3" t="s">
        <v>2165</v>
      </c>
      <c r="O1086" s="18" t="s">
        <v>3109</v>
      </c>
      <c r="P1086" s="18" t="s">
        <v>3110</v>
      </c>
      <c r="Q1086" s="1" t="s">
        <v>1980</v>
      </c>
      <c r="R1086" s="2">
        <v>0.06</v>
      </c>
      <c r="S1086" s="1" t="s">
        <v>3105</v>
      </c>
      <c r="T1086" s="1" t="s">
        <v>1982</v>
      </c>
      <c r="Y1086" s="212"/>
      <c r="Z1086" s="24"/>
      <c r="AL1086" s="24"/>
      <c r="AN1086" s="20">
        <f t="shared" si="67"/>
        <v>0</v>
      </c>
      <c r="AO1086" s="20">
        <f>H1086-AN1086</f>
        <v>1044000</v>
      </c>
      <c r="AP1086" s="212">
        <f>AN1086/H1086</f>
        <v>0</v>
      </c>
      <c r="AQ1086" s="159"/>
    </row>
    <row r="1087" spans="1:45" ht="21" customHeight="1">
      <c r="B1087" s="25" t="s">
        <v>5107</v>
      </c>
      <c r="C1087" s="6" t="s">
        <v>3097</v>
      </c>
      <c r="D1087" s="1" t="s">
        <v>3098</v>
      </c>
      <c r="E1087" s="1" t="s">
        <v>3099</v>
      </c>
      <c r="F1087" s="1" t="s">
        <v>4511</v>
      </c>
      <c r="G1087" s="1" t="s">
        <v>4512</v>
      </c>
      <c r="H1087" s="18">
        <v>202400</v>
      </c>
      <c r="I1087" s="18">
        <v>172991.45</v>
      </c>
      <c r="J1087" s="3">
        <v>69196.58</v>
      </c>
      <c r="K1087" s="3">
        <f>(H1087/1.17-J1087)</f>
        <v>103794.872991453</v>
      </c>
      <c r="M1087" s="1" t="s">
        <v>2133</v>
      </c>
      <c r="N1087" s="1" t="s">
        <v>4281</v>
      </c>
      <c r="O1087" s="1" t="s">
        <v>4507</v>
      </c>
      <c r="P1087" s="1" t="s">
        <v>3104</v>
      </c>
      <c r="Q1087" s="1" t="s">
        <v>1980</v>
      </c>
      <c r="R1087" s="2" t="s">
        <v>3423</v>
      </c>
      <c r="S1087" s="1" t="s">
        <v>4513</v>
      </c>
      <c r="T1087" s="2" t="s">
        <v>1982</v>
      </c>
      <c r="U1087" s="2"/>
      <c r="V1087" s="2"/>
      <c r="Y1087" s="212">
        <v>0.4</v>
      </c>
      <c r="Z1087" s="24">
        <v>80960</v>
      </c>
      <c r="AA1087" s="20">
        <v>2018.3</v>
      </c>
      <c r="AE1087" s="159"/>
      <c r="AI1087" s="159"/>
      <c r="AN1087" s="24">
        <f t="shared" si="67"/>
        <v>80960</v>
      </c>
      <c r="AO1087" s="24">
        <f>H1087-AN1087</f>
        <v>121440</v>
      </c>
      <c r="AP1087" s="212">
        <f>AN1087/H1087</f>
        <v>0.4</v>
      </c>
      <c r="AQ1087" s="159"/>
    </row>
    <row r="1088" spans="1:45" ht="21" customHeight="1">
      <c r="B1088" s="25" t="s">
        <v>5107</v>
      </c>
      <c r="C1088" s="6" t="s">
        <v>3097</v>
      </c>
      <c r="D1088" s="1" t="s">
        <v>3098</v>
      </c>
      <c r="E1088" s="1" t="s">
        <v>3099</v>
      </c>
      <c r="F1088" s="1" t="s">
        <v>7082</v>
      </c>
      <c r="G1088" s="1" t="s">
        <v>7083</v>
      </c>
      <c r="H1088" s="18">
        <v>202400</v>
      </c>
      <c r="I1088" s="18">
        <v>172991.45</v>
      </c>
      <c r="M1088" s="1" t="s">
        <v>1937</v>
      </c>
      <c r="N1088" s="1" t="s">
        <v>4281</v>
      </c>
      <c r="O1088" s="1" t="s">
        <v>7084</v>
      </c>
      <c r="P1088" s="1" t="s">
        <v>7062</v>
      </c>
      <c r="Q1088" s="1" t="s">
        <v>1929</v>
      </c>
      <c r="R1088" s="2">
        <v>0.17</v>
      </c>
      <c r="T1088" s="2"/>
      <c r="U1088" s="2"/>
      <c r="V1088" s="2"/>
      <c r="Y1088" s="212"/>
      <c r="Z1088" s="24"/>
      <c r="AE1088" s="159"/>
      <c r="AI1088" s="159"/>
      <c r="AN1088" s="24"/>
      <c r="AO1088" s="24"/>
      <c r="AQ1088" s="159"/>
    </row>
    <row r="1089" spans="1:45" ht="21" customHeight="1">
      <c r="B1089" s="25" t="s">
        <v>6970</v>
      </c>
      <c r="C1089" s="9" t="s">
        <v>3097</v>
      </c>
      <c r="D1089" s="3" t="s">
        <v>3098</v>
      </c>
      <c r="E1089" s="18" t="s">
        <v>3099</v>
      </c>
      <c r="F1089" s="24" t="s">
        <v>6974</v>
      </c>
      <c r="G1089" s="20" t="s">
        <v>6972</v>
      </c>
      <c r="H1089" s="159">
        <v>120402.05</v>
      </c>
      <c r="I1089" s="159">
        <v>103794.87</v>
      </c>
      <c r="J1089" s="24">
        <v>103794.87</v>
      </c>
      <c r="K1089" s="3">
        <v>0</v>
      </c>
      <c r="L1089" s="1">
        <v>2018.12</v>
      </c>
      <c r="M1089" s="1" t="s">
        <v>1937</v>
      </c>
      <c r="N1089" s="20" t="s">
        <v>6976</v>
      </c>
      <c r="O1089" s="1" t="s">
        <v>7085</v>
      </c>
      <c r="P1089" s="1" t="s">
        <v>7062</v>
      </c>
      <c r="Q1089" s="1" t="s">
        <v>1929</v>
      </c>
      <c r="R1089" s="2">
        <v>0.16</v>
      </c>
      <c r="T1089" s="2"/>
      <c r="U1089" s="2"/>
      <c r="V1089" s="2"/>
      <c r="Y1089" s="212"/>
      <c r="Z1089" s="24"/>
      <c r="AE1089" s="159"/>
      <c r="AI1089" s="159"/>
      <c r="AN1089" s="24"/>
      <c r="AO1089" s="24"/>
      <c r="AQ1089" s="159"/>
    </row>
    <row r="1090" spans="1:45" ht="21" customHeight="1">
      <c r="B1090" s="25" t="s">
        <v>6971</v>
      </c>
      <c r="C1090" s="6" t="s">
        <v>3097</v>
      </c>
      <c r="D1090" s="1" t="s">
        <v>3098</v>
      </c>
      <c r="E1090" s="1" t="s">
        <v>3099</v>
      </c>
      <c r="F1090" s="24" t="s">
        <v>6975</v>
      </c>
      <c r="G1090" s="20" t="s">
        <v>6973</v>
      </c>
      <c r="H1090" s="159">
        <v>357205.64</v>
      </c>
      <c r="I1090" s="159">
        <v>307935.90000000002</v>
      </c>
      <c r="J1090" s="24">
        <v>307935.90000000002</v>
      </c>
      <c r="K1090" s="3">
        <v>0</v>
      </c>
      <c r="L1090" s="1">
        <v>2018.12</v>
      </c>
      <c r="M1090" s="1" t="s">
        <v>1937</v>
      </c>
      <c r="N1090" s="20" t="s">
        <v>6977</v>
      </c>
      <c r="O1090" s="1" t="s">
        <v>7078</v>
      </c>
      <c r="P1090" s="1" t="s">
        <v>7062</v>
      </c>
      <c r="Q1090" s="1" t="s">
        <v>1929</v>
      </c>
      <c r="R1090" s="2">
        <v>0.16</v>
      </c>
      <c r="T1090" s="2"/>
      <c r="U1090" s="2"/>
      <c r="V1090" s="2"/>
      <c r="Y1090" s="212"/>
      <c r="Z1090" s="24"/>
      <c r="AE1090" s="159"/>
      <c r="AI1090" s="159"/>
      <c r="AN1090" s="24"/>
      <c r="AO1090" s="24"/>
      <c r="AQ1090" s="159"/>
    </row>
    <row r="1091" spans="1:45" s="293" customFormat="1" ht="21" customHeight="1">
      <c r="A1091" s="203"/>
      <c r="B1091" s="235" t="s">
        <v>9967</v>
      </c>
      <c r="C1091" s="236" t="s">
        <v>3097</v>
      </c>
      <c r="D1091" s="205" t="s">
        <v>3098</v>
      </c>
      <c r="E1091" s="205" t="s">
        <v>3099</v>
      </c>
      <c r="F1091" s="204" t="s">
        <v>9966</v>
      </c>
      <c r="G1091" s="208" t="s">
        <v>4515</v>
      </c>
      <c r="H1091" s="207"/>
      <c r="I1091" s="207"/>
      <c r="J1091" s="204"/>
      <c r="K1091" s="209"/>
      <c r="L1091" s="205"/>
      <c r="M1091" s="205"/>
      <c r="N1091" s="208"/>
      <c r="O1091" s="205" t="s">
        <v>9968</v>
      </c>
      <c r="P1091" s="205" t="s">
        <v>9968</v>
      </c>
      <c r="Q1091" s="1" t="s">
        <v>1929</v>
      </c>
      <c r="R1091" s="2">
        <v>0.16</v>
      </c>
      <c r="S1091" s="205"/>
      <c r="T1091" s="206"/>
      <c r="U1091" s="206"/>
      <c r="V1091" s="206"/>
      <c r="W1091" s="205"/>
      <c r="X1091" s="208"/>
      <c r="Y1091" s="237"/>
      <c r="Z1091" s="204"/>
      <c r="AA1091" s="208"/>
      <c r="AB1091" s="208"/>
      <c r="AC1091" s="237"/>
      <c r="AD1091" s="204"/>
      <c r="AE1091" s="207"/>
      <c r="AF1091" s="208"/>
      <c r="AG1091" s="237"/>
      <c r="AH1091" s="204"/>
      <c r="AI1091" s="207"/>
      <c r="AJ1091" s="208"/>
      <c r="AK1091" s="208"/>
      <c r="AL1091" s="208"/>
      <c r="AM1091" s="208"/>
      <c r="AN1091" s="204"/>
      <c r="AO1091" s="204"/>
      <c r="AP1091" s="237"/>
      <c r="AQ1091" s="207"/>
      <c r="AR1091" s="208"/>
      <c r="AS1091" s="208"/>
    </row>
    <row r="1092" spans="1:45" ht="21" customHeight="1">
      <c r="B1092" s="25" t="s">
        <v>5124</v>
      </c>
      <c r="C1092" s="6" t="s">
        <v>3097</v>
      </c>
      <c r="D1092" s="1" t="s">
        <v>3098</v>
      </c>
      <c r="E1092" s="1" t="s">
        <v>3099</v>
      </c>
      <c r="F1092" s="1" t="s">
        <v>4514</v>
      </c>
      <c r="G1092" s="1" t="s">
        <v>4515</v>
      </c>
      <c r="H1092" s="18">
        <v>600475</v>
      </c>
      <c r="I1092" s="18">
        <f ca="1">SUM(I1092:K1092)</f>
        <v>23095705534.174351</v>
      </c>
      <c r="J1092" s="3">
        <v>205290.6</v>
      </c>
      <c r="K1092" s="3">
        <v>307935.89572649577</v>
      </c>
      <c r="M1092" s="1" t="s">
        <v>2133</v>
      </c>
      <c r="N1092" s="1" t="s">
        <v>4221</v>
      </c>
      <c r="O1092" s="1" t="s">
        <v>3010</v>
      </c>
      <c r="P1092" s="1" t="s">
        <v>3078</v>
      </c>
      <c r="Q1092" s="1" t="s">
        <v>1980</v>
      </c>
      <c r="R1092" s="2" t="s">
        <v>3423</v>
      </c>
      <c r="S1092" s="1" t="s">
        <v>4513</v>
      </c>
      <c r="T1092" s="2" t="s">
        <v>1982</v>
      </c>
      <c r="U1092" s="2"/>
      <c r="V1092" s="2"/>
      <c r="Y1092" s="212">
        <v>0.4</v>
      </c>
      <c r="Z1092" s="24">
        <v>239410</v>
      </c>
      <c r="AA1092" s="20">
        <v>2018.3</v>
      </c>
      <c r="AE1092" s="159"/>
      <c r="AI1092" s="159"/>
      <c r="AN1092" s="24">
        <f t="shared" si="67"/>
        <v>239410</v>
      </c>
      <c r="AO1092" s="24">
        <f t="shared" ref="AO1092:AO1123" si="72">H1092-AN1092</f>
        <v>361065</v>
      </c>
      <c r="AP1092" s="212">
        <f t="shared" ref="AP1092:AP1123" si="73">AN1092/H1092</f>
        <v>0.39870102835255422</v>
      </c>
      <c r="AQ1092" s="159"/>
    </row>
    <row r="1093" spans="1:45" ht="21" customHeight="1">
      <c r="B1093" s="25" t="s">
        <v>5185</v>
      </c>
      <c r="C1093" s="9" t="s">
        <v>120</v>
      </c>
      <c r="D1093" s="3" t="s">
        <v>3111</v>
      </c>
      <c r="E1093" s="18" t="s">
        <v>3112</v>
      </c>
      <c r="F1093" s="3" t="s">
        <v>3113</v>
      </c>
      <c r="G1093" s="18" t="s">
        <v>3114</v>
      </c>
      <c r="H1093" s="18">
        <v>68000</v>
      </c>
      <c r="I1093" s="18" t="s">
        <v>3115</v>
      </c>
      <c r="J1093" s="3">
        <v>64150.94</v>
      </c>
      <c r="K1093" s="3">
        <v>3.3962264060392044E-3</v>
      </c>
      <c r="L1093" s="1" t="s">
        <v>3116</v>
      </c>
      <c r="M1093" s="18" t="s">
        <v>2133</v>
      </c>
      <c r="N1093" s="3" t="s">
        <v>3117</v>
      </c>
      <c r="O1093" s="18" t="s">
        <v>3118</v>
      </c>
      <c r="P1093" s="18" t="s">
        <v>3118</v>
      </c>
      <c r="Q1093" s="1" t="s">
        <v>2913</v>
      </c>
      <c r="R1093" s="2">
        <v>0.06</v>
      </c>
      <c r="S1093" s="1" t="s">
        <v>5324</v>
      </c>
      <c r="T1093" s="1" t="s">
        <v>1982</v>
      </c>
      <c r="X1093" s="20" t="s">
        <v>5012</v>
      </c>
      <c r="Y1093" s="212">
        <v>1</v>
      </c>
      <c r="Z1093" s="24">
        <v>68000</v>
      </c>
      <c r="AA1093" s="20">
        <v>2018.4</v>
      </c>
      <c r="AL1093" s="24"/>
      <c r="AN1093" s="20">
        <f t="shared" si="67"/>
        <v>68000</v>
      </c>
      <c r="AO1093" s="20">
        <f t="shared" si="72"/>
        <v>0</v>
      </c>
      <c r="AP1093" s="212">
        <f t="shared" si="73"/>
        <v>1</v>
      </c>
      <c r="AQ1093" s="159"/>
    </row>
    <row r="1094" spans="1:45" ht="21" customHeight="1">
      <c r="B1094" s="25" t="s">
        <v>5102</v>
      </c>
      <c r="C1094" s="9" t="s">
        <v>3119</v>
      </c>
      <c r="D1094" s="3" t="s">
        <v>3120</v>
      </c>
      <c r="E1094" s="3" t="s">
        <v>5322</v>
      </c>
      <c r="F1094" s="3" t="s">
        <v>3122</v>
      </c>
      <c r="G1094" s="3" t="s">
        <v>3121</v>
      </c>
      <c r="H1094" s="18">
        <v>146979</v>
      </c>
      <c r="I1094" s="18">
        <v>132413.51</v>
      </c>
      <c r="J1094" s="169">
        <v>132413.51</v>
      </c>
      <c r="K1094" s="3">
        <v>3.5135134821757674E-3</v>
      </c>
      <c r="L1094" s="1" t="s">
        <v>3123</v>
      </c>
      <c r="M1094" s="1" t="s">
        <v>1899</v>
      </c>
      <c r="N1094" s="1" t="s">
        <v>2318</v>
      </c>
      <c r="O1094" s="1" t="s">
        <v>5323</v>
      </c>
      <c r="P1094" s="1" t="s">
        <v>5304</v>
      </c>
      <c r="Q1094" s="1" t="s">
        <v>1980</v>
      </c>
      <c r="R1094" s="2">
        <v>0.11</v>
      </c>
      <c r="S1094" s="1" t="s">
        <v>5325</v>
      </c>
      <c r="T1094" s="1" t="s">
        <v>1982</v>
      </c>
      <c r="Y1094" s="212">
        <v>0.97</v>
      </c>
      <c r="Z1094" s="24">
        <v>142569.63</v>
      </c>
      <c r="AA1094" s="20">
        <v>2018.1</v>
      </c>
      <c r="AL1094" s="24"/>
      <c r="AN1094" s="20">
        <f t="shared" si="67"/>
        <v>142569.63</v>
      </c>
      <c r="AO1094" s="20">
        <f t="shared" si="72"/>
        <v>4409.3699999999953</v>
      </c>
      <c r="AP1094" s="212">
        <f t="shared" si="73"/>
        <v>0.97000000000000008</v>
      </c>
      <c r="AQ1094" s="159"/>
    </row>
    <row r="1095" spans="1:45" ht="21" customHeight="1">
      <c r="B1095" s="25" t="s">
        <v>5103</v>
      </c>
      <c r="C1095" s="6" t="s">
        <v>3119</v>
      </c>
      <c r="D1095" s="1" t="s">
        <v>3120</v>
      </c>
      <c r="E1095" s="3" t="s">
        <v>5322</v>
      </c>
      <c r="F1095" s="1" t="s">
        <v>4516</v>
      </c>
      <c r="G1095" s="1" t="s">
        <v>4517</v>
      </c>
      <c r="H1095" s="18">
        <v>5890</v>
      </c>
      <c r="I1095" s="18">
        <v>5034.1899999999996</v>
      </c>
      <c r="J1095" s="3">
        <v>5034.1899999999996</v>
      </c>
      <c r="K1095" s="3">
        <v>-1.9658119654195616E-3</v>
      </c>
      <c r="L1095" s="1">
        <v>2018.1</v>
      </c>
      <c r="M1095" s="1" t="s">
        <v>1899</v>
      </c>
      <c r="N1095" s="1" t="s">
        <v>2318</v>
      </c>
      <c r="O1095" s="1" t="s">
        <v>5323</v>
      </c>
      <c r="P1095" s="1" t="s">
        <v>5300</v>
      </c>
      <c r="Q1095" s="1" t="s">
        <v>1980</v>
      </c>
      <c r="R1095" s="2" t="s">
        <v>3423</v>
      </c>
      <c r="S1095" s="1" t="s">
        <v>5326</v>
      </c>
      <c r="T1095" s="2" t="s">
        <v>1982</v>
      </c>
      <c r="U1095" s="2"/>
      <c r="V1095" s="2"/>
      <c r="Y1095" s="212">
        <v>0.97</v>
      </c>
      <c r="Z1095" s="24">
        <v>5713.3</v>
      </c>
      <c r="AA1095" s="20">
        <v>2018.1</v>
      </c>
      <c r="AE1095" s="159"/>
      <c r="AI1095" s="159"/>
      <c r="AN1095" s="24">
        <f t="shared" si="67"/>
        <v>5713.3</v>
      </c>
      <c r="AO1095" s="24">
        <f t="shared" si="72"/>
        <v>176.69999999999982</v>
      </c>
      <c r="AP1095" s="212">
        <f t="shared" si="73"/>
        <v>0.97000000000000008</v>
      </c>
      <c r="AQ1095" s="159"/>
    </row>
    <row r="1096" spans="1:45" ht="21" customHeight="1">
      <c r="B1096" s="25" t="s">
        <v>5172</v>
      </c>
      <c r="C1096" s="9" t="s">
        <v>3124</v>
      </c>
      <c r="D1096" s="4" t="s">
        <v>112</v>
      </c>
      <c r="E1096" s="1" t="s">
        <v>5316</v>
      </c>
      <c r="F1096" s="4" t="s">
        <v>3125</v>
      </c>
      <c r="G1096" s="101" t="s">
        <v>3126</v>
      </c>
      <c r="H1096" s="18">
        <v>28050</v>
      </c>
      <c r="I1096" s="312">
        <v>25270.27</v>
      </c>
      <c r="J1096" s="169">
        <v>25270.27</v>
      </c>
      <c r="K1096" s="3">
        <v>2.7027026590076275E-4</v>
      </c>
      <c r="L1096" s="1" t="s">
        <v>3127</v>
      </c>
      <c r="M1096" s="1" t="s">
        <v>5318</v>
      </c>
      <c r="N1096" s="4" t="s">
        <v>113</v>
      </c>
      <c r="O1096" s="1" t="s">
        <v>5320</v>
      </c>
      <c r="P1096" s="1" t="s">
        <v>5300</v>
      </c>
      <c r="Q1096" s="1" t="s">
        <v>2032</v>
      </c>
      <c r="R1096" s="2">
        <v>0.11</v>
      </c>
      <c r="S1096" s="1" t="s">
        <v>5321</v>
      </c>
      <c r="T1096" s="1" t="s">
        <v>1982</v>
      </c>
      <c r="Y1096" s="212">
        <v>0.8</v>
      </c>
      <c r="Z1096" s="24">
        <v>22440</v>
      </c>
      <c r="AA1096" s="20">
        <v>2018.3</v>
      </c>
      <c r="AL1096" s="24"/>
      <c r="AN1096" s="20">
        <f t="shared" si="67"/>
        <v>22440</v>
      </c>
      <c r="AO1096" s="20">
        <f t="shared" si="72"/>
        <v>5610</v>
      </c>
      <c r="AP1096" s="212">
        <f t="shared" si="73"/>
        <v>0.8</v>
      </c>
      <c r="AQ1096" s="159"/>
    </row>
    <row r="1097" spans="1:45" ht="21" customHeight="1">
      <c r="B1097" s="25" t="s">
        <v>5173</v>
      </c>
      <c r="C1097" s="9" t="s">
        <v>3124</v>
      </c>
      <c r="D1097" s="4" t="s">
        <v>112</v>
      </c>
      <c r="E1097" s="1" t="s">
        <v>5316</v>
      </c>
      <c r="F1097" s="4" t="s">
        <v>114</v>
      </c>
      <c r="G1097" s="101" t="s">
        <v>115</v>
      </c>
      <c r="H1097" s="311">
        <v>15300</v>
      </c>
      <c r="I1097" s="311">
        <v>14433.96</v>
      </c>
      <c r="J1097" s="238">
        <v>14433.96</v>
      </c>
      <c r="K1097" s="3">
        <v>2.2641509440290974E-3</v>
      </c>
      <c r="L1097" s="1" t="s">
        <v>3128</v>
      </c>
      <c r="M1097" s="1" t="s">
        <v>5318</v>
      </c>
      <c r="N1097" s="4" t="s">
        <v>113</v>
      </c>
      <c r="O1097" s="1" t="s">
        <v>5320</v>
      </c>
      <c r="P1097" s="1" t="s">
        <v>5300</v>
      </c>
      <c r="Q1097" s="1" t="s">
        <v>2032</v>
      </c>
      <c r="R1097" s="2">
        <v>0.06</v>
      </c>
      <c r="S1097" s="1" t="s">
        <v>5321</v>
      </c>
      <c r="T1097" s="1" t="s">
        <v>1982</v>
      </c>
      <c r="Y1097" s="212">
        <v>0.8</v>
      </c>
      <c r="Z1097" s="24">
        <v>12240</v>
      </c>
      <c r="AA1097" s="20">
        <v>2018.3</v>
      </c>
      <c r="AL1097" s="24"/>
      <c r="AN1097" s="20">
        <f t="shared" si="67"/>
        <v>12240</v>
      </c>
      <c r="AO1097" s="20">
        <f t="shared" si="72"/>
        <v>3060</v>
      </c>
      <c r="AP1097" s="212">
        <f t="shared" si="73"/>
        <v>0.8</v>
      </c>
      <c r="AQ1097" s="159"/>
    </row>
    <row r="1098" spans="1:45" ht="21" customHeight="1">
      <c r="B1098" s="25" t="s">
        <v>5171</v>
      </c>
      <c r="C1098" s="6" t="s">
        <v>3124</v>
      </c>
      <c r="D1098" s="4" t="s">
        <v>112</v>
      </c>
      <c r="E1098" s="1" t="s">
        <v>5316</v>
      </c>
      <c r="F1098" s="4" t="s">
        <v>1269</v>
      </c>
      <c r="G1098" s="101" t="s">
        <v>1270</v>
      </c>
      <c r="H1098" s="311">
        <v>530400</v>
      </c>
      <c r="I1098" s="159">
        <v>453333.33333333302</v>
      </c>
      <c r="J1098" s="24">
        <v>453333.33333333302</v>
      </c>
      <c r="K1098" s="3">
        <v>0</v>
      </c>
      <c r="L1098" s="1" t="s">
        <v>5317</v>
      </c>
      <c r="M1098" s="1" t="s">
        <v>5318</v>
      </c>
      <c r="N1098" s="4" t="s">
        <v>113</v>
      </c>
      <c r="O1098" s="1" t="s">
        <v>5319</v>
      </c>
      <c r="P1098" s="1" t="s">
        <v>5300</v>
      </c>
      <c r="Q1098" s="1" t="s">
        <v>2032</v>
      </c>
      <c r="R1098" s="2" t="s">
        <v>3423</v>
      </c>
      <c r="S1098" s="1" t="s">
        <v>5321</v>
      </c>
      <c r="T1098" s="2" t="s">
        <v>1904</v>
      </c>
      <c r="U1098" s="2"/>
      <c r="V1098" s="2"/>
      <c r="Y1098" s="212">
        <v>0.8</v>
      </c>
      <c r="Z1098" s="24">
        <v>424320</v>
      </c>
      <c r="AA1098" s="20">
        <v>2018.3</v>
      </c>
      <c r="AE1098" s="159"/>
      <c r="AI1098" s="159"/>
      <c r="AN1098" s="24">
        <f t="shared" si="67"/>
        <v>424320</v>
      </c>
      <c r="AO1098" s="24">
        <f t="shared" si="72"/>
        <v>106080</v>
      </c>
      <c r="AP1098" s="212">
        <f t="shared" si="73"/>
        <v>0.8</v>
      </c>
      <c r="AQ1098" s="159"/>
    </row>
    <row r="1099" spans="1:45" ht="21" customHeight="1">
      <c r="B1099" s="25" t="s">
        <v>5181</v>
      </c>
      <c r="C1099" s="9" t="s">
        <v>121</v>
      </c>
      <c r="D1099" s="4" t="s">
        <v>3129</v>
      </c>
      <c r="E1099" s="1" t="s">
        <v>3130</v>
      </c>
      <c r="F1099" s="4" t="s">
        <v>3131</v>
      </c>
      <c r="G1099" s="101" t="s">
        <v>3132</v>
      </c>
      <c r="H1099" s="311">
        <v>15420</v>
      </c>
      <c r="I1099" s="18">
        <v>14547.17</v>
      </c>
      <c r="J1099" s="24">
        <v>2909.43</v>
      </c>
      <c r="K1099" s="3">
        <f>(H1099/1.06-J1099)</f>
        <v>11637.739811320755</v>
      </c>
      <c r="L1099" s="1" t="s">
        <v>7030</v>
      </c>
      <c r="M1099" s="1" t="s">
        <v>2133</v>
      </c>
      <c r="N1099" s="4" t="s">
        <v>3133</v>
      </c>
      <c r="O1099" s="1" t="s">
        <v>3134</v>
      </c>
      <c r="P1099" s="1" t="s">
        <v>3110</v>
      </c>
      <c r="Q1099" s="1" t="s">
        <v>1980</v>
      </c>
      <c r="R1099" s="2">
        <v>0.06</v>
      </c>
      <c r="S1099" s="1" t="s">
        <v>3135</v>
      </c>
      <c r="T1099" s="1" t="s">
        <v>1982</v>
      </c>
      <c r="Y1099" s="212">
        <v>0.2</v>
      </c>
      <c r="Z1099" s="24">
        <v>3084</v>
      </c>
      <c r="AA1099" s="20">
        <v>2018.4</v>
      </c>
      <c r="AL1099" s="24"/>
      <c r="AN1099" s="20">
        <f t="shared" si="67"/>
        <v>3084</v>
      </c>
      <c r="AO1099" s="20">
        <f t="shared" si="72"/>
        <v>12336</v>
      </c>
      <c r="AP1099" s="212">
        <f t="shared" si="73"/>
        <v>0.2</v>
      </c>
      <c r="AQ1099" s="159"/>
    </row>
    <row r="1100" spans="1:45" ht="21" customHeight="1">
      <c r="B1100" s="25" t="s">
        <v>5193</v>
      </c>
      <c r="C1100" s="9" t="s">
        <v>3136</v>
      </c>
      <c r="D1100" s="4" t="s">
        <v>3129</v>
      </c>
      <c r="E1100" s="1" t="s">
        <v>3130</v>
      </c>
      <c r="F1100" s="4" t="s">
        <v>3137</v>
      </c>
      <c r="G1100" s="101" t="s">
        <v>3132</v>
      </c>
      <c r="H1100" s="311">
        <v>5940</v>
      </c>
      <c r="I1100" s="18">
        <v>5603.77</v>
      </c>
      <c r="J1100" s="238"/>
      <c r="K1100" s="3">
        <v>5603.7735849056598</v>
      </c>
      <c r="M1100" s="1" t="s">
        <v>2133</v>
      </c>
      <c r="N1100" s="4" t="s">
        <v>2165</v>
      </c>
      <c r="O1100" s="1" t="s">
        <v>3138</v>
      </c>
      <c r="P1100" s="1" t="s">
        <v>2776</v>
      </c>
      <c r="Q1100" s="1" t="s">
        <v>1980</v>
      </c>
      <c r="R1100" s="2">
        <v>0.06</v>
      </c>
      <c r="S1100" s="1" t="s">
        <v>3139</v>
      </c>
      <c r="T1100" s="1" t="s">
        <v>1982</v>
      </c>
      <c r="Y1100" s="212">
        <v>0.2</v>
      </c>
      <c r="Z1100" s="24">
        <v>1188</v>
      </c>
      <c r="AA1100" s="20">
        <v>2018.4</v>
      </c>
      <c r="AL1100" s="24"/>
      <c r="AN1100" s="20">
        <f t="shared" si="67"/>
        <v>1188</v>
      </c>
      <c r="AO1100" s="20">
        <f t="shared" si="72"/>
        <v>4752</v>
      </c>
      <c r="AP1100" s="212">
        <f t="shared" si="73"/>
        <v>0.2</v>
      </c>
      <c r="AQ1100" s="159"/>
    </row>
    <row r="1101" spans="1:45" ht="21" customHeight="1">
      <c r="B1101" s="25" t="s">
        <v>5179</v>
      </c>
      <c r="C1101" s="9" t="s">
        <v>3140</v>
      </c>
      <c r="D1101" s="4" t="s">
        <v>3141</v>
      </c>
      <c r="E1101" s="1" t="s">
        <v>3142</v>
      </c>
      <c r="F1101" s="4" t="s">
        <v>3143</v>
      </c>
      <c r="G1101" s="101" t="s">
        <v>3144</v>
      </c>
      <c r="H1101" s="311">
        <v>56220</v>
      </c>
      <c r="I1101" s="18">
        <v>53037.74</v>
      </c>
      <c r="J1101" s="24">
        <v>10607.55</v>
      </c>
      <c r="K1101" s="3">
        <f>(H1101/1.06-J1101)</f>
        <v>42430.185849056608</v>
      </c>
      <c r="L1101" s="1" t="s">
        <v>7028</v>
      </c>
      <c r="M1101" s="1" t="s">
        <v>2133</v>
      </c>
      <c r="N1101" s="4" t="s">
        <v>3133</v>
      </c>
      <c r="O1101" s="1" t="s">
        <v>3134</v>
      </c>
      <c r="P1101" s="1" t="s">
        <v>3110</v>
      </c>
      <c r="Q1101" s="1" t="s">
        <v>1980</v>
      </c>
      <c r="R1101" s="2">
        <v>0.06</v>
      </c>
      <c r="S1101" s="1" t="s">
        <v>3145</v>
      </c>
      <c r="T1101" s="1" t="s">
        <v>1982</v>
      </c>
      <c r="Y1101" s="212">
        <v>0.2</v>
      </c>
      <c r="Z1101" s="24">
        <v>11244</v>
      </c>
      <c r="AA1101" s="20">
        <v>2018.4</v>
      </c>
      <c r="AL1101" s="24"/>
      <c r="AN1101" s="20">
        <f t="shared" si="67"/>
        <v>11244</v>
      </c>
      <c r="AO1101" s="20">
        <f t="shared" si="72"/>
        <v>44976</v>
      </c>
      <c r="AP1101" s="212">
        <f t="shared" si="73"/>
        <v>0.2</v>
      </c>
      <c r="AQ1101" s="159"/>
    </row>
    <row r="1102" spans="1:45" ht="21" customHeight="1">
      <c r="B1102" s="25" t="s">
        <v>5195</v>
      </c>
      <c r="C1102" s="9" t="s">
        <v>3140</v>
      </c>
      <c r="D1102" s="4" t="s">
        <v>3141</v>
      </c>
      <c r="E1102" s="1" t="s">
        <v>3142</v>
      </c>
      <c r="F1102" s="4" t="s">
        <v>3146</v>
      </c>
      <c r="G1102" s="101" t="s">
        <v>3144</v>
      </c>
      <c r="H1102" s="311">
        <v>5940</v>
      </c>
      <c r="I1102" s="18">
        <v>5603.77</v>
      </c>
      <c r="J1102" s="238"/>
      <c r="K1102" s="3">
        <v>5603.7735849056598</v>
      </c>
      <c r="M1102" s="1" t="s">
        <v>2133</v>
      </c>
      <c r="N1102" s="4" t="s">
        <v>2165</v>
      </c>
      <c r="O1102" s="1" t="s">
        <v>3138</v>
      </c>
      <c r="P1102" s="1" t="s">
        <v>2776</v>
      </c>
      <c r="Q1102" s="1" t="s">
        <v>1980</v>
      </c>
      <c r="R1102" s="2">
        <v>0.06</v>
      </c>
      <c r="S1102" s="1" t="s">
        <v>3139</v>
      </c>
      <c r="T1102" s="1" t="s">
        <v>1982</v>
      </c>
      <c r="Y1102" s="212">
        <v>0.2</v>
      </c>
      <c r="Z1102" s="24">
        <v>1188</v>
      </c>
      <c r="AA1102" s="20">
        <v>2018.4</v>
      </c>
      <c r="AL1102" s="24"/>
      <c r="AN1102" s="20">
        <f t="shared" si="67"/>
        <v>1188</v>
      </c>
      <c r="AO1102" s="20">
        <f t="shared" si="72"/>
        <v>4752</v>
      </c>
      <c r="AP1102" s="212">
        <f t="shared" si="73"/>
        <v>0.2</v>
      </c>
      <c r="AQ1102" s="159"/>
    </row>
    <row r="1103" spans="1:45" ht="21" customHeight="1">
      <c r="B1103" s="25" t="s">
        <v>5180</v>
      </c>
      <c r="C1103" s="9" t="s">
        <v>3147</v>
      </c>
      <c r="D1103" s="4" t="s">
        <v>3148</v>
      </c>
      <c r="E1103" s="1" t="s">
        <v>3149</v>
      </c>
      <c r="F1103" s="4" t="s">
        <v>3150</v>
      </c>
      <c r="G1103" s="101" t="s">
        <v>3151</v>
      </c>
      <c r="H1103" s="311">
        <v>270420</v>
      </c>
      <c r="I1103" s="18">
        <v>255113.21</v>
      </c>
      <c r="J1103" s="24">
        <v>51022.64</v>
      </c>
      <c r="K1103" s="3">
        <f>(H1103/1.06-J1103)</f>
        <v>204090.56754716981</v>
      </c>
      <c r="L1103" s="1" t="s">
        <v>7029</v>
      </c>
      <c r="M1103" s="1" t="s">
        <v>2133</v>
      </c>
      <c r="N1103" s="4" t="s">
        <v>3133</v>
      </c>
      <c r="O1103" s="1" t="s">
        <v>3134</v>
      </c>
      <c r="P1103" s="1" t="s">
        <v>3110</v>
      </c>
      <c r="Q1103" s="1" t="s">
        <v>1980</v>
      </c>
      <c r="R1103" s="2">
        <v>0.06</v>
      </c>
      <c r="S1103" s="1" t="s">
        <v>3152</v>
      </c>
      <c r="T1103" s="1" t="s">
        <v>1982</v>
      </c>
      <c r="Y1103" s="212">
        <v>0.2</v>
      </c>
      <c r="Z1103" s="24">
        <v>54084</v>
      </c>
      <c r="AA1103" s="20">
        <v>2018.4</v>
      </c>
      <c r="AL1103" s="24"/>
      <c r="AN1103" s="20">
        <f t="shared" si="67"/>
        <v>54084</v>
      </c>
      <c r="AO1103" s="20">
        <f t="shared" si="72"/>
        <v>216336</v>
      </c>
      <c r="AP1103" s="212">
        <f t="shared" si="73"/>
        <v>0.2</v>
      </c>
      <c r="AQ1103" s="159"/>
    </row>
    <row r="1104" spans="1:45" ht="21" customHeight="1">
      <c r="B1104" s="25" t="s">
        <v>5194</v>
      </c>
      <c r="C1104" s="9" t="s">
        <v>3147</v>
      </c>
      <c r="D1104" s="4" t="s">
        <v>3148</v>
      </c>
      <c r="E1104" s="1" t="s">
        <v>3149</v>
      </c>
      <c r="F1104" s="4" t="s">
        <v>3153</v>
      </c>
      <c r="G1104" s="101" t="s">
        <v>3151</v>
      </c>
      <c r="H1104" s="311">
        <v>5940</v>
      </c>
      <c r="I1104" s="18">
        <v>5603.77</v>
      </c>
      <c r="J1104" s="238"/>
      <c r="K1104" s="3">
        <v>5603.7735849056598</v>
      </c>
      <c r="M1104" s="1" t="s">
        <v>2133</v>
      </c>
      <c r="N1104" s="4" t="s">
        <v>2165</v>
      </c>
      <c r="O1104" s="1" t="s">
        <v>3138</v>
      </c>
      <c r="P1104" s="1" t="s">
        <v>2776</v>
      </c>
      <c r="Q1104" s="1" t="s">
        <v>1980</v>
      </c>
      <c r="R1104" s="2">
        <v>0.06</v>
      </c>
      <c r="S1104" s="1" t="s">
        <v>3139</v>
      </c>
      <c r="T1104" s="1" t="s">
        <v>1982</v>
      </c>
      <c r="Y1104" s="212">
        <v>0.2</v>
      </c>
      <c r="Z1104" s="24">
        <v>1188</v>
      </c>
      <c r="AA1104" s="20">
        <v>2018.4</v>
      </c>
      <c r="AL1104" s="24"/>
      <c r="AN1104" s="20">
        <f t="shared" si="67"/>
        <v>1188</v>
      </c>
      <c r="AO1104" s="20">
        <f t="shared" si="72"/>
        <v>4752</v>
      </c>
      <c r="AP1104" s="212">
        <f t="shared" si="73"/>
        <v>0.2</v>
      </c>
      <c r="AQ1104" s="159"/>
    </row>
    <row r="1105" spans="2:43" ht="21" customHeight="1">
      <c r="B1105" s="25" t="s">
        <v>5118</v>
      </c>
      <c r="C1105" s="6" t="s">
        <v>3154</v>
      </c>
      <c r="D1105" s="1" t="s">
        <v>3155</v>
      </c>
      <c r="E1105" s="1" t="s">
        <v>4950</v>
      </c>
      <c r="F1105" s="1" t="s">
        <v>3156</v>
      </c>
      <c r="G1105" s="1" t="s">
        <v>5674</v>
      </c>
      <c r="H1105" s="18">
        <v>135600</v>
      </c>
      <c r="I1105" s="18">
        <v>122162.16</v>
      </c>
      <c r="J1105" s="3">
        <v>122162.16</v>
      </c>
      <c r="K1105" s="3">
        <v>2.1621621417580172E-3</v>
      </c>
      <c r="L1105" s="1">
        <v>2018.2</v>
      </c>
      <c r="M1105" s="1" t="s">
        <v>2647</v>
      </c>
      <c r="N1105" s="1" t="s">
        <v>2648</v>
      </c>
      <c r="O1105" s="1" t="s">
        <v>3010</v>
      </c>
      <c r="P1105" s="1" t="s">
        <v>2979</v>
      </c>
      <c r="Q1105" s="1" t="s">
        <v>1980</v>
      </c>
      <c r="R1105" s="2">
        <v>0.11</v>
      </c>
      <c r="S1105" s="1" t="s">
        <v>2980</v>
      </c>
      <c r="T1105" s="1" t="s">
        <v>67</v>
      </c>
      <c r="Y1105" s="212"/>
      <c r="Z1105" s="24">
        <v>135600</v>
      </c>
      <c r="AA1105" s="20">
        <v>2018.2</v>
      </c>
      <c r="AL1105" s="24"/>
      <c r="AN1105" s="20">
        <f t="shared" si="67"/>
        <v>135600</v>
      </c>
      <c r="AO1105" s="20">
        <f t="shared" si="72"/>
        <v>0</v>
      </c>
      <c r="AP1105" s="212">
        <f t="shared" si="73"/>
        <v>1</v>
      </c>
      <c r="AQ1105" s="159"/>
    </row>
    <row r="1106" spans="2:43" ht="21" customHeight="1">
      <c r="B1106" s="25" t="s">
        <v>5119</v>
      </c>
      <c r="C1106" s="6" t="s">
        <v>64</v>
      </c>
      <c r="D1106" s="1" t="s">
        <v>3157</v>
      </c>
      <c r="E1106" s="1" t="s">
        <v>3158</v>
      </c>
      <c r="F1106" s="1" t="s">
        <v>3159</v>
      </c>
      <c r="G1106" s="1" t="s">
        <v>3160</v>
      </c>
      <c r="H1106" s="18">
        <v>177358</v>
      </c>
      <c r="I1106" s="18">
        <v>159781.98000000001</v>
      </c>
      <c r="J1106" s="3">
        <v>159781.98000000001</v>
      </c>
      <c r="K1106" s="3">
        <v>1.9819819717667997E-3</v>
      </c>
      <c r="L1106" s="1">
        <v>2018.2</v>
      </c>
      <c r="M1106" s="1" t="s">
        <v>3161</v>
      </c>
      <c r="N1106" s="1" t="s">
        <v>3162</v>
      </c>
      <c r="O1106" s="1" t="s">
        <v>3163</v>
      </c>
      <c r="P1106" s="1" t="s">
        <v>3164</v>
      </c>
      <c r="Q1106" s="1" t="s">
        <v>3165</v>
      </c>
      <c r="R1106" s="2">
        <v>0.11</v>
      </c>
      <c r="S1106" s="1" t="s">
        <v>3166</v>
      </c>
      <c r="T1106" s="1" t="s">
        <v>67</v>
      </c>
      <c r="Y1106" s="212"/>
      <c r="Z1106" s="24">
        <v>177358</v>
      </c>
      <c r="AA1106" s="20">
        <v>2018.2</v>
      </c>
      <c r="AL1106" s="24"/>
      <c r="AN1106" s="20">
        <f t="shared" si="67"/>
        <v>177358</v>
      </c>
      <c r="AO1106" s="20">
        <f t="shared" si="72"/>
        <v>0</v>
      </c>
      <c r="AP1106" s="212">
        <f t="shared" si="73"/>
        <v>1</v>
      </c>
      <c r="AQ1106" s="159"/>
    </row>
    <row r="1107" spans="2:43" ht="21" customHeight="1">
      <c r="B1107" s="25" t="s">
        <v>5123</v>
      </c>
      <c r="C1107" s="6" t="s">
        <v>3167</v>
      </c>
      <c r="D1107" s="1" t="s">
        <v>3168</v>
      </c>
      <c r="E1107" s="1" t="s">
        <v>3169</v>
      </c>
      <c r="F1107" s="1" t="s">
        <v>3170</v>
      </c>
      <c r="G1107" s="1" t="s">
        <v>3171</v>
      </c>
      <c r="H1107" s="18">
        <v>156855</v>
      </c>
      <c r="I1107" s="18">
        <v>141310.81</v>
      </c>
      <c r="J1107" s="3">
        <v>141310.81</v>
      </c>
      <c r="K1107" s="3">
        <v>8.1081080134026706E-4</v>
      </c>
      <c r="L1107" s="1">
        <v>2018.2</v>
      </c>
      <c r="M1107" s="1" t="s">
        <v>3161</v>
      </c>
      <c r="N1107" s="1" t="s">
        <v>3162</v>
      </c>
      <c r="O1107" s="1" t="s">
        <v>3163</v>
      </c>
      <c r="P1107" s="1" t="s">
        <v>3164</v>
      </c>
      <c r="Q1107" s="1" t="s">
        <v>3165</v>
      </c>
      <c r="R1107" s="2">
        <v>0.11</v>
      </c>
      <c r="S1107" s="1" t="s">
        <v>3166</v>
      </c>
      <c r="T1107" s="1" t="s">
        <v>3172</v>
      </c>
      <c r="Y1107" s="212"/>
      <c r="Z1107" s="24">
        <v>156855</v>
      </c>
      <c r="AA1107" s="20">
        <v>2018.2</v>
      </c>
      <c r="AL1107" s="24"/>
      <c r="AN1107" s="20">
        <f t="shared" si="67"/>
        <v>156855</v>
      </c>
      <c r="AO1107" s="20">
        <f t="shared" si="72"/>
        <v>0</v>
      </c>
      <c r="AP1107" s="212">
        <f t="shared" si="73"/>
        <v>1</v>
      </c>
      <c r="AQ1107" s="159"/>
    </row>
    <row r="1108" spans="2:43" ht="21" customHeight="1">
      <c r="B1108" s="25" t="s">
        <v>5114</v>
      </c>
      <c r="C1108" s="6" t="s">
        <v>3182</v>
      </c>
      <c r="D1108" s="1" t="s">
        <v>3183</v>
      </c>
      <c r="E1108" s="1" t="s">
        <v>3184</v>
      </c>
      <c r="F1108" s="1" t="s">
        <v>3185</v>
      </c>
      <c r="G1108" s="1" t="s">
        <v>3186</v>
      </c>
      <c r="H1108" s="18">
        <v>174649</v>
      </c>
      <c r="I1108" s="18">
        <v>157341.44</v>
      </c>
      <c r="J1108" s="3">
        <v>157341.44</v>
      </c>
      <c r="K1108" s="3">
        <v>1.4414414181374013E-3</v>
      </c>
      <c r="L1108" s="1">
        <v>2018.2</v>
      </c>
      <c r="M1108" s="1" t="s">
        <v>3161</v>
      </c>
      <c r="N1108" s="1" t="s">
        <v>3162</v>
      </c>
      <c r="O1108" s="1" t="s">
        <v>3163</v>
      </c>
      <c r="P1108" s="1" t="s">
        <v>3164</v>
      </c>
      <c r="Q1108" s="1" t="s">
        <v>3165</v>
      </c>
      <c r="R1108" s="2">
        <v>0.11</v>
      </c>
      <c r="S1108" s="1" t="s">
        <v>3166</v>
      </c>
      <c r="T1108" s="1" t="s">
        <v>67</v>
      </c>
      <c r="Y1108" s="212"/>
      <c r="Z1108" s="24">
        <v>174649</v>
      </c>
      <c r="AA1108" s="20">
        <v>2018.2</v>
      </c>
      <c r="AL1108" s="24"/>
      <c r="AN1108" s="20">
        <f t="shared" si="67"/>
        <v>174649</v>
      </c>
      <c r="AO1108" s="20">
        <f t="shared" si="72"/>
        <v>0</v>
      </c>
      <c r="AP1108" s="212">
        <f t="shared" si="73"/>
        <v>1</v>
      </c>
      <c r="AQ1108" s="159"/>
    </row>
    <row r="1109" spans="2:43" ht="21" customHeight="1">
      <c r="B1109" s="25" t="s">
        <v>5121</v>
      </c>
      <c r="C1109" s="6" t="s">
        <v>3187</v>
      </c>
      <c r="D1109" s="1" t="s">
        <v>3188</v>
      </c>
      <c r="E1109" s="1" t="s">
        <v>3189</v>
      </c>
      <c r="F1109" s="1" t="s">
        <v>3190</v>
      </c>
      <c r="G1109" s="1" t="s">
        <v>3191</v>
      </c>
      <c r="H1109" s="18">
        <v>96667</v>
      </c>
      <c r="I1109" s="18">
        <v>87087.39</v>
      </c>
      <c r="J1109" s="3">
        <v>87087.39</v>
      </c>
      <c r="K1109" s="3">
        <v>-2.6126126176677644E-3</v>
      </c>
      <c r="L1109" s="1" t="s">
        <v>3192</v>
      </c>
      <c r="M1109" s="1" t="s">
        <v>3161</v>
      </c>
      <c r="N1109" s="1" t="s">
        <v>3162</v>
      </c>
      <c r="O1109" s="1" t="s">
        <v>3163</v>
      </c>
      <c r="P1109" s="1" t="s">
        <v>3164</v>
      </c>
      <c r="Q1109" s="1" t="s">
        <v>3165</v>
      </c>
      <c r="R1109" s="2">
        <v>0.11</v>
      </c>
      <c r="S1109" s="1" t="s">
        <v>3166</v>
      </c>
      <c r="T1109" s="1" t="s">
        <v>3172</v>
      </c>
      <c r="Y1109" s="212"/>
      <c r="Z1109" s="24">
        <v>96667</v>
      </c>
      <c r="AA1109" s="20">
        <v>2018.2</v>
      </c>
      <c r="AL1109" s="24"/>
      <c r="AN1109" s="20">
        <f t="shared" si="67"/>
        <v>96667</v>
      </c>
      <c r="AO1109" s="20">
        <f t="shared" si="72"/>
        <v>0</v>
      </c>
      <c r="AP1109" s="212">
        <f t="shared" si="73"/>
        <v>1</v>
      </c>
      <c r="AQ1109" s="159"/>
    </row>
    <row r="1110" spans="2:43" ht="21" customHeight="1">
      <c r="B1110" s="25" t="s">
        <v>5122</v>
      </c>
      <c r="C1110" s="6" t="s">
        <v>3193</v>
      </c>
      <c r="D1110" s="1" t="s">
        <v>3194</v>
      </c>
      <c r="E1110" s="1" t="s">
        <v>3195</v>
      </c>
      <c r="F1110" s="1" t="s">
        <v>3196</v>
      </c>
      <c r="G1110" s="1" t="s">
        <v>3197</v>
      </c>
      <c r="H1110" s="18">
        <v>148853</v>
      </c>
      <c r="I1110" s="18">
        <v>134101.79999999999</v>
      </c>
      <c r="J1110" s="3">
        <v>134101.79999999999</v>
      </c>
      <c r="K1110" s="3">
        <v>1.8018017872236669E-3</v>
      </c>
      <c r="L1110" s="1">
        <v>2018.2</v>
      </c>
      <c r="M1110" s="1" t="s">
        <v>3161</v>
      </c>
      <c r="N1110" s="1" t="s">
        <v>3162</v>
      </c>
      <c r="O1110" s="1" t="s">
        <v>3163</v>
      </c>
      <c r="P1110" s="1" t="s">
        <v>3164</v>
      </c>
      <c r="Q1110" s="1" t="s">
        <v>3165</v>
      </c>
      <c r="R1110" s="2">
        <v>0.11</v>
      </c>
      <c r="S1110" s="1" t="s">
        <v>3166</v>
      </c>
      <c r="T1110" s="1" t="s">
        <v>3172</v>
      </c>
      <c r="Y1110" s="212"/>
      <c r="Z1110" s="24">
        <v>148853</v>
      </c>
      <c r="AA1110" s="20">
        <v>2018.2</v>
      </c>
      <c r="AL1110" s="24"/>
      <c r="AN1110" s="20">
        <f t="shared" si="67"/>
        <v>148853</v>
      </c>
      <c r="AO1110" s="20">
        <f t="shared" si="72"/>
        <v>0</v>
      </c>
      <c r="AP1110" s="212">
        <f t="shared" si="73"/>
        <v>1</v>
      </c>
      <c r="AQ1110" s="159"/>
    </row>
    <row r="1111" spans="2:43" ht="21" customHeight="1">
      <c r="B1111" s="25" t="s">
        <v>5120</v>
      </c>
      <c r="C1111" s="6" t="s">
        <v>3198</v>
      </c>
      <c r="D1111" s="1" t="s">
        <v>3199</v>
      </c>
      <c r="E1111" s="1" t="s">
        <v>3200</v>
      </c>
      <c r="F1111" s="1" t="s">
        <v>3201</v>
      </c>
      <c r="G1111" s="1" t="s">
        <v>3202</v>
      </c>
      <c r="H1111" s="18">
        <v>169402</v>
      </c>
      <c r="I1111" s="18">
        <v>152614.41</v>
      </c>
      <c r="J1111" s="3">
        <v>152614.41</v>
      </c>
      <c r="K1111" s="3">
        <v>4.4144144048914313E-3</v>
      </c>
      <c r="L1111" s="1">
        <v>2018.2</v>
      </c>
      <c r="M1111" s="1" t="s">
        <v>3161</v>
      </c>
      <c r="N1111" s="1" t="s">
        <v>3162</v>
      </c>
      <c r="O1111" s="1" t="s">
        <v>3163</v>
      </c>
      <c r="P1111" s="1" t="s">
        <v>3164</v>
      </c>
      <c r="Q1111" s="1" t="s">
        <v>3165</v>
      </c>
      <c r="R1111" s="2">
        <v>0.11</v>
      </c>
      <c r="S1111" s="1" t="s">
        <v>3166</v>
      </c>
      <c r="T1111" s="1" t="s">
        <v>67</v>
      </c>
      <c r="Y1111" s="212"/>
      <c r="Z1111" s="24">
        <v>169402</v>
      </c>
      <c r="AA1111" s="20">
        <v>2018.2</v>
      </c>
      <c r="AL1111" s="24"/>
      <c r="AN1111" s="20">
        <f t="shared" si="67"/>
        <v>169402</v>
      </c>
      <c r="AO1111" s="20">
        <f t="shared" si="72"/>
        <v>0</v>
      </c>
      <c r="AP1111" s="212">
        <f t="shared" si="73"/>
        <v>1</v>
      </c>
      <c r="AQ1111" s="159"/>
    </row>
    <row r="1112" spans="2:43" ht="21" customHeight="1">
      <c r="B1112" s="25" t="s">
        <v>5128</v>
      </c>
      <c r="C1112" s="6" t="s">
        <v>70</v>
      </c>
      <c r="D1112" s="1" t="s">
        <v>5087</v>
      </c>
      <c r="E1112" s="1" t="s">
        <v>3203</v>
      </c>
      <c r="F1112" s="1" t="s">
        <v>3204</v>
      </c>
      <c r="G1112" s="1" t="s">
        <v>3205</v>
      </c>
      <c r="H1112" s="18">
        <v>163820</v>
      </c>
      <c r="I1112" s="18">
        <v>147585.59</v>
      </c>
      <c r="J1112" s="3">
        <v>28541.41</v>
      </c>
      <c r="K1112" s="3">
        <v>111475.68401709403</v>
      </c>
      <c r="L1112" s="1" t="s">
        <v>3206</v>
      </c>
      <c r="M1112" s="1" t="s">
        <v>3161</v>
      </c>
      <c r="N1112" s="1" t="s">
        <v>3162</v>
      </c>
      <c r="O1112" s="1" t="s">
        <v>3207</v>
      </c>
      <c r="P1112" s="1" t="s">
        <v>3208</v>
      </c>
      <c r="Q1112" s="1" t="s">
        <v>3165</v>
      </c>
      <c r="R1112" s="2">
        <v>0.17</v>
      </c>
      <c r="S1112" s="1" t="s">
        <v>3166</v>
      </c>
      <c r="T1112" s="1" t="s">
        <v>67</v>
      </c>
      <c r="Y1112" s="212">
        <v>1</v>
      </c>
      <c r="Z1112" s="24">
        <v>163820</v>
      </c>
      <c r="AA1112" s="20">
        <v>2018.3</v>
      </c>
      <c r="AL1112" s="24"/>
      <c r="AN1112" s="20">
        <f t="shared" si="67"/>
        <v>163820</v>
      </c>
      <c r="AO1112" s="20">
        <f t="shared" si="72"/>
        <v>0</v>
      </c>
      <c r="AP1112" s="212">
        <f t="shared" si="73"/>
        <v>1</v>
      </c>
      <c r="AQ1112" s="159"/>
    </row>
    <row r="1113" spans="2:43" ht="21" customHeight="1">
      <c r="B1113" s="25" t="s">
        <v>5128</v>
      </c>
      <c r="C1113" s="6" t="s">
        <v>70</v>
      </c>
      <c r="D1113" s="1" t="s">
        <v>5087</v>
      </c>
      <c r="E1113" s="1" t="s">
        <v>3203</v>
      </c>
      <c r="F1113" s="1" t="s">
        <v>3204</v>
      </c>
      <c r="G1113" s="1" t="s">
        <v>3205</v>
      </c>
      <c r="H1113" s="18">
        <v>163820</v>
      </c>
      <c r="I1113" s="18">
        <v>147585.59</v>
      </c>
      <c r="J1113" s="3">
        <v>119044.18</v>
      </c>
      <c r="K1113" s="3">
        <v>44775.820000000007</v>
      </c>
      <c r="L1113" s="1" t="s">
        <v>3209</v>
      </c>
      <c r="M1113" s="1" t="s">
        <v>1899</v>
      </c>
      <c r="N1113" s="1" t="s">
        <v>1900</v>
      </c>
      <c r="O1113" s="1" t="s">
        <v>3207</v>
      </c>
      <c r="P1113" s="1" t="s">
        <v>3104</v>
      </c>
      <c r="Q1113" s="1" t="s">
        <v>1929</v>
      </c>
      <c r="R1113" s="2">
        <v>0.11</v>
      </c>
      <c r="S1113" s="1" t="s">
        <v>3166</v>
      </c>
      <c r="Y1113" s="212"/>
      <c r="Z1113" s="24"/>
      <c r="AL1113" s="24"/>
      <c r="AN1113" s="20">
        <f t="shared" si="67"/>
        <v>0</v>
      </c>
      <c r="AO1113" s="20">
        <f t="shared" si="72"/>
        <v>163820</v>
      </c>
      <c r="AP1113" s="212">
        <f t="shared" si="73"/>
        <v>0</v>
      </c>
      <c r="AQ1113" s="159"/>
    </row>
    <row r="1114" spans="2:43" ht="21" customHeight="1">
      <c r="B1114" s="25" t="s">
        <v>5129</v>
      </c>
      <c r="C1114" s="6" t="s">
        <v>71</v>
      </c>
      <c r="D1114" s="1" t="s">
        <v>3210</v>
      </c>
      <c r="E1114" s="1" t="s">
        <v>3211</v>
      </c>
      <c r="F1114" s="1" t="s">
        <v>72</v>
      </c>
      <c r="G1114" s="1" t="s">
        <v>3212</v>
      </c>
      <c r="H1114" s="18">
        <v>160984</v>
      </c>
      <c r="I1114" s="18">
        <v>145030.63</v>
      </c>
      <c r="J1114" s="3">
        <v>28184.52</v>
      </c>
      <c r="K1114" s="3">
        <v>109408.6423931624</v>
      </c>
      <c r="L1114" s="1" t="s">
        <v>3213</v>
      </c>
      <c r="M1114" s="1" t="s">
        <v>3161</v>
      </c>
      <c r="N1114" s="1" t="s">
        <v>3162</v>
      </c>
      <c r="O1114" s="1" t="s">
        <v>3207</v>
      </c>
      <c r="P1114" s="1" t="s">
        <v>3208</v>
      </c>
      <c r="Q1114" s="1" t="s">
        <v>3165</v>
      </c>
      <c r="R1114" s="2">
        <v>0.17</v>
      </c>
      <c r="S1114" s="1" t="s">
        <v>3166</v>
      </c>
      <c r="T1114" s="1" t="s">
        <v>67</v>
      </c>
      <c r="Y1114" s="212">
        <v>1</v>
      </c>
      <c r="Z1114" s="24">
        <v>160984</v>
      </c>
      <c r="AA1114" s="20">
        <v>2018.3</v>
      </c>
      <c r="AL1114" s="24"/>
      <c r="AN1114" s="20">
        <f t="shared" si="67"/>
        <v>160984</v>
      </c>
      <c r="AO1114" s="20">
        <f t="shared" si="72"/>
        <v>0</v>
      </c>
      <c r="AP1114" s="212">
        <f t="shared" si="73"/>
        <v>1</v>
      </c>
      <c r="AQ1114" s="159"/>
    </row>
    <row r="1115" spans="2:43" ht="21" customHeight="1">
      <c r="B1115" s="25" t="s">
        <v>5130</v>
      </c>
      <c r="C1115" s="6" t="s">
        <v>71</v>
      </c>
      <c r="D1115" s="1" t="s">
        <v>3210</v>
      </c>
      <c r="E1115" s="1" t="s">
        <v>3211</v>
      </c>
      <c r="F1115" s="1" t="s">
        <v>72</v>
      </c>
      <c r="G1115" s="1" t="s">
        <v>3212</v>
      </c>
      <c r="H1115" s="18">
        <v>160984</v>
      </c>
      <c r="I1115" s="18">
        <v>145030.63</v>
      </c>
      <c r="J1115" s="3">
        <v>116846.11</v>
      </c>
      <c r="K1115" s="3">
        <v>44137.89</v>
      </c>
      <c r="L1115" s="1" t="s">
        <v>3214</v>
      </c>
      <c r="M1115" s="1" t="s">
        <v>1899</v>
      </c>
      <c r="N1115" s="1" t="s">
        <v>1900</v>
      </c>
      <c r="O1115" s="1" t="s">
        <v>73</v>
      </c>
      <c r="P1115" s="1" t="s">
        <v>6694</v>
      </c>
      <c r="R1115" s="2">
        <v>0.11</v>
      </c>
      <c r="S1115" s="1" t="s">
        <v>3166</v>
      </c>
      <c r="Y1115" s="212"/>
      <c r="Z1115" s="24"/>
      <c r="AL1115" s="24"/>
      <c r="AN1115" s="20">
        <f t="shared" ref="AN1115:AN1203" si="74">Z1115+AD1115+AH1115+AL1115</f>
        <v>0</v>
      </c>
      <c r="AO1115" s="20">
        <f t="shared" si="72"/>
        <v>160984</v>
      </c>
      <c r="AP1115" s="212">
        <f t="shared" si="73"/>
        <v>0</v>
      </c>
      <c r="AQ1115" s="159"/>
    </row>
    <row r="1116" spans="2:43" ht="21" customHeight="1">
      <c r="B1116" s="25" t="s">
        <v>5132</v>
      </c>
      <c r="C1116" s="6" t="s">
        <v>75</v>
      </c>
      <c r="D1116" s="1" t="s">
        <v>3215</v>
      </c>
      <c r="E1116" s="1" t="s">
        <v>3216</v>
      </c>
      <c r="F1116" s="1" t="s">
        <v>3217</v>
      </c>
      <c r="G1116" s="1" t="s">
        <v>3218</v>
      </c>
      <c r="H1116" s="18">
        <v>115400</v>
      </c>
      <c r="I1116" s="18">
        <v>103963.96</v>
      </c>
      <c r="J1116" s="3">
        <v>21787.200000000001</v>
      </c>
      <c r="K1116" s="3">
        <v>76845.278632478643</v>
      </c>
      <c r="L1116" s="1" t="s">
        <v>3219</v>
      </c>
      <c r="M1116" s="1" t="s">
        <v>1899</v>
      </c>
      <c r="N1116" s="1" t="s">
        <v>1900</v>
      </c>
      <c r="O1116" s="1" t="s">
        <v>73</v>
      </c>
      <c r="P1116" s="1" t="s">
        <v>6694</v>
      </c>
      <c r="Q1116" s="1" t="s">
        <v>3165</v>
      </c>
      <c r="R1116" s="2">
        <v>0.17</v>
      </c>
      <c r="S1116" s="1" t="s">
        <v>3166</v>
      </c>
      <c r="T1116" s="1" t="s">
        <v>67</v>
      </c>
      <c r="Y1116" s="212">
        <v>1</v>
      </c>
      <c r="Z1116" s="24">
        <v>115400</v>
      </c>
      <c r="AA1116" s="20">
        <v>2018.3</v>
      </c>
      <c r="AL1116" s="24"/>
      <c r="AN1116" s="20">
        <f t="shared" si="74"/>
        <v>115400</v>
      </c>
      <c r="AO1116" s="20">
        <f t="shared" si="72"/>
        <v>0</v>
      </c>
      <c r="AP1116" s="212">
        <f t="shared" si="73"/>
        <v>1</v>
      </c>
      <c r="AQ1116" s="159"/>
    </row>
    <row r="1117" spans="2:43" ht="21" customHeight="1">
      <c r="B1117" s="25" t="s">
        <v>5132</v>
      </c>
      <c r="C1117" s="6" t="s">
        <v>75</v>
      </c>
      <c r="D1117" s="1" t="s">
        <v>3215</v>
      </c>
      <c r="E1117" s="1" t="s">
        <v>3216</v>
      </c>
      <c r="F1117" s="1" t="s">
        <v>3217</v>
      </c>
      <c r="G1117" s="1" t="s">
        <v>3218</v>
      </c>
      <c r="H1117" s="18">
        <v>115400</v>
      </c>
      <c r="I1117" s="18">
        <v>103963.96</v>
      </c>
      <c r="J1117" s="3">
        <v>82176.759999999995</v>
      </c>
      <c r="K1117" s="3">
        <v>33223.240000000005</v>
      </c>
      <c r="L1117" s="1" t="s">
        <v>3220</v>
      </c>
      <c r="M1117" s="1" t="s">
        <v>1899</v>
      </c>
      <c r="N1117" s="1" t="s">
        <v>1900</v>
      </c>
      <c r="O1117" s="1" t="s">
        <v>73</v>
      </c>
      <c r="P1117" s="1" t="s">
        <v>6694</v>
      </c>
      <c r="R1117" s="2">
        <v>0.11</v>
      </c>
      <c r="S1117" s="1" t="s">
        <v>3166</v>
      </c>
      <c r="Y1117" s="212"/>
      <c r="Z1117" s="24"/>
      <c r="AL1117" s="24"/>
      <c r="AN1117" s="20">
        <f t="shared" si="74"/>
        <v>0</v>
      </c>
      <c r="AO1117" s="20">
        <f t="shared" si="72"/>
        <v>115400</v>
      </c>
      <c r="AP1117" s="212">
        <f t="shared" si="73"/>
        <v>0</v>
      </c>
      <c r="AQ1117" s="159"/>
    </row>
    <row r="1118" spans="2:43" ht="21" customHeight="1">
      <c r="B1118" s="25" t="s">
        <v>5135</v>
      </c>
      <c r="C1118" s="6" t="s">
        <v>78</v>
      </c>
      <c r="D1118" s="1" t="s">
        <v>3221</v>
      </c>
      <c r="E1118" s="1" t="s">
        <v>3222</v>
      </c>
      <c r="F1118" s="1" t="s">
        <v>3223</v>
      </c>
      <c r="G1118" s="1" t="s">
        <v>3224</v>
      </c>
      <c r="H1118" s="18">
        <v>145099</v>
      </c>
      <c r="I1118" s="18">
        <v>130719.82</v>
      </c>
      <c r="J1118" s="3">
        <v>23883.15</v>
      </c>
      <c r="K1118" s="3">
        <v>100133.08931623932</v>
      </c>
      <c r="L1118" s="1" t="s">
        <v>3225</v>
      </c>
      <c r="M1118" s="1" t="s">
        <v>1899</v>
      </c>
      <c r="N1118" s="1" t="s">
        <v>1900</v>
      </c>
      <c r="O1118" s="1" t="s">
        <v>73</v>
      </c>
      <c r="P1118" s="1" t="s">
        <v>6694</v>
      </c>
      <c r="Q1118" s="1" t="s">
        <v>3165</v>
      </c>
      <c r="R1118" s="2">
        <v>0.17</v>
      </c>
      <c r="S1118" s="1" t="s">
        <v>3166</v>
      </c>
      <c r="T1118" s="1" t="s">
        <v>67</v>
      </c>
      <c r="Y1118" s="212">
        <v>1</v>
      </c>
      <c r="Z1118" s="24">
        <v>145099</v>
      </c>
      <c r="AA1118" s="20">
        <v>2018.3</v>
      </c>
      <c r="AL1118" s="24"/>
      <c r="AN1118" s="20">
        <f t="shared" si="74"/>
        <v>145099</v>
      </c>
      <c r="AO1118" s="20">
        <f t="shared" si="72"/>
        <v>0</v>
      </c>
      <c r="AP1118" s="212">
        <f t="shared" si="73"/>
        <v>1</v>
      </c>
      <c r="AQ1118" s="159"/>
    </row>
    <row r="1119" spans="2:43" ht="21" customHeight="1">
      <c r="B1119" s="25" t="s">
        <v>5135</v>
      </c>
      <c r="C1119" s="6" t="s">
        <v>78</v>
      </c>
      <c r="D1119" s="1" t="s">
        <v>3221</v>
      </c>
      <c r="E1119" s="1" t="s">
        <v>3222</v>
      </c>
      <c r="F1119" s="1" t="s">
        <v>3223</v>
      </c>
      <c r="G1119" s="1" t="s">
        <v>3224</v>
      </c>
      <c r="H1119" s="18">
        <v>145099</v>
      </c>
      <c r="I1119" s="18">
        <v>130719.82</v>
      </c>
      <c r="J1119" s="3">
        <v>106836.67</v>
      </c>
      <c r="K1119" s="3">
        <v>38262.33</v>
      </c>
      <c r="L1119" s="1" t="s">
        <v>3226</v>
      </c>
      <c r="M1119" s="1" t="s">
        <v>1899</v>
      </c>
      <c r="N1119" s="1" t="s">
        <v>1900</v>
      </c>
      <c r="O1119" s="1" t="s">
        <v>73</v>
      </c>
      <c r="P1119" s="1" t="s">
        <v>6694</v>
      </c>
      <c r="R1119" s="2">
        <v>0.11</v>
      </c>
      <c r="S1119" s="1" t="s">
        <v>3166</v>
      </c>
      <c r="Y1119" s="212"/>
      <c r="Z1119" s="24"/>
      <c r="AL1119" s="24"/>
      <c r="AN1119" s="20">
        <f t="shared" si="74"/>
        <v>0</v>
      </c>
      <c r="AO1119" s="20">
        <f t="shared" si="72"/>
        <v>145099</v>
      </c>
      <c r="AP1119" s="212">
        <f t="shared" si="73"/>
        <v>0</v>
      </c>
      <c r="AQ1119" s="159"/>
    </row>
    <row r="1120" spans="2:43" ht="21" customHeight="1">
      <c r="B1120" s="25" t="s">
        <v>5116</v>
      </c>
      <c r="C1120" s="6" t="s">
        <v>3227</v>
      </c>
      <c r="D1120" s="1" t="s">
        <v>3228</v>
      </c>
      <c r="E1120" s="1" t="s">
        <v>3229</v>
      </c>
      <c r="F1120" s="1" t="s">
        <v>3230</v>
      </c>
      <c r="G1120" s="1" t="s">
        <v>3231</v>
      </c>
      <c r="H1120" s="18">
        <v>100328</v>
      </c>
      <c r="I1120" s="18">
        <v>90385.59</v>
      </c>
      <c r="J1120" s="3">
        <v>90385.59</v>
      </c>
      <c r="K1120" s="3">
        <v>0</v>
      </c>
      <c r="L1120" s="1" t="s">
        <v>3232</v>
      </c>
      <c r="M1120" s="1" t="s">
        <v>3161</v>
      </c>
      <c r="N1120" s="1" t="s">
        <v>3162</v>
      </c>
      <c r="O1120" s="1" t="s">
        <v>3233</v>
      </c>
      <c r="P1120" s="1" t="s">
        <v>3164</v>
      </c>
      <c r="Q1120" s="1" t="s">
        <v>3165</v>
      </c>
      <c r="R1120" s="2">
        <v>0.11</v>
      </c>
      <c r="S1120" s="1" t="s">
        <v>3166</v>
      </c>
      <c r="T1120" s="1" t="s">
        <v>67</v>
      </c>
      <c r="Y1120" s="212"/>
      <c r="Z1120" s="24">
        <v>100328</v>
      </c>
      <c r="AA1120" s="20">
        <v>2018.2</v>
      </c>
      <c r="AL1120" s="24"/>
      <c r="AN1120" s="20">
        <f t="shared" si="74"/>
        <v>100328</v>
      </c>
      <c r="AO1120" s="20">
        <f t="shared" si="72"/>
        <v>0</v>
      </c>
      <c r="AP1120" s="212">
        <f t="shared" si="73"/>
        <v>1</v>
      </c>
      <c r="AQ1120" s="159"/>
    </row>
    <row r="1121" spans="2:43" ht="21" customHeight="1">
      <c r="B1121" s="25" t="s">
        <v>5133</v>
      </c>
      <c r="C1121" s="6" t="s">
        <v>76</v>
      </c>
      <c r="D1121" s="1" t="s">
        <v>3234</v>
      </c>
      <c r="E1121" s="1" t="s">
        <v>3235</v>
      </c>
      <c r="F1121" s="1" t="s">
        <v>3236</v>
      </c>
      <c r="G1121" s="1" t="s">
        <v>3237</v>
      </c>
      <c r="H1121" s="18">
        <v>149654</v>
      </c>
      <c r="I1121" s="18">
        <v>134823.42000000001</v>
      </c>
      <c r="J1121" s="3">
        <v>20432.62</v>
      </c>
      <c r="K1121" s="3">
        <v>107476.78170940172</v>
      </c>
      <c r="L1121" s="1" t="s">
        <v>3238</v>
      </c>
      <c r="M1121" s="1" t="s">
        <v>3161</v>
      </c>
      <c r="N1121" s="1" t="s">
        <v>3162</v>
      </c>
      <c r="O1121" s="1" t="s">
        <v>3207</v>
      </c>
      <c r="P1121" s="1" t="s">
        <v>3208</v>
      </c>
      <c r="Q1121" s="1" t="s">
        <v>3165</v>
      </c>
      <c r="R1121" s="2">
        <v>0.17</v>
      </c>
      <c r="S1121" s="1" t="s">
        <v>3166</v>
      </c>
      <c r="T1121" s="1" t="s">
        <v>67</v>
      </c>
      <c r="Y1121" s="212">
        <v>1</v>
      </c>
      <c r="Z1121" s="24">
        <v>149654</v>
      </c>
      <c r="AA1121" s="20">
        <v>2018.3</v>
      </c>
      <c r="AL1121" s="24"/>
      <c r="AN1121" s="20">
        <f t="shared" si="74"/>
        <v>149654</v>
      </c>
      <c r="AO1121" s="20">
        <f t="shared" si="72"/>
        <v>0</v>
      </c>
      <c r="AP1121" s="212">
        <f t="shared" si="73"/>
        <v>1</v>
      </c>
      <c r="AQ1121" s="159"/>
    </row>
    <row r="1122" spans="2:43" ht="21" customHeight="1">
      <c r="B1122" s="25" t="s">
        <v>5133</v>
      </c>
      <c r="C1122" s="6" t="s">
        <v>76</v>
      </c>
      <c r="D1122" s="1" t="s">
        <v>3234</v>
      </c>
      <c r="E1122" s="1" t="s">
        <v>3235</v>
      </c>
      <c r="F1122" s="1" t="s">
        <v>3236</v>
      </c>
      <c r="G1122" s="1" t="s">
        <v>3237</v>
      </c>
      <c r="H1122" s="18">
        <v>149654</v>
      </c>
      <c r="I1122" s="18">
        <v>134823.42000000001</v>
      </c>
      <c r="J1122" s="3">
        <v>114390.8</v>
      </c>
      <c r="K1122" s="3">
        <v>35263.199999999997</v>
      </c>
      <c r="L1122" s="1" t="s">
        <v>3239</v>
      </c>
      <c r="M1122" s="1" t="s">
        <v>1899</v>
      </c>
      <c r="N1122" s="1" t="s">
        <v>1900</v>
      </c>
      <c r="O1122" s="1" t="s">
        <v>3207</v>
      </c>
      <c r="P1122" s="1" t="s">
        <v>3104</v>
      </c>
      <c r="Q1122" s="1" t="s">
        <v>1929</v>
      </c>
      <c r="R1122" s="2">
        <v>0.11</v>
      </c>
      <c r="S1122" s="1" t="s">
        <v>3166</v>
      </c>
      <c r="Y1122" s="212"/>
      <c r="Z1122" s="24"/>
      <c r="AL1122" s="24"/>
      <c r="AN1122" s="20">
        <f t="shared" si="74"/>
        <v>0</v>
      </c>
      <c r="AO1122" s="20">
        <f t="shared" si="72"/>
        <v>149654</v>
      </c>
      <c r="AP1122" s="212">
        <f t="shared" si="73"/>
        <v>0</v>
      </c>
      <c r="AQ1122" s="159"/>
    </row>
    <row r="1123" spans="2:43" ht="21" customHeight="1">
      <c r="B1123" s="25" t="s">
        <v>5117</v>
      </c>
      <c r="C1123" s="6" t="s">
        <v>3240</v>
      </c>
      <c r="D1123" s="1" t="s">
        <v>3241</v>
      </c>
      <c r="E1123" s="1" t="s">
        <v>3242</v>
      </c>
      <c r="F1123" s="1" t="s">
        <v>3243</v>
      </c>
      <c r="G1123" s="1" t="s">
        <v>3244</v>
      </c>
      <c r="H1123" s="18">
        <v>166930</v>
      </c>
      <c r="I1123" s="18">
        <v>150387.39000000001</v>
      </c>
      <c r="J1123" s="3">
        <v>150387.39000000001</v>
      </c>
      <c r="K1123" s="3">
        <v>0</v>
      </c>
      <c r="L1123" s="1">
        <v>2018.2</v>
      </c>
      <c r="M1123" s="1" t="s">
        <v>3161</v>
      </c>
      <c r="N1123" s="1" t="s">
        <v>3162</v>
      </c>
      <c r="O1123" s="1" t="s">
        <v>3163</v>
      </c>
      <c r="P1123" s="1" t="s">
        <v>3164</v>
      </c>
      <c r="Q1123" s="1" t="s">
        <v>3165</v>
      </c>
      <c r="R1123" s="2">
        <v>0.11</v>
      </c>
      <c r="S1123" s="1" t="s">
        <v>3166</v>
      </c>
      <c r="T1123" s="1" t="s">
        <v>67</v>
      </c>
      <c r="Y1123" s="212"/>
      <c r="Z1123" s="24">
        <v>166930</v>
      </c>
      <c r="AA1123" s="20">
        <v>2018.2</v>
      </c>
      <c r="AL1123" s="24"/>
      <c r="AN1123" s="20">
        <f t="shared" si="74"/>
        <v>166930</v>
      </c>
      <c r="AO1123" s="20">
        <f t="shared" si="72"/>
        <v>0</v>
      </c>
      <c r="AP1123" s="212">
        <f t="shared" si="73"/>
        <v>1</v>
      </c>
      <c r="AQ1123" s="159"/>
    </row>
    <row r="1124" spans="2:43" ht="21" customHeight="1">
      <c r="B1124" s="25" t="s">
        <v>5131</v>
      </c>
      <c r="C1124" s="6" t="s">
        <v>74</v>
      </c>
      <c r="D1124" s="1" t="s">
        <v>3245</v>
      </c>
      <c r="E1124" s="1" t="s">
        <v>3246</v>
      </c>
      <c r="F1124" s="1" t="s">
        <v>3247</v>
      </c>
      <c r="G1124" s="1" t="s">
        <v>3248</v>
      </c>
      <c r="H1124" s="18">
        <v>145963</v>
      </c>
      <c r="I1124" s="18">
        <v>131498.20000000001</v>
      </c>
      <c r="J1124" s="3">
        <v>17942.400000000001</v>
      </c>
      <c r="K1124" s="3">
        <v>106812.30085470085</v>
      </c>
      <c r="L1124" s="1" t="s">
        <v>3249</v>
      </c>
      <c r="M1124" s="1" t="s">
        <v>3161</v>
      </c>
      <c r="N1124" s="1" t="s">
        <v>3162</v>
      </c>
      <c r="O1124" s="1" t="s">
        <v>3207</v>
      </c>
      <c r="P1124" s="1" t="s">
        <v>3208</v>
      </c>
      <c r="Q1124" s="1" t="s">
        <v>3165</v>
      </c>
      <c r="R1124" s="2">
        <v>0.17</v>
      </c>
      <c r="S1124" s="1" t="s">
        <v>3166</v>
      </c>
      <c r="T1124" s="1" t="s">
        <v>67</v>
      </c>
      <c r="Y1124" s="212">
        <v>1</v>
      </c>
      <c r="Z1124" s="24">
        <v>145963</v>
      </c>
      <c r="AA1124" s="20">
        <v>2018.3</v>
      </c>
      <c r="AL1124" s="24"/>
      <c r="AN1124" s="20">
        <f t="shared" si="74"/>
        <v>145963</v>
      </c>
      <c r="AO1124" s="20">
        <f t="shared" ref="AO1124:AO1155" si="75">H1124-AN1124</f>
        <v>0</v>
      </c>
      <c r="AP1124" s="212">
        <f t="shared" ref="AP1124:AP1155" si="76">AN1124/H1124</f>
        <v>1</v>
      </c>
      <c r="AQ1124" s="159"/>
    </row>
    <row r="1125" spans="2:43" ht="21" customHeight="1">
      <c r="B1125" s="25" t="s">
        <v>5131</v>
      </c>
      <c r="C1125" s="6" t="s">
        <v>74</v>
      </c>
      <c r="D1125" s="1" t="s">
        <v>3245</v>
      </c>
      <c r="E1125" s="1" t="s">
        <v>3246</v>
      </c>
      <c r="F1125" s="1" t="s">
        <v>3247</v>
      </c>
      <c r="G1125" s="1" t="s">
        <v>3248</v>
      </c>
      <c r="H1125" s="18">
        <v>145963</v>
      </c>
      <c r="I1125" s="18">
        <v>131498.20000000001</v>
      </c>
      <c r="J1125" s="3">
        <v>113555.8</v>
      </c>
      <c r="K1125" s="3">
        <v>32407.199999999997</v>
      </c>
      <c r="L1125" s="1" t="s">
        <v>3250</v>
      </c>
      <c r="M1125" s="1" t="s">
        <v>1899</v>
      </c>
      <c r="N1125" s="1" t="s">
        <v>1900</v>
      </c>
      <c r="O1125" s="1" t="s">
        <v>3207</v>
      </c>
      <c r="P1125" s="1" t="s">
        <v>3104</v>
      </c>
      <c r="Q1125" s="1" t="s">
        <v>1929</v>
      </c>
      <c r="R1125" s="2">
        <v>0.11</v>
      </c>
      <c r="S1125" s="1" t="s">
        <v>3166</v>
      </c>
      <c r="Y1125" s="212"/>
      <c r="Z1125" s="24"/>
      <c r="AL1125" s="24"/>
      <c r="AN1125" s="20">
        <f t="shared" si="74"/>
        <v>0</v>
      </c>
      <c r="AO1125" s="20">
        <f t="shared" si="75"/>
        <v>145963</v>
      </c>
      <c r="AP1125" s="212">
        <f t="shared" si="76"/>
        <v>0</v>
      </c>
      <c r="AQ1125" s="159"/>
    </row>
    <row r="1126" spans="2:43" ht="21" customHeight="1">
      <c r="B1126" s="25" t="s">
        <v>5134</v>
      </c>
      <c r="C1126" s="6" t="s">
        <v>77</v>
      </c>
      <c r="D1126" s="1" t="s">
        <v>3251</v>
      </c>
      <c r="E1126" s="1" t="s">
        <v>3252</v>
      </c>
      <c r="F1126" s="1" t="s">
        <v>3253</v>
      </c>
      <c r="G1126" s="1" t="s">
        <v>3254</v>
      </c>
      <c r="H1126" s="18">
        <v>134533</v>
      </c>
      <c r="I1126" s="18">
        <v>121200.9</v>
      </c>
      <c r="J1126" s="3">
        <v>19594.240000000002</v>
      </c>
      <c r="K1126" s="3">
        <v>95391.230085470088</v>
      </c>
      <c r="L1126" s="1" t="s">
        <v>3255</v>
      </c>
      <c r="M1126" s="1" t="s">
        <v>3161</v>
      </c>
      <c r="N1126" s="1" t="s">
        <v>3162</v>
      </c>
      <c r="O1126" s="1" t="s">
        <v>3207</v>
      </c>
      <c r="P1126" s="1" t="s">
        <v>3208</v>
      </c>
      <c r="Q1126" s="1" t="s">
        <v>3165</v>
      </c>
      <c r="R1126" s="2">
        <v>0.17</v>
      </c>
      <c r="S1126" s="1" t="s">
        <v>3166</v>
      </c>
      <c r="T1126" s="1" t="s">
        <v>67</v>
      </c>
      <c r="Y1126" s="212">
        <v>1</v>
      </c>
      <c r="Z1126" s="24">
        <v>134533</v>
      </c>
      <c r="AA1126" s="20">
        <v>2018.3</v>
      </c>
      <c r="AL1126" s="24"/>
      <c r="AN1126" s="20">
        <f t="shared" si="74"/>
        <v>134533</v>
      </c>
      <c r="AO1126" s="20">
        <f t="shared" si="75"/>
        <v>0</v>
      </c>
      <c r="AP1126" s="212">
        <f t="shared" si="76"/>
        <v>1</v>
      </c>
      <c r="AQ1126" s="159"/>
    </row>
    <row r="1127" spans="2:43" ht="21" customHeight="1">
      <c r="B1127" s="25" t="s">
        <v>5134</v>
      </c>
      <c r="C1127" s="6" t="s">
        <v>77</v>
      </c>
      <c r="D1127" s="1" t="s">
        <v>3251</v>
      </c>
      <c r="E1127" s="1" t="s">
        <v>3252</v>
      </c>
      <c r="F1127" s="1" t="s">
        <v>3253</v>
      </c>
      <c r="G1127" s="1" t="s">
        <v>3254</v>
      </c>
      <c r="H1127" s="18">
        <v>134533</v>
      </c>
      <c r="I1127" s="18">
        <v>121200.9</v>
      </c>
      <c r="J1127" s="24">
        <v>101606.66</v>
      </c>
      <c r="K1127" s="3">
        <v>32926.339999999997</v>
      </c>
      <c r="L1127" s="1" t="s">
        <v>3256</v>
      </c>
      <c r="M1127" s="1" t="s">
        <v>1899</v>
      </c>
      <c r="N1127" s="1" t="s">
        <v>1900</v>
      </c>
      <c r="O1127" s="1" t="s">
        <v>3207</v>
      </c>
      <c r="P1127" s="1" t="s">
        <v>3104</v>
      </c>
      <c r="Q1127" s="1" t="s">
        <v>1929</v>
      </c>
      <c r="R1127" s="2">
        <v>0.11</v>
      </c>
      <c r="S1127" s="1" t="s">
        <v>3166</v>
      </c>
      <c r="Y1127" s="212"/>
      <c r="Z1127" s="24"/>
      <c r="AL1127" s="24"/>
      <c r="AN1127" s="20">
        <f t="shared" si="74"/>
        <v>0</v>
      </c>
      <c r="AO1127" s="20">
        <f t="shared" si="75"/>
        <v>134533</v>
      </c>
      <c r="AP1127" s="212">
        <f t="shared" si="76"/>
        <v>0</v>
      </c>
      <c r="AQ1127" s="159"/>
    </row>
    <row r="1128" spans="2:43" ht="21" customHeight="1">
      <c r="B1128" s="25" t="s">
        <v>5147</v>
      </c>
      <c r="C1128" s="6" t="s">
        <v>80</v>
      </c>
      <c r="D1128" s="1" t="s">
        <v>3257</v>
      </c>
      <c r="E1128" s="1" t="s">
        <v>3258</v>
      </c>
      <c r="F1128" s="1" t="s">
        <v>3259</v>
      </c>
      <c r="G1128" s="1" t="s">
        <v>3260</v>
      </c>
      <c r="H1128" s="18">
        <v>71128</v>
      </c>
      <c r="I1128" s="18">
        <v>64079.28</v>
      </c>
      <c r="J1128" s="3">
        <v>12001.65</v>
      </c>
      <c r="K1128" s="3">
        <v>48791.512393162397</v>
      </c>
      <c r="L1128" s="1" t="s">
        <v>3261</v>
      </c>
      <c r="M1128" s="1" t="s">
        <v>3161</v>
      </c>
      <c r="N1128" s="1" t="s">
        <v>3162</v>
      </c>
      <c r="O1128" s="1" t="s">
        <v>3262</v>
      </c>
      <c r="P1128" s="1" t="s">
        <v>3263</v>
      </c>
      <c r="Q1128" s="1" t="s">
        <v>3165</v>
      </c>
      <c r="R1128" s="2">
        <v>0.17</v>
      </c>
      <c r="S1128" s="1" t="s">
        <v>3166</v>
      </c>
      <c r="T1128" s="1" t="s">
        <v>67</v>
      </c>
      <c r="Y1128" s="212">
        <v>1</v>
      </c>
      <c r="Z1128" s="24">
        <v>71128</v>
      </c>
      <c r="AA1128" s="20">
        <v>2018.3</v>
      </c>
      <c r="AL1128" s="24"/>
      <c r="AN1128" s="20">
        <f t="shared" si="74"/>
        <v>71128</v>
      </c>
      <c r="AO1128" s="20">
        <f t="shared" si="75"/>
        <v>0</v>
      </c>
      <c r="AP1128" s="212">
        <f t="shared" si="76"/>
        <v>1</v>
      </c>
      <c r="AQ1128" s="159"/>
    </row>
    <row r="1129" spans="2:43" ht="21" customHeight="1">
      <c r="B1129" s="25" t="s">
        <v>5147</v>
      </c>
      <c r="C1129" s="6" t="s">
        <v>80</v>
      </c>
      <c r="D1129" s="1" t="s">
        <v>3257</v>
      </c>
      <c r="E1129" s="1" t="s">
        <v>3258</v>
      </c>
      <c r="F1129" s="1" t="s">
        <v>3259</v>
      </c>
      <c r="G1129" s="1" t="s">
        <v>3260</v>
      </c>
      <c r="H1129" s="18">
        <v>71128</v>
      </c>
      <c r="I1129" s="18">
        <v>64079.28</v>
      </c>
      <c r="J1129" s="3">
        <v>52077.63</v>
      </c>
      <c r="K1129" s="3">
        <v>19050.370000000003</v>
      </c>
      <c r="L1129" s="1" t="s">
        <v>3264</v>
      </c>
      <c r="M1129" s="1" t="s">
        <v>1899</v>
      </c>
      <c r="N1129" s="1" t="s">
        <v>1900</v>
      </c>
      <c r="O1129" s="1" t="s">
        <v>73</v>
      </c>
      <c r="P1129" s="1" t="s">
        <v>6694</v>
      </c>
      <c r="Q1129" s="1" t="s">
        <v>1929</v>
      </c>
      <c r="R1129" s="2">
        <v>0.11</v>
      </c>
      <c r="S1129" s="1" t="s">
        <v>3166</v>
      </c>
      <c r="Y1129" s="212"/>
      <c r="Z1129" s="24"/>
      <c r="AL1129" s="24"/>
      <c r="AN1129" s="20">
        <f t="shared" si="74"/>
        <v>0</v>
      </c>
      <c r="AO1129" s="20">
        <f t="shared" si="75"/>
        <v>71128</v>
      </c>
      <c r="AP1129" s="212">
        <f t="shared" si="76"/>
        <v>0</v>
      </c>
      <c r="AQ1129" s="159"/>
    </row>
    <row r="1130" spans="2:43" ht="21" customHeight="1">
      <c r="B1130" s="25" t="s">
        <v>5152</v>
      </c>
      <c r="C1130" s="6" t="s">
        <v>82</v>
      </c>
      <c r="D1130" s="1" t="s">
        <v>3265</v>
      </c>
      <c r="E1130" s="1" t="s">
        <v>3266</v>
      </c>
      <c r="F1130" s="1" t="s">
        <v>3267</v>
      </c>
      <c r="G1130" s="1" t="s">
        <v>3268</v>
      </c>
      <c r="H1130" s="18">
        <v>115472</v>
      </c>
      <c r="I1130" s="18">
        <v>104028.83</v>
      </c>
      <c r="J1130" s="3">
        <v>21787.200000000001</v>
      </c>
      <c r="K1130" s="3">
        <v>76906.817094017097</v>
      </c>
      <c r="L1130" s="3" t="s">
        <v>3219</v>
      </c>
      <c r="M1130" s="1" t="s">
        <v>1899</v>
      </c>
      <c r="N1130" s="1" t="s">
        <v>1900</v>
      </c>
      <c r="O1130" s="1" t="s">
        <v>3262</v>
      </c>
      <c r="P1130" s="1" t="s">
        <v>3263</v>
      </c>
      <c r="Q1130" s="1" t="s">
        <v>1929</v>
      </c>
      <c r="R1130" s="2">
        <v>0.17</v>
      </c>
      <c r="S1130" s="1" t="s">
        <v>3166</v>
      </c>
      <c r="T1130" s="1" t="s">
        <v>67</v>
      </c>
      <c r="Y1130" s="212">
        <v>1</v>
      </c>
      <c r="Z1130" s="24">
        <v>115472</v>
      </c>
      <c r="AA1130" s="20">
        <v>2018.3</v>
      </c>
      <c r="AL1130" s="24"/>
      <c r="AN1130" s="20">
        <f t="shared" si="74"/>
        <v>115472</v>
      </c>
      <c r="AO1130" s="20">
        <f t="shared" si="75"/>
        <v>0</v>
      </c>
      <c r="AP1130" s="212">
        <f t="shared" si="76"/>
        <v>1</v>
      </c>
      <c r="AQ1130" s="159"/>
    </row>
    <row r="1131" spans="2:43" ht="21" customHeight="1">
      <c r="B1131" s="25" t="s">
        <v>5152</v>
      </c>
      <c r="C1131" s="6" t="s">
        <v>82</v>
      </c>
      <c r="D1131" s="1" t="s">
        <v>3265</v>
      </c>
      <c r="E1131" s="1" t="s">
        <v>3266</v>
      </c>
      <c r="F1131" s="1" t="s">
        <v>3267</v>
      </c>
      <c r="G1131" s="1" t="s">
        <v>3268</v>
      </c>
      <c r="H1131" s="18">
        <v>115472</v>
      </c>
      <c r="I1131" s="18">
        <v>104028.83</v>
      </c>
      <c r="J1131" s="3">
        <v>82241.63</v>
      </c>
      <c r="K1131" s="3">
        <v>33230.369999999995</v>
      </c>
      <c r="L1131" s="3" t="s">
        <v>3269</v>
      </c>
      <c r="M1131" s="1" t="s">
        <v>1899</v>
      </c>
      <c r="N1131" s="1" t="s">
        <v>1900</v>
      </c>
      <c r="O1131" s="1" t="s">
        <v>73</v>
      </c>
      <c r="P1131" s="1" t="s">
        <v>6694</v>
      </c>
      <c r="Q1131" s="1" t="s">
        <v>1929</v>
      </c>
      <c r="R1131" s="2">
        <v>0.11</v>
      </c>
      <c r="S1131" s="1" t="s">
        <v>3166</v>
      </c>
      <c r="Y1131" s="212"/>
      <c r="Z1131" s="24"/>
      <c r="AL1131" s="24"/>
      <c r="AN1131" s="20">
        <f t="shared" si="74"/>
        <v>0</v>
      </c>
      <c r="AO1131" s="20">
        <f t="shared" si="75"/>
        <v>115472</v>
      </c>
      <c r="AP1131" s="212">
        <f t="shared" si="76"/>
        <v>0</v>
      </c>
      <c r="AQ1131" s="159"/>
    </row>
    <row r="1132" spans="2:43" ht="21" customHeight="1">
      <c r="B1132" s="25" t="s">
        <v>5153</v>
      </c>
      <c r="C1132" s="6" t="s">
        <v>83</v>
      </c>
      <c r="D1132" s="1" t="s">
        <v>3270</v>
      </c>
      <c r="E1132" s="1" t="s">
        <v>3271</v>
      </c>
      <c r="F1132" s="1" t="s">
        <v>3272</v>
      </c>
      <c r="G1132" s="1" t="s">
        <v>3273</v>
      </c>
      <c r="H1132" s="18">
        <v>130942</v>
      </c>
      <c r="I1132" s="18">
        <v>117965.77</v>
      </c>
      <c r="J1132" s="3">
        <v>26076.11</v>
      </c>
      <c r="K1132" s="3">
        <v>85840.129316239327</v>
      </c>
      <c r="L1132" s="3" t="s">
        <v>3274</v>
      </c>
      <c r="M1132" s="1" t="s">
        <v>1899</v>
      </c>
      <c r="N1132" s="1" t="s">
        <v>1900</v>
      </c>
      <c r="O1132" s="1" t="s">
        <v>3262</v>
      </c>
      <c r="P1132" s="1" t="s">
        <v>3263</v>
      </c>
      <c r="Q1132" s="1" t="s">
        <v>1929</v>
      </c>
      <c r="R1132" s="2">
        <v>0.17</v>
      </c>
      <c r="S1132" s="1" t="s">
        <v>3166</v>
      </c>
      <c r="T1132" s="1" t="s">
        <v>67</v>
      </c>
      <c r="Y1132" s="212">
        <v>1</v>
      </c>
      <c r="Z1132" s="24">
        <v>130942</v>
      </c>
      <c r="AA1132" s="20">
        <v>2018.3</v>
      </c>
      <c r="AL1132" s="24"/>
      <c r="AN1132" s="20">
        <f t="shared" si="74"/>
        <v>130942</v>
      </c>
      <c r="AO1132" s="20">
        <f t="shared" si="75"/>
        <v>0</v>
      </c>
      <c r="AP1132" s="212">
        <f t="shared" si="76"/>
        <v>1</v>
      </c>
      <c r="AQ1132" s="159"/>
    </row>
    <row r="1133" spans="2:43" ht="21" customHeight="1">
      <c r="B1133" s="25" t="s">
        <v>5153</v>
      </c>
      <c r="C1133" s="6" t="s">
        <v>83</v>
      </c>
      <c r="D1133" s="1" t="s">
        <v>3270</v>
      </c>
      <c r="E1133" s="1" t="s">
        <v>3271</v>
      </c>
      <c r="F1133" s="1" t="s">
        <v>3272</v>
      </c>
      <c r="G1133" s="1" t="s">
        <v>3273</v>
      </c>
      <c r="H1133" s="18">
        <v>130942</v>
      </c>
      <c r="I1133" s="18">
        <v>117965.77</v>
      </c>
      <c r="J1133" s="3">
        <v>91889.66</v>
      </c>
      <c r="K1133" s="3">
        <v>39052.339999999997</v>
      </c>
      <c r="L1133" s="3" t="s">
        <v>3275</v>
      </c>
      <c r="M1133" s="1" t="s">
        <v>1899</v>
      </c>
      <c r="N1133" s="1" t="s">
        <v>1900</v>
      </c>
      <c r="O1133" s="1" t="s">
        <v>73</v>
      </c>
      <c r="P1133" s="1" t="s">
        <v>6694</v>
      </c>
      <c r="Q1133" s="1" t="s">
        <v>1929</v>
      </c>
      <c r="R1133" s="2">
        <v>0.11</v>
      </c>
      <c r="S1133" s="1" t="s">
        <v>3166</v>
      </c>
      <c r="Y1133" s="212"/>
      <c r="Z1133" s="24"/>
      <c r="AL1133" s="24"/>
      <c r="AN1133" s="20">
        <f t="shared" si="74"/>
        <v>0</v>
      </c>
      <c r="AO1133" s="20">
        <f t="shared" si="75"/>
        <v>130942</v>
      </c>
      <c r="AP1133" s="212">
        <f t="shared" si="76"/>
        <v>0</v>
      </c>
      <c r="AQ1133" s="159"/>
    </row>
    <row r="1134" spans="2:43" ht="21" customHeight="1">
      <c r="B1134" s="25" t="s">
        <v>5144</v>
      </c>
      <c r="C1134" s="6" t="s">
        <v>3276</v>
      </c>
      <c r="D1134" s="1" t="s">
        <v>3277</v>
      </c>
      <c r="E1134" s="1" t="s">
        <v>3278</v>
      </c>
      <c r="F1134" s="1" t="s">
        <v>3279</v>
      </c>
      <c r="G1134" s="1" t="s">
        <v>3280</v>
      </c>
      <c r="H1134" s="18">
        <v>168486</v>
      </c>
      <c r="I1134" s="18">
        <v>151789.19</v>
      </c>
      <c r="J1134" s="3">
        <v>13358.9</v>
      </c>
      <c r="K1134" s="3">
        <v>130646.22820512822</v>
      </c>
      <c r="L1134" s="1" t="s">
        <v>3281</v>
      </c>
      <c r="M1134" s="1" t="s">
        <v>1899</v>
      </c>
      <c r="N1134" s="1" t="s">
        <v>1900</v>
      </c>
      <c r="O1134" s="1" t="s">
        <v>73</v>
      </c>
      <c r="P1134" s="1" t="s">
        <v>6694</v>
      </c>
      <c r="Q1134" s="1" t="s">
        <v>1929</v>
      </c>
      <c r="R1134" s="2">
        <v>0.17</v>
      </c>
      <c r="S1134" s="1" t="s">
        <v>3166</v>
      </c>
      <c r="T1134" s="1" t="s">
        <v>67</v>
      </c>
      <c r="Y1134" s="212">
        <v>1</v>
      </c>
      <c r="Z1134" s="24">
        <v>168486</v>
      </c>
      <c r="AA1134" s="20">
        <v>2018.3</v>
      </c>
      <c r="AL1134" s="24"/>
      <c r="AN1134" s="20">
        <f t="shared" si="74"/>
        <v>168486</v>
      </c>
      <c r="AO1134" s="20">
        <f t="shared" si="75"/>
        <v>0</v>
      </c>
      <c r="AP1134" s="212">
        <f t="shared" si="76"/>
        <v>1</v>
      </c>
      <c r="AQ1134" s="159"/>
    </row>
    <row r="1135" spans="2:43" ht="21" customHeight="1">
      <c r="B1135" s="25" t="s">
        <v>5144</v>
      </c>
      <c r="C1135" s="6" t="s">
        <v>3276</v>
      </c>
      <c r="D1135" s="1" t="s">
        <v>3277</v>
      </c>
      <c r="E1135" s="1" t="s">
        <v>3278</v>
      </c>
      <c r="F1135" s="1" t="s">
        <v>3279</v>
      </c>
      <c r="G1135" s="1" t="s">
        <v>3280</v>
      </c>
      <c r="H1135" s="18">
        <v>168486</v>
      </c>
      <c r="I1135" s="18">
        <v>151789.19</v>
      </c>
      <c r="J1135" s="3">
        <v>138430.29</v>
      </c>
      <c r="K1135" s="3">
        <v>30055.709999999992</v>
      </c>
      <c r="L1135" s="1" t="s">
        <v>3282</v>
      </c>
      <c r="M1135" s="1" t="s">
        <v>1899</v>
      </c>
      <c r="N1135" s="1" t="s">
        <v>1900</v>
      </c>
      <c r="O1135" s="1" t="s">
        <v>3262</v>
      </c>
      <c r="P1135" s="1" t="s">
        <v>3263</v>
      </c>
      <c r="Q1135" s="1" t="s">
        <v>1929</v>
      </c>
      <c r="R1135" s="2">
        <v>0.11</v>
      </c>
      <c r="S1135" s="1" t="s">
        <v>3166</v>
      </c>
      <c r="Y1135" s="212"/>
      <c r="Z1135" s="24"/>
      <c r="AL1135" s="24"/>
      <c r="AN1135" s="20">
        <f t="shared" si="74"/>
        <v>0</v>
      </c>
      <c r="AO1135" s="20">
        <f t="shared" si="75"/>
        <v>168486</v>
      </c>
      <c r="AP1135" s="212">
        <f t="shared" si="76"/>
        <v>0</v>
      </c>
      <c r="AQ1135" s="159"/>
    </row>
    <row r="1136" spans="2:43" ht="21" customHeight="1">
      <c r="B1136" s="25" t="s">
        <v>5150</v>
      </c>
      <c r="C1136" s="6" t="s">
        <v>3283</v>
      </c>
      <c r="D1136" s="1" t="s">
        <v>3284</v>
      </c>
      <c r="E1136" s="1" t="s">
        <v>3285</v>
      </c>
      <c r="F1136" s="1" t="s">
        <v>3286</v>
      </c>
      <c r="G1136" s="1" t="s">
        <v>3287</v>
      </c>
      <c r="H1136" s="18">
        <v>176171</v>
      </c>
      <c r="I1136" s="18">
        <v>158712.60999999999</v>
      </c>
      <c r="J1136" s="3">
        <v>20038.349999999999</v>
      </c>
      <c r="K1136" s="3">
        <v>130535.15427350427</v>
      </c>
      <c r="L1136" s="1" t="s">
        <v>3288</v>
      </c>
      <c r="M1136" s="1" t="s">
        <v>1899</v>
      </c>
      <c r="N1136" s="1" t="s">
        <v>1900</v>
      </c>
      <c r="O1136" s="1" t="s">
        <v>73</v>
      </c>
      <c r="P1136" s="1" t="s">
        <v>6694</v>
      </c>
      <c r="Q1136" s="1" t="s">
        <v>1929</v>
      </c>
      <c r="R1136" s="2">
        <v>0.17</v>
      </c>
      <c r="S1136" s="1" t="s">
        <v>3166</v>
      </c>
      <c r="T1136" s="1" t="s">
        <v>67</v>
      </c>
      <c r="Y1136" s="212">
        <v>1</v>
      </c>
      <c r="Z1136" s="24">
        <v>176171</v>
      </c>
      <c r="AA1136" s="20">
        <v>2018.3</v>
      </c>
      <c r="AL1136" s="24"/>
      <c r="AN1136" s="20">
        <f t="shared" si="74"/>
        <v>176171</v>
      </c>
      <c r="AO1136" s="20">
        <f t="shared" si="75"/>
        <v>0</v>
      </c>
      <c r="AP1136" s="212">
        <f t="shared" si="76"/>
        <v>1</v>
      </c>
      <c r="AQ1136" s="159"/>
    </row>
    <row r="1137" spans="2:43" ht="21" customHeight="1">
      <c r="B1137" s="25" t="s">
        <v>5150</v>
      </c>
      <c r="C1137" s="6" t="s">
        <v>3283</v>
      </c>
      <c r="D1137" s="1" t="s">
        <v>3284</v>
      </c>
      <c r="E1137" s="1" t="s">
        <v>3285</v>
      </c>
      <c r="F1137" s="1" t="s">
        <v>3286</v>
      </c>
      <c r="G1137" s="1" t="s">
        <v>3287</v>
      </c>
      <c r="H1137" s="18">
        <v>176171</v>
      </c>
      <c r="I1137" s="18">
        <v>158712.60999999999</v>
      </c>
      <c r="J1137" s="3">
        <v>138674.26</v>
      </c>
      <c r="K1137" s="3">
        <v>37496.739999999991</v>
      </c>
      <c r="L1137" s="1" t="s">
        <v>3289</v>
      </c>
      <c r="M1137" s="1" t="s">
        <v>1899</v>
      </c>
      <c r="N1137" s="1" t="s">
        <v>1900</v>
      </c>
      <c r="O1137" s="1" t="s">
        <v>3262</v>
      </c>
      <c r="P1137" s="1" t="s">
        <v>3263</v>
      </c>
      <c r="Q1137" s="1" t="s">
        <v>1929</v>
      </c>
      <c r="R1137" s="2">
        <v>0.11</v>
      </c>
      <c r="S1137" s="1" t="s">
        <v>3166</v>
      </c>
      <c r="Y1137" s="212"/>
      <c r="Z1137" s="24"/>
      <c r="AL1137" s="24"/>
      <c r="AN1137" s="20">
        <f t="shared" si="74"/>
        <v>0</v>
      </c>
      <c r="AO1137" s="20">
        <f t="shared" si="75"/>
        <v>176171</v>
      </c>
      <c r="AP1137" s="212">
        <f t="shared" si="76"/>
        <v>0</v>
      </c>
      <c r="AQ1137" s="159"/>
    </row>
    <row r="1138" spans="2:43" ht="21" customHeight="1">
      <c r="B1138" s="25" t="s">
        <v>5139</v>
      </c>
      <c r="C1138" s="6" t="s">
        <v>3290</v>
      </c>
      <c r="D1138" s="1" t="s">
        <v>5088</v>
      </c>
      <c r="E1138" s="1" t="s">
        <v>3291</v>
      </c>
      <c r="F1138" s="1" t="s">
        <v>3292</v>
      </c>
      <c r="G1138" s="1" t="s">
        <v>3293</v>
      </c>
      <c r="H1138" s="18">
        <v>155531</v>
      </c>
      <c r="I1138" s="18">
        <v>140118.01999999999</v>
      </c>
      <c r="J1138" s="3">
        <v>24339.72</v>
      </c>
      <c r="K1138" s="3">
        <v>108592.75863247865</v>
      </c>
      <c r="L1138" s="1" t="s">
        <v>3294</v>
      </c>
      <c r="M1138" s="1" t="s">
        <v>1899</v>
      </c>
      <c r="N1138" s="1" t="s">
        <v>1900</v>
      </c>
      <c r="O1138" s="1" t="s">
        <v>73</v>
      </c>
      <c r="P1138" s="1" t="s">
        <v>6694</v>
      </c>
      <c r="Q1138" s="1" t="s">
        <v>1929</v>
      </c>
      <c r="R1138" s="2">
        <v>0.17</v>
      </c>
      <c r="S1138" s="1" t="s">
        <v>3166</v>
      </c>
      <c r="T1138" s="1" t="s">
        <v>67</v>
      </c>
      <c r="Y1138" s="212">
        <v>1</v>
      </c>
      <c r="Z1138" s="24">
        <v>155531</v>
      </c>
      <c r="AA1138" s="20">
        <v>2018.3</v>
      </c>
      <c r="AL1138" s="24"/>
      <c r="AN1138" s="20">
        <f t="shared" si="74"/>
        <v>155531</v>
      </c>
      <c r="AO1138" s="20">
        <f t="shared" si="75"/>
        <v>0</v>
      </c>
      <c r="AP1138" s="212">
        <f t="shared" si="76"/>
        <v>1</v>
      </c>
      <c r="AQ1138" s="159"/>
    </row>
    <row r="1139" spans="2:43" ht="21" customHeight="1">
      <c r="B1139" s="25" t="s">
        <v>5139</v>
      </c>
      <c r="C1139" s="6" t="s">
        <v>3290</v>
      </c>
      <c r="D1139" s="1" t="s">
        <v>5088</v>
      </c>
      <c r="E1139" s="1" t="s">
        <v>3291</v>
      </c>
      <c r="F1139" s="1" t="s">
        <v>3292</v>
      </c>
      <c r="G1139" s="1" t="s">
        <v>3293</v>
      </c>
      <c r="H1139" s="18">
        <v>155531</v>
      </c>
      <c r="I1139" s="18">
        <v>140118.01999999999</v>
      </c>
      <c r="J1139" s="3">
        <v>115778.3</v>
      </c>
      <c r="K1139" s="3">
        <v>39752.699999999997</v>
      </c>
      <c r="L1139" s="1" t="s">
        <v>3295</v>
      </c>
      <c r="M1139" s="1" t="s">
        <v>1899</v>
      </c>
      <c r="N1139" s="1" t="s">
        <v>1900</v>
      </c>
      <c r="O1139" s="1" t="s">
        <v>3262</v>
      </c>
      <c r="P1139" s="1" t="s">
        <v>3263</v>
      </c>
      <c r="Q1139" s="1" t="s">
        <v>1929</v>
      </c>
      <c r="R1139" s="2">
        <v>0.11</v>
      </c>
      <c r="S1139" s="1" t="s">
        <v>3166</v>
      </c>
      <c r="Y1139" s="212"/>
      <c r="Z1139" s="24"/>
      <c r="AL1139" s="24"/>
      <c r="AN1139" s="20">
        <f t="shared" si="74"/>
        <v>0</v>
      </c>
      <c r="AO1139" s="20">
        <f t="shared" si="75"/>
        <v>155531</v>
      </c>
      <c r="AP1139" s="212">
        <f t="shared" si="76"/>
        <v>0</v>
      </c>
      <c r="AQ1139" s="159"/>
    </row>
    <row r="1140" spans="2:43" ht="21" customHeight="1">
      <c r="B1140" s="25" t="s">
        <v>5115</v>
      </c>
      <c r="C1140" s="6" t="s">
        <v>3296</v>
      </c>
      <c r="D1140" s="1" t="s">
        <v>3297</v>
      </c>
      <c r="E1140" s="1" t="s">
        <v>3298</v>
      </c>
      <c r="F1140" s="1" t="s">
        <v>3299</v>
      </c>
      <c r="G1140" s="1" t="s">
        <v>3300</v>
      </c>
      <c r="H1140" s="18">
        <v>87419</v>
      </c>
      <c r="I1140" s="18">
        <v>78755.86</v>
      </c>
      <c r="J1140" s="3">
        <v>78755.86</v>
      </c>
      <c r="K1140" s="3">
        <v>0</v>
      </c>
      <c r="L1140" s="1">
        <v>2018.2</v>
      </c>
      <c r="M1140" s="1" t="s">
        <v>1899</v>
      </c>
      <c r="N1140" s="1" t="s">
        <v>1900</v>
      </c>
      <c r="O1140" s="1" t="s">
        <v>73</v>
      </c>
      <c r="P1140" s="1" t="s">
        <v>6694</v>
      </c>
      <c r="Q1140" s="1" t="s">
        <v>1929</v>
      </c>
      <c r="R1140" s="2">
        <v>0.11</v>
      </c>
      <c r="S1140" s="1" t="s">
        <v>3166</v>
      </c>
      <c r="T1140" s="1" t="s">
        <v>67</v>
      </c>
      <c r="Y1140" s="212"/>
      <c r="Z1140" s="24">
        <v>87419</v>
      </c>
      <c r="AA1140" s="20">
        <v>2018.2</v>
      </c>
      <c r="AL1140" s="24"/>
      <c r="AN1140" s="20">
        <f t="shared" si="74"/>
        <v>87419</v>
      </c>
      <c r="AO1140" s="20">
        <f t="shared" si="75"/>
        <v>0</v>
      </c>
      <c r="AP1140" s="212">
        <f t="shared" si="76"/>
        <v>1</v>
      </c>
      <c r="AQ1140" s="159"/>
    </row>
    <row r="1141" spans="2:43" ht="21" customHeight="1">
      <c r="B1141" s="25" t="s">
        <v>5151</v>
      </c>
      <c r="C1141" s="6" t="s">
        <v>79</v>
      </c>
      <c r="D1141" s="1" t="s">
        <v>3301</v>
      </c>
      <c r="E1141" s="1" t="s">
        <v>3302</v>
      </c>
      <c r="F1141" s="1" t="s">
        <v>3303</v>
      </c>
      <c r="G1141" s="1" t="s">
        <v>3304</v>
      </c>
      <c r="H1141" s="18">
        <v>95036</v>
      </c>
      <c r="I1141" s="18">
        <v>85618.02</v>
      </c>
      <c r="J1141" s="3">
        <v>21330.63</v>
      </c>
      <c r="K1141" s="3">
        <v>59896.720427350432</v>
      </c>
      <c r="L1141" s="1" t="s">
        <v>3305</v>
      </c>
      <c r="M1141" s="1" t="s">
        <v>1899</v>
      </c>
      <c r="N1141" s="1" t="s">
        <v>1900</v>
      </c>
      <c r="O1141" s="1" t="s">
        <v>73</v>
      </c>
      <c r="P1141" s="1" t="s">
        <v>6694</v>
      </c>
      <c r="Q1141" s="1" t="s">
        <v>1929</v>
      </c>
      <c r="R1141" s="2">
        <v>0.17</v>
      </c>
      <c r="S1141" s="1" t="s">
        <v>3166</v>
      </c>
      <c r="T1141" s="1" t="s">
        <v>67</v>
      </c>
      <c r="Y1141" s="212">
        <v>1</v>
      </c>
      <c r="Z1141" s="24">
        <v>95036</v>
      </c>
      <c r="AA1141" s="20">
        <v>2018.3</v>
      </c>
      <c r="AL1141" s="24"/>
      <c r="AN1141" s="20">
        <f t="shared" si="74"/>
        <v>95036</v>
      </c>
      <c r="AO1141" s="20">
        <f t="shared" si="75"/>
        <v>0</v>
      </c>
      <c r="AP1141" s="212">
        <f t="shared" si="76"/>
        <v>1</v>
      </c>
      <c r="AQ1141" s="159"/>
    </row>
    <row r="1142" spans="2:43" ht="21" customHeight="1">
      <c r="B1142" s="25" t="s">
        <v>5151</v>
      </c>
      <c r="C1142" s="6" t="s">
        <v>79</v>
      </c>
      <c r="D1142" s="1" t="s">
        <v>3301</v>
      </c>
      <c r="E1142" s="1" t="s">
        <v>3302</v>
      </c>
      <c r="F1142" s="1" t="s">
        <v>3303</v>
      </c>
      <c r="G1142" s="1" t="s">
        <v>3304</v>
      </c>
      <c r="H1142" s="18">
        <v>95036</v>
      </c>
      <c r="I1142" s="18">
        <v>85618.02</v>
      </c>
      <c r="J1142" s="3">
        <v>64287.39</v>
      </c>
      <c r="K1142" s="3">
        <v>30748.61</v>
      </c>
      <c r="L1142" s="1" t="s">
        <v>3306</v>
      </c>
      <c r="M1142" s="1" t="s">
        <v>1899</v>
      </c>
      <c r="N1142" s="1" t="s">
        <v>1900</v>
      </c>
      <c r="O1142" s="1" t="s">
        <v>3262</v>
      </c>
      <c r="P1142" s="1" t="s">
        <v>3263</v>
      </c>
      <c r="Q1142" s="1" t="s">
        <v>1929</v>
      </c>
      <c r="R1142" s="2">
        <v>0.11</v>
      </c>
      <c r="S1142" s="1" t="s">
        <v>3166</v>
      </c>
      <c r="Y1142" s="212"/>
      <c r="Z1142" s="24"/>
      <c r="AL1142" s="24"/>
      <c r="AN1142" s="20">
        <f t="shared" si="74"/>
        <v>0</v>
      </c>
      <c r="AO1142" s="20">
        <f t="shared" si="75"/>
        <v>95036</v>
      </c>
      <c r="AP1142" s="212">
        <f t="shared" si="76"/>
        <v>0</v>
      </c>
      <c r="AQ1142" s="159"/>
    </row>
    <row r="1143" spans="2:43" ht="21" customHeight="1">
      <c r="B1143" s="25" t="s">
        <v>5142</v>
      </c>
      <c r="C1143" s="6" t="s">
        <v>3307</v>
      </c>
      <c r="D1143" s="1" t="s">
        <v>3308</v>
      </c>
      <c r="E1143" s="1" t="s">
        <v>3309</v>
      </c>
      <c r="F1143" s="1" t="s">
        <v>3310</v>
      </c>
      <c r="G1143" s="1" t="s">
        <v>3311</v>
      </c>
      <c r="H1143" s="18">
        <v>118328</v>
      </c>
      <c r="I1143" s="18">
        <v>106601.8</v>
      </c>
      <c r="J1143" s="3">
        <v>26433</v>
      </c>
      <c r="K1143" s="3">
        <v>74702.042735042734</v>
      </c>
      <c r="L1143" s="1" t="s">
        <v>3312</v>
      </c>
      <c r="M1143" s="1" t="s">
        <v>1899</v>
      </c>
      <c r="N1143" s="1" t="s">
        <v>1900</v>
      </c>
      <c r="O1143" s="1" t="s">
        <v>73</v>
      </c>
      <c r="P1143" s="1" t="s">
        <v>6694</v>
      </c>
      <c r="Q1143" s="1" t="s">
        <v>1929</v>
      </c>
      <c r="R1143" s="2">
        <v>0.17</v>
      </c>
      <c r="S1143" s="1" t="s">
        <v>3166</v>
      </c>
      <c r="T1143" s="1" t="s">
        <v>67</v>
      </c>
      <c r="Y1143" s="212">
        <v>1</v>
      </c>
      <c r="Z1143" s="24">
        <v>118328</v>
      </c>
      <c r="AA1143" s="20">
        <v>2018.3</v>
      </c>
      <c r="AL1143" s="24"/>
      <c r="AN1143" s="20">
        <f t="shared" si="74"/>
        <v>118328</v>
      </c>
      <c r="AO1143" s="20">
        <f t="shared" si="75"/>
        <v>0</v>
      </c>
      <c r="AP1143" s="212">
        <f t="shared" si="76"/>
        <v>1</v>
      </c>
      <c r="AQ1143" s="159"/>
    </row>
    <row r="1144" spans="2:43" ht="21" customHeight="1">
      <c r="B1144" s="25" t="s">
        <v>5142</v>
      </c>
      <c r="C1144" s="6" t="s">
        <v>3307</v>
      </c>
      <c r="D1144" s="1" t="s">
        <v>3308</v>
      </c>
      <c r="E1144" s="1" t="s">
        <v>3309</v>
      </c>
      <c r="F1144" s="1" t="s">
        <v>3310</v>
      </c>
      <c r="G1144" s="1" t="s">
        <v>3311</v>
      </c>
      <c r="H1144" s="18">
        <v>118328</v>
      </c>
      <c r="I1144" s="18">
        <v>106601.8</v>
      </c>
      <c r="J1144" s="3">
        <v>80168.800000000003</v>
      </c>
      <c r="K1144" s="3">
        <v>38159.199999999997</v>
      </c>
      <c r="L1144" s="1" t="s">
        <v>3313</v>
      </c>
      <c r="M1144" s="1" t="s">
        <v>1899</v>
      </c>
      <c r="N1144" s="1" t="s">
        <v>1900</v>
      </c>
      <c r="O1144" s="1" t="s">
        <v>3262</v>
      </c>
      <c r="P1144" s="1" t="s">
        <v>3263</v>
      </c>
      <c r="Q1144" s="1" t="s">
        <v>1929</v>
      </c>
      <c r="R1144" s="2">
        <v>0.11</v>
      </c>
      <c r="S1144" s="1" t="s">
        <v>3166</v>
      </c>
      <c r="Y1144" s="212"/>
      <c r="Z1144" s="24"/>
      <c r="AL1144" s="24"/>
      <c r="AN1144" s="20">
        <f t="shared" si="74"/>
        <v>0</v>
      </c>
      <c r="AO1144" s="20">
        <f t="shared" si="75"/>
        <v>118328</v>
      </c>
      <c r="AP1144" s="212">
        <f t="shared" si="76"/>
        <v>0</v>
      </c>
      <c r="AQ1144" s="159"/>
    </row>
    <row r="1145" spans="2:43" ht="21" customHeight="1">
      <c r="B1145" s="25" t="s">
        <v>5138</v>
      </c>
      <c r="C1145" s="6" t="s">
        <v>3314</v>
      </c>
      <c r="D1145" s="1" t="s">
        <v>3315</v>
      </c>
      <c r="E1145" s="1" t="s">
        <v>3316</v>
      </c>
      <c r="F1145" s="1" t="s">
        <v>3317</v>
      </c>
      <c r="G1145" s="1" t="s">
        <v>3318</v>
      </c>
      <c r="H1145" s="18">
        <v>145576</v>
      </c>
      <c r="I1145" s="18">
        <v>131149.54999999999</v>
      </c>
      <c r="J1145" s="3">
        <v>28628.63</v>
      </c>
      <c r="K1145" s="3">
        <v>95795.30162393162</v>
      </c>
      <c r="L1145" s="1" t="s">
        <v>3319</v>
      </c>
      <c r="M1145" s="1" t="s">
        <v>1899</v>
      </c>
      <c r="N1145" s="1" t="s">
        <v>1900</v>
      </c>
      <c r="O1145" s="1" t="s">
        <v>73</v>
      </c>
      <c r="P1145" s="1" t="s">
        <v>6694</v>
      </c>
      <c r="Q1145" s="1" t="s">
        <v>1929</v>
      </c>
      <c r="R1145" s="2">
        <v>0.17</v>
      </c>
      <c r="S1145" s="1" t="s">
        <v>3166</v>
      </c>
      <c r="T1145" s="1" t="s">
        <v>67</v>
      </c>
      <c r="Y1145" s="212">
        <v>1</v>
      </c>
      <c r="Z1145" s="24">
        <v>145576</v>
      </c>
      <c r="AA1145" s="20">
        <v>2018.3</v>
      </c>
      <c r="AL1145" s="24"/>
      <c r="AN1145" s="20">
        <f t="shared" si="74"/>
        <v>145576</v>
      </c>
      <c r="AO1145" s="20">
        <f t="shared" si="75"/>
        <v>0</v>
      </c>
      <c r="AP1145" s="212">
        <f t="shared" si="76"/>
        <v>1</v>
      </c>
      <c r="AQ1145" s="159"/>
    </row>
    <row r="1146" spans="2:43" ht="21" customHeight="1">
      <c r="B1146" s="25" t="s">
        <v>5138</v>
      </c>
      <c r="C1146" s="6" t="s">
        <v>3314</v>
      </c>
      <c r="D1146" s="1" t="s">
        <v>3315</v>
      </c>
      <c r="E1146" s="1" t="s">
        <v>3316</v>
      </c>
      <c r="F1146" s="1" t="s">
        <v>3317</v>
      </c>
      <c r="G1146" s="1" t="s">
        <v>3318</v>
      </c>
      <c r="H1146" s="18">
        <v>145576</v>
      </c>
      <c r="I1146" s="18">
        <v>131149.54999999999</v>
      </c>
      <c r="J1146" s="3">
        <v>102520.92</v>
      </c>
      <c r="K1146" s="3">
        <v>43055.08</v>
      </c>
      <c r="L1146" s="1" t="s">
        <v>3320</v>
      </c>
      <c r="M1146" s="1" t="s">
        <v>1899</v>
      </c>
      <c r="N1146" s="1" t="s">
        <v>1900</v>
      </c>
      <c r="O1146" s="1" t="s">
        <v>3262</v>
      </c>
      <c r="P1146" s="1" t="s">
        <v>3263</v>
      </c>
      <c r="Q1146" s="1" t="s">
        <v>1929</v>
      </c>
      <c r="R1146" s="2">
        <v>0.11</v>
      </c>
      <c r="S1146" s="1" t="s">
        <v>3166</v>
      </c>
      <c r="Y1146" s="212"/>
      <c r="Z1146" s="24"/>
      <c r="AL1146" s="24"/>
      <c r="AN1146" s="20">
        <f t="shared" si="74"/>
        <v>0</v>
      </c>
      <c r="AO1146" s="20">
        <f t="shared" si="75"/>
        <v>145576</v>
      </c>
      <c r="AP1146" s="212">
        <f t="shared" si="76"/>
        <v>0</v>
      </c>
      <c r="AQ1146" s="159"/>
    </row>
    <row r="1147" spans="2:43" ht="21" customHeight="1">
      <c r="B1147" s="25" t="s">
        <v>5141</v>
      </c>
      <c r="C1147" s="6" t="s">
        <v>3321</v>
      </c>
      <c r="D1147" s="1" t="s">
        <v>3322</v>
      </c>
      <c r="E1147" s="1" t="s">
        <v>3323</v>
      </c>
      <c r="F1147" s="1" t="s">
        <v>3324</v>
      </c>
      <c r="G1147" s="1" t="s">
        <v>3325</v>
      </c>
      <c r="H1147" s="18">
        <v>112681</v>
      </c>
      <c r="I1147" s="18">
        <v>101514.41</v>
      </c>
      <c r="J1147" s="3">
        <v>18843.080000000002</v>
      </c>
      <c r="K1147" s="3">
        <v>77465.467008547013</v>
      </c>
      <c r="L1147" s="1" t="s">
        <v>3326</v>
      </c>
      <c r="M1147" s="1" t="s">
        <v>1899</v>
      </c>
      <c r="N1147" s="1" t="s">
        <v>1900</v>
      </c>
      <c r="O1147" s="1" t="s">
        <v>73</v>
      </c>
      <c r="P1147" s="1" t="s">
        <v>6694</v>
      </c>
      <c r="Q1147" s="1" t="s">
        <v>1929</v>
      </c>
      <c r="R1147" s="2">
        <v>0.17</v>
      </c>
      <c r="S1147" s="1" t="s">
        <v>3166</v>
      </c>
      <c r="T1147" s="1" t="s">
        <v>67</v>
      </c>
      <c r="Y1147" s="212">
        <v>1</v>
      </c>
      <c r="Z1147" s="24">
        <v>112681</v>
      </c>
      <c r="AA1147" s="20">
        <v>2018.3</v>
      </c>
      <c r="AL1147" s="24"/>
      <c r="AN1147" s="20">
        <f t="shared" si="74"/>
        <v>112681</v>
      </c>
      <c r="AO1147" s="20">
        <f t="shared" si="75"/>
        <v>0</v>
      </c>
      <c r="AP1147" s="212">
        <f t="shared" si="76"/>
        <v>1</v>
      </c>
      <c r="AQ1147" s="159"/>
    </row>
    <row r="1148" spans="2:43" ht="21" customHeight="1">
      <c r="B1148" s="25" t="s">
        <v>5141</v>
      </c>
      <c r="C1148" s="6" t="s">
        <v>3321</v>
      </c>
      <c r="D1148" s="1" t="s">
        <v>3322</v>
      </c>
      <c r="E1148" s="1" t="s">
        <v>3323</v>
      </c>
      <c r="F1148" s="1" t="s">
        <v>3324</v>
      </c>
      <c r="G1148" s="1" t="s">
        <v>3325</v>
      </c>
      <c r="H1148" s="18">
        <v>112681</v>
      </c>
      <c r="I1148" s="18">
        <v>101514.41</v>
      </c>
      <c r="J1148" s="3">
        <v>82671.33</v>
      </c>
      <c r="K1148" s="3">
        <v>30009.67</v>
      </c>
      <c r="L1148" s="1" t="s">
        <v>3327</v>
      </c>
      <c r="M1148" s="1" t="s">
        <v>1899</v>
      </c>
      <c r="N1148" s="1" t="s">
        <v>1900</v>
      </c>
      <c r="O1148" s="1" t="s">
        <v>73</v>
      </c>
      <c r="P1148" s="1" t="s">
        <v>6694</v>
      </c>
      <c r="Q1148" s="1" t="s">
        <v>1929</v>
      </c>
      <c r="R1148" s="2">
        <v>0.11</v>
      </c>
      <c r="S1148" s="1" t="s">
        <v>3166</v>
      </c>
      <c r="Y1148" s="212"/>
      <c r="Z1148" s="24"/>
      <c r="AL1148" s="24"/>
      <c r="AN1148" s="20">
        <f t="shared" si="74"/>
        <v>0</v>
      </c>
      <c r="AO1148" s="20">
        <f t="shared" si="75"/>
        <v>112681</v>
      </c>
      <c r="AP1148" s="212">
        <f t="shared" si="76"/>
        <v>0</v>
      </c>
      <c r="AQ1148" s="159"/>
    </row>
    <row r="1149" spans="2:43" ht="21" customHeight="1">
      <c r="B1149" s="25" t="s">
        <v>5145</v>
      </c>
      <c r="C1149" s="6" t="s">
        <v>3328</v>
      </c>
      <c r="D1149" s="1" t="s">
        <v>3329</v>
      </c>
      <c r="E1149" s="1" t="s">
        <v>3330</v>
      </c>
      <c r="F1149" s="1" t="s">
        <v>3331</v>
      </c>
      <c r="G1149" s="1" t="s">
        <v>3332</v>
      </c>
      <c r="H1149" s="18">
        <v>177864</v>
      </c>
      <c r="I1149" s="18">
        <v>160237.84</v>
      </c>
      <c r="J1149" s="3">
        <v>22163.67</v>
      </c>
      <c r="K1149" s="3">
        <v>129856.84282051284</v>
      </c>
      <c r="L1149" s="1" t="s">
        <v>3333</v>
      </c>
      <c r="M1149" s="1" t="s">
        <v>1899</v>
      </c>
      <c r="N1149" s="1" t="s">
        <v>1900</v>
      </c>
      <c r="O1149" s="1" t="s">
        <v>3262</v>
      </c>
      <c r="P1149" s="1" t="s">
        <v>3263</v>
      </c>
      <c r="Q1149" s="1" t="s">
        <v>1929</v>
      </c>
      <c r="R1149" s="2">
        <v>0.17</v>
      </c>
      <c r="S1149" s="1" t="s">
        <v>3166</v>
      </c>
      <c r="T1149" s="1" t="s">
        <v>67</v>
      </c>
      <c r="Y1149" s="212">
        <v>1</v>
      </c>
      <c r="Z1149" s="24">
        <v>177864</v>
      </c>
      <c r="AA1149" s="20">
        <v>2018.3</v>
      </c>
      <c r="AL1149" s="24"/>
      <c r="AN1149" s="20">
        <f t="shared" si="74"/>
        <v>177864</v>
      </c>
      <c r="AO1149" s="20">
        <f t="shared" si="75"/>
        <v>0</v>
      </c>
      <c r="AP1149" s="212">
        <f t="shared" si="76"/>
        <v>1</v>
      </c>
      <c r="AQ1149" s="159"/>
    </row>
    <row r="1150" spans="2:43" ht="21" customHeight="1">
      <c r="B1150" s="25" t="s">
        <v>5145</v>
      </c>
      <c r="C1150" s="6" t="s">
        <v>3328</v>
      </c>
      <c r="D1150" s="1" t="s">
        <v>3329</v>
      </c>
      <c r="E1150" s="1" t="s">
        <v>3330</v>
      </c>
      <c r="F1150" s="1" t="s">
        <v>3331</v>
      </c>
      <c r="G1150" s="1" t="s">
        <v>3332</v>
      </c>
      <c r="H1150" s="18">
        <v>177864</v>
      </c>
      <c r="I1150" s="18">
        <v>160237.84</v>
      </c>
      <c r="J1150" s="3">
        <v>138074.17000000001</v>
      </c>
      <c r="K1150" s="3">
        <v>39789.829999999987</v>
      </c>
      <c r="L1150" s="1" t="s">
        <v>3334</v>
      </c>
      <c r="M1150" s="1" t="s">
        <v>1899</v>
      </c>
      <c r="N1150" s="1" t="s">
        <v>1900</v>
      </c>
      <c r="O1150" s="1" t="s">
        <v>73</v>
      </c>
      <c r="P1150" s="1" t="s">
        <v>6694</v>
      </c>
      <c r="Q1150" s="1" t="s">
        <v>1929</v>
      </c>
      <c r="R1150" s="2">
        <v>0.11</v>
      </c>
      <c r="S1150" s="1" t="s">
        <v>3166</v>
      </c>
      <c r="Y1150" s="212"/>
      <c r="Z1150" s="24"/>
      <c r="AL1150" s="24"/>
      <c r="AN1150" s="20">
        <f t="shared" si="74"/>
        <v>0</v>
      </c>
      <c r="AO1150" s="20">
        <f t="shared" si="75"/>
        <v>177864</v>
      </c>
      <c r="AP1150" s="212">
        <f t="shared" si="76"/>
        <v>0</v>
      </c>
      <c r="AQ1150" s="159"/>
    </row>
    <row r="1151" spans="2:43" ht="21" customHeight="1">
      <c r="B1151" s="25" t="s">
        <v>5143</v>
      </c>
      <c r="C1151" s="6" t="s">
        <v>81</v>
      </c>
      <c r="D1151" s="1" t="s">
        <v>3335</v>
      </c>
      <c r="E1151" s="1" t="s">
        <v>3336</v>
      </c>
      <c r="F1151" s="1" t="s">
        <v>3337</v>
      </c>
      <c r="G1151" s="1" t="s">
        <v>3338</v>
      </c>
      <c r="H1151" s="18">
        <v>88380</v>
      </c>
      <c r="I1151" s="18">
        <v>79621.62</v>
      </c>
      <c r="J1151" s="3">
        <v>17485.830000000002</v>
      </c>
      <c r="K1151" s="3">
        <v>58052.631538461545</v>
      </c>
      <c r="L1151" s="1" t="s">
        <v>3339</v>
      </c>
      <c r="M1151" s="1" t="s">
        <v>1899</v>
      </c>
      <c r="N1151" s="1" t="s">
        <v>1900</v>
      </c>
      <c r="O1151" s="1" t="s">
        <v>3262</v>
      </c>
      <c r="P1151" s="1" t="s">
        <v>3263</v>
      </c>
      <c r="Q1151" s="1" t="s">
        <v>1929</v>
      </c>
      <c r="R1151" s="2">
        <v>0.17</v>
      </c>
      <c r="S1151" s="1" t="s">
        <v>3166</v>
      </c>
      <c r="T1151" s="1" t="s">
        <v>67</v>
      </c>
      <c r="Y1151" s="212">
        <v>1</v>
      </c>
      <c r="Z1151" s="24">
        <v>88380</v>
      </c>
      <c r="AA1151" s="20">
        <v>2018.3</v>
      </c>
      <c r="AL1151" s="24"/>
      <c r="AN1151" s="20">
        <f t="shared" si="74"/>
        <v>88380</v>
      </c>
      <c r="AO1151" s="20">
        <f t="shared" si="75"/>
        <v>0</v>
      </c>
      <c r="AP1151" s="212">
        <f t="shared" si="76"/>
        <v>1</v>
      </c>
      <c r="AQ1151" s="159"/>
    </row>
    <row r="1152" spans="2:43" ht="21" customHeight="1">
      <c r="B1152" s="25" t="s">
        <v>5143</v>
      </c>
      <c r="C1152" s="6" t="s">
        <v>81</v>
      </c>
      <c r="D1152" s="1" t="s">
        <v>3335</v>
      </c>
      <c r="E1152" s="1" t="s">
        <v>3336</v>
      </c>
      <c r="F1152" s="1" t="s">
        <v>3337</v>
      </c>
      <c r="G1152" s="1" t="s">
        <v>3338</v>
      </c>
      <c r="H1152" s="18">
        <v>88380</v>
      </c>
      <c r="I1152" s="18">
        <v>79621.62</v>
      </c>
      <c r="J1152" s="3">
        <v>62135.79</v>
      </c>
      <c r="K1152" s="3">
        <v>26244.21</v>
      </c>
      <c r="L1152" s="1" t="s">
        <v>3340</v>
      </c>
      <c r="M1152" s="1" t="s">
        <v>1899</v>
      </c>
      <c r="N1152" s="1" t="s">
        <v>1900</v>
      </c>
      <c r="O1152" s="1" t="s">
        <v>73</v>
      </c>
      <c r="P1152" s="1" t="s">
        <v>6694</v>
      </c>
      <c r="Q1152" s="1" t="s">
        <v>1929</v>
      </c>
      <c r="R1152" s="2">
        <v>0.11</v>
      </c>
      <c r="S1152" s="1" t="s">
        <v>3166</v>
      </c>
      <c r="Y1152" s="212"/>
      <c r="Z1152" s="24"/>
      <c r="AL1152" s="24"/>
      <c r="AN1152" s="20">
        <f t="shared" si="74"/>
        <v>0</v>
      </c>
      <c r="AO1152" s="20">
        <f t="shared" si="75"/>
        <v>88380</v>
      </c>
      <c r="AP1152" s="212">
        <f t="shared" si="76"/>
        <v>0</v>
      </c>
      <c r="AQ1152" s="159"/>
    </row>
    <row r="1153" spans="1:45" ht="21" customHeight="1">
      <c r="B1153" s="25" t="s">
        <v>5140</v>
      </c>
      <c r="C1153" s="6" t="s">
        <v>3341</v>
      </c>
      <c r="D1153" s="1" t="s">
        <v>3342</v>
      </c>
      <c r="E1153" s="1" t="s">
        <v>3343</v>
      </c>
      <c r="F1153" s="1" t="s">
        <v>3344</v>
      </c>
      <c r="G1153" s="1" t="s">
        <v>3345</v>
      </c>
      <c r="H1153" s="18">
        <v>121493</v>
      </c>
      <c r="I1153" s="18">
        <v>109453.15</v>
      </c>
      <c r="J1153" s="3">
        <v>22687.88</v>
      </c>
      <c r="K1153" s="3">
        <v>81152.290940170948</v>
      </c>
      <c r="L1153" s="1" t="s">
        <v>3346</v>
      </c>
      <c r="M1153" s="1" t="s">
        <v>1899</v>
      </c>
      <c r="N1153" s="1" t="s">
        <v>1900</v>
      </c>
      <c r="O1153" s="1" t="s">
        <v>3262</v>
      </c>
      <c r="P1153" s="1" t="s">
        <v>3263</v>
      </c>
      <c r="Q1153" s="1" t="s">
        <v>1929</v>
      </c>
      <c r="R1153" s="2">
        <v>0.17</v>
      </c>
      <c r="S1153" s="1" t="s">
        <v>3166</v>
      </c>
      <c r="T1153" s="1" t="s">
        <v>67</v>
      </c>
      <c r="Y1153" s="212">
        <v>1</v>
      </c>
      <c r="Z1153" s="24">
        <v>121493</v>
      </c>
      <c r="AA1153" s="20">
        <v>2018.3</v>
      </c>
      <c r="AL1153" s="24"/>
      <c r="AN1153" s="20">
        <f t="shared" si="74"/>
        <v>121493</v>
      </c>
      <c r="AO1153" s="20">
        <f t="shared" si="75"/>
        <v>0</v>
      </c>
      <c r="AP1153" s="212">
        <f t="shared" si="76"/>
        <v>1</v>
      </c>
      <c r="AQ1153" s="159"/>
    </row>
    <row r="1154" spans="1:45" ht="21" customHeight="1">
      <c r="B1154" s="25" t="s">
        <v>5140</v>
      </c>
      <c r="C1154" s="6" t="s">
        <v>3341</v>
      </c>
      <c r="D1154" s="1" t="s">
        <v>3342</v>
      </c>
      <c r="E1154" s="1" t="s">
        <v>3343</v>
      </c>
      <c r="F1154" s="1" t="s">
        <v>3344</v>
      </c>
      <c r="G1154" s="1" t="s">
        <v>3345</v>
      </c>
      <c r="H1154" s="18">
        <v>121493</v>
      </c>
      <c r="I1154" s="18">
        <v>109453.15</v>
      </c>
      <c r="J1154" s="3">
        <v>86765.27</v>
      </c>
      <c r="K1154" s="3">
        <v>34727.729999999996</v>
      </c>
      <c r="L1154" s="1" t="s">
        <v>3347</v>
      </c>
      <c r="M1154" s="1" t="s">
        <v>1899</v>
      </c>
      <c r="N1154" s="1" t="s">
        <v>1900</v>
      </c>
      <c r="O1154" s="1" t="s">
        <v>73</v>
      </c>
      <c r="P1154" s="1" t="s">
        <v>6694</v>
      </c>
      <c r="Q1154" s="1" t="s">
        <v>1929</v>
      </c>
      <c r="R1154" s="2">
        <v>0.11</v>
      </c>
      <c r="S1154" s="1" t="s">
        <v>3166</v>
      </c>
      <c r="T1154" s="1" t="s">
        <v>67</v>
      </c>
      <c r="Y1154" s="212"/>
      <c r="Z1154" s="24"/>
      <c r="AL1154" s="24"/>
      <c r="AN1154" s="20">
        <f t="shared" si="74"/>
        <v>0</v>
      </c>
      <c r="AO1154" s="20">
        <f t="shared" si="75"/>
        <v>121493</v>
      </c>
      <c r="AP1154" s="212">
        <f t="shared" si="76"/>
        <v>0</v>
      </c>
      <c r="AQ1154" s="159"/>
    </row>
    <row r="1155" spans="1:45" ht="21" customHeight="1">
      <c r="B1155" s="25" t="s">
        <v>5293</v>
      </c>
      <c r="C1155" s="6" t="s">
        <v>5292</v>
      </c>
      <c r="D1155" s="1" t="s">
        <v>5294</v>
      </c>
      <c r="E1155" s="1" t="s">
        <v>5295</v>
      </c>
      <c r="F1155" s="1" t="s">
        <v>5296</v>
      </c>
      <c r="G1155" s="1" t="s">
        <v>5297</v>
      </c>
      <c r="H1155" s="18">
        <v>173000</v>
      </c>
      <c r="I1155" s="18">
        <v>163207.54999999999</v>
      </c>
      <c r="J1155" s="3">
        <v>163207.54999999999</v>
      </c>
      <c r="K1155" s="3">
        <f>(H1155/1.06-J1155)</f>
        <v>-2.8301886632107198E-3</v>
      </c>
      <c r="L1155" s="3" t="s">
        <v>5622</v>
      </c>
      <c r="M1155" s="1" t="s">
        <v>1899</v>
      </c>
      <c r="N1155" s="1" t="s">
        <v>5298</v>
      </c>
      <c r="O1155" s="1" t="s">
        <v>5299</v>
      </c>
      <c r="P1155" s="1" t="s">
        <v>5300</v>
      </c>
      <c r="Q1155" s="1" t="s">
        <v>1929</v>
      </c>
      <c r="R1155" s="2">
        <v>0.06</v>
      </c>
      <c r="S1155" s="1" t="s">
        <v>2439</v>
      </c>
      <c r="T1155" s="1" t="s">
        <v>1904</v>
      </c>
      <c r="Y1155" s="212">
        <v>1</v>
      </c>
      <c r="Z1155" s="3">
        <v>173000</v>
      </c>
      <c r="AA1155" s="20">
        <v>2018.5</v>
      </c>
      <c r="AL1155" s="24"/>
      <c r="AN1155" s="20">
        <f t="shared" si="74"/>
        <v>173000</v>
      </c>
      <c r="AO1155" s="20">
        <f t="shared" si="75"/>
        <v>0</v>
      </c>
      <c r="AP1155" s="212">
        <f t="shared" si="76"/>
        <v>1</v>
      </c>
      <c r="AQ1155" s="159"/>
    </row>
    <row r="1156" spans="1:45" ht="21" customHeight="1">
      <c r="B1156" s="25" t="s">
        <v>5948</v>
      </c>
      <c r="C1156" s="6" t="s">
        <v>5940</v>
      </c>
      <c r="D1156" s="1" t="s">
        <v>5941</v>
      </c>
      <c r="E1156" s="1" t="s">
        <v>5942</v>
      </c>
      <c r="F1156" s="1" t="s">
        <v>5943</v>
      </c>
      <c r="G1156" s="1" t="s">
        <v>5944</v>
      </c>
      <c r="H1156" s="18">
        <v>64451</v>
      </c>
      <c r="I1156" s="18">
        <v>58591.82</v>
      </c>
      <c r="J1156" s="165">
        <v>58591.818181818177</v>
      </c>
      <c r="K1156" s="3">
        <f>(H1156/1.1-J1156)</f>
        <v>0</v>
      </c>
      <c r="L1156" s="3">
        <v>2018.8</v>
      </c>
      <c r="M1156" s="1" t="s">
        <v>5916</v>
      </c>
      <c r="N1156" s="1" t="s">
        <v>2474</v>
      </c>
      <c r="O1156" s="1" t="s">
        <v>5945</v>
      </c>
      <c r="P1156" s="1" t="s">
        <v>5879</v>
      </c>
      <c r="Q1156" s="1" t="s">
        <v>2913</v>
      </c>
      <c r="R1156" s="2">
        <v>0.1</v>
      </c>
      <c r="S1156" s="1" t="s">
        <v>5946</v>
      </c>
      <c r="T1156" s="1" t="s">
        <v>1904</v>
      </c>
      <c r="Y1156" s="212"/>
      <c r="Z1156" s="3"/>
      <c r="AL1156" s="24"/>
      <c r="AN1156" s="20">
        <f t="shared" ref="AN1156:AN1157" si="77">Z1156+AD1156+AH1156+AL1156</f>
        <v>0</v>
      </c>
      <c r="AO1156" s="20">
        <f t="shared" ref="AO1156:AO1171" si="78">H1156-AN1156</f>
        <v>64451</v>
      </c>
      <c r="AP1156" s="212">
        <f t="shared" ref="AP1156:AP1171" si="79">AN1156/H1156</f>
        <v>0</v>
      </c>
      <c r="AQ1156" s="159"/>
    </row>
    <row r="1157" spans="1:45" ht="21" customHeight="1">
      <c r="B1157" s="25" t="s">
        <v>5947</v>
      </c>
      <c r="C1157" s="6" t="s">
        <v>5940</v>
      </c>
      <c r="D1157" s="1" t="s">
        <v>5941</v>
      </c>
      <c r="E1157" s="1" t="s">
        <v>5942</v>
      </c>
      <c r="F1157" s="1" t="s">
        <v>5949</v>
      </c>
      <c r="G1157" s="1" t="s">
        <v>5950</v>
      </c>
      <c r="H1157" s="18">
        <v>43235</v>
      </c>
      <c r="I1157" s="18">
        <v>37271.550000000003</v>
      </c>
      <c r="J1157" s="165">
        <v>37271.551724137935</v>
      </c>
      <c r="K1157" s="3">
        <f>(H1157/1.16-J1157)</f>
        <v>0</v>
      </c>
      <c r="L1157" s="3">
        <v>2018.8</v>
      </c>
      <c r="M1157" s="1" t="s">
        <v>5916</v>
      </c>
      <c r="N1157" s="1" t="s">
        <v>2474</v>
      </c>
      <c r="O1157" s="1" t="s">
        <v>5945</v>
      </c>
      <c r="P1157" s="1" t="s">
        <v>5879</v>
      </c>
      <c r="Q1157" s="1" t="s">
        <v>2913</v>
      </c>
      <c r="R1157" s="2">
        <v>0.16</v>
      </c>
      <c r="S1157" s="1" t="s">
        <v>5946</v>
      </c>
      <c r="T1157" s="1" t="s">
        <v>1904</v>
      </c>
      <c r="Y1157" s="212"/>
      <c r="Z1157" s="3"/>
      <c r="AL1157" s="24"/>
      <c r="AN1157" s="20">
        <f t="shared" si="77"/>
        <v>0</v>
      </c>
      <c r="AO1157" s="20">
        <f t="shared" si="78"/>
        <v>43235</v>
      </c>
      <c r="AP1157" s="212">
        <f t="shared" si="79"/>
        <v>0</v>
      </c>
      <c r="AQ1157" s="159"/>
    </row>
    <row r="1158" spans="1:45" ht="21" customHeight="1">
      <c r="B1158" s="25" t="s">
        <v>5176</v>
      </c>
      <c r="C1158" s="242" t="s">
        <v>3348</v>
      </c>
      <c r="D1158" s="175" t="s">
        <v>3349</v>
      </c>
      <c r="E1158" s="1" t="s">
        <v>3350</v>
      </c>
      <c r="F1158" s="1" t="s">
        <v>3351</v>
      </c>
      <c r="G1158" s="1" t="s">
        <v>3352</v>
      </c>
      <c r="H1158" s="18">
        <v>2085</v>
      </c>
      <c r="I1158" s="18">
        <v>1966.98</v>
      </c>
      <c r="J1158" s="3">
        <v>1966.98</v>
      </c>
      <c r="K1158" s="3">
        <v>1.1320754715598014E-3</v>
      </c>
      <c r="L1158" s="3" t="s">
        <v>3353</v>
      </c>
      <c r="M1158" s="1" t="s">
        <v>3354</v>
      </c>
      <c r="N1158" s="1" t="s">
        <v>3355</v>
      </c>
      <c r="O1158" s="1" t="s">
        <v>3356</v>
      </c>
      <c r="P1158" s="1" t="s">
        <v>3357</v>
      </c>
      <c r="Q1158" s="1" t="s">
        <v>3358</v>
      </c>
      <c r="R1158" s="2">
        <v>0.06</v>
      </c>
      <c r="S1158" s="1" t="s">
        <v>3166</v>
      </c>
      <c r="T1158" s="1" t="s">
        <v>67</v>
      </c>
      <c r="X1158" s="20" t="s">
        <v>1508</v>
      </c>
      <c r="Y1158" s="212">
        <v>0.9899</v>
      </c>
      <c r="Z1158" s="24">
        <v>2064</v>
      </c>
      <c r="AA1158" s="20">
        <v>2018.5</v>
      </c>
      <c r="AL1158" s="24"/>
      <c r="AN1158" s="20">
        <f t="shared" si="74"/>
        <v>2064</v>
      </c>
      <c r="AO1158" s="20">
        <f t="shared" si="78"/>
        <v>21</v>
      </c>
      <c r="AP1158" s="212">
        <f t="shared" si="79"/>
        <v>0.98992805755395685</v>
      </c>
      <c r="AQ1158" s="159"/>
    </row>
    <row r="1159" spans="1:45" ht="21" customHeight="1">
      <c r="B1159" s="25" t="s">
        <v>5306</v>
      </c>
      <c r="C1159" s="242" t="s">
        <v>5307</v>
      </c>
      <c r="D1159" s="175" t="s">
        <v>5308</v>
      </c>
      <c r="E1159" s="1" t="s">
        <v>5309</v>
      </c>
      <c r="F1159" s="1" t="s">
        <v>5310</v>
      </c>
      <c r="G1159" s="1" t="s">
        <v>5311</v>
      </c>
      <c r="H1159" s="18">
        <v>322320</v>
      </c>
      <c r="I1159" s="18">
        <v>277862.07</v>
      </c>
      <c r="J1159" s="3">
        <v>277862.07</v>
      </c>
      <c r="K1159" s="3">
        <f>(H1159/1.16-J1159)</f>
        <v>-1.0344827314838767E-3</v>
      </c>
      <c r="L1159" s="3" t="s">
        <v>6086</v>
      </c>
      <c r="M1159" s="1" t="s">
        <v>5312</v>
      </c>
      <c r="N1159" s="1" t="s">
        <v>5819</v>
      </c>
      <c r="O1159" s="1" t="s">
        <v>5855</v>
      </c>
      <c r="P1159" s="1" t="s">
        <v>5853</v>
      </c>
      <c r="Q1159" s="1" t="s">
        <v>2913</v>
      </c>
      <c r="R1159" s="2">
        <v>0.16</v>
      </c>
      <c r="S1159" s="1" t="s">
        <v>4529</v>
      </c>
      <c r="T1159" s="1" t="s">
        <v>5854</v>
      </c>
      <c r="Y1159" s="212"/>
      <c r="Z1159" s="24">
        <v>290088</v>
      </c>
      <c r="AA1159" s="20">
        <v>2018.7</v>
      </c>
      <c r="AL1159" s="24"/>
      <c r="AN1159" s="20">
        <f t="shared" si="74"/>
        <v>290088</v>
      </c>
      <c r="AO1159" s="20">
        <f t="shared" si="78"/>
        <v>32232</v>
      </c>
      <c r="AP1159" s="212">
        <f t="shared" si="79"/>
        <v>0.9</v>
      </c>
      <c r="AQ1159" s="159"/>
    </row>
    <row r="1160" spans="1:45" ht="21" customHeight="1">
      <c r="B1160" s="25" t="s">
        <v>5200</v>
      </c>
      <c r="C1160" s="242" t="s">
        <v>3359</v>
      </c>
      <c r="D1160" s="175" t="s">
        <v>3360</v>
      </c>
      <c r="E1160" s="1" t="s">
        <v>3361</v>
      </c>
      <c r="F1160" s="1" t="s">
        <v>3362</v>
      </c>
      <c r="G1160" s="1" t="s">
        <v>3363</v>
      </c>
      <c r="H1160" s="18">
        <v>41800</v>
      </c>
      <c r="I1160" s="18">
        <v>37657.660000000003</v>
      </c>
      <c r="J1160" s="3">
        <v>37657.660000000003</v>
      </c>
      <c r="K1160" s="3">
        <v>-2.3423423481290229E-3</v>
      </c>
      <c r="L1160" s="3" t="s">
        <v>3364</v>
      </c>
      <c r="M1160" s="1" t="s">
        <v>3354</v>
      </c>
      <c r="N1160" s="1" t="s">
        <v>3365</v>
      </c>
      <c r="O1160" s="1" t="s">
        <v>3366</v>
      </c>
      <c r="P1160" s="1" t="s">
        <v>3366</v>
      </c>
      <c r="Q1160" s="1" t="s">
        <v>3358</v>
      </c>
      <c r="R1160" s="2">
        <v>0.11</v>
      </c>
      <c r="S1160" s="1" t="s">
        <v>3367</v>
      </c>
      <c r="T1160" s="1" t="s">
        <v>3172</v>
      </c>
      <c r="X1160" s="20" t="s">
        <v>5671</v>
      </c>
      <c r="Y1160" s="212">
        <v>1</v>
      </c>
      <c r="Z1160" s="3">
        <v>41800</v>
      </c>
      <c r="AA1160" s="20">
        <v>2018.5</v>
      </c>
      <c r="AL1160" s="24"/>
      <c r="AN1160" s="20">
        <f t="shared" si="74"/>
        <v>41800</v>
      </c>
      <c r="AO1160" s="20">
        <f t="shared" si="78"/>
        <v>0</v>
      </c>
      <c r="AP1160" s="212">
        <f t="shared" si="79"/>
        <v>1</v>
      </c>
      <c r="AQ1160" s="159"/>
    </row>
    <row r="1161" spans="1:45" ht="21" customHeight="1">
      <c r="B1161" s="25" t="s">
        <v>5196</v>
      </c>
      <c r="C1161" s="6" t="s">
        <v>3359</v>
      </c>
      <c r="D1161" s="4" t="s">
        <v>4518</v>
      </c>
      <c r="E1161" s="1" t="s">
        <v>3361</v>
      </c>
      <c r="F1161" s="4" t="s">
        <v>4519</v>
      </c>
      <c r="G1161" s="101" t="s">
        <v>4520</v>
      </c>
      <c r="H1161" s="311">
        <v>29600</v>
      </c>
      <c r="I1161" s="18">
        <v>25299.14</v>
      </c>
      <c r="J1161" s="24">
        <v>25299.14</v>
      </c>
      <c r="K1161" s="3">
        <v>0</v>
      </c>
      <c r="L1161" s="24" t="s">
        <v>5670</v>
      </c>
      <c r="M1161" s="1" t="s">
        <v>2021</v>
      </c>
      <c r="N1161" s="4" t="s">
        <v>2012</v>
      </c>
      <c r="O1161" s="1" t="s">
        <v>4521</v>
      </c>
      <c r="P1161" s="1" t="s">
        <v>4521</v>
      </c>
      <c r="Q1161" s="1" t="s">
        <v>2913</v>
      </c>
      <c r="R1161" s="2" t="s">
        <v>3423</v>
      </c>
      <c r="S1161" s="1" t="s">
        <v>2439</v>
      </c>
      <c r="T1161" s="1" t="s">
        <v>1904</v>
      </c>
      <c r="X1161" s="20" t="s">
        <v>5671</v>
      </c>
      <c r="Y1161" s="212">
        <v>1</v>
      </c>
      <c r="Z1161" s="238">
        <v>29600</v>
      </c>
      <c r="AA1161" s="20">
        <v>2018.5</v>
      </c>
      <c r="AE1161" s="159"/>
      <c r="AI1161" s="159"/>
      <c r="AN1161" s="24">
        <f t="shared" si="74"/>
        <v>29600</v>
      </c>
      <c r="AO1161" s="24">
        <f t="shared" si="78"/>
        <v>0</v>
      </c>
      <c r="AP1161" s="212">
        <f t="shared" si="79"/>
        <v>1</v>
      </c>
      <c r="AQ1161" s="159"/>
    </row>
    <row r="1162" spans="1:45" ht="21" customHeight="1">
      <c r="B1162" s="25" t="s">
        <v>5177</v>
      </c>
      <c r="C1162" s="9" t="s">
        <v>3368</v>
      </c>
      <c r="D1162" s="3" t="s">
        <v>3369</v>
      </c>
      <c r="E1162" s="1" t="s">
        <v>3370</v>
      </c>
      <c r="F1162" s="1" t="s">
        <v>3371</v>
      </c>
      <c r="G1162" s="1" t="s">
        <v>3372</v>
      </c>
      <c r="H1162" s="18">
        <v>300000</v>
      </c>
      <c r="I1162" s="18">
        <v>300000</v>
      </c>
      <c r="J1162" s="3">
        <v>283018.87</v>
      </c>
      <c r="K1162" s="3">
        <f>(H1162/1.06-J1162)</f>
        <v>-2.0754716824740171E-3</v>
      </c>
      <c r="L1162" s="3" t="s">
        <v>3373</v>
      </c>
      <c r="M1162" s="1" t="s">
        <v>3374</v>
      </c>
      <c r="N1162" s="1" t="s">
        <v>3375</v>
      </c>
      <c r="O1162" s="1" t="s">
        <v>3376</v>
      </c>
      <c r="P1162" s="1" t="s">
        <v>3377</v>
      </c>
      <c r="Q1162" s="1" t="s">
        <v>3165</v>
      </c>
      <c r="R1162" s="2">
        <v>0.06</v>
      </c>
      <c r="S1162" s="1" t="s">
        <v>3378</v>
      </c>
      <c r="T1162" s="1" t="s">
        <v>67</v>
      </c>
      <c r="Y1162" s="212">
        <v>0.3</v>
      </c>
      <c r="Z1162" s="24">
        <v>90000</v>
      </c>
      <c r="AA1162" s="20">
        <v>2018.3</v>
      </c>
      <c r="AC1162" s="212">
        <v>0.51239999999999997</v>
      </c>
      <c r="AD1162" s="24">
        <v>153720</v>
      </c>
      <c r="AE1162" s="20">
        <v>2018.5</v>
      </c>
      <c r="AL1162" s="24"/>
      <c r="AN1162" s="20">
        <f t="shared" si="74"/>
        <v>243720</v>
      </c>
      <c r="AO1162" s="20">
        <f t="shared" si="78"/>
        <v>56280</v>
      </c>
      <c r="AP1162" s="212">
        <f t="shared" si="79"/>
        <v>0.81240000000000001</v>
      </c>
      <c r="AQ1162" s="159"/>
    </row>
    <row r="1163" spans="1:45" ht="21" customHeight="1">
      <c r="B1163" s="25" t="s">
        <v>5183</v>
      </c>
      <c r="C1163" s="9" t="s">
        <v>3368</v>
      </c>
      <c r="D1163" s="3" t="s">
        <v>3369</v>
      </c>
      <c r="E1163" s="1" t="s">
        <v>3370</v>
      </c>
      <c r="F1163" s="1" t="s">
        <v>3379</v>
      </c>
      <c r="G1163" s="1" t="s">
        <v>3380</v>
      </c>
      <c r="H1163" s="18">
        <v>3375905</v>
      </c>
      <c r="I1163" s="18">
        <v>3375905</v>
      </c>
      <c r="J1163" s="3">
        <v>3041355.86</v>
      </c>
      <c r="K1163" s="3">
        <v>-4.144144244492054E-3</v>
      </c>
      <c r="L1163" s="1" t="s">
        <v>3381</v>
      </c>
      <c r="M1163" s="1" t="s">
        <v>3374</v>
      </c>
      <c r="N1163" s="1" t="s">
        <v>3375</v>
      </c>
      <c r="O1163" s="1" t="s">
        <v>3382</v>
      </c>
      <c r="P1163" s="1" t="s">
        <v>3377</v>
      </c>
      <c r="Q1163" s="1" t="s">
        <v>3165</v>
      </c>
      <c r="R1163" s="21">
        <v>0.11</v>
      </c>
      <c r="S1163" s="1" t="s">
        <v>3378</v>
      </c>
      <c r="T1163" s="1" t="s">
        <v>67</v>
      </c>
      <c r="Y1163" s="212">
        <v>0.3</v>
      </c>
      <c r="Z1163" s="24">
        <v>1012771.5</v>
      </c>
      <c r="AA1163" s="20">
        <v>2018.3</v>
      </c>
      <c r="AC1163" s="212">
        <v>0.51239999999999997</v>
      </c>
      <c r="AD1163" s="24">
        <v>1729813.72</v>
      </c>
      <c r="AE1163" s="20">
        <v>2018.5</v>
      </c>
      <c r="AL1163" s="24"/>
      <c r="AN1163" s="20">
        <f t="shared" si="74"/>
        <v>2742585.2199999997</v>
      </c>
      <c r="AO1163" s="20">
        <f t="shared" si="78"/>
        <v>633319.78000000026</v>
      </c>
      <c r="AP1163" s="212">
        <f t="shared" si="79"/>
        <v>0.81239999940756624</v>
      </c>
      <c r="AQ1163" s="159"/>
    </row>
    <row r="1164" spans="1:45" ht="21" customHeight="1">
      <c r="B1164" s="25" t="s">
        <v>5125</v>
      </c>
      <c r="C1164" s="9" t="s">
        <v>3368</v>
      </c>
      <c r="D1164" s="18" t="s">
        <v>3383</v>
      </c>
      <c r="E1164" s="18" t="s">
        <v>3370</v>
      </c>
      <c r="F1164" s="18" t="s">
        <v>3384</v>
      </c>
      <c r="G1164" s="18" t="s">
        <v>3385</v>
      </c>
      <c r="H1164" s="18">
        <v>500000</v>
      </c>
      <c r="I1164" s="18" t="s">
        <v>3386</v>
      </c>
      <c r="K1164" s="3" t="s">
        <v>3386</v>
      </c>
      <c r="L1164" s="18"/>
      <c r="M1164" s="18" t="s">
        <v>3387</v>
      </c>
      <c r="N1164" s="18" t="s">
        <v>3388</v>
      </c>
      <c r="O1164" s="18" t="s">
        <v>3389</v>
      </c>
      <c r="P1164" s="18" t="s">
        <v>3208</v>
      </c>
      <c r="Q1164" s="1" t="s">
        <v>3165</v>
      </c>
      <c r="R1164" s="2">
        <v>0.06</v>
      </c>
      <c r="S1164" s="1" t="s">
        <v>3390</v>
      </c>
      <c r="T1164" s="1" t="s">
        <v>67</v>
      </c>
      <c r="X1164" s="159"/>
      <c r="Y1164" s="212">
        <v>0.81240000000000001</v>
      </c>
      <c r="Z1164" s="24">
        <v>406200</v>
      </c>
      <c r="AA1164" s="159" t="s">
        <v>5799</v>
      </c>
      <c r="AB1164" s="159"/>
      <c r="AE1164" s="159"/>
      <c r="AF1164" s="159"/>
      <c r="AI1164" s="159"/>
      <c r="AJ1164" s="159"/>
      <c r="AK1164" s="159"/>
      <c r="AL1164" s="24"/>
      <c r="AM1164" s="159"/>
      <c r="AN1164" s="159">
        <f t="shared" si="74"/>
        <v>406200</v>
      </c>
      <c r="AO1164" s="159">
        <f t="shared" si="78"/>
        <v>93800</v>
      </c>
      <c r="AP1164" s="212">
        <f t="shared" si="79"/>
        <v>0.81240000000000001</v>
      </c>
      <c r="AQ1164" s="159"/>
    </row>
    <row r="1165" spans="1:45" ht="21" customHeight="1">
      <c r="B1165" s="25" t="s">
        <v>5182</v>
      </c>
      <c r="C1165" s="9" t="s">
        <v>4522</v>
      </c>
      <c r="D1165" s="3" t="s">
        <v>4523</v>
      </c>
      <c r="E1165" s="1" t="s">
        <v>3370</v>
      </c>
      <c r="F1165" s="1" t="s">
        <v>4524</v>
      </c>
      <c r="G1165" s="1" t="s">
        <v>4525</v>
      </c>
      <c r="H1165" s="18">
        <v>641200</v>
      </c>
      <c r="I1165" s="18">
        <v>548034.18999999994</v>
      </c>
      <c r="J1165" s="3">
        <v>548034.18999999994</v>
      </c>
      <c r="K1165" s="3">
        <v>-1.9658118253573775E-3</v>
      </c>
      <c r="L1165" s="1">
        <v>2018.3</v>
      </c>
      <c r="M1165" s="1" t="s">
        <v>2970</v>
      </c>
      <c r="N1165" s="1" t="s">
        <v>2837</v>
      </c>
      <c r="O1165" s="1" t="s">
        <v>5330</v>
      </c>
      <c r="P1165" s="1" t="s">
        <v>5300</v>
      </c>
      <c r="Q1165" s="1" t="s">
        <v>1980</v>
      </c>
      <c r="R1165" s="2" t="s">
        <v>3423</v>
      </c>
      <c r="S1165" s="1" t="s">
        <v>3390</v>
      </c>
      <c r="T1165" s="2" t="s">
        <v>1982</v>
      </c>
      <c r="U1165" s="2"/>
      <c r="V1165" s="2"/>
      <c r="Y1165" s="212">
        <v>0.3</v>
      </c>
      <c r="Z1165" s="24">
        <v>192360</v>
      </c>
      <c r="AA1165" s="20">
        <v>2018.3</v>
      </c>
      <c r="AC1165" s="212">
        <v>0.51239999999999997</v>
      </c>
      <c r="AD1165" s="24">
        <v>328550.88</v>
      </c>
      <c r="AE1165" s="159" t="s">
        <v>5666</v>
      </c>
      <c r="AI1165" s="159"/>
      <c r="AN1165" s="24">
        <f t="shared" si="74"/>
        <v>520910.88</v>
      </c>
      <c r="AO1165" s="24">
        <f t="shared" si="78"/>
        <v>120289.12</v>
      </c>
      <c r="AP1165" s="212">
        <f t="shared" si="79"/>
        <v>0.81240000000000001</v>
      </c>
      <c r="AQ1165" s="159"/>
    </row>
    <row r="1166" spans="1:45" ht="21" customHeight="1">
      <c r="B1166" s="25" t="s">
        <v>5127</v>
      </c>
      <c r="C1166" s="9" t="s">
        <v>4522</v>
      </c>
      <c r="D1166" s="3" t="s">
        <v>4523</v>
      </c>
      <c r="E1166" s="1" t="s">
        <v>3370</v>
      </c>
      <c r="F1166" s="1" t="s">
        <v>4526</v>
      </c>
      <c r="G1166" s="1" t="s">
        <v>4527</v>
      </c>
      <c r="H1166" s="18">
        <v>4700000</v>
      </c>
      <c r="I1166" s="18">
        <v>4017094.02</v>
      </c>
      <c r="J1166" s="3">
        <v>4017094.02</v>
      </c>
      <c r="K1166" s="3">
        <v>-2.9059825465083122E-3</v>
      </c>
      <c r="M1166" s="1" t="s">
        <v>2970</v>
      </c>
      <c r="N1166" s="1" t="s">
        <v>4528</v>
      </c>
      <c r="O1166" s="1" t="s">
        <v>4507</v>
      </c>
      <c r="P1166" s="1" t="s">
        <v>3134</v>
      </c>
      <c r="Q1166" s="1" t="s">
        <v>1980</v>
      </c>
      <c r="R1166" s="2" t="s">
        <v>3423</v>
      </c>
      <c r="S1166" s="1" t="s">
        <v>4529</v>
      </c>
      <c r="T1166" s="2" t="s">
        <v>1982</v>
      </c>
      <c r="U1166" s="2"/>
      <c r="V1166" s="2"/>
      <c r="Y1166" s="212">
        <v>0.3</v>
      </c>
      <c r="Z1166" s="24">
        <v>1408150</v>
      </c>
      <c r="AA1166" s="20">
        <v>2018.3</v>
      </c>
      <c r="AC1166" s="212">
        <v>0.51239999999999997</v>
      </c>
      <c r="AD1166" s="24">
        <v>2408280</v>
      </c>
      <c r="AE1166" s="159" t="s">
        <v>5666</v>
      </c>
      <c r="AI1166" s="159"/>
      <c r="AN1166" s="24">
        <f t="shared" si="74"/>
        <v>3816430</v>
      </c>
      <c r="AO1166" s="24">
        <f t="shared" si="78"/>
        <v>883570</v>
      </c>
      <c r="AP1166" s="212">
        <f t="shared" si="79"/>
        <v>0.81200638297872341</v>
      </c>
      <c r="AQ1166" s="159"/>
    </row>
    <row r="1167" spans="1:45" ht="21" customHeight="1">
      <c r="B1167" s="25" t="s">
        <v>5184</v>
      </c>
      <c r="C1167" s="9" t="s">
        <v>4522</v>
      </c>
      <c r="D1167" s="3" t="s">
        <v>669</v>
      </c>
      <c r="E1167" s="1" t="s">
        <v>3370</v>
      </c>
      <c r="F1167" s="1" t="s">
        <v>4530</v>
      </c>
      <c r="G1167" s="1" t="s">
        <v>4531</v>
      </c>
      <c r="H1167" s="18">
        <v>570000</v>
      </c>
      <c r="I1167" s="18">
        <v>487179.49</v>
      </c>
      <c r="J1167" s="3">
        <v>487179.49</v>
      </c>
      <c r="K1167" s="3">
        <v>-2.8205128037370741E-3</v>
      </c>
      <c r="L1167" s="1">
        <v>2018.5</v>
      </c>
      <c r="M1167" s="1" t="s">
        <v>2970</v>
      </c>
      <c r="N1167" s="1" t="s">
        <v>4532</v>
      </c>
      <c r="O1167" s="1" t="s">
        <v>4533</v>
      </c>
      <c r="P1167" s="1" t="s">
        <v>2776</v>
      </c>
      <c r="Q1167" s="1" t="s">
        <v>1980</v>
      </c>
      <c r="R1167" s="2" t="s">
        <v>3423</v>
      </c>
      <c r="S1167" s="1" t="s">
        <v>4529</v>
      </c>
      <c r="T1167" s="2" t="s">
        <v>1982</v>
      </c>
      <c r="U1167" s="2"/>
      <c r="V1167" s="2"/>
      <c r="X1167" s="20" t="s">
        <v>4966</v>
      </c>
      <c r="Y1167" s="212">
        <v>0.3</v>
      </c>
      <c r="Z1167" s="24">
        <v>171000</v>
      </c>
      <c r="AA1167" s="20">
        <v>2018.4</v>
      </c>
      <c r="AC1167" s="212">
        <v>0.51239999999999997</v>
      </c>
      <c r="AD1167" s="24">
        <v>292068</v>
      </c>
      <c r="AE1167" s="159" t="s">
        <v>5666</v>
      </c>
      <c r="AG1167" s="212">
        <v>0.51</v>
      </c>
      <c r="AH1167" s="24">
        <v>292068</v>
      </c>
      <c r="AI1167" s="159" t="s">
        <v>5799</v>
      </c>
      <c r="AN1167" s="24">
        <f t="shared" si="74"/>
        <v>755136</v>
      </c>
      <c r="AO1167" s="24">
        <f t="shared" si="78"/>
        <v>-185136</v>
      </c>
      <c r="AP1167" s="212">
        <f t="shared" si="79"/>
        <v>1.3248</v>
      </c>
      <c r="AQ1167" s="159"/>
    </row>
    <row r="1168" spans="1:45" s="294" customFormat="1" ht="21" customHeight="1">
      <c r="A1168" s="181"/>
      <c r="B1168" s="243" t="s">
        <v>7905</v>
      </c>
      <c r="C1168" s="42" t="s">
        <v>4522</v>
      </c>
      <c r="D1168" s="43" t="s">
        <v>669</v>
      </c>
      <c r="E1168" s="44" t="s">
        <v>3370</v>
      </c>
      <c r="F1168" s="44" t="s">
        <v>7906</v>
      </c>
      <c r="G1168" s="44" t="s">
        <v>7907</v>
      </c>
      <c r="H1168" s="181">
        <v>375239.73</v>
      </c>
      <c r="I1168" s="181">
        <v>337530.31</v>
      </c>
      <c r="J1168" s="43"/>
      <c r="K1168" s="43"/>
      <c r="L1168" s="44"/>
      <c r="M1168" s="44" t="s">
        <v>7908</v>
      </c>
      <c r="N1168" s="44" t="s">
        <v>3375</v>
      </c>
      <c r="O1168" s="44" t="s">
        <v>7909</v>
      </c>
      <c r="P1168" s="44" t="s">
        <v>7909</v>
      </c>
      <c r="Q1168" s="44" t="s">
        <v>1929</v>
      </c>
      <c r="R1168" s="45" t="s">
        <v>7910</v>
      </c>
      <c r="S1168" s="44"/>
      <c r="T1168" s="45"/>
      <c r="U1168" s="45"/>
      <c r="V1168" s="45"/>
      <c r="W1168" s="44"/>
      <c r="X1168" s="89"/>
      <c r="Y1168" s="244"/>
      <c r="Z1168" s="94"/>
      <c r="AA1168" s="89"/>
      <c r="AB1168" s="89"/>
      <c r="AC1168" s="244"/>
      <c r="AD1168" s="94"/>
      <c r="AE1168" s="92"/>
      <c r="AF1168" s="89"/>
      <c r="AG1168" s="244"/>
      <c r="AH1168" s="94"/>
      <c r="AI1168" s="92"/>
      <c r="AJ1168" s="89"/>
      <c r="AK1168" s="89"/>
      <c r="AL1168" s="89"/>
      <c r="AM1168" s="89"/>
      <c r="AN1168" s="94"/>
      <c r="AO1168" s="94"/>
      <c r="AP1168" s="244"/>
      <c r="AQ1168" s="92"/>
      <c r="AR1168" s="89"/>
      <c r="AS1168" s="89"/>
    </row>
    <row r="1169" spans="2:43" ht="21" customHeight="1">
      <c r="B1169" s="25" t="s">
        <v>5188</v>
      </c>
      <c r="C1169" s="9" t="s">
        <v>339</v>
      </c>
      <c r="D1169" s="3" t="s">
        <v>4534</v>
      </c>
      <c r="E1169" s="1" t="s">
        <v>4535</v>
      </c>
      <c r="F1169" s="1" t="s">
        <v>4536</v>
      </c>
      <c r="G1169" s="1" t="s">
        <v>4537</v>
      </c>
      <c r="H1169" s="18">
        <v>114600</v>
      </c>
      <c r="I1169" s="18">
        <v>97948.72</v>
      </c>
      <c r="K1169" s="3">
        <f>(H1169/1.17-J1169)</f>
        <v>97948.717948717953</v>
      </c>
      <c r="M1169" s="1" t="s">
        <v>2871</v>
      </c>
      <c r="N1169" s="1" t="s">
        <v>2474</v>
      </c>
      <c r="O1169" s="1" t="s">
        <v>3110</v>
      </c>
      <c r="P1169" s="1" t="s">
        <v>3086</v>
      </c>
      <c r="Q1169" s="1" t="s">
        <v>1980</v>
      </c>
      <c r="R1169" s="2" t="s">
        <v>3423</v>
      </c>
      <c r="S1169" s="1" t="s">
        <v>4538</v>
      </c>
      <c r="T1169" s="2" t="s">
        <v>1982</v>
      </c>
      <c r="U1169" s="2"/>
      <c r="V1169" s="2"/>
      <c r="Y1169" s="212">
        <v>0.9</v>
      </c>
      <c r="Z1169" s="24">
        <v>103140</v>
      </c>
      <c r="AA1169" s="20">
        <v>2018.5</v>
      </c>
      <c r="AE1169" s="159"/>
      <c r="AI1169" s="159"/>
      <c r="AN1169" s="24">
        <f t="shared" si="74"/>
        <v>103140</v>
      </c>
      <c r="AO1169" s="24">
        <f t="shared" si="78"/>
        <v>11460</v>
      </c>
      <c r="AP1169" s="212">
        <f t="shared" si="79"/>
        <v>0.9</v>
      </c>
      <c r="AQ1169" s="159"/>
    </row>
    <row r="1170" spans="2:43" ht="21" customHeight="1">
      <c r="B1170" s="25" t="s">
        <v>5158</v>
      </c>
      <c r="C1170" s="6" t="s">
        <v>4539</v>
      </c>
      <c r="D1170" s="1" t="s">
        <v>3173</v>
      </c>
      <c r="E1170" s="1" t="s">
        <v>3174</v>
      </c>
      <c r="F1170" s="1" t="s">
        <v>3175</v>
      </c>
      <c r="G1170" s="1" t="s">
        <v>3176</v>
      </c>
      <c r="H1170" s="18">
        <v>140321</v>
      </c>
      <c r="I1170" s="18">
        <v>126415.32</v>
      </c>
      <c r="J1170" s="3">
        <v>126415.32</v>
      </c>
      <c r="K1170" s="3">
        <v>-4.6846846962580457E-3</v>
      </c>
      <c r="L1170" s="3" t="s">
        <v>3177</v>
      </c>
      <c r="M1170" s="1" t="s">
        <v>3178</v>
      </c>
      <c r="N1170" s="1" t="s">
        <v>3179</v>
      </c>
      <c r="O1170" s="1" t="s">
        <v>3180</v>
      </c>
      <c r="P1170" s="1" t="s">
        <v>3181</v>
      </c>
      <c r="Q1170" s="1" t="s">
        <v>3165</v>
      </c>
      <c r="R1170" s="2">
        <v>0.11</v>
      </c>
      <c r="S1170" s="1" t="s">
        <v>3166</v>
      </c>
      <c r="T1170" s="1" t="s">
        <v>3172</v>
      </c>
      <c r="Y1170" s="212">
        <v>1</v>
      </c>
      <c r="Z1170" s="24">
        <v>140321</v>
      </c>
      <c r="AA1170" s="20">
        <v>2018.3</v>
      </c>
      <c r="AL1170" s="24"/>
      <c r="AN1170" s="20">
        <f t="shared" si="74"/>
        <v>140321</v>
      </c>
      <c r="AO1170" s="20">
        <f t="shared" si="78"/>
        <v>0</v>
      </c>
      <c r="AP1170" s="212">
        <f t="shared" si="79"/>
        <v>1</v>
      </c>
      <c r="AQ1170" s="159"/>
    </row>
    <row r="1171" spans="2:43" ht="21" customHeight="1">
      <c r="B1171" s="25" t="s">
        <v>5136</v>
      </c>
      <c r="C1171" s="6" t="s">
        <v>4539</v>
      </c>
      <c r="D1171" s="1" t="s">
        <v>4540</v>
      </c>
      <c r="E1171" s="1" t="s">
        <v>3174</v>
      </c>
      <c r="F1171" s="1" t="s">
        <v>4541</v>
      </c>
      <c r="G1171" s="1" t="s">
        <v>4542</v>
      </c>
      <c r="H1171" s="18">
        <v>128061</v>
      </c>
      <c r="I1171" s="18">
        <v>109453.85</v>
      </c>
      <c r="J1171" s="3">
        <v>109453.85</v>
      </c>
      <c r="K1171" s="3">
        <v>-3.8461538497358561E-3</v>
      </c>
      <c r="M1171" s="1" t="s">
        <v>2871</v>
      </c>
      <c r="N1171" s="1" t="s">
        <v>2318</v>
      </c>
      <c r="O1171" s="1" t="s">
        <v>4543</v>
      </c>
      <c r="P1171" s="1" t="s">
        <v>3103</v>
      </c>
      <c r="Q1171" s="1" t="s">
        <v>1980</v>
      </c>
      <c r="R1171" s="2" t="s">
        <v>3423</v>
      </c>
      <c r="S1171" s="1" t="s">
        <v>4538</v>
      </c>
      <c r="T1171" s="2" t="s">
        <v>1982</v>
      </c>
      <c r="U1171" s="2"/>
      <c r="V1171" s="2"/>
      <c r="Y1171" s="212">
        <v>1</v>
      </c>
      <c r="Z1171" s="24">
        <v>128061</v>
      </c>
      <c r="AA1171" s="20">
        <v>2018.3</v>
      </c>
      <c r="AE1171" s="159"/>
      <c r="AI1171" s="159"/>
      <c r="AN1171" s="24">
        <f t="shared" si="74"/>
        <v>128061</v>
      </c>
      <c r="AO1171" s="24">
        <f t="shared" si="78"/>
        <v>0</v>
      </c>
      <c r="AP1171" s="212">
        <f t="shared" si="79"/>
        <v>1</v>
      </c>
      <c r="AQ1171" s="159"/>
    </row>
    <row r="1172" spans="2:43" ht="21" customHeight="1">
      <c r="B1172" s="25" t="s">
        <v>6185</v>
      </c>
      <c r="C1172" s="6" t="s">
        <v>6180</v>
      </c>
      <c r="D1172" s="20" t="s">
        <v>6181</v>
      </c>
      <c r="E1172" s="1" t="s">
        <v>6816</v>
      </c>
      <c r="F1172" s="20" t="s">
        <v>6183</v>
      </c>
      <c r="G1172" s="20" t="s">
        <v>6182</v>
      </c>
      <c r="H1172" s="159">
        <v>1010</v>
      </c>
      <c r="I1172" s="18">
        <v>870.69</v>
      </c>
      <c r="J1172" s="165">
        <v>870.69</v>
      </c>
      <c r="K1172" s="3">
        <v>0</v>
      </c>
      <c r="L1172" s="1">
        <v>2018.8</v>
      </c>
      <c r="N1172" s="1" t="s">
        <v>6193</v>
      </c>
      <c r="O1172" s="1" t="s">
        <v>6817</v>
      </c>
      <c r="P1172" s="1" t="s">
        <v>6759</v>
      </c>
      <c r="Q1172" s="1" t="s">
        <v>1902</v>
      </c>
      <c r="R1172" s="2">
        <v>0.16</v>
      </c>
      <c r="S1172" s="1" t="s">
        <v>6781</v>
      </c>
      <c r="T1172" s="2"/>
      <c r="U1172" s="2"/>
      <c r="V1172" s="2"/>
      <c r="Y1172" s="212"/>
      <c r="Z1172" s="24"/>
      <c r="AE1172" s="159"/>
      <c r="AI1172" s="159"/>
      <c r="AN1172" s="24"/>
      <c r="AO1172" s="24"/>
      <c r="AQ1172" s="159"/>
    </row>
    <row r="1173" spans="2:43" ht="21" customHeight="1">
      <c r="B1173" s="25" t="s">
        <v>6184</v>
      </c>
      <c r="C1173" s="6" t="s">
        <v>6180</v>
      </c>
      <c r="D1173" s="20" t="s">
        <v>6181</v>
      </c>
      <c r="E1173" s="1" t="s">
        <v>6816</v>
      </c>
      <c r="F1173" s="20" t="s">
        <v>6186</v>
      </c>
      <c r="G1173" s="20" t="s">
        <v>6187</v>
      </c>
      <c r="H1173" s="159">
        <v>14150</v>
      </c>
      <c r="I1173" s="18">
        <v>12863.64</v>
      </c>
      <c r="J1173" s="3">
        <v>12863.64</v>
      </c>
      <c r="K1173" s="3">
        <v>0</v>
      </c>
      <c r="N1173" s="1" t="s">
        <v>6193</v>
      </c>
      <c r="O1173" s="1" t="s">
        <v>6817</v>
      </c>
      <c r="P1173" s="1" t="s">
        <v>6759</v>
      </c>
      <c r="Q1173" s="1" t="s">
        <v>1902</v>
      </c>
      <c r="R1173" s="2">
        <v>0.1</v>
      </c>
      <c r="S1173" s="1" t="s">
        <v>6781</v>
      </c>
      <c r="T1173" s="2"/>
      <c r="U1173" s="2"/>
      <c r="V1173" s="2"/>
      <c r="Y1173" s="212"/>
      <c r="Z1173" s="24"/>
      <c r="AE1173" s="159"/>
      <c r="AI1173" s="159"/>
      <c r="AN1173" s="24"/>
      <c r="AO1173" s="24"/>
      <c r="AQ1173" s="159"/>
    </row>
    <row r="1174" spans="2:43" ht="21" customHeight="1">
      <c r="B1174" s="25" t="s">
        <v>5765</v>
      </c>
      <c r="C1174" s="6" t="s">
        <v>5766</v>
      </c>
      <c r="D1174" s="1" t="s">
        <v>2304</v>
      </c>
      <c r="E1174" s="20" t="s">
        <v>5802</v>
      </c>
      <c r="F1174" s="1" t="s">
        <v>5768</v>
      </c>
      <c r="G1174" s="1" t="s">
        <v>5767</v>
      </c>
      <c r="H1174" s="18">
        <v>134049.60000000001</v>
      </c>
      <c r="I1174" s="18">
        <v>115560</v>
      </c>
      <c r="J1174" s="3">
        <v>115560</v>
      </c>
      <c r="K1174" s="3">
        <f>(H1174/1.16-J1174)</f>
        <v>1.4551915228366852E-11</v>
      </c>
      <c r="L1174" s="3" t="s">
        <v>5769</v>
      </c>
      <c r="M1174" s="1" t="s">
        <v>5803</v>
      </c>
      <c r="N1174" s="1" t="s">
        <v>3487</v>
      </c>
      <c r="O1174" s="1" t="s">
        <v>5804</v>
      </c>
      <c r="P1174" s="1" t="s">
        <v>5805</v>
      </c>
      <c r="Q1174" s="1" t="s">
        <v>1929</v>
      </c>
      <c r="R1174" s="2">
        <v>0.16</v>
      </c>
      <c r="S1174" s="1" t="s">
        <v>5807</v>
      </c>
      <c r="T1174" s="2" t="s">
        <v>3172</v>
      </c>
      <c r="U1174" s="2"/>
      <c r="V1174" s="2"/>
      <c r="Y1174" s="212">
        <v>0.7</v>
      </c>
      <c r="Z1174" s="24">
        <v>93834.72</v>
      </c>
      <c r="AA1174" s="20">
        <v>2018.7</v>
      </c>
      <c r="AE1174" s="159"/>
      <c r="AI1174" s="159"/>
      <c r="AN1174" s="24">
        <f t="shared" ref="AN1174" si="80">Z1174+AD1174+AH1174+AL1174</f>
        <v>93834.72</v>
      </c>
      <c r="AO1174" s="24">
        <f>H1174-AN1174</f>
        <v>40214.880000000005</v>
      </c>
      <c r="AP1174" s="212">
        <f>AN1174/H1174</f>
        <v>0.7</v>
      </c>
      <c r="AQ1174" s="159"/>
    </row>
    <row r="1175" spans="2:43" ht="21" customHeight="1">
      <c r="B1175" s="25" t="s">
        <v>5230</v>
      </c>
      <c r="C1175" s="6" t="s">
        <v>5232</v>
      </c>
      <c r="D1175" s="1" t="s">
        <v>5233</v>
      </c>
      <c r="E1175" s="1" t="s">
        <v>5234</v>
      </c>
      <c r="F1175" s="1" t="s">
        <v>5235</v>
      </c>
      <c r="G1175" s="1" t="s">
        <v>5238</v>
      </c>
      <c r="H1175" s="18">
        <v>33325.81</v>
      </c>
      <c r="I1175" s="18">
        <v>30296.19</v>
      </c>
      <c r="J1175" s="3">
        <v>30296.19</v>
      </c>
      <c r="K1175" s="3">
        <f>(H1175/1.1-J1175)</f>
        <v>9.0909090431523509E-4</v>
      </c>
      <c r="L1175" s="3" t="s">
        <v>5438</v>
      </c>
      <c r="M1175" s="1" t="s">
        <v>5237</v>
      </c>
      <c r="N1175" s="1" t="s">
        <v>3355</v>
      </c>
      <c r="O1175" s="1" t="s">
        <v>5239</v>
      </c>
      <c r="P1175" s="1" t="s">
        <v>5240</v>
      </c>
      <c r="Q1175" s="1" t="s">
        <v>1929</v>
      </c>
      <c r="R1175" s="2">
        <v>0.1</v>
      </c>
      <c r="S1175" s="1" t="s">
        <v>5241</v>
      </c>
      <c r="T1175" s="2" t="s">
        <v>1904</v>
      </c>
      <c r="U1175" s="2"/>
      <c r="V1175" s="2"/>
      <c r="Y1175" s="212">
        <v>0.95</v>
      </c>
      <c r="Z1175" s="24">
        <v>31659.52</v>
      </c>
      <c r="AA1175" s="20">
        <v>2018.5</v>
      </c>
      <c r="AE1175" s="159"/>
      <c r="AI1175" s="159"/>
      <c r="AN1175" s="24">
        <f t="shared" si="74"/>
        <v>31659.52</v>
      </c>
      <c r="AO1175" s="24">
        <f>H1175-AN1175</f>
        <v>1666.2899999999972</v>
      </c>
      <c r="AP1175" s="212">
        <f>AN1175/H1175</f>
        <v>0.95000001500338638</v>
      </c>
      <c r="AQ1175" s="159"/>
    </row>
    <row r="1176" spans="2:43" ht="21" customHeight="1">
      <c r="B1176" s="25" t="s">
        <v>5231</v>
      </c>
      <c r="C1176" s="6" t="s">
        <v>5232</v>
      </c>
      <c r="D1176" s="1" t="s">
        <v>5233</v>
      </c>
      <c r="E1176" s="1" t="s">
        <v>5234</v>
      </c>
      <c r="F1176" s="1" t="s">
        <v>5236</v>
      </c>
      <c r="G1176" s="1" t="s">
        <v>5242</v>
      </c>
      <c r="H1176" s="18">
        <v>47117.32</v>
      </c>
      <c r="I1176" s="18">
        <v>40618.379999999997</v>
      </c>
      <c r="J1176" s="3">
        <v>40618.379999999997</v>
      </c>
      <c r="K1176" s="3">
        <f>(H1176/1.16-J1176)</f>
        <v>-6.8965516402386129E-4</v>
      </c>
      <c r="L1176" s="3" t="s">
        <v>5439</v>
      </c>
      <c r="M1176" s="1" t="s">
        <v>5237</v>
      </c>
      <c r="N1176" s="1" t="s">
        <v>3355</v>
      </c>
      <c r="O1176" s="1" t="s">
        <v>5239</v>
      </c>
      <c r="P1176" s="1" t="s">
        <v>5240</v>
      </c>
      <c r="Q1176" s="1" t="s">
        <v>1929</v>
      </c>
      <c r="R1176" s="2">
        <v>0.16</v>
      </c>
      <c r="S1176" s="1" t="s">
        <v>5241</v>
      </c>
      <c r="T1176" s="2" t="s">
        <v>1904</v>
      </c>
      <c r="U1176" s="2"/>
      <c r="V1176" s="2"/>
      <c r="Y1176" s="212">
        <v>0.95</v>
      </c>
      <c r="Z1176" s="24">
        <v>44761.45</v>
      </c>
      <c r="AA1176" s="20">
        <v>2018.5</v>
      </c>
      <c r="AE1176" s="159"/>
      <c r="AI1176" s="159"/>
      <c r="AN1176" s="24">
        <f t="shared" si="74"/>
        <v>44761.45</v>
      </c>
      <c r="AO1176" s="24">
        <f>H1176-AN1176</f>
        <v>2355.8700000000026</v>
      </c>
      <c r="AP1176" s="212">
        <f>AN1176/H1176</f>
        <v>0.94999991510552806</v>
      </c>
      <c r="AQ1176" s="159"/>
    </row>
    <row r="1177" spans="2:43" ht="21" customHeight="1">
      <c r="B1177" s="25" t="s">
        <v>6096</v>
      </c>
      <c r="C1177" s="6" t="s">
        <v>6098</v>
      </c>
      <c r="D1177" s="1" t="s">
        <v>6100</v>
      </c>
      <c r="E1177" s="1" t="s">
        <v>6101</v>
      </c>
      <c r="F1177" s="1" t="s">
        <v>6102</v>
      </c>
      <c r="G1177" s="1" t="s">
        <v>6106</v>
      </c>
      <c r="H1177" s="18">
        <v>10454.31</v>
      </c>
      <c r="I1177" s="18">
        <v>9503.92</v>
      </c>
      <c r="J1177" s="3">
        <v>9503.92</v>
      </c>
      <c r="K1177" s="3">
        <f>(H1177/1.1-J1177)</f>
        <v>-1.8181818195444066E-3</v>
      </c>
      <c r="L1177" s="3">
        <v>2018.9</v>
      </c>
      <c r="M1177" s="1" t="s">
        <v>6104</v>
      </c>
      <c r="N1177" s="1" t="s">
        <v>6105</v>
      </c>
      <c r="O1177" s="1" t="s">
        <v>6108</v>
      </c>
      <c r="P1177" s="1" t="s">
        <v>6109</v>
      </c>
      <c r="Q1177" s="1" t="s">
        <v>2913</v>
      </c>
      <c r="R1177" s="2">
        <v>0.1</v>
      </c>
      <c r="S1177" s="1" t="s">
        <v>6110</v>
      </c>
      <c r="T1177" s="2" t="s">
        <v>1904</v>
      </c>
      <c r="U1177" s="2"/>
      <c r="V1177" s="2"/>
      <c r="Y1177" s="212"/>
      <c r="Z1177" s="24"/>
      <c r="AE1177" s="159"/>
      <c r="AI1177" s="159"/>
      <c r="AN1177" s="24"/>
      <c r="AO1177" s="24"/>
      <c r="AQ1177" s="159"/>
    </row>
    <row r="1178" spans="2:43" ht="21" customHeight="1">
      <c r="B1178" s="25" t="s">
        <v>6097</v>
      </c>
      <c r="C1178" s="6" t="s">
        <v>6099</v>
      </c>
      <c r="D1178" s="1" t="s">
        <v>6100</v>
      </c>
      <c r="E1178" s="1" t="s">
        <v>6101</v>
      </c>
      <c r="F1178" s="1" t="s">
        <v>6103</v>
      </c>
      <c r="G1178" s="1" t="s">
        <v>6107</v>
      </c>
      <c r="H1178" s="18">
        <v>31046.29</v>
      </c>
      <c r="I1178" s="18">
        <v>26764.04</v>
      </c>
      <c r="J1178" s="3">
        <v>26764.04</v>
      </c>
      <c r="K1178" s="3">
        <f>(H1178/1.16-J1178)</f>
        <v>3.1034482781251427E-3</v>
      </c>
      <c r="L1178" s="3">
        <v>2018.9</v>
      </c>
      <c r="M1178" s="1" t="s">
        <v>6104</v>
      </c>
      <c r="N1178" s="1" t="s">
        <v>6105</v>
      </c>
      <c r="O1178" s="1" t="s">
        <v>6108</v>
      </c>
      <c r="P1178" s="1" t="s">
        <v>6109</v>
      </c>
      <c r="Q1178" s="1" t="s">
        <v>2913</v>
      </c>
      <c r="R1178" s="2">
        <v>0.16</v>
      </c>
      <c r="S1178" s="1" t="s">
        <v>6110</v>
      </c>
      <c r="T1178" s="2" t="s">
        <v>1904</v>
      </c>
      <c r="U1178" s="2"/>
      <c r="V1178" s="2"/>
      <c r="Y1178" s="212"/>
      <c r="Z1178" s="24"/>
      <c r="AE1178" s="159"/>
      <c r="AI1178" s="159"/>
      <c r="AN1178" s="24"/>
      <c r="AO1178" s="24"/>
      <c r="AQ1178" s="159"/>
    </row>
    <row r="1179" spans="2:43" ht="21" customHeight="1">
      <c r="B1179" s="25" t="s">
        <v>5198</v>
      </c>
      <c r="C1179" s="6" t="s">
        <v>3391</v>
      </c>
      <c r="D1179" s="18" t="s">
        <v>3392</v>
      </c>
      <c r="E1179" s="18" t="s">
        <v>3393</v>
      </c>
      <c r="F1179" s="1" t="s">
        <v>3394</v>
      </c>
      <c r="G1179" s="18" t="s">
        <v>3395</v>
      </c>
      <c r="H1179" s="18">
        <v>424200</v>
      </c>
      <c r="I1179" s="18">
        <v>400188.68</v>
      </c>
      <c r="J1179" s="166">
        <v>400188.68</v>
      </c>
      <c r="K1179" s="3">
        <f>(H1179/1.06-J1179)</f>
        <v>-7.5471698073670268E-4</v>
      </c>
      <c r="L1179" s="18" t="s">
        <v>6944</v>
      </c>
      <c r="M1179" s="18" t="s">
        <v>3178</v>
      </c>
      <c r="N1179" s="18" t="s">
        <v>3396</v>
      </c>
      <c r="O1179" s="18" t="s">
        <v>3397</v>
      </c>
      <c r="P1179" s="18" t="s">
        <v>3398</v>
      </c>
      <c r="Q1179" s="1" t="s">
        <v>3165</v>
      </c>
      <c r="R1179" s="2">
        <v>0.06</v>
      </c>
      <c r="S1179" s="1" t="s">
        <v>3399</v>
      </c>
      <c r="T1179" s="1" t="s">
        <v>67</v>
      </c>
      <c r="X1179" s="159" t="s">
        <v>5668</v>
      </c>
      <c r="Y1179" s="212">
        <v>0.5</v>
      </c>
      <c r="Z1179" s="24">
        <v>212100</v>
      </c>
      <c r="AA1179" s="159" t="s">
        <v>5666</v>
      </c>
      <c r="AB1179" s="159"/>
      <c r="AE1179" s="159"/>
      <c r="AF1179" s="159"/>
      <c r="AI1179" s="159"/>
      <c r="AJ1179" s="159"/>
      <c r="AK1179" s="159"/>
      <c r="AL1179" s="24"/>
      <c r="AM1179" s="159"/>
      <c r="AN1179" s="159">
        <f t="shared" si="74"/>
        <v>212100</v>
      </c>
      <c r="AO1179" s="159">
        <f>H1179-AN1179</f>
        <v>212100</v>
      </c>
      <c r="AP1179" s="212">
        <f>AN1179/H1179</f>
        <v>0.5</v>
      </c>
      <c r="AQ1179" s="159"/>
    </row>
    <row r="1180" spans="2:43" ht="21" customHeight="1">
      <c r="B1180" s="25" t="s">
        <v>7064</v>
      </c>
      <c r="C1180" s="6" t="s">
        <v>7052</v>
      </c>
      <c r="D1180" s="18" t="s">
        <v>7065</v>
      </c>
      <c r="E1180" s="18" t="s">
        <v>7066</v>
      </c>
      <c r="F1180" s="1" t="s">
        <v>7068</v>
      </c>
      <c r="G1180" s="18" t="s">
        <v>7070</v>
      </c>
      <c r="H1180" s="18">
        <v>4059048</v>
      </c>
      <c r="I1180" s="18">
        <v>3499179.31</v>
      </c>
      <c r="J1180" s="166">
        <f>VLOOKUP(F1180,'[1]2019.1'!$D:$I,6,FALSE)</f>
        <v>1749589.655</v>
      </c>
      <c r="K1180" s="3">
        <f>(H1180/1.16-J1180)</f>
        <v>1749589.6553448278</v>
      </c>
      <c r="L1180" s="18"/>
      <c r="M1180" s="18" t="s">
        <v>7060</v>
      </c>
      <c r="N1180" s="18" t="s">
        <v>2706</v>
      </c>
      <c r="O1180" s="18" t="s">
        <v>7072</v>
      </c>
      <c r="P1180" s="18" t="s">
        <v>7062</v>
      </c>
      <c r="Q1180" s="1" t="s">
        <v>1902</v>
      </c>
      <c r="R1180" s="2">
        <v>0.16</v>
      </c>
      <c r="X1180" s="159"/>
      <c r="Y1180" s="212"/>
      <c r="Z1180" s="24"/>
      <c r="AA1180" s="159"/>
      <c r="AB1180" s="159"/>
      <c r="AE1180" s="159"/>
      <c r="AF1180" s="159"/>
      <c r="AI1180" s="159"/>
      <c r="AJ1180" s="159"/>
      <c r="AK1180" s="159"/>
      <c r="AL1180" s="24"/>
      <c r="AM1180" s="159"/>
      <c r="AN1180" s="159"/>
      <c r="AO1180" s="159"/>
      <c r="AQ1180" s="159"/>
    </row>
    <row r="1181" spans="2:43" ht="21" customHeight="1">
      <c r="B1181" s="25" t="s">
        <v>7067</v>
      </c>
      <c r="C1181" s="6" t="s">
        <v>7052</v>
      </c>
      <c r="D1181" s="18" t="s">
        <v>7065</v>
      </c>
      <c r="E1181" s="18" t="s">
        <v>7066</v>
      </c>
      <c r="F1181" s="1" t="s">
        <v>7069</v>
      </c>
      <c r="G1181" s="18" t="s">
        <v>7071</v>
      </c>
      <c r="H1181" s="18">
        <v>970902</v>
      </c>
      <c r="I1181" s="18">
        <v>882638.18</v>
      </c>
      <c r="J1181" s="166">
        <f>VLOOKUP(F1181,'[1]2019.1'!$D:$I,6,FALSE)</f>
        <v>441319.09</v>
      </c>
      <c r="K1181" s="3">
        <f t="shared" ref="K1181" si="81">(H1181/1.06-J1181)</f>
        <v>474626.19301886781</v>
      </c>
      <c r="L1181" s="18"/>
      <c r="M1181" s="18" t="s">
        <v>7060</v>
      </c>
      <c r="N1181" s="18" t="s">
        <v>2706</v>
      </c>
      <c r="O1181" s="18" t="s">
        <v>7073</v>
      </c>
      <c r="P1181" s="18" t="s">
        <v>7062</v>
      </c>
      <c r="Q1181" s="1" t="s">
        <v>1902</v>
      </c>
      <c r="R1181" s="2">
        <v>0.06</v>
      </c>
      <c r="X1181" s="159"/>
      <c r="Y1181" s="212"/>
      <c r="Z1181" s="24"/>
      <c r="AA1181" s="159"/>
      <c r="AB1181" s="159"/>
      <c r="AE1181" s="159"/>
      <c r="AF1181" s="159"/>
      <c r="AI1181" s="159"/>
      <c r="AJ1181" s="159"/>
      <c r="AK1181" s="159"/>
      <c r="AL1181" s="24"/>
      <c r="AM1181" s="159"/>
      <c r="AN1181" s="159"/>
      <c r="AO1181" s="159"/>
      <c r="AQ1181" s="159"/>
    </row>
    <row r="1182" spans="2:43" ht="21" customHeight="1">
      <c r="B1182" s="25" t="s">
        <v>7054</v>
      </c>
      <c r="C1182" s="6" t="s">
        <v>7053</v>
      </c>
      <c r="D1182" s="18" t="s">
        <v>7056</v>
      </c>
      <c r="E1182" s="18" t="s">
        <v>7057</v>
      </c>
      <c r="F1182" s="1" t="s">
        <v>7058</v>
      </c>
      <c r="G1182" s="18" t="s">
        <v>7059</v>
      </c>
      <c r="H1182" s="18">
        <v>727680</v>
      </c>
      <c r="I1182" s="18">
        <v>686490.57</v>
      </c>
      <c r="J1182" s="166">
        <f>VLOOKUP(F1182,'[1]2019.1'!$D:$I,6,FALSE)</f>
        <v>343245.28499999997</v>
      </c>
      <c r="K1182" s="3">
        <f t="shared" ref="K1182" si="82">(H1182/1.06-J1182)</f>
        <v>343245.28103773581</v>
      </c>
      <c r="L1182" s="18"/>
      <c r="M1182" s="18" t="s">
        <v>7060</v>
      </c>
      <c r="N1182" s="18" t="s">
        <v>2706</v>
      </c>
      <c r="O1182" s="18" t="s">
        <v>7061</v>
      </c>
      <c r="P1182" s="18" t="s">
        <v>7062</v>
      </c>
      <c r="Q1182" s="1" t="s">
        <v>1902</v>
      </c>
      <c r="R1182" s="2">
        <v>0.06</v>
      </c>
      <c r="X1182" s="159"/>
      <c r="Y1182" s="212"/>
      <c r="Z1182" s="24"/>
      <c r="AA1182" s="159"/>
      <c r="AB1182" s="159"/>
      <c r="AE1182" s="159"/>
      <c r="AF1182" s="159"/>
      <c r="AI1182" s="159"/>
      <c r="AJ1182" s="159"/>
      <c r="AK1182" s="159"/>
      <c r="AL1182" s="24"/>
      <c r="AM1182" s="159"/>
      <c r="AN1182" s="159"/>
      <c r="AO1182" s="159"/>
      <c r="AQ1182" s="159"/>
    </row>
    <row r="1183" spans="2:43" ht="21" customHeight="1">
      <c r="B1183" s="25" t="s">
        <v>7055</v>
      </c>
      <c r="C1183" s="6" t="s">
        <v>7053</v>
      </c>
      <c r="D1183" s="18" t="s">
        <v>7056</v>
      </c>
      <c r="E1183" s="18" t="s">
        <v>7057</v>
      </c>
      <c r="F1183" s="171" t="s">
        <v>7271</v>
      </c>
      <c r="G1183" s="18" t="s">
        <v>7063</v>
      </c>
      <c r="H1183" s="18">
        <v>4988105</v>
      </c>
      <c r="I1183" s="18">
        <v>4300090.5199999996</v>
      </c>
      <c r="J1183" s="166"/>
      <c r="K1183" s="3">
        <f>(H1183/1.16-J1183)</f>
        <v>4300090.5172413792</v>
      </c>
      <c r="L1183" s="18"/>
      <c r="M1183" s="18" t="s">
        <v>7060</v>
      </c>
      <c r="N1183" s="18" t="s">
        <v>2706</v>
      </c>
      <c r="O1183" s="18" t="s">
        <v>7061</v>
      </c>
      <c r="P1183" s="18" t="s">
        <v>7062</v>
      </c>
      <c r="Q1183" s="1" t="s">
        <v>1902</v>
      </c>
      <c r="R1183" s="2">
        <v>0.16</v>
      </c>
      <c r="X1183" s="159"/>
      <c r="Y1183" s="212"/>
      <c r="Z1183" s="24"/>
      <c r="AA1183" s="159"/>
      <c r="AB1183" s="159"/>
      <c r="AE1183" s="159"/>
      <c r="AF1183" s="159"/>
      <c r="AI1183" s="159"/>
      <c r="AJ1183" s="159"/>
      <c r="AK1183" s="159"/>
      <c r="AL1183" s="24"/>
      <c r="AM1183" s="159"/>
      <c r="AN1183" s="159"/>
      <c r="AO1183" s="159"/>
      <c r="AQ1183" s="159"/>
    </row>
    <row r="1184" spans="2:43" ht="21" customHeight="1">
      <c r="B1184" s="25" t="s">
        <v>5187</v>
      </c>
      <c r="C1184" s="6" t="s">
        <v>4544</v>
      </c>
      <c r="D1184" s="1" t="s">
        <v>4545</v>
      </c>
      <c r="E1184" s="1" t="s">
        <v>4546</v>
      </c>
      <c r="F1184" s="1" t="s">
        <v>4547</v>
      </c>
      <c r="G1184" s="1" t="s">
        <v>4548</v>
      </c>
      <c r="H1184" s="18">
        <v>1302754</v>
      </c>
      <c r="I1184" s="18">
        <v>1113464.96</v>
      </c>
      <c r="J1184" s="166"/>
      <c r="K1184" s="3">
        <v>1113464.9572649573</v>
      </c>
      <c r="M1184" s="1" t="s">
        <v>2021</v>
      </c>
      <c r="N1184" s="1" t="s">
        <v>4528</v>
      </c>
      <c r="O1184" s="1" t="s">
        <v>3087</v>
      </c>
      <c r="P1184" s="1" t="s">
        <v>4549</v>
      </c>
      <c r="Q1184" s="1" t="s">
        <v>1980</v>
      </c>
      <c r="R1184" s="2" t="s">
        <v>3423</v>
      </c>
      <c r="S1184" s="1" t="s">
        <v>4550</v>
      </c>
      <c r="T1184" s="2" t="s">
        <v>1982</v>
      </c>
      <c r="U1184" s="2"/>
      <c r="V1184" s="2"/>
      <c r="Y1184" s="212"/>
      <c r="Z1184" s="24"/>
      <c r="AE1184" s="159"/>
      <c r="AI1184" s="159"/>
      <c r="AN1184" s="24">
        <f t="shared" si="74"/>
        <v>0</v>
      </c>
      <c r="AO1184" s="24">
        <f>H1184-AN1184</f>
        <v>1302754</v>
      </c>
      <c r="AP1184" s="212">
        <f>AN1184/H1184</f>
        <v>0</v>
      </c>
      <c r="AQ1184" s="159"/>
    </row>
    <row r="1185" spans="1:45" ht="21" customHeight="1">
      <c r="B1185" s="25" t="s">
        <v>5187</v>
      </c>
      <c r="C1185" s="6" t="s">
        <v>4544</v>
      </c>
      <c r="D1185" s="1" t="s">
        <v>4545</v>
      </c>
      <c r="E1185" s="1" t="s">
        <v>4546</v>
      </c>
      <c r="F1185" s="1" t="s">
        <v>5846</v>
      </c>
      <c r="G1185" s="1" t="s">
        <v>5847</v>
      </c>
      <c r="H1185" s="18">
        <v>1291619.3500000001</v>
      </c>
      <c r="I1185" s="18">
        <v>1113464.96</v>
      </c>
      <c r="J1185" s="3">
        <v>1113464.96</v>
      </c>
      <c r="K1185" s="3">
        <f>(H1185/1.16-J1185)</f>
        <v>-3.1034480780363083E-3</v>
      </c>
      <c r="L1185" s="3" t="s">
        <v>5991</v>
      </c>
      <c r="M1185" s="1" t="s">
        <v>2021</v>
      </c>
      <c r="N1185" s="1" t="s">
        <v>4528</v>
      </c>
      <c r="O1185" s="1" t="s">
        <v>5848</v>
      </c>
      <c r="P1185" s="1" t="s">
        <v>5849</v>
      </c>
      <c r="Q1185" s="1" t="s">
        <v>1929</v>
      </c>
      <c r="R1185" s="2">
        <v>0.16</v>
      </c>
      <c r="S1185" s="1" t="s">
        <v>4550</v>
      </c>
      <c r="T1185" s="2" t="s">
        <v>1904</v>
      </c>
      <c r="U1185" s="2"/>
      <c r="V1185" s="2"/>
      <c r="Y1185" s="212"/>
      <c r="Z1185" s="24"/>
      <c r="AE1185" s="159"/>
      <c r="AI1185" s="159"/>
      <c r="AN1185" s="24">
        <f t="shared" ref="AN1185" si="83">Z1185+AD1185+AH1185+AL1185</f>
        <v>0</v>
      </c>
      <c r="AO1185" s="24">
        <f>H1185-AN1185</f>
        <v>1291619.3500000001</v>
      </c>
      <c r="AP1185" s="212">
        <f>AN1185/H1185</f>
        <v>0</v>
      </c>
      <c r="AQ1185" s="159"/>
    </row>
    <row r="1186" spans="1:45" ht="21" customHeight="1">
      <c r="B1186" s="25" t="s">
        <v>5244</v>
      </c>
      <c r="C1186" s="6" t="s">
        <v>4544</v>
      </c>
      <c r="D1186" s="1" t="s">
        <v>4545</v>
      </c>
      <c r="E1186" s="1" t="s">
        <v>4546</v>
      </c>
      <c r="F1186" s="1" t="s">
        <v>5246</v>
      </c>
      <c r="G1186" s="1" t="s">
        <v>5248</v>
      </c>
      <c r="H1186" s="18">
        <v>970726</v>
      </c>
      <c r="I1186" s="18">
        <v>882478.18</v>
      </c>
      <c r="J1186" s="3">
        <v>882478.18</v>
      </c>
      <c r="K1186" s="3">
        <f>(H1186/1.1-J1186)</f>
        <v>1.8181817140430212E-3</v>
      </c>
      <c r="L1186" s="3" t="s">
        <v>5992</v>
      </c>
      <c r="M1186" s="1" t="s">
        <v>5237</v>
      </c>
      <c r="N1186" s="1" t="s">
        <v>3355</v>
      </c>
      <c r="O1186" s="1" t="s">
        <v>5239</v>
      </c>
      <c r="P1186" s="1" t="s">
        <v>5240</v>
      </c>
      <c r="Q1186" s="1" t="s">
        <v>1929</v>
      </c>
      <c r="R1186" s="2">
        <v>0.1</v>
      </c>
      <c r="S1186" s="1" t="s">
        <v>3408</v>
      </c>
      <c r="T1186" s="2" t="s">
        <v>1904</v>
      </c>
      <c r="U1186" s="2"/>
      <c r="V1186" s="2"/>
      <c r="Y1186" s="212"/>
      <c r="Z1186" s="24"/>
      <c r="AE1186" s="159"/>
      <c r="AI1186" s="159"/>
      <c r="AN1186" s="24">
        <f t="shared" si="74"/>
        <v>0</v>
      </c>
      <c r="AO1186" s="24">
        <f>H1186-AN1186</f>
        <v>970726</v>
      </c>
      <c r="AP1186" s="212">
        <f>AN1186/H1186</f>
        <v>0</v>
      </c>
      <c r="AQ1186" s="159"/>
    </row>
    <row r="1187" spans="1:45" ht="21" customHeight="1">
      <c r="B1187" s="25" t="s">
        <v>5245</v>
      </c>
      <c r="C1187" s="6" t="s">
        <v>4544</v>
      </c>
      <c r="D1187" s="1" t="s">
        <v>4545</v>
      </c>
      <c r="E1187" s="1" t="s">
        <v>4546</v>
      </c>
      <c r="F1187" s="1" t="s">
        <v>5247</v>
      </c>
      <c r="G1187" s="1" t="s">
        <v>5249</v>
      </c>
      <c r="H1187" s="18">
        <v>3833938.8</v>
      </c>
      <c r="I1187" s="18">
        <v>3305119.66</v>
      </c>
      <c r="J1187" s="3">
        <v>3305119.66</v>
      </c>
      <c r="K1187" s="3">
        <f>(H1187/1.16-J1187)</f>
        <v>-4.827586468309164E-3</v>
      </c>
      <c r="L1187" s="3" t="s">
        <v>5993</v>
      </c>
      <c r="M1187" s="1" t="s">
        <v>5237</v>
      </c>
      <c r="N1187" s="1" t="s">
        <v>3355</v>
      </c>
      <c r="O1187" s="1" t="s">
        <v>5239</v>
      </c>
      <c r="P1187" s="1" t="s">
        <v>5240</v>
      </c>
      <c r="Q1187" s="1" t="s">
        <v>1929</v>
      </c>
      <c r="R1187" s="2">
        <v>0.16</v>
      </c>
      <c r="S1187" s="1" t="s">
        <v>4550</v>
      </c>
      <c r="T1187" s="2" t="s">
        <v>1904</v>
      </c>
      <c r="U1187" s="2"/>
      <c r="V1187" s="2"/>
      <c r="Y1187" s="212"/>
      <c r="Z1187" s="24"/>
      <c r="AE1187" s="159"/>
      <c r="AI1187" s="159"/>
      <c r="AN1187" s="24">
        <f t="shared" si="74"/>
        <v>0</v>
      </c>
      <c r="AO1187" s="24">
        <f>H1187-AN1187</f>
        <v>3833938.8</v>
      </c>
      <c r="AP1187" s="212">
        <f>AN1187/H1187</f>
        <v>0</v>
      </c>
      <c r="AQ1187" s="159"/>
    </row>
    <row r="1188" spans="1:45" ht="21" customHeight="1">
      <c r="B1188" s="25" t="s">
        <v>6129</v>
      </c>
      <c r="C1188" s="6" t="s">
        <v>6126</v>
      </c>
      <c r="D1188" s="1" t="s">
        <v>6127</v>
      </c>
      <c r="E1188" s="1" t="s">
        <v>4546</v>
      </c>
      <c r="F1188" s="1" t="s">
        <v>6128</v>
      </c>
      <c r="G1188" s="1" t="s">
        <v>6133</v>
      </c>
      <c r="H1188" s="18">
        <v>41031</v>
      </c>
      <c r="I1188" s="18">
        <v>35371.550000000003</v>
      </c>
      <c r="J1188" s="3">
        <f>VLOOKUP(F1188,'[1]2019.1'!$D:$I,6,FALSE)</f>
        <v>35371.550000000003</v>
      </c>
      <c r="K1188" s="3">
        <v>0</v>
      </c>
      <c r="L1188" s="3"/>
      <c r="M1188" s="1" t="s">
        <v>6104</v>
      </c>
      <c r="N1188" s="1" t="s">
        <v>3579</v>
      </c>
      <c r="O1188" s="1" t="s">
        <v>6130</v>
      </c>
      <c r="P1188" s="1" t="s">
        <v>6131</v>
      </c>
      <c r="Q1188" s="1" t="s">
        <v>6132</v>
      </c>
      <c r="R1188" s="2">
        <v>0.17</v>
      </c>
      <c r="S1188" s="1" t="s">
        <v>4550</v>
      </c>
      <c r="T1188" s="2" t="s">
        <v>1904</v>
      </c>
      <c r="U1188" s="2"/>
      <c r="V1188" s="2"/>
      <c r="Y1188" s="212"/>
      <c r="Z1188" s="24"/>
      <c r="AE1188" s="159"/>
      <c r="AI1188" s="159"/>
      <c r="AN1188" s="24"/>
      <c r="AO1188" s="24"/>
      <c r="AQ1188" s="159"/>
    </row>
    <row r="1189" spans="1:45" ht="21" customHeight="1">
      <c r="B1189" s="25" t="s">
        <v>5199</v>
      </c>
      <c r="C1189" s="6" t="s">
        <v>3400</v>
      </c>
      <c r="D1189" s="1" t="s">
        <v>3401</v>
      </c>
      <c r="E1189" s="1" t="s">
        <v>3402</v>
      </c>
      <c r="F1189" s="1" t="s">
        <v>3403</v>
      </c>
      <c r="G1189" s="18" t="s">
        <v>3404</v>
      </c>
      <c r="H1189" s="18">
        <v>88490</v>
      </c>
      <c r="I1189" s="18">
        <v>79720.72</v>
      </c>
      <c r="K1189" s="3">
        <v>79720.72072072071</v>
      </c>
      <c r="L1189" s="18"/>
      <c r="M1189" s="18" t="s">
        <v>3178</v>
      </c>
      <c r="N1189" s="18" t="s">
        <v>3405</v>
      </c>
      <c r="O1189" s="18" t="s">
        <v>3406</v>
      </c>
      <c r="P1189" s="18" t="s">
        <v>3407</v>
      </c>
      <c r="Q1189" s="1" t="s">
        <v>3165</v>
      </c>
      <c r="R1189" s="2">
        <v>0.11</v>
      </c>
      <c r="S1189" s="1" t="s">
        <v>3408</v>
      </c>
      <c r="T1189" s="1" t="s">
        <v>67</v>
      </c>
      <c r="X1189" s="159"/>
      <c r="Y1189" s="212"/>
      <c r="Z1189" s="24"/>
      <c r="AA1189" s="159"/>
      <c r="AB1189" s="159"/>
      <c r="AE1189" s="159"/>
      <c r="AF1189" s="159"/>
      <c r="AI1189" s="159"/>
      <c r="AJ1189" s="159"/>
      <c r="AK1189" s="159"/>
      <c r="AL1189" s="24"/>
      <c r="AM1189" s="159"/>
      <c r="AN1189" s="159">
        <f t="shared" si="74"/>
        <v>0</v>
      </c>
      <c r="AO1189" s="159">
        <f t="shared" ref="AO1189:AO1199" si="84">H1189-AN1189</f>
        <v>88490</v>
      </c>
      <c r="AP1189" s="212">
        <f t="shared" ref="AP1189:AP1199" si="85">AN1189/H1189</f>
        <v>0</v>
      </c>
      <c r="AQ1189" s="159"/>
    </row>
    <row r="1190" spans="1:45" ht="21" customHeight="1">
      <c r="B1190" s="25" t="s">
        <v>5199</v>
      </c>
      <c r="C1190" s="6" t="s">
        <v>3400</v>
      </c>
      <c r="D1190" s="1" t="s">
        <v>3401</v>
      </c>
      <c r="E1190" s="1" t="s">
        <v>3402</v>
      </c>
      <c r="F1190" s="1" t="s">
        <v>5691</v>
      </c>
      <c r="G1190" s="18" t="s">
        <v>5692</v>
      </c>
      <c r="H1190" s="18">
        <v>87691</v>
      </c>
      <c r="I1190" s="18">
        <v>79719.09</v>
      </c>
      <c r="J1190" s="3">
        <v>79719.09</v>
      </c>
      <c r="K1190" s="3">
        <f>(H1190/1.1-J1190)</f>
        <v>9.0909090067725629E-4</v>
      </c>
      <c r="L1190" s="18" t="s">
        <v>6438</v>
      </c>
      <c r="M1190" s="18" t="s">
        <v>2871</v>
      </c>
      <c r="N1190" s="18" t="s">
        <v>3405</v>
      </c>
      <c r="O1190" s="18" t="s">
        <v>5693</v>
      </c>
      <c r="P1190" s="18" t="s">
        <v>5688</v>
      </c>
      <c r="Q1190" s="1" t="s">
        <v>1929</v>
      </c>
      <c r="R1190" s="2">
        <v>0.1</v>
      </c>
      <c r="S1190" s="1" t="s">
        <v>3408</v>
      </c>
      <c r="T1190" s="1" t="s">
        <v>67</v>
      </c>
      <c r="X1190" s="159"/>
      <c r="Y1190" s="212"/>
      <c r="Z1190" s="24"/>
      <c r="AA1190" s="159"/>
      <c r="AB1190" s="159"/>
      <c r="AE1190" s="159"/>
      <c r="AF1190" s="159"/>
      <c r="AI1190" s="159"/>
      <c r="AJ1190" s="159"/>
      <c r="AK1190" s="159"/>
      <c r="AL1190" s="24"/>
      <c r="AM1190" s="159"/>
      <c r="AN1190" s="159">
        <f t="shared" ref="AN1190" si="86">Z1190+AD1190+AH1190+AL1190</f>
        <v>0</v>
      </c>
      <c r="AO1190" s="159">
        <f t="shared" si="84"/>
        <v>87691</v>
      </c>
      <c r="AP1190" s="212">
        <f t="shared" si="85"/>
        <v>0</v>
      </c>
      <c r="AQ1190" s="159"/>
    </row>
    <row r="1191" spans="1:45" ht="21" customHeight="1">
      <c r="B1191" s="25" t="s">
        <v>5201</v>
      </c>
      <c r="C1191" s="6" t="s">
        <v>3400</v>
      </c>
      <c r="D1191" s="1" t="s">
        <v>4551</v>
      </c>
      <c r="E1191" s="1" t="s">
        <v>3402</v>
      </c>
      <c r="F1191" s="1" t="s">
        <v>4552</v>
      </c>
      <c r="G1191" s="1" t="s">
        <v>4553</v>
      </c>
      <c r="H1191" s="18">
        <v>731510</v>
      </c>
      <c r="I1191" s="18">
        <v>625222.22</v>
      </c>
      <c r="K1191" s="3">
        <v>625222.22222222225</v>
      </c>
      <c r="M1191" s="1" t="s">
        <v>2871</v>
      </c>
      <c r="N1191" s="1" t="s">
        <v>4554</v>
      </c>
      <c r="O1191" s="1" t="s">
        <v>4555</v>
      </c>
      <c r="P1191" s="1" t="s">
        <v>4556</v>
      </c>
      <c r="Q1191" s="1" t="s">
        <v>1980</v>
      </c>
      <c r="R1191" s="2" t="s">
        <v>3423</v>
      </c>
      <c r="S1191" s="1" t="s">
        <v>4557</v>
      </c>
      <c r="T1191" s="2" t="s">
        <v>1982</v>
      </c>
      <c r="U1191" s="2"/>
      <c r="V1191" s="2"/>
      <c r="Y1191" s="212"/>
      <c r="Z1191" s="24"/>
      <c r="AE1191" s="159"/>
      <c r="AI1191" s="159"/>
      <c r="AN1191" s="24">
        <f t="shared" si="74"/>
        <v>0</v>
      </c>
      <c r="AO1191" s="24">
        <f t="shared" si="84"/>
        <v>731510</v>
      </c>
      <c r="AP1191" s="212">
        <f t="shared" si="85"/>
        <v>0</v>
      </c>
      <c r="AQ1191" s="159"/>
    </row>
    <row r="1192" spans="1:45" ht="21" customHeight="1">
      <c r="B1192" s="25" t="s">
        <v>5201</v>
      </c>
      <c r="C1192" s="6" t="s">
        <v>3400</v>
      </c>
      <c r="D1192" s="1" t="s">
        <v>3401</v>
      </c>
      <c r="E1192" s="1" t="s">
        <v>3402</v>
      </c>
      <c r="F1192" s="1" t="s">
        <v>5689</v>
      </c>
      <c r="G1192" s="1" t="s">
        <v>5690</v>
      </c>
      <c r="H1192" s="18">
        <v>725237</v>
      </c>
      <c r="I1192" s="18">
        <v>625204.31000000006</v>
      </c>
      <c r="J1192" s="3">
        <v>625204.31000000006</v>
      </c>
      <c r="K1192" s="3">
        <f>(H1192/1.16-J1192)</f>
        <v>3.4482753835618496E-4</v>
      </c>
      <c r="L1192" s="1">
        <v>2018.9</v>
      </c>
      <c r="M1192" s="1" t="s">
        <v>2871</v>
      </c>
      <c r="N1192" s="1" t="s">
        <v>3405</v>
      </c>
      <c r="O1192" s="1" t="s">
        <v>5682</v>
      </c>
      <c r="P1192" s="1" t="s">
        <v>5688</v>
      </c>
      <c r="Q1192" s="1" t="s">
        <v>1929</v>
      </c>
      <c r="R1192" s="2">
        <v>0.16</v>
      </c>
      <c r="S1192" s="1" t="s">
        <v>3408</v>
      </c>
      <c r="T1192" s="2" t="s">
        <v>1904</v>
      </c>
      <c r="U1192" s="2"/>
      <c r="V1192" s="2"/>
      <c r="Y1192" s="212"/>
      <c r="Z1192" s="24"/>
      <c r="AE1192" s="159"/>
      <c r="AI1192" s="159"/>
      <c r="AN1192" s="24">
        <f t="shared" ref="AN1192:AN1199" si="87">Z1192+AD1192+AH1192+AL1192</f>
        <v>0</v>
      </c>
      <c r="AO1192" s="24">
        <f t="shared" si="84"/>
        <v>725237</v>
      </c>
      <c r="AP1192" s="212">
        <f t="shared" si="85"/>
        <v>0</v>
      </c>
      <c r="AQ1192" s="159"/>
    </row>
    <row r="1193" spans="1:45" ht="21" customHeight="1">
      <c r="B1193" s="25" t="s">
        <v>5839</v>
      </c>
      <c r="C1193" s="6" t="s">
        <v>5830</v>
      </c>
      <c r="D1193" s="1" t="s">
        <v>5831</v>
      </c>
      <c r="E1193" s="1" t="s">
        <v>6818</v>
      </c>
      <c r="F1193" s="1" t="s">
        <v>5834</v>
      </c>
      <c r="G1193" s="1" t="s">
        <v>5832</v>
      </c>
      <c r="H1193" s="18">
        <v>130400</v>
      </c>
      <c r="I1193" s="18">
        <v>118545.45</v>
      </c>
      <c r="J1193" s="3">
        <v>23709.09</v>
      </c>
      <c r="K1193" s="3">
        <f>(H1193/1.1-J1193)</f>
        <v>94836.364545454533</v>
      </c>
      <c r="L1193" s="3" t="s">
        <v>5836</v>
      </c>
      <c r="N1193" s="1" t="s">
        <v>5838</v>
      </c>
      <c r="O1193" s="1" t="s">
        <v>6819</v>
      </c>
      <c r="P1193" s="1" t="s">
        <v>6759</v>
      </c>
      <c r="Q1193" s="1" t="s">
        <v>1902</v>
      </c>
      <c r="R1193" s="2">
        <v>0.1</v>
      </c>
      <c r="S1193" s="20" t="s">
        <v>6821</v>
      </c>
      <c r="T1193" s="2" t="s">
        <v>1904</v>
      </c>
      <c r="U1193" s="2"/>
      <c r="V1193" s="2"/>
      <c r="Y1193" s="212"/>
      <c r="Z1193" s="24"/>
      <c r="AE1193" s="159"/>
      <c r="AI1193" s="159"/>
      <c r="AN1193" s="24">
        <f t="shared" ref="AN1193:AN1198" si="88">Z1193+AD1193+AH1193+AL1193</f>
        <v>0</v>
      </c>
      <c r="AO1193" s="24">
        <f t="shared" si="84"/>
        <v>130400</v>
      </c>
      <c r="AP1193" s="212">
        <f t="shared" si="85"/>
        <v>0</v>
      </c>
      <c r="AQ1193" s="159"/>
    </row>
    <row r="1194" spans="1:45" s="293" customFormat="1" ht="21" customHeight="1">
      <c r="A1194" s="203"/>
      <c r="B1194" s="235" t="s">
        <v>9827</v>
      </c>
      <c r="C1194" s="236" t="s">
        <v>5830</v>
      </c>
      <c r="D1194" s="205" t="s">
        <v>5831</v>
      </c>
      <c r="E1194" s="205" t="s">
        <v>6818</v>
      </c>
      <c r="F1194" s="205" t="s">
        <v>9828</v>
      </c>
      <c r="G1194" s="205" t="s">
        <v>5832</v>
      </c>
      <c r="H1194" s="203"/>
      <c r="I1194" s="203"/>
      <c r="J1194" s="209"/>
      <c r="K1194" s="209"/>
      <c r="L1194" s="209"/>
      <c r="M1194" s="205"/>
      <c r="N1194" s="205" t="s">
        <v>5838</v>
      </c>
      <c r="O1194" s="205" t="s">
        <v>9829</v>
      </c>
      <c r="P1194" s="205" t="s">
        <v>9830</v>
      </c>
      <c r="Q1194" s="205" t="s">
        <v>5975</v>
      </c>
      <c r="R1194" s="206">
        <v>0.1</v>
      </c>
      <c r="S1194" s="208"/>
      <c r="T1194" s="206"/>
      <c r="U1194" s="206"/>
      <c r="V1194" s="206"/>
      <c r="W1194" s="205"/>
      <c r="X1194" s="208"/>
      <c r="Y1194" s="237"/>
      <c r="Z1194" s="204"/>
      <c r="AA1194" s="208"/>
      <c r="AB1194" s="208"/>
      <c r="AC1194" s="237"/>
      <c r="AD1194" s="204"/>
      <c r="AE1194" s="207"/>
      <c r="AF1194" s="208"/>
      <c r="AG1194" s="237"/>
      <c r="AH1194" s="204"/>
      <c r="AI1194" s="207"/>
      <c r="AJ1194" s="208"/>
      <c r="AK1194" s="208"/>
      <c r="AL1194" s="208"/>
      <c r="AM1194" s="208"/>
      <c r="AN1194" s="204"/>
      <c r="AO1194" s="204"/>
      <c r="AP1194" s="237"/>
      <c r="AQ1194" s="207"/>
      <c r="AR1194" s="208"/>
      <c r="AS1194" s="208"/>
    </row>
    <row r="1195" spans="1:45" ht="21" customHeight="1">
      <c r="B1195" s="25" t="s">
        <v>5840</v>
      </c>
      <c r="C1195" s="6" t="s">
        <v>5830</v>
      </c>
      <c r="D1195" s="1" t="s">
        <v>5831</v>
      </c>
      <c r="E1195" s="1" t="s">
        <v>6818</v>
      </c>
      <c r="F1195" s="1" t="s">
        <v>5835</v>
      </c>
      <c r="G1195" s="1" t="s">
        <v>5833</v>
      </c>
      <c r="H1195" s="18">
        <v>51300</v>
      </c>
      <c r="I1195" s="18">
        <v>44224.14</v>
      </c>
      <c r="J1195" s="3">
        <v>8844.83</v>
      </c>
      <c r="K1195" s="3">
        <f>(H1195/1.16-J1195)</f>
        <v>35379.307931034484</v>
      </c>
      <c r="L1195" s="3" t="s">
        <v>5837</v>
      </c>
      <c r="N1195" s="1" t="s">
        <v>5838</v>
      </c>
      <c r="O1195" s="1" t="s">
        <v>6819</v>
      </c>
      <c r="P1195" s="1" t="s">
        <v>6759</v>
      </c>
      <c r="Q1195" s="1" t="s">
        <v>1902</v>
      </c>
      <c r="R1195" s="2">
        <v>0.16</v>
      </c>
      <c r="S1195" s="20" t="s">
        <v>6820</v>
      </c>
      <c r="T1195" s="2" t="s">
        <v>1904</v>
      </c>
      <c r="U1195" s="2"/>
      <c r="V1195" s="2"/>
      <c r="Y1195" s="212"/>
      <c r="Z1195" s="24"/>
      <c r="AE1195" s="159"/>
      <c r="AI1195" s="159"/>
      <c r="AN1195" s="24">
        <f t="shared" si="88"/>
        <v>0</v>
      </c>
      <c r="AO1195" s="24">
        <f t="shared" si="84"/>
        <v>51300</v>
      </c>
      <c r="AP1195" s="212">
        <f t="shared" si="85"/>
        <v>0</v>
      </c>
      <c r="AQ1195" s="159"/>
    </row>
    <row r="1196" spans="1:45" s="293" customFormat="1" ht="21" customHeight="1">
      <c r="A1196" s="203"/>
      <c r="B1196" s="235" t="s">
        <v>9955</v>
      </c>
      <c r="C1196" s="236" t="s">
        <v>5830</v>
      </c>
      <c r="D1196" s="205" t="s">
        <v>5831</v>
      </c>
      <c r="E1196" s="205" t="s">
        <v>6818</v>
      </c>
      <c r="F1196" s="205" t="s">
        <v>9960</v>
      </c>
      <c r="G1196" s="205" t="s">
        <v>5833</v>
      </c>
      <c r="H1196" s="203"/>
      <c r="I1196" s="203"/>
      <c r="J1196" s="209"/>
      <c r="K1196" s="209"/>
      <c r="L1196" s="209"/>
      <c r="M1196" s="205"/>
      <c r="N1196" s="205" t="s">
        <v>5838</v>
      </c>
      <c r="O1196" s="205" t="s">
        <v>9961</v>
      </c>
      <c r="P1196" s="205" t="s">
        <v>9954</v>
      </c>
      <c r="Q1196" s="205" t="s">
        <v>2913</v>
      </c>
      <c r="R1196" s="206"/>
      <c r="S1196" s="208"/>
      <c r="T1196" s="206"/>
      <c r="U1196" s="206"/>
      <c r="V1196" s="206"/>
      <c r="W1196" s="205"/>
      <c r="X1196" s="208"/>
      <c r="Y1196" s="237"/>
      <c r="Z1196" s="204"/>
      <c r="AA1196" s="208"/>
      <c r="AB1196" s="208"/>
      <c r="AC1196" s="237"/>
      <c r="AD1196" s="204"/>
      <c r="AE1196" s="207"/>
      <c r="AF1196" s="208"/>
      <c r="AG1196" s="237"/>
      <c r="AH1196" s="204"/>
      <c r="AI1196" s="207"/>
      <c r="AJ1196" s="208"/>
      <c r="AK1196" s="208"/>
      <c r="AL1196" s="208"/>
      <c r="AM1196" s="208"/>
      <c r="AN1196" s="204"/>
      <c r="AO1196" s="204"/>
      <c r="AP1196" s="237"/>
      <c r="AQ1196" s="207"/>
      <c r="AR1196" s="208"/>
      <c r="AS1196" s="208"/>
    </row>
    <row r="1197" spans="1:45" ht="21" customHeight="1">
      <c r="B1197" s="25" t="s">
        <v>5968</v>
      </c>
      <c r="C1197" s="6" t="s">
        <v>5965</v>
      </c>
      <c r="D1197" s="1" t="s">
        <v>5966</v>
      </c>
      <c r="E1197" s="1" t="s">
        <v>5967</v>
      </c>
      <c r="F1197" s="1" t="s">
        <v>5970</v>
      </c>
      <c r="G1197" s="1" t="s">
        <v>5971</v>
      </c>
      <c r="H1197" s="18">
        <v>100000</v>
      </c>
      <c r="I1197" s="18">
        <v>94339.62</v>
      </c>
      <c r="J1197" s="166">
        <v>56603.77</v>
      </c>
      <c r="K1197" s="3">
        <f>(H1197/1.06-J1197)</f>
        <v>37735.852641509431</v>
      </c>
      <c r="L1197" s="3" t="s">
        <v>6085</v>
      </c>
      <c r="M1197" s="1" t="s">
        <v>5972</v>
      </c>
      <c r="N1197" s="1" t="s">
        <v>5973</v>
      </c>
      <c r="O1197" s="1" t="s">
        <v>5974</v>
      </c>
      <c r="P1197" s="1" t="s">
        <v>5879</v>
      </c>
      <c r="Q1197" s="1" t="s">
        <v>5975</v>
      </c>
      <c r="R1197" s="2">
        <v>0.06</v>
      </c>
      <c r="S1197" s="20" t="s">
        <v>5976</v>
      </c>
      <c r="T1197" s="2" t="s">
        <v>1904</v>
      </c>
      <c r="U1197" s="2"/>
      <c r="V1197" s="2"/>
      <c r="Y1197" s="212"/>
      <c r="Z1197" s="24"/>
      <c r="AE1197" s="159"/>
      <c r="AI1197" s="159"/>
      <c r="AN1197" s="24">
        <f t="shared" si="88"/>
        <v>0</v>
      </c>
      <c r="AO1197" s="24">
        <f t="shared" si="84"/>
        <v>100000</v>
      </c>
      <c r="AP1197" s="212">
        <f t="shared" si="85"/>
        <v>0</v>
      </c>
      <c r="AQ1197" s="159"/>
    </row>
    <row r="1198" spans="1:45" s="103" customFormat="1" ht="21" customHeight="1">
      <c r="A1198" s="18"/>
      <c r="B1198" s="25" t="s">
        <v>5969</v>
      </c>
      <c r="C1198" s="6" t="s">
        <v>6073</v>
      </c>
      <c r="D1198" s="1" t="s">
        <v>6074</v>
      </c>
      <c r="E1198" s="1" t="s">
        <v>5967</v>
      </c>
      <c r="F1198" s="1" t="s">
        <v>6075</v>
      </c>
      <c r="G1198" s="1" t="s">
        <v>6076</v>
      </c>
      <c r="H1198" s="18">
        <v>480000</v>
      </c>
      <c r="I1198" s="18">
        <v>413793.1</v>
      </c>
      <c r="J1198" s="1">
        <v>248275.86</v>
      </c>
      <c r="K1198" s="3">
        <f>(H1198/1.16-J1198)</f>
        <v>165517.2434482759</v>
      </c>
      <c r="L1198" s="1" t="s">
        <v>6077</v>
      </c>
      <c r="M1198" s="1" t="s">
        <v>6078</v>
      </c>
      <c r="N1198" s="1" t="s">
        <v>6079</v>
      </c>
      <c r="O1198" s="1" t="s">
        <v>6080</v>
      </c>
      <c r="P1198" s="1" t="s">
        <v>6081</v>
      </c>
      <c r="Q1198" s="1" t="s">
        <v>6082</v>
      </c>
      <c r="R1198" s="2">
        <v>0.16</v>
      </c>
      <c r="S1198" s="20" t="s">
        <v>6083</v>
      </c>
      <c r="T1198" s="2" t="s">
        <v>6084</v>
      </c>
      <c r="U1198" s="2"/>
      <c r="V1198" s="2"/>
      <c r="W1198" s="1"/>
      <c r="X1198" s="20"/>
      <c r="Y1198" s="212"/>
      <c r="Z1198" s="24">
        <v>288000</v>
      </c>
      <c r="AA1198" s="20">
        <v>2018.7</v>
      </c>
      <c r="AB1198" s="20"/>
      <c r="AC1198" s="212"/>
      <c r="AD1198" s="24"/>
      <c r="AE1198" s="159"/>
      <c r="AF1198" s="20"/>
      <c r="AG1198" s="212"/>
      <c r="AH1198" s="24"/>
      <c r="AI1198" s="159"/>
      <c r="AJ1198" s="20"/>
      <c r="AK1198" s="20"/>
      <c r="AL1198" s="20"/>
      <c r="AM1198" s="20"/>
      <c r="AN1198" s="24">
        <f t="shared" si="88"/>
        <v>288000</v>
      </c>
      <c r="AO1198" s="24">
        <f t="shared" si="84"/>
        <v>192000</v>
      </c>
      <c r="AP1198" s="212">
        <f t="shared" si="85"/>
        <v>0.6</v>
      </c>
      <c r="AQ1198" s="159"/>
      <c r="AR1198" s="20"/>
      <c r="AS1198" s="20"/>
    </row>
    <row r="1199" spans="1:45" ht="21" customHeight="1">
      <c r="B1199" s="25" t="s">
        <v>5812</v>
      </c>
      <c r="C1199" s="6" t="s">
        <v>5811</v>
      </c>
      <c r="D1199" s="1" t="s">
        <v>5813</v>
      </c>
      <c r="E1199" s="1" t="s">
        <v>5814</v>
      </c>
      <c r="F1199" s="1" t="s">
        <v>5815</v>
      </c>
      <c r="G1199" s="1" t="s">
        <v>5816</v>
      </c>
      <c r="H1199" s="18">
        <v>73129</v>
      </c>
      <c r="I1199" s="18">
        <v>63042.239999999998</v>
      </c>
      <c r="J1199" s="166">
        <v>63042.239999999998</v>
      </c>
      <c r="K1199" s="3">
        <f>(H1199/1.16-J1199)</f>
        <v>1.3793103498755954E-3</v>
      </c>
      <c r="L1199" s="1">
        <v>2018.1</v>
      </c>
      <c r="M1199" s="1" t="s">
        <v>5817</v>
      </c>
      <c r="N1199" s="1" t="s">
        <v>4221</v>
      </c>
      <c r="O1199" s="1" t="s">
        <v>5810</v>
      </c>
      <c r="P1199" s="1" t="s">
        <v>5805</v>
      </c>
      <c r="Q1199" s="1" t="s">
        <v>1929</v>
      </c>
      <c r="R1199" s="2">
        <v>0.16</v>
      </c>
      <c r="S1199" s="1" t="s">
        <v>1916</v>
      </c>
      <c r="T1199" s="2" t="s">
        <v>5818</v>
      </c>
      <c r="U1199" s="2"/>
      <c r="V1199" s="2"/>
      <c r="Y1199" s="212"/>
      <c r="Z1199" s="24"/>
      <c r="AE1199" s="159"/>
      <c r="AI1199" s="159"/>
      <c r="AN1199" s="24">
        <f t="shared" si="87"/>
        <v>0</v>
      </c>
      <c r="AO1199" s="24">
        <f t="shared" si="84"/>
        <v>73129</v>
      </c>
      <c r="AP1199" s="212">
        <f t="shared" si="85"/>
        <v>0</v>
      </c>
      <c r="AQ1199" s="159"/>
    </row>
    <row r="1200" spans="1:45" ht="21" customHeight="1">
      <c r="B1200" s="25" t="s">
        <v>6134</v>
      </c>
      <c r="C1200" s="6" t="s">
        <v>5811</v>
      </c>
      <c r="D1200" s="1" t="s">
        <v>5813</v>
      </c>
      <c r="E1200" s="1" t="s">
        <v>5814</v>
      </c>
      <c r="F1200" s="1" t="s">
        <v>6136</v>
      </c>
      <c r="G1200" s="1" t="s">
        <v>6138</v>
      </c>
      <c r="H1200" s="18">
        <v>18785</v>
      </c>
      <c r="I1200" s="18">
        <v>16193.96</v>
      </c>
      <c r="J1200" s="166">
        <v>16193.96</v>
      </c>
      <c r="K1200" s="3">
        <f>(H1200/1.16-J1200)</f>
        <v>5.5172413813124876E-3</v>
      </c>
      <c r="L1200" s="1">
        <v>2018.1</v>
      </c>
      <c r="M1200" s="1" t="s">
        <v>5817</v>
      </c>
      <c r="N1200" s="1" t="s">
        <v>2318</v>
      </c>
      <c r="O1200" s="1" t="s">
        <v>6140</v>
      </c>
      <c r="P1200" s="1" t="s">
        <v>6131</v>
      </c>
      <c r="Q1200" s="1" t="s">
        <v>1929</v>
      </c>
      <c r="R1200" s="2">
        <v>0.16</v>
      </c>
      <c r="S1200" s="1" t="s">
        <v>6141</v>
      </c>
      <c r="T1200" s="2" t="s">
        <v>1904</v>
      </c>
      <c r="U1200" s="2"/>
      <c r="V1200" s="2"/>
      <c r="Y1200" s="212"/>
      <c r="Z1200" s="24"/>
      <c r="AE1200" s="159"/>
      <c r="AI1200" s="159"/>
      <c r="AN1200" s="24"/>
      <c r="AO1200" s="24"/>
      <c r="AQ1200" s="159"/>
    </row>
    <row r="1201" spans="1:45" ht="21" customHeight="1">
      <c r="B1201" s="25" t="s">
        <v>6135</v>
      </c>
      <c r="C1201" s="6" t="s">
        <v>5811</v>
      </c>
      <c r="D1201" s="1" t="s">
        <v>5813</v>
      </c>
      <c r="E1201" s="1" t="s">
        <v>5814</v>
      </c>
      <c r="F1201" s="1" t="s">
        <v>6137</v>
      </c>
      <c r="G1201" s="1" t="s">
        <v>6139</v>
      </c>
      <c r="H1201" s="18">
        <v>11326</v>
      </c>
      <c r="I1201" s="18">
        <v>10296.36</v>
      </c>
      <c r="J1201" s="169">
        <v>10296.36</v>
      </c>
      <c r="K1201" s="3">
        <f>(H1201/1.1-J1201)</f>
        <v>3.6363636354508344E-3</v>
      </c>
      <c r="L1201" s="1">
        <v>2018.1</v>
      </c>
      <c r="M1201" s="1" t="s">
        <v>5817</v>
      </c>
      <c r="N1201" s="1" t="s">
        <v>2318</v>
      </c>
      <c r="O1201" s="1" t="s">
        <v>6140</v>
      </c>
      <c r="P1201" s="1" t="s">
        <v>6131</v>
      </c>
      <c r="Q1201" s="1" t="s">
        <v>1929</v>
      </c>
      <c r="R1201" s="2">
        <v>0.1</v>
      </c>
      <c r="S1201" s="1" t="s">
        <v>6142</v>
      </c>
      <c r="T1201" s="2" t="s">
        <v>1904</v>
      </c>
      <c r="U1201" s="2"/>
      <c r="V1201" s="2"/>
      <c r="Y1201" s="212"/>
      <c r="Z1201" s="24"/>
      <c r="AE1201" s="159"/>
      <c r="AI1201" s="159"/>
      <c r="AN1201" s="24"/>
      <c r="AO1201" s="24"/>
      <c r="AQ1201" s="159"/>
    </row>
    <row r="1202" spans="1:45" ht="21" customHeight="1">
      <c r="B1202" s="25" t="s">
        <v>5215</v>
      </c>
      <c r="C1202" s="17" t="s">
        <v>3409</v>
      </c>
      <c r="D1202" s="20" t="s">
        <v>3410</v>
      </c>
      <c r="E1202" s="1" t="s">
        <v>6521</v>
      </c>
      <c r="F1202" s="20" t="s">
        <v>124</v>
      </c>
      <c r="G1202" s="20" t="s">
        <v>123</v>
      </c>
      <c r="H1202" s="159">
        <v>41300</v>
      </c>
      <c r="I1202" s="18">
        <v>37545.449999999997</v>
      </c>
      <c r="J1202" s="24">
        <v>37207.21</v>
      </c>
      <c r="K1202" s="3">
        <v>-2.7927927949349396E-3</v>
      </c>
      <c r="L1202" s="18" t="s">
        <v>3411</v>
      </c>
      <c r="M1202" s="18" t="s">
        <v>6522</v>
      </c>
      <c r="N1202" s="20" t="s">
        <v>125</v>
      </c>
      <c r="O1202" s="1" t="s">
        <v>6523</v>
      </c>
      <c r="P1202" s="1" t="s">
        <v>6524</v>
      </c>
      <c r="Q1202" s="1" t="s">
        <v>3412</v>
      </c>
      <c r="R1202" s="2">
        <v>0.11</v>
      </c>
      <c r="T1202" s="1" t="s">
        <v>67</v>
      </c>
      <c r="X1202" s="159"/>
      <c r="Y1202" s="212">
        <v>0.9</v>
      </c>
      <c r="Z1202" s="24">
        <v>37170</v>
      </c>
      <c r="AA1202" s="159" t="s">
        <v>5666</v>
      </c>
      <c r="AB1202" s="159"/>
      <c r="AE1202" s="159"/>
      <c r="AF1202" s="159"/>
      <c r="AI1202" s="159"/>
      <c r="AJ1202" s="159"/>
      <c r="AK1202" s="159"/>
      <c r="AL1202" s="24"/>
      <c r="AM1202" s="159"/>
      <c r="AN1202" s="159">
        <f t="shared" si="74"/>
        <v>37170</v>
      </c>
      <c r="AO1202" s="159">
        <f>H1202-AN1202</f>
        <v>4130</v>
      </c>
      <c r="AP1202" s="212">
        <f>AN1202/H1202</f>
        <v>0.9</v>
      </c>
      <c r="AQ1202" s="159"/>
    </row>
    <row r="1203" spans="1:45" ht="21" customHeight="1">
      <c r="B1203" s="25" t="s">
        <v>5214</v>
      </c>
      <c r="C1203" s="17" t="s">
        <v>3409</v>
      </c>
      <c r="D1203" s="20" t="s">
        <v>4558</v>
      </c>
      <c r="E1203" s="1" t="s">
        <v>6521</v>
      </c>
      <c r="F1203" s="20" t="s">
        <v>1271</v>
      </c>
      <c r="G1203" s="20" t="s">
        <v>1272</v>
      </c>
      <c r="H1203" s="159">
        <v>41000</v>
      </c>
      <c r="I1203" s="18">
        <v>35042.74</v>
      </c>
      <c r="J1203" s="24">
        <v>35042.74</v>
      </c>
      <c r="K1203" s="3">
        <v>-4.9572649513720535E-3</v>
      </c>
      <c r="L1203" s="18" t="s">
        <v>6525</v>
      </c>
      <c r="M1203" s="18" t="s">
        <v>6522</v>
      </c>
      <c r="N1203" s="20" t="s">
        <v>125</v>
      </c>
      <c r="O1203" s="1" t="s">
        <v>6523</v>
      </c>
      <c r="P1203" s="1" t="s">
        <v>6524</v>
      </c>
      <c r="Q1203" s="1" t="s">
        <v>2032</v>
      </c>
      <c r="R1203" s="2" t="s">
        <v>3423</v>
      </c>
      <c r="T1203" s="2" t="s">
        <v>1982</v>
      </c>
      <c r="U1203" s="2"/>
      <c r="V1203" s="2"/>
      <c r="Y1203" s="212">
        <v>0.9</v>
      </c>
      <c r="Z1203" s="24">
        <v>36900</v>
      </c>
      <c r="AA1203" s="20">
        <v>2018.5</v>
      </c>
      <c r="AE1203" s="159"/>
      <c r="AI1203" s="159"/>
      <c r="AN1203" s="24">
        <f t="shared" si="74"/>
        <v>36900</v>
      </c>
      <c r="AO1203" s="24">
        <f>H1203-AN1203</f>
        <v>4100</v>
      </c>
      <c r="AP1203" s="212">
        <f>AN1203/H1203</f>
        <v>0.9</v>
      </c>
      <c r="AQ1203" s="159"/>
    </row>
    <row r="1204" spans="1:45" ht="21" customHeight="1">
      <c r="B1204" s="25" t="s">
        <v>5243</v>
      </c>
      <c r="C1204" s="6" t="s">
        <v>5250</v>
      </c>
      <c r="D1204" s="20" t="s">
        <v>5251</v>
      </c>
      <c r="E1204" s="1" t="s">
        <v>5252</v>
      </c>
      <c r="F1204" s="20" t="s">
        <v>5253</v>
      </c>
      <c r="G1204" s="20" t="s">
        <v>5254</v>
      </c>
      <c r="H1204" s="159">
        <v>48620</v>
      </c>
      <c r="I1204" s="18">
        <v>41555.56</v>
      </c>
      <c r="J1204" s="24"/>
      <c r="K1204" s="3">
        <f>(H1204/1.17-J1204)</f>
        <v>41555.555555555555</v>
      </c>
      <c r="M1204" s="1" t="s">
        <v>1899</v>
      </c>
      <c r="N1204" s="20" t="s">
        <v>1986</v>
      </c>
      <c r="O1204" s="1" t="s">
        <v>5255</v>
      </c>
      <c r="P1204" s="1" t="s">
        <v>5256</v>
      </c>
      <c r="Q1204" s="1" t="s">
        <v>1929</v>
      </c>
      <c r="R1204" s="2">
        <v>0.17</v>
      </c>
      <c r="S1204" s="1" t="s">
        <v>5257</v>
      </c>
      <c r="T1204" s="2" t="s">
        <v>1904</v>
      </c>
      <c r="U1204" s="2"/>
      <c r="V1204" s="2"/>
      <c r="Y1204" s="212"/>
      <c r="Z1204" s="24"/>
      <c r="AE1204" s="159"/>
      <c r="AI1204" s="159"/>
      <c r="AN1204" s="24">
        <f t="shared" ref="AN1204:AN1209" si="89">Z1204+AD1204+AH1204+AL1204</f>
        <v>0</v>
      </c>
      <c r="AO1204" s="24">
        <f>H1204-AN1204</f>
        <v>48620</v>
      </c>
      <c r="AP1204" s="212">
        <f>AN1204/H1204</f>
        <v>0</v>
      </c>
      <c r="AQ1204" s="159"/>
    </row>
    <row r="1205" spans="1:45" ht="21" customHeight="1">
      <c r="B1205" s="25" t="s">
        <v>5243</v>
      </c>
      <c r="C1205" s="6" t="s">
        <v>5250</v>
      </c>
      <c r="D1205" s="20"/>
      <c r="F1205" s="20" t="s">
        <v>6508</v>
      </c>
      <c r="G1205" s="20" t="s">
        <v>6509</v>
      </c>
      <c r="H1205" s="159">
        <v>48204.44</v>
      </c>
      <c r="I1205" s="18">
        <v>41555.56</v>
      </c>
      <c r="J1205" s="24"/>
      <c r="K1205" s="3">
        <f>(H1205/1.16-J1205)</f>
        <v>41555.551724137935</v>
      </c>
      <c r="M1205" s="1" t="s">
        <v>1899</v>
      </c>
      <c r="N1205" s="20" t="s">
        <v>1986</v>
      </c>
      <c r="O1205" s="1" t="s">
        <v>6507</v>
      </c>
      <c r="P1205" s="1" t="s">
        <v>6473</v>
      </c>
      <c r="Q1205" s="1" t="s">
        <v>1929</v>
      </c>
      <c r="R1205" s="2">
        <v>0.16</v>
      </c>
      <c r="T1205" s="2"/>
      <c r="U1205" s="2"/>
      <c r="V1205" s="2"/>
      <c r="Y1205" s="212"/>
      <c r="Z1205" s="24"/>
      <c r="AE1205" s="159"/>
      <c r="AI1205" s="159"/>
      <c r="AN1205" s="24"/>
      <c r="AO1205" s="24"/>
      <c r="AQ1205" s="159"/>
    </row>
    <row r="1206" spans="1:45" ht="21" customHeight="1">
      <c r="B1206" s="25" t="s">
        <v>5197</v>
      </c>
      <c r="C1206" s="6" t="s">
        <v>3413</v>
      </c>
      <c r="D1206" s="18" t="s">
        <v>3414</v>
      </c>
      <c r="E1206" s="18" t="s">
        <v>3415</v>
      </c>
      <c r="F1206" s="1" t="s">
        <v>3416</v>
      </c>
      <c r="G1206" s="18" t="s">
        <v>3417</v>
      </c>
      <c r="H1206" s="18">
        <v>16350</v>
      </c>
      <c r="I1206" s="18">
        <v>15424.53</v>
      </c>
      <c r="J1206" s="3">
        <v>15424.53</v>
      </c>
      <c r="K1206" s="3">
        <f>(H1206/1.06-J1206)</f>
        <v>-1.6981132084765704E-3</v>
      </c>
      <c r="L1206" s="18" t="s">
        <v>3418</v>
      </c>
      <c r="M1206" s="18" t="s">
        <v>3178</v>
      </c>
      <c r="N1206" s="18" t="s">
        <v>3419</v>
      </c>
      <c r="O1206" s="18" t="s">
        <v>3420</v>
      </c>
      <c r="P1206" s="18" t="s">
        <v>3421</v>
      </c>
      <c r="Q1206" s="1" t="s">
        <v>3165</v>
      </c>
      <c r="R1206" s="2">
        <v>0.06</v>
      </c>
      <c r="S1206" s="18" t="s">
        <v>3422</v>
      </c>
      <c r="T1206" s="18" t="s">
        <v>67</v>
      </c>
      <c r="U1206" s="18"/>
      <c r="V1206" s="18"/>
      <c r="X1206" s="159"/>
      <c r="Y1206" s="212">
        <v>1</v>
      </c>
      <c r="Z1206" s="24">
        <v>16350</v>
      </c>
      <c r="AA1206" s="159" t="s">
        <v>5665</v>
      </c>
      <c r="AB1206" s="159"/>
      <c r="AE1206" s="159"/>
      <c r="AF1206" s="159"/>
      <c r="AI1206" s="159"/>
      <c r="AJ1206" s="159"/>
      <c r="AK1206" s="159"/>
      <c r="AL1206" s="24"/>
      <c r="AM1206" s="159"/>
      <c r="AN1206" s="159">
        <f t="shared" si="89"/>
        <v>16350</v>
      </c>
      <c r="AO1206" s="159">
        <f>H1206-AN1206</f>
        <v>0</v>
      </c>
      <c r="AP1206" s="212">
        <f>AN1206/H1206</f>
        <v>1</v>
      </c>
      <c r="AQ1206" s="159"/>
    </row>
    <row r="1207" spans="1:45" ht="21" customHeight="1">
      <c r="B1207" s="25" t="s">
        <v>6778</v>
      </c>
      <c r="C1207" s="6" t="s">
        <v>6772</v>
      </c>
      <c r="D1207" s="18" t="s">
        <v>6899</v>
      </c>
      <c r="E1207" s="18" t="s">
        <v>6773</v>
      </c>
      <c r="F1207" s="1" t="s">
        <v>6774</v>
      </c>
      <c r="G1207" s="18" t="s">
        <v>6775</v>
      </c>
      <c r="H1207" s="18">
        <v>182600</v>
      </c>
      <c r="I1207" s="18">
        <v>166000</v>
      </c>
      <c r="L1207" s="18"/>
      <c r="M1207" s="18" t="s">
        <v>6021</v>
      </c>
      <c r="N1207" s="18" t="s">
        <v>2318</v>
      </c>
      <c r="O1207" s="18" t="s">
        <v>6776</v>
      </c>
      <c r="P1207" s="18" t="s">
        <v>6759</v>
      </c>
      <c r="Q1207" s="1" t="s">
        <v>1902</v>
      </c>
      <c r="R1207" s="2">
        <v>0.1</v>
      </c>
      <c r="S1207" s="18" t="s">
        <v>6777</v>
      </c>
      <c r="T1207" s="18"/>
      <c r="U1207" s="18"/>
      <c r="V1207" s="18"/>
      <c r="X1207" s="159"/>
      <c r="Y1207" s="212"/>
      <c r="Z1207" s="24"/>
      <c r="AA1207" s="159"/>
      <c r="AB1207" s="159"/>
      <c r="AE1207" s="159"/>
      <c r="AF1207" s="159"/>
      <c r="AI1207" s="159"/>
      <c r="AJ1207" s="159"/>
      <c r="AK1207" s="159"/>
      <c r="AL1207" s="24"/>
      <c r="AM1207" s="159"/>
      <c r="AN1207" s="159"/>
      <c r="AO1207" s="159"/>
      <c r="AQ1207" s="159"/>
    </row>
    <row r="1208" spans="1:45" s="294" customFormat="1" ht="21" customHeight="1">
      <c r="A1208" s="181"/>
      <c r="B1208" s="243" t="s">
        <v>8527</v>
      </c>
      <c r="C1208" s="184" t="s">
        <v>6772</v>
      </c>
      <c r="D1208" s="181" t="s">
        <v>6899</v>
      </c>
      <c r="E1208" s="181" t="s">
        <v>6773</v>
      </c>
      <c r="F1208" s="44" t="s">
        <v>8528</v>
      </c>
      <c r="G1208" s="181" t="s">
        <v>6775</v>
      </c>
      <c r="H1208" s="181"/>
      <c r="I1208" s="181"/>
      <c r="J1208" s="43"/>
      <c r="K1208" s="43"/>
      <c r="L1208" s="181"/>
      <c r="M1208" s="181" t="s">
        <v>6021</v>
      </c>
      <c r="N1208" s="181" t="s">
        <v>2318</v>
      </c>
      <c r="O1208" s="181" t="s">
        <v>8529</v>
      </c>
      <c r="P1208" s="181" t="s">
        <v>8514</v>
      </c>
      <c r="Q1208" s="44" t="s">
        <v>6082</v>
      </c>
      <c r="R1208" s="45">
        <v>0.1</v>
      </c>
      <c r="S1208" s="45">
        <v>0.1</v>
      </c>
      <c r="T1208" s="181"/>
      <c r="U1208" s="181"/>
      <c r="V1208" s="181"/>
      <c r="W1208" s="44"/>
      <c r="X1208" s="92"/>
      <c r="Y1208" s="244"/>
      <c r="Z1208" s="94"/>
      <c r="AA1208" s="92"/>
      <c r="AB1208" s="92"/>
      <c r="AC1208" s="244"/>
      <c r="AD1208" s="94"/>
      <c r="AE1208" s="92"/>
      <c r="AF1208" s="92"/>
      <c r="AG1208" s="244"/>
      <c r="AH1208" s="94"/>
      <c r="AI1208" s="92"/>
      <c r="AJ1208" s="92"/>
      <c r="AK1208" s="92"/>
      <c r="AL1208" s="94"/>
      <c r="AM1208" s="92"/>
      <c r="AN1208" s="92"/>
      <c r="AO1208" s="92"/>
      <c r="AP1208" s="244"/>
      <c r="AQ1208" s="92"/>
      <c r="AR1208" s="89"/>
      <c r="AS1208" s="89"/>
    </row>
    <row r="1209" spans="1:45" ht="21" customHeight="1">
      <c r="B1209" s="25" t="s">
        <v>5192</v>
      </c>
      <c r="C1209" s="6" t="s">
        <v>4559</v>
      </c>
      <c r="D1209" s="18" t="s">
        <v>6418</v>
      </c>
      <c r="E1209" s="18" t="s">
        <v>4560</v>
      </c>
      <c r="F1209" s="1" t="s">
        <v>4561</v>
      </c>
      <c r="G1209" s="18" t="s">
        <v>4562</v>
      </c>
      <c r="H1209" s="18">
        <v>9764100</v>
      </c>
      <c r="L1209" s="3"/>
      <c r="M1209" s="1" t="s">
        <v>2133</v>
      </c>
      <c r="N1209" s="1" t="s">
        <v>4563</v>
      </c>
      <c r="O1209" s="1" t="s">
        <v>3086</v>
      </c>
      <c r="P1209" s="1" t="s">
        <v>2777</v>
      </c>
      <c r="Q1209" s="1" t="s">
        <v>1980</v>
      </c>
      <c r="R1209" s="2" t="s">
        <v>3423</v>
      </c>
      <c r="S1209" s="1" t="s">
        <v>4564</v>
      </c>
      <c r="T1209" s="1" t="s">
        <v>1982</v>
      </c>
      <c r="Y1209" s="212"/>
      <c r="Z1209" s="24"/>
      <c r="AE1209" s="159"/>
      <c r="AI1209" s="159"/>
      <c r="AN1209" s="24">
        <f t="shared" si="89"/>
        <v>0</v>
      </c>
      <c r="AO1209" s="24">
        <f>H1209-AN1209</f>
        <v>9764100</v>
      </c>
      <c r="AP1209" s="212">
        <f>AN1209/H1209</f>
        <v>0</v>
      </c>
      <c r="AQ1209" s="159"/>
    </row>
    <row r="1210" spans="1:45" ht="21" customHeight="1">
      <c r="B1210" s="25" t="s">
        <v>5192</v>
      </c>
      <c r="C1210" s="6" t="s">
        <v>4559</v>
      </c>
      <c r="D1210" s="18" t="s">
        <v>6418</v>
      </c>
      <c r="E1210" s="18" t="s">
        <v>4560</v>
      </c>
      <c r="F1210" s="1" t="s">
        <v>5685</v>
      </c>
      <c r="G1210" s="18" t="s">
        <v>5686</v>
      </c>
      <c r="H1210" s="18">
        <v>9764100</v>
      </c>
      <c r="I1210" s="18">
        <v>8417327.5899999999</v>
      </c>
      <c r="J1210" s="3">
        <v>2525198.2799999998</v>
      </c>
      <c r="K1210" s="3">
        <f>(H1210/1.17-J1210)</f>
        <v>5820186.3353846166</v>
      </c>
      <c r="L1210" s="3" t="s">
        <v>5750</v>
      </c>
      <c r="M1210" s="1" t="s">
        <v>1937</v>
      </c>
      <c r="N1210" s="1" t="s">
        <v>4563</v>
      </c>
      <c r="O1210" s="1" t="s">
        <v>5687</v>
      </c>
      <c r="P1210" s="1" t="s">
        <v>5688</v>
      </c>
      <c r="Q1210" s="1" t="s">
        <v>1929</v>
      </c>
      <c r="R1210" s="2">
        <v>0.16</v>
      </c>
      <c r="S1210" s="1" t="s">
        <v>4564</v>
      </c>
      <c r="T1210" s="1" t="s">
        <v>1904</v>
      </c>
      <c r="Y1210" s="212">
        <v>0.3</v>
      </c>
      <c r="Z1210" s="24">
        <v>2929230</v>
      </c>
      <c r="AA1210" s="20">
        <v>2018.4</v>
      </c>
      <c r="AC1210" s="245"/>
      <c r="AD1210" s="245"/>
      <c r="AE1210" s="245"/>
      <c r="AI1210" s="159"/>
      <c r="AN1210" s="24">
        <f>Z1210+Z1211+AH1210+AL1210</f>
        <v>5359230</v>
      </c>
      <c r="AO1210" s="24">
        <f>H1210-AN1210</f>
        <v>4404870</v>
      </c>
      <c r="AP1210" s="212">
        <f>AN1210/H1210</f>
        <v>0.54887086367407134</v>
      </c>
      <c r="AQ1210" s="159"/>
    </row>
    <row r="1211" spans="1:45" ht="21" customHeight="1">
      <c r="B1211" s="25" t="s">
        <v>5770</v>
      </c>
      <c r="C1211" s="6" t="s">
        <v>4559</v>
      </c>
      <c r="D1211" s="18" t="s">
        <v>6418</v>
      </c>
      <c r="E1211" s="18" t="s">
        <v>4560</v>
      </c>
      <c r="F1211" s="1" t="s">
        <v>5771</v>
      </c>
      <c r="G1211" s="1" t="s">
        <v>5772</v>
      </c>
      <c r="H1211" s="18">
        <v>10434900</v>
      </c>
      <c r="I1211" s="18">
        <v>9844245.2799999993</v>
      </c>
      <c r="J1211" s="166">
        <v>3821116.7</v>
      </c>
      <c r="K1211" s="3">
        <f>(H1211/1.06-J1211)</f>
        <v>6023128.5830188664</v>
      </c>
      <c r="L1211" s="166" t="s">
        <v>6454</v>
      </c>
      <c r="M1211" s="1" t="s">
        <v>1937</v>
      </c>
      <c r="N1211" s="1" t="s">
        <v>5773</v>
      </c>
      <c r="O1211" s="1" t="s">
        <v>5850</v>
      </c>
      <c r="P1211" s="1" t="s">
        <v>5851</v>
      </c>
      <c r="Q1211" s="1" t="s">
        <v>1929</v>
      </c>
      <c r="R1211" s="2">
        <v>0.06</v>
      </c>
      <c r="S1211" s="1" t="s">
        <v>5852</v>
      </c>
      <c r="T1211" s="1" t="s">
        <v>1904</v>
      </c>
      <c r="Y1211" s="212">
        <v>0.3</v>
      </c>
      <c r="Z1211" s="24">
        <v>2430000</v>
      </c>
      <c r="AA1211" s="159" t="s">
        <v>5801</v>
      </c>
      <c r="AE1211" s="159"/>
      <c r="AI1211" s="159"/>
      <c r="AN1211" s="24">
        <f t="shared" ref="AN1211:AN1224" si="90">Z1211+Z1212+AH1211+AL1211</f>
        <v>2430000</v>
      </c>
      <c r="AO1211" s="24">
        <f>H1211-AN1211</f>
        <v>8004900</v>
      </c>
      <c r="AP1211" s="212">
        <f>AN1211/H1211</f>
        <v>0.2328723801857229</v>
      </c>
      <c r="AQ1211" s="159"/>
    </row>
    <row r="1212" spans="1:45" ht="21" customHeight="1">
      <c r="B1212" s="25" t="s">
        <v>5895</v>
      </c>
      <c r="C1212" s="6" t="s">
        <v>4559</v>
      </c>
      <c r="D1212" s="18" t="s">
        <v>6418</v>
      </c>
      <c r="E1212" s="18" t="s">
        <v>4560</v>
      </c>
      <c r="F1212" s="1" t="s">
        <v>5890</v>
      </c>
      <c r="G1212" s="1" t="s">
        <v>5891</v>
      </c>
      <c r="H1212" s="18">
        <v>1200000</v>
      </c>
      <c r="I1212" s="18">
        <v>1132075.47</v>
      </c>
      <c r="J1212" s="166"/>
      <c r="K1212" s="3">
        <f>(H1212/1.06-J1212)</f>
        <v>1132075.4716981133</v>
      </c>
      <c r="L1212" s="166"/>
      <c r="M1212" s="1" t="s">
        <v>1937</v>
      </c>
      <c r="N1212" s="1" t="s">
        <v>5892</v>
      </c>
      <c r="O1212" s="1" t="s">
        <v>5893</v>
      </c>
      <c r="P1212" s="1" t="s">
        <v>5879</v>
      </c>
      <c r="Q1212" s="1" t="s">
        <v>1929</v>
      </c>
      <c r="R1212" s="2">
        <v>0.06</v>
      </c>
      <c r="S1212" s="1" t="s">
        <v>5894</v>
      </c>
      <c r="T1212" s="1" t="s">
        <v>1904</v>
      </c>
      <c r="Y1212" s="212"/>
      <c r="Z1212" s="24"/>
      <c r="AA1212" s="159"/>
      <c r="AE1212" s="159"/>
      <c r="AI1212" s="159"/>
      <c r="AN1212" s="24">
        <f>Z1212+Z1216+AH1212+AL1212</f>
        <v>0</v>
      </c>
      <c r="AO1212" s="24">
        <f>H1212-AN1212</f>
        <v>1200000</v>
      </c>
      <c r="AP1212" s="212">
        <f>AN1212/H1212</f>
        <v>0</v>
      </c>
      <c r="AQ1212" s="159"/>
    </row>
    <row r="1213" spans="1:45" ht="21" customHeight="1">
      <c r="B1213" s="25" t="s">
        <v>6242</v>
      </c>
      <c r="C1213" s="6" t="s">
        <v>4559</v>
      </c>
      <c r="D1213" s="18" t="s">
        <v>6418</v>
      </c>
      <c r="E1213" s="18" t="s">
        <v>4560</v>
      </c>
      <c r="F1213" s="1" t="s">
        <v>6423</v>
      </c>
      <c r="G1213" s="1" t="s">
        <v>6243</v>
      </c>
      <c r="H1213" s="18">
        <v>1800000</v>
      </c>
      <c r="I1213" s="18">
        <v>1698113.21</v>
      </c>
      <c r="J1213" s="166"/>
      <c r="L1213" s="166"/>
      <c r="M1213" s="1" t="s">
        <v>1937</v>
      </c>
      <c r="N1213" s="1" t="s">
        <v>2165</v>
      </c>
      <c r="O1213" s="1" t="s">
        <v>6244</v>
      </c>
      <c r="P1213" s="1" t="s">
        <v>6245</v>
      </c>
      <c r="Q1213" s="1" t="s">
        <v>1929</v>
      </c>
      <c r="R1213" s="2">
        <v>0.06</v>
      </c>
      <c r="Y1213" s="212"/>
      <c r="Z1213" s="24"/>
      <c r="AA1213" s="159"/>
      <c r="AE1213" s="159"/>
      <c r="AI1213" s="159"/>
      <c r="AN1213" s="24"/>
      <c r="AO1213" s="24"/>
      <c r="AQ1213" s="159"/>
    </row>
    <row r="1214" spans="1:45" ht="21" customHeight="1">
      <c r="B1214" s="25" t="s">
        <v>6530</v>
      </c>
      <c r="C1214" s="6" t="s">
        <v>4559</v>
      </c>
      <c r="D1214" s="18" t="s">
        <v>6418</v>
      </c>
      <c r="E1214" s="18" t="s">
        <v>4560</v>
      </c>
      <c r="F1214" s="1" t="s">
        <v>6529</v>
      </c>
      <c r="G1214" s="1" t="s">
        <v>6531</v>
      </c>
      <c r="H1214" s="18">
        <v>120000</v>
      </c>
      <c r="I1214" s="18">
        <v>113207.55</v>
      </c>
      <c r="J1214" s="166"/>
      <c r="K1214" s="3">
        <f>(H1214/1.06-J1214)</f>
        <v>113207.54716981131</v>
      </c>
      <c r="L1214" s="166"/>
      <c r="M1214" s="1" t="s">
        <v>1937</v>
      </c>
      <c r="N1214" s="1" t="s">
        <v>2165</v>
      </c>
      <c r="O1214" s="1" t="s">
        <v>6532</v>
      </c>
      <c r="P1214" s="1" t="s">
        <v>6533</v>
      </c>
      <c r="Q1214" s="1" t="s">
        <v>1929</v>
      </c>
      <c r="R1214" s="2">
        <v>0.06</v>
      </c>
      <c r="Y1214" s="212"/>
      <c r="Z1214" s="24"/>
      <c r="AA1214" s="159"/>
      <c r="AE1214" s="159"/>
      <c r="AI1214" s="159"/>
      <c r="AN1214" s="24"/>
      <c r="AO1214" s="24"/>
      <c r="AQ1214" s="159"/>
    </row>
    <row r="1215" spans="1:45" s="294" customFormat="1" ht="21" customHeight="1">
      <c r="A1215" s="181"/>
      <c r="B1215" s="243" t="s">
        <v>7717</v>
      </c>
      <c r="C1215" s="184" t="s">
        <v>4559</v>
      </c>
      <c r="D1215" s="181" t="s">
        <v>6418</v>
      </c>
      <c r="E1215" s="181" t="s">
        <v>4560</v>
      </c>
      <c r="F1215" s="44" t="s">
        <v>7718</v>
      </c>
      <c r="G1215" s="44" t="s">
        <v>7719</v>
      </c>
      <c r="H1215" s="181">
        <v>6658106.1200000001</v>
      </c>
      <c r="I1215" s="181">
        <v>5892129.3099999996</v>
      </c>
      <c r="J1215" s="188"/>
      <c r="K1215" s="43"/>
      <c r="L1215" s="188"/>
      <c r="M1215" s="44" t="s">
        <v>1937</v>
      </c>
      <c r="N1215" s="44" t="s">
        <v>4563</v>
      </c>
      <c r="O1215" s="44" t="s">
        <v>7714</v>
      </c>
      <c r="P1215" s="44" t="s">
        <v>7715</v>
      </c>
      <c r="Q1215" s="44" t="s">
        <v>1929</v>
      </c>
      <c r="R1215" s="45">
        <v>0.13</v>
      </c>
      <c r="S1215" s="44"/>
      <c r="T1215" s="44"/>
      <c r="U1215" s="44"/>
      <c r="V1215" s="44"/>
      <c r="W1215" s="44"/>
      <c r="X1215" s="89"/>
      <c r="Y1215" s="244"/>
      <c r="Z1215" s="94"/>
      <c r="AA1215" s="92"/>
      <c r="AB1215" s="89"/>
      <c r="AC1215" s="244"/>
      <c r="AD1215" s="94"/>
      <c r="AE1215" s="92"/>
      <c r="AF1215" s="89"/>
      <c r="AG1215" s="244"/>
      <c r="AH1215" s="94"/>
      <c r="AI1215" s="92"/>
      <c r="AJ1215" s="89"/>
      <c r="AK1215" s="89"/>
      <c r="AL1215" s="89"/>
      <c r="AM1215" s="89"/>
      <c r="AN1215" s="94"/>
      <c r="AO1215" s="94"/>
      <c r="AP1215" s="244"/>
      <c r="AQ1215" s="92"/>
      <c r="AR1215" s="89"/>
      <c r="AS1215" s="89"/>
    </row>
    <row r="1216" spans="1:45" ht="21" customHeight="1">
      <c r="B1216" s="25" t="s">
        <v>5896</v>
      </c>
      <c r="C1216" s="6" t="s">
        <v>5897</v>
      </c>
      <c r="D1216" s="18" t="s">
        <v>5899</v>
      </c>
      <c r="E1216" s="18" t="s">
        <v>5900</v>
      </c>
      <c r="F1216" s="1" t="s">
        <v>5901</v>
      </c>
      <c r="G1216" s="1" t="s">
        <v>5902</v>
      </c>
      <c r="H1216" s="18">
        <v>61320</v>
      </c>
      <c r="I1216" s="18">
        <v>57849.06</v>
      </c>
      <c r="J1216" s="24">
        <v>9641.51</v>
      </c>
      <c r="K1216" s="3">
        <f>(H1216/1.06-J1216)</f>
        <v>48207.546603773582</v>
      </c>
      <c r="L1216" s="166" t="s">
        <v>7031</v>
      </c>
      <c r="M1216" s="1" t="s">
        <v>1937</v>
      </c>
      <c r="N1216" s="1" t="s">
        <v>3133</v>
      </c>
      <c r="O1216" s="1" t="s">
        <v>5903</v>
      </c>
      <c r="P1216" s="1" t="s">
        <v>5879</v>
      </c>
      <c r="Q1216" s="1" t="s">
        <v>1929</v>
      </c>
      <c r="R1216" s="2">
        <v>0.06</v>
      </c>
      <c r="S1216" s="1" t="s">
        <v>5904</v>
      </c>
      <c r="T1216" s="1" t="s">
        <v>1904</v>
      </c>
      <c r="Y1216" s="212"/>
      <c r="Z1216" s="24"/>
      <c r="AA1216" s="159"/>
      <c r="AE1216" s="159"/>
      <c r="AI1216" s="159"/>
      <c r="AN1216" s="24">
        <f>Z1216+Z1218+AH1216+AL1216</f>
        <v>0</v>
      </c>
      <c r="AO1216" s="24">
        <f>H1216-AN1216</f>
        <v>61320</v>
      </c>
      <c r="AP1216" s="212">
        <f>AN1216/H1216</f>
        <v>0</v>
      </c>
      <c r="AQ1216" s="159"/>
    </row>
    <row r="1217" spans="1:45" ht="21" customHeight="1">
      <c r="B1217" s="25" t="s">
        <v>7014</v>
      </c>
      <c r="C1217" s="6" t="s">
        <v>5897</v>
      </c>
      <c r="D1217" s="18" t="s">
        <v>5899</v>
      </c>
      <c r="E1217" s="18" t="s">
        <v>5900</v>
      </c>
      <c r="F1217" s="1" t="s">
        <v>7015</v>
      </c>
      <c r="G1217" s="1" t="s">
        <v>7016</v>
      </c>
      <c r="H1217" s="18">
        <v>5940</v>
      </c>
      <c r="I1217" s="18">
        <v>5603.77</v>
      </c>
      <c r="J1217" s="166"/>
      <c r="K1217" s="3">
        <f>(H1217/1.06-J1217)</f>
        <v>5603.7735849056598</v>
      </c>
      <c r="L1217" s="166"/>
      <c r="M1217" s="1" t="s">
        <v>1937</v>
      </c>
      <c r="N1217" s="1" t="s">
        <v>2165</v>
      </c>
      <c r="O1217" s="1" t="s">
        <v>7017</v>
      </c>
      <c r="P1217" s="1" t="s">
        <v>7010</v>
      </c>
      <c r="Q1217" s="1" t="s">
        <v>1929</v>
      </c>
      <c r="R1217" s="2">
        <v>0.06</v>
      </c>
      <c r="S1217" s="1" t="s">
        <v>3139</v>
      </c>
      <c r="Y1217" s="212"/>
      <c r="Z1217" s="24"/>
      <c r="AA1217" s="159"/>
      <c r="AE1217" s="159"/>
      <c r="AI1217" s="159"/>
      <c r="AN1217" s="24"/>
      <c r="AO1217" s="24"/>
      <c r="AQ1217" s="159"/>
    </row>
    <row r="1218" spans="1:45" ht="21" customHeight="1">
      <c r="B1218" s="25" t="s">
        <v>5905</v>
      </c>
      <c r="C1218" s="6" t="s">
        <v>5898</v>
      </c>
      <c r="D1218" s="18" t="s">
        <v>5906</v>
      </c>
      <c r="E1218" s="18" t="s">
        <v>5907</v>
      </c>
      <c r="F1218" s="1" t="s">
        <v>5908</v>
      </c>
      <c r="G1218" s="1" t="s">
        <v>5909</v>
      </c>
      <c r="H1218" s="18">
        <v>61320</v>
      </c>
      <c r="I1218" s="18">
        <v>57849.06</v>
      </c>
      <c r="J1218" s="24">
        <v>9641.51</v>
      </c>
      <c r="K1218" s="3">
        <f>(H1218/1.06-J1218)</f>
        <v>48207.546603773582</v>
      </c>
      <c r="L1218" s="166" t="s">
        <v>7031</v>
      </c>
      <c r="M1218" s="1" t="s">
        <v>1937</v>
      </c>
      <c r="N1218" s="1" t="s">
        <v>3133</v>
      </c>
      <c r="O1218" s="1" t="s">
        <v>5903</v>
      </c>
      <c r="P1218" s="1" t="s">
        <v>5879</v>
      </c>
      <c r="Q1218" s="1" t="s">
        <v>1929</v>
      </c>
      <c r="R1218" s="2">
        <v>0.06</v>
      </c>
      <c r="S1218" s="1" t="s">
        <v>5904</v>
      </c>
      <c r="T1218" s="1" t="s">
        <v>1904</v>
      </c>
      <c r="Y1218" s="212"/>
      <c r="Z1218" s="24"/>
      <c r="AA1218" s="159"/>
      <c r="AE1218" s="159"/>
      <c r="AI1218" s="159"/>
      <c r="AN1218" s="24">
        <f>Z1218+Z1222+AH1218+AL1218</f>
        <v>0</v>
      </c>
      <c r="AO1218" s="24">
        <f>H1218-AN1218</f>
        <v>61320</v>
      </c>
      <c r="AP1218" s="212">
        <f>AN1218/H1218</f>
        <v>0</v>
      </c>
      <c r="AQ1218" s="159"/>
    </row>
    <row r="1219" spans="1:45" ht="21" customHeight="1">
      <c r="B1219" s="25" t="s">
        <v>7001</v>
      </c>
      <c r="C1219" s="6" t="s">
        <v>5898</v>
      </c>
      <c r="D1219" s="18" t="s">
        <v>5906</v>
      </c>
      <c r="E1219" s="18" t="s">
        <v>5907</v>
      </c>
      <c r="F1219" s="1" t="s">
        <v>7000</v>
      </c>
      <c r="G1219" s="1" t="s">
        <v>7002</v>
      </c>
      <c r="H1219" s="18">
        <v>5940</v>
      </c>
      <c r="I1219" s="18">
        <v>5603.77</v>
      </c>
      <c r="J1219" s="166"/>
      <c r="K1219" s="3">
        <f>(H1219/1.06-J1219)</f>
        <v>5603.7735849056598</v>
      </c>
      <c r="L1219" s="166"/>
      <c r="M1219" s="1" t="s">
        <v>1937</v>
      </c>
      <c r="N1219" s="1" t="s">
        <v>2165</v>
      </c>
      <c r="O1219" s="1" t="s">
        <v>7003</v>
      </c>
      <c r="P1219" s="1" t="s">
        <v>6998</v>
      </c>
      <c r="Q1219" s="1" t="s">
        <v>1929</v>
      </c>
      <c r="R1219" s="2">
        <v>0.06</v>
      </c>
      <c r="S1219" s="1" t="s">
        <v>3139</v>
      </c>
      <c r="Y1219" s="212"/>
      <c r="Z1219" s="24"/>
      <c r="AA1219" s="159"/>
      <c r="AE1219" s="159"/>
      <c r="AI1219" s="159"/>
      <c r="AN1219" s="24"/>
      <c r="AO1219" s="24"/>
      <c r="AQ1219" s="159"/>
    </row>
    <row r="1220" spans="1:45" ht="21" customHeight="1">
      <c r="B1220" s="25" t="s">
        <v>6056</v>
      </c>
      <c r="C1220" s="6" t="s">
        <v>6048</v>
      </c>
      <c r="D1220" s="1" t="s">
        <v>6049</v>
      </c>
      <c r="E1220" s="1" t="s">
        <v>6769</v>
      </c>
      <c r="F1220" s="1" t="s">
        <v>6051</v>
      </c>
      <c r="G1220" s="1" t="s">
        <v>6050</v>
      </c>
      <c r="H1220" s="18">
        <v>63036</v>
      </c>
      <c r="I1220" s="18">
        <v>54341.38</v>
      </c>
      <c r="J1220" s="3">
        <v>54341.38</v>
      </c>
      <c r="K1220" s="3">
        <f>(H1220/1.16-J1220)</f>
        <v>-6.8965516402386129E-4</v>
      </c>
      <c r="L1220" s="166" t="s">
        <v>6053</v>
      </c>
      <c r="N1220" s="1" t="s">
        <v>6055</v>
      </c>
      <c r="O1220" s="1" t="s">
        <v>6770</v>
      </c>
      <c r="P1220" s="1" t="s">
        <v>6759</v>
      </c>
      <c r="Q1220" s="1" t="s">
        <v>2032</v>
      </c>
      <c r="R1220" s="2">
        <v>0.16</v>
      </c>
      <c r="S1220" s="1" t="s">
        <v>6771</v>
      </c>
      <c r="Y1220" s="212"/>
      <c r="Z1220" s="24"/>
      <c r="AA1220" s="159"/>
      <c r="AE1220" s="159"/>
      <c r="AI1220" s="159"/>
      <c r="AN1220" s="24"/>
      <c r="AO1220" s="24"/>
      <c r="AQ1220" s="159"/>
    </row>
    <row r="1221" spans="1:45" ht="21" customHeight="1">
      <c r="B1221" s="25" t="s">
        <v>6057</v>
      </c>
      <c r="C1221" s="6" t="s">
        <v>6048</v>
      </c>
      <c r="D1221" s="1" t="s">
        <v>6049</v>
      </c>
      <c r="E1221" s="1" t="s">
        <v>6769</v>
      </c>
      <c r="F1221" s="1" t="s">
        <v>6052</v>
      </c>
      <c r="G1221" s="1" t="s">
        <v>7858</v>
      </c>
      <c r="H1221" s="18">
        <v>37390</v>
      </c>
      <c r="I1221" s="18">
        <v>33990.910000000003</v>
      </c>
      <c r="J1221" s="3">
        <v>33990.910000000003</v>
      </c>
      <c r="K1221" s="3">
        <v>0</v>
      </c>
      <c r="L1221" s="166" t="s">
        <v>6054</v>
      </c>
      <c r="N1221" s="1" t="s">
        <v>6055</v>
      </c>
      <c r="O1221" s="1" t="s">
        <v>6770</v>
      </c>
      <c r="P1221" s="1" t="s">
        <v>6759</v>
      </c>
      <c r="Q1221" s="1" t="s">
        <v>2032</v>
      </c>
      <c r="R1221" s="2">
        <v>0.1</v>
      </c>
      <c r="S1221" s="1" t="s">
        <v>6771</v>
      </c>
      <c r="Y1221" s="212"/>
      <c r="Z1221" s="24"/>
      <c r="AA1221" s="159"/>
      <c r="AE1221" s="159"/>
      <c r="AI1221" s="159"/>
      <c r="AN1221" s="24"/>
      <c r="AO1221" s="24"/>
      <c r="AQ1221" s="159"/>
    </row>
    <row r="1222" spans="1:45" ht="21" customHeight="1">
      <c r="B1222" s="25" t="s">
        <v>5301</v>
      </c>
      <c r="C1222" s="22" t="s">
        <v>5634</v>
      </c>
      <c r="D1222" s="23" t="s">
        <v>5623</v>
      </c>
      <c r="E1222" s="18" t="s">
        <v>5865</v>
      </c>
      <c r="F1222" s="23" t="s">
        <v>5624</v>
      </c>
      <c r="G1222" s="23" t="s">
        <v>5627</v>
      </c>
      <c r="H1222" s="172">
        <v>1880000</v>
      </c>
      <c r="I1222" s="18">
        <v>1773584.91</v>
      </c>
      <c r="J1222" s="3">
        <v>1773584.91</v>
      </c>
      <c r="K1222" s="3">
        <f>(H1222/1.06-J1222)</f>
        <v>-4.3396225664764643E-3</v>
      </c>
      <c r="L1222" s="3" t="s">
        <v>6582</v>
      </c>
      <c r="M1222" s="1" t="s">
        <v>5866</v>
      </c>
      <c r="N1222" s="172" t="s">
        <v>5626</v>
      </c>
      <c r="O1222" s="1" t="s">
        <v>5867</v>
      </c>
      <c r="P1222" s="1" t="s">
        <v>5864</v>
      </c>
      <c r="Q1222" s="1" t="s">
        <v>1929</v>
      </c>
      <c r="R1222" s="2">
        <v>0.06</v>
      </c>
      <c r="S1222" s="1" t="s">
        <v>5868</v>
      </c>
      <c r="T1222" s="1" t="s">
        <v>1904</v>
      </c>
      <c r="Y1222" s="212"/>
      <c r="Z1222" s="24"/>
      <c r="AE1222" s="159"/>
      <c r="AI1222" s="159"/>
      <c r="AN1222" s="24">
        <f t="shared" si="90"/>
        <v>0</v>
      </c>
      <c r="AO1222" s="24">
        <f t="shared" ref="AO1222:AO1227" si="91">H1222-AN1222</f>
        <v>1880000</v>
      </c>
      <c r="AP1222" s="212">
        <f t="shared" ref="AP1222:AP1227" si="92">AN1222/H1222</f>
        <v>0</v>
      </c>
      <c r="AQ1222" s="159"/>
    </row>
    <row r="1223" spans="1:45" ht="21" customHeight="1">
      <c r="B1223" s="25" t="s">
        <v>5881</v>
      </c>
      <c r="C1223" s="22" t="s">
        <v>5634</v>
      </c>
      <c r="D1223" s="23" t="s">
        <v>5623</v>
      </c>
      <c r="E1223" s="18" t="s">
        <v>5865</v>
      </c>
      <c r="F1223" s="1" t="s">
        <v>5875</v>
      </c>
      <c r="G1223" s="1" t="s">
        <v>5876</v>
      </c>
      <c r="H1223" s="172">
        <v>1281717</v>
      </c>
      <c r="I1223" s="18">
        <v>1162577.51</v>
      </c>
      <c r="J1223" s="295"/>
      <c r="L1223" s="3"/>
      <c r="M1223" s="1" t="s">
        <v>5866</v>
      </c>
      <c r="N1223" s="18" t="s">
        <v>5877</v>
      </c>
      <c r="O1223" s="1" t="s">
        <v>5878</v>
      </c>
      <c r="P1223" s="1" t="s">
        <v>5879</v>
      </c>
      <c r="Q1223" s="1" t="s">
        <v>1929</v>
      </c>
      <c r="R1223" s="2">
        <v>0.1</v>
      </c>
      <c r="S1223" s="1" t="s">
        <v>5880</v>
      </c>
      <c r="T1223" s="1" t="s">
        <v>1904</v>
      </c>
      <c r="Y1223" s="212"/>
      <c r="Z1223" s="24"/>
      <c r="AE1223" s="159"/>
      <c r="AI1223" s="159"/>
      <c r="AN1223" s="24">
        <f t="shared" si="90"/>
        <v>0</v>
      </c>
      <c r="AO1223" s="24">
        <f t="shared" si="91"/>
        <v>1281717</v>
      </c>
      <c r="AP1223" s="212">
        <f t="shared" si="92"/>
        <v>0</v>
      </c>
      <c r="AQ1223" s="159"/>
    </row>
    <row r="1224" spans="1:45" ht="21" customHeight="1">
      <c r="B1224" s="25" t="s">
        <v>5881</v>
      </c>
      <c r="C1224" s="22" t="s">
        <v>5634</v>
      </c>
      <c r="D1224" s="23" t="s">
        <v>5623</v>
      </c>
      <c r="E1224" s="18" t="s">
        <v>5865</v>
      </c>
      <c r="F1224" s="1" t="s">
        <v>5875</v>
      </c>
      <c r="G1224" s="1" t="s">
        <v>5876</v>
      </c>
      <c r="H1224" s="172">
        <v>1281717</v>
      </c>
      <c r="I1224" s="18">
        <v>1162577.51</v>
      </c>
      <c r="J1224" s="295"/>
      <c r="L1224" s="3"/>
      <c r="M1224" s="1" t="s">
        <v>5866</v>
      </c>
      <c r="N1224" s="18" t="s">
        <v>5877</v>
      </c>
      <c r="O1224" s="1" t="s">
        <v>5878</v>
      </c>
      <c r="P1224" s="1" t="s">
        <v>5879</v>
      </c>
      <c r="Q1224" s="1" t="s">
        <v>1929</v>
      </c>
      <c r="R1224" s="2">
        <v>0.11</v>
      </c>
      <c r="S1224" s="1" t="s">
        <v>5880</v>
      </c>
      <c r="T1224" s="1" t="s">
        <v>1904</v>
      </c>
      <c r="Y1224" s="212"/>
      <c r="Z1224" s="24"/>
      <c r="AE1224" s="159"/>
      <c r="AI1224" s="159"/>
      <c r="AN1224" s="24">
        <f t="shared" si="90"/>
        <v>33900</v>
      </c>
      <c r="AO1224" s="24">
        <f t="shared" si="91"/>
        <v>1247817</v>
      </c>
      <c r="AP1224" s="212">
        <f t="shared" si="92"/>
        <v>2.6448896285217408E-2</v>
      </c>
      <c r="AQ1224" s="159"/>
    </row>
    <row r="1225" spans="1:45" ht="21" customHeight="1">
      <c r="B1225" s="25" t="s">
        <v>5829</v>
      </c>
      <c r="C1225" s="22" t="s">
        <v>5825</v>
      </c>
      <c r="D1225" s="20" t="s">
        <v>5826</v>
      </c>
      <c r="E1225" s="18" t="s">
        <v>6805</v>
      </c>
      <c r="F1225" s="20" t="s">
        <v>5828</v>
      </c>
      <c r="G1225" s="20" t="s">
        <v>5827</v>
      </c>
      <c r="H1225" s="18">
        <v>56500</v>
      </c>
      <c r="I1225" s="18">
        <v>53301.89</v>
      </c>
      <c r="J1225" s="165">
        <v>48860.04779874214</v>
      </c>
      <c r="K1225" s="3">
        <f>(H1225/1.06-J1225)</f>
        <v>4441.838993710684</v>
      </c>
      <c r="L1225" s="24" t="s">
        <v>6693</v>
      </c>
      <c r="M1225" s="1" t="s">
        <v>2871</v>
      </c>
      <c r="N1225" s="20" t="s">
        <v>1360</v>
      </c>
      <c r="O1225" s="1" t="s">
        <v>6806</v>
      </c>
      <c r="P1225" s="1" t="s">
        <v>6759</v>
      </c>
      <c r="Q1225" s="1" t="s">
        <v>1902</v>
      </c>
      <c r="R1225" s="2">
        <v>0.06</v>
      </c>
      <c r="S1225" s="1" t="s">
        <v>6807</v>
      </c>
      <c r="T1225" s="1" t="s">
        <v>1904</v>
      </c>
      <c r="Y1225" s="212">
        <v>0.6</v>
      </c>
      <c r="Z1225" s="24">
        <v>33900</v>
      </c>
      <c r="AA1225" s="20">
        <v>2018.6</v>
      </c>
      <c r="AE1225" s="159"/>
      <c r="AI1225" s="159"/>
      <c r="AN1225" s="24">
        <f t="shared" ref="AN1225:AN1243" si="93">Z1225+Z1226+AH1225+AL1225</f>
        <v>33900</v>
      </c>
      <c r="AO1225" s="24">
        <f t="shared" si="91"/>
        <v>22600</v>
      </c>
      <c r="AP1225" s="212">
        <f t="shared" si="92"/>
        <v>0.6</v>
      </c>
      <c r="AQ1225" s="159"/>
    </row>
    <row r="1226" spans="1:45" ht="21" customHeight="1">
      <c r="B1226" s="25" t="s">
        <v>6007</v>
      </c>
      <c r="C1226" s="22" t="s">
        <v>6008</v>
      </c>
      <c r="D1226" s="20" t="s">
        <v>6009</v>
      </c>
      <c r="E1226" s="18" t="s">
        <v>6010</v>
      </c>
      <c r="F1226" s="20" t="s">
        <v>6011</v>
      </c>
      <c r="G1226" s="20" t="s">
        <v>6012</v>
      </c>
      <c r="H1226" s="18">
        <v>989879</v>
      </c>
      <c r="I1226" s="18">
        <v>899890</v>
      </c>
      <c r="J1226" s="165">
        <v>899890</v>
      </c>
      <c r="K1226" s="3">
        <f>(H1226/1.1-J1226)</f>
        <v>-1.1641532182693481E-10</v>
      </c>
      <c r="L1226" s="165" t="s">
        <v>6455</v>
      </c>
      <c r="M1226" s="1" t="s">
        <v>2871</v>
      </c>
      <c r="N1226" s="20" t="s">
        <v>1986</v>
      </c>
      <c r="O1226" s="1" t="s">
        <v>6006</v>
      </c>
      <c r="P1226" s="1" t="s">
        <v>5995</v>
      </c>
      <c r="Q1226" s="1" t="s">
        <v>1929</v>
      </c>
      <c r="R1226" s="2">
        <v>0.1</v>
      </c>
      <c r="S1226" s="1" t="s">
        <v>6013</v>
      </c>
      <c r="T1226" s="1" t="s">
        <v>6014</v>
      </c>
      <c r="Y1226" s="212"/>
      <c r="Z1226" s="24"/>
      <c r="AE1226" s="159"/>
      <c r="AI1226" s="159"/>
      <c r="AN1226" s="24">
        <f t="shared" si="93"/>
        <v>0</v>
      </c>
      <c r="AO1226" s="24">
        <f t="shared" si="91"/>
        <v>989879</v>
      </c>
      <c r="AP1226" s="212">
        <f t="shared" si="92"/>
        <v>0</v>
      </c>
      <c r="AQ1226" s="159"/>
    </row>
    <row r="1227" spans="1:45" ht="21" customHeight="1">
      <c r="B1227" s="25" t="s">
        <v>5925</v>
      </c>
      <c r="C1227" s="6" t="s">
        <v>5920</v>
      </c>
      <c r="D1227" s="20" t="s">
        <v>5921</v>
      </c>
      <c r="E1227" s="18" t="s">
        <v>5922</v>
      </c>
      <c r="F1227" s="20" t="s">
        <v>5923</v>
      </c>
      <c r="G1227" s="20" t="s">
        <v>5924</v>
      </c>
      <c r="H1227" s="18">
        <v>252450</v>
      </c>
      <c r="I1227" s="18">
        <v>238160.38</v>
      </c>
      <c r="J1227" s="165">
        <v>238160.38</v>
      </c>
      <c r="K1227" s="3">
        <f>(H1227/1.06-J1227)</f>
        <v>-2.6415094616822898E-3</v>
      </c>
      <c r="L1227" s="24" t="s">
        <v>6908</v>
      </c>
      <c r="M1227" s="1" t="s">
        <v>1899</v>
      </c>
      <c r="N1227" s="20" t="s">
        <v>1986</v>
      </c>
      <c r="O1227" s="1" t="s">
        <v>5888</v>
      </c>
      <c r="P1227" s="1" t="s">
        <v>5879</v>
      </c>
      <c r="Q1227" s="1" t="s">
        <v>1929</v>
      </c>
      <c r="R1227" s="2">
        <v>0.06</v>
      </c>
      <c r="S1227" s="1" t="s">
        <v>5926</v>
      </c>
      <c r="T1227" s="1" t="s">
        <v>1904</v>
      </c>
      <c r="Y1227" s="212"/>
      <c r="Z1227" s="24"/>
      <c r="AE1227" s="159"/>
      <c r="AI1227" s="159"/>
      <c r="AN1227" s="24">
        <f>Z1227+Z1234+AH1227+AL1227</f>
        <v>0</v>
      </c>
      <c r="AO1227" s="24">
        <f t="shared" si="91"/>
        <v>252450</v>
      </c>
      <c r="AP1227" s="212">
        <f t="shared" si="92"/>
        <v>0</v>
      </c>
      <c r="AQ1227" s="159"/>
    </row>
    <row r="1228" spans="1:45" s="294" customFormat="1" ht="21" customHeight="1">
      <c r="A1228" s="181"/>
      <c r="B1228" s="243" t="s">
        <v>7856</v>
      </c>
      <c r="C1228" s="182" t="s">
        <v>7864</v>
      </c>
      <c r="D1228" s="44" t="s">
        <v>7857</v>
      </c>
      <c r="E1228" s="44" t="s">
        <v>7859</v>
      </c>
      <c r="F1228" s="89" t="s">
        <v>7860</v>
      </c>
      <c r="G1228" s="89" t="s">
        <v>5924</v>
      </c>
      <c r="H1228" s="181">
        <v>204000</v>
      </c>
      <c r="I1228" s="181">
        <v>192452.83</v>
      </c>
      <c r="J1228" s="183"/>
      <c r="K1228" s="43"/>
      <c r="L1228" s="94"/>
      <c r="M1228" s="44" t="s">
        <v>7861</v>
      </c>
      <c r="N1228" s="89" t="s">
        <v>1986</v>
      </c>
      <c r="O1228" s="44" t="s">
        <v>7862</v>
      </c>
      <c r="P1228" s="44" t="s">
        <v>7863</v>
      </c>
      <c r="Q1228" s="44" t="s">
        <v>1929</v>
      </c>
      <c r="R1228" s="45">
        <v>0.06</v>
      </c>
      <c r="S1228" s="44"/>
      <c r="T1228" s="44"/>
      <c r="U1228" s="44"/>
      <c r="V1228" s="44"/>
      <c r="W1228" s="44"/>
      <c r="X1228" s="89"/>
      <c r="Y1228" s="244"/>
      <c r="Z1228" s="94"/>
      <c r="AA1228" s="89"/>
      <c r="AB1228" s="89"/>
      <c r="AC1228" s="244"/>
      <c r="AD1228" s="94"/>
      <c r="AE1228" s="92"/>
      <c r="AF1228" s="89"/>
      <c r="AG1228" s="244"/>
      <c r="AH1228" s="94"/>
      <c r="AI1228" s="92"/>
      <c r="AJ1228" s="89"/>
      <c r="AK1228" s="89"/>
      <c r="AL1228" s="89"/>
      <c r="AM1228" s="89"/>
      <c r="AN1228" s="94"/>
      <c r="AO1228" s="94"/>
      <c r="AP1228" s="244"/>
      <c r="AQ1228" s="92"/>
      <c r="AR1228" s="89"/>
      <c r="AS1228" s="89"/>
    </row>
    <row r="1229" spans="1:45" ht="21" customHeight="1">
      <c r="B1229" s="25" t="s">
        <v>6068</v>
      </c>
      <c r="C1229" s="6" t="s">
        <v>6060</v>
      </c>
      <c r="D1229" s="1" t="s">
        <v>6061</v>
      </c>
      <c r="E1229" s="18" t="s">
        <v>6884</v>
      </c>
      <c r="F1229" s="1" t="s">
        <v>6064</v>
      </c>
      <c r="G1229" s="1" t="s">
        <v>6067</v>
      </c>
      <c r="H1229" s="18">
        <v>560000</v>
      </c>
      <c r="I1229" s="18">
        <v>528301.89</v>
      </c>
      <c r="J1229" s="3">
        <v>352201.27</v>
      </c>
      <c r="K1229" s="3">
        <f t="shared" ref="K1229:K1231" si="94">(H1229/1.06-J1229)</f>
        <v>176100.61679245275</v>
      </c>
      <c r="L1229" s="3" t="s">
        <v>6666</v>
      </c>
      <c r="M1229" s="1" t="s">
        <v>6883</v>
      </c>
      <c r="N1229" s="20" t="s">
        <v>1347</v>
      </c>
      <c r="O1229" s="1" t="s">
        <v>6919</v>
      </c>
      <c r="P1229" s="1" t="s">
        <v>6920</v>
      </c>
      <c r="Q1229" s="1" t="s">
        <v>2032</v>
      </c>
      <c r="R1229" s="2">
        <v>0.06</v>
      </c>
      <c r="S1229" s="1" t="s">
        <v>6921</v>
      </c>
      <c r="T1229" s="1" t="s">
        <v>1904</v>
      </c>
      <c r="U1229" s="1" t="s">
        <v>6922</v>
      </c>
      <c r="Y1229" s="212"/>
      <c r="Z1229" s="24"/>
      <c r="AE1229" s="159"/>
      <c r="AI1229" s="159"/>
      <c r="AN1229" s="24"/>
      <c r="AO1229" s="24"/>
      <c r="AQ1229" s="159"/>
    </row>
    <row r="1230" spans="1:45" ht="21" customHeight="1">
      <c r="B1230" s="25" t="s">
        <v>6069</v>
      </c>
      <c r="C1230" s="6" t="s">
        <v>6060</v>
      </c>
      <c r="D1230" s="1" t="s">
        <v>6061</v>
      </c>
      <c r="E1230" s="18" t="s">
        <v>6884</v>
      </c>
      <c r="F1230" s="1" t="s">
        <v>6065</v>
      </c>
      <c r="G1230" s="1" t="s">
        <v>6062</v>
      </c>
      <c r="H1230" s="18">
        <v>1000000</v>
      </c>
      <c r="I1230" s="18">
        <v>943396.23</v>
      </c>
      <c r="J1230" s="169">
        <v>786163.51</v>
      </c>
      <c r="K1230" s="3">
        <f t="shared" si="94"/>
        <v>157232.71641509433</v>
      </c>
      <c r="L1230" s="3" t="s">
        <v>6941</v>
      </c>
      <c r="M1230" s="1" t="s">
        <v>6883</v>
      </c>
      <c r="N1230" s="20" t="s">
        <v>6895</v>
      </c>
      <c r="O1230" s="1" t="s">
        <v>6896</v>
      </c>
      <c r="P1230" s="1" t="s">
        <v>6887</v>
      </c>
      <c r="Q1230" s="1" t="s">
        <v>2032</v>
      </c>
      <c r="R1230" s="2">
        <v>0.06</v>
      </c>
      <c r="S1230" s="1" t="s">
        <v>6897</v>
      </c>
      <c r="T1230" s="1" t="s">
        <v>1904</v>
      </c>
      <c r="Y1230" s="212"/>
      <c r="Z1230" s="24"/>
      <c r="AE1230" s="159"/>
      <c r="AI1230" s="159"/>
      <c r="AN1230" s="24"/>
      <c r="AO1230" s="24"/>
      <c r="AQ1230" s="159"/>
    </row>
    <row r="1231" spans="1:45" ht="21" customHeight="1">
      <c r="B1231" s="25" t="s">
        <v>6070</v>
      </c>
      <c r="C1231" s="6" t="s">
        <v>6060</v>
      </c>
      <c r="D1231" s="1" t="s">
        <v>6061</v>
      </c>
      <c r="E1231" s="18" t="s">
        <v>6884</v>
      </c>
      <c r="F1231" s="1" t="s">
        <v>6066</v>
      </c>
      <c r="G1231" s="1" t="s">
        <v>6063</v>
      </c>
      <c r="H1231" s="18">
        <v>2200000</v>
      </c>
      <c r="I1231" s="18">
        <v>2075471.7</v>
      </c>
      <c r="J1231" s="169">
        <v>1729559.74</v>
      </c>
      <c r="K1231" s="3">
        <f t="shared" si="94"/>
        <v>345911.95811320748</v>
      </c>
      <c r="L1231" s="3" t="s">
        <v>6942</v>
      </c>
      <c r="M1231" s="1" t="s">
        <v>6883</v>
      </c>
      <c r="N1231" s="20" t="s">
        <v>6885</v>
      </c>
      <c r="O1231" s="1" t="s">
        <v>6886</v>
      </c>
      <c r="P1231" s="1" t="s">
        <v>6887</v>
      </c>
      <c r="Q1231" s="1" t="s">
        <v>2032</v>
      </c>
      <c r="R1231" s="2">
        <v>0.06</v>
      </c>
      <c r="S1231" s="1" t="s">
        <v>6840</v>
      </c>
      <c r="T1231" s="1" t="s">
        <v>1904</v>
      </c>
      <c r="Y1231" s="212"/>
      <c r="Z1231" s="24"/>
      <c r="AE1231" s="159"/>
      <c r="AI1231" s="159"/>
      <c r="AN1231" s="24"/>
      <c r="AO1231" s="24"/>
      <c r="AQ1231" s="159"/>
    </row>
    <row r="1232" spans="1:45" ht="21" customHeight="1">
      <c r="B1232" s="25" t="s">
        <v>6831</v>
      </c>
      <c r="C1232" s="6" t="s">
        <v>6060</v>
      </c>
      <c r="D1232" s="1" t="s">
        <v>6830</v>
      </c>
      <c r="E1232" s="18" t="s">
        <v>6884</v>
      </c>
      <c r="F1232" s="1" t="s">
        <v>6833</v>
      </c>
      <c r="G1232" s="18" t="s">
        <v>6835</v>
      </c>
      <c r="H1232" s="18">
        <v>2960000</v>
      </c>
      <c r="I1232" s="18">
        <v>2774271.01</v>
      </c>
      <c r="L1232" s="3"/>
      <c r="M1232" s="1" t="s">
        <v>6883</v>
      </c>
      <c r="N1232" s="20" t="s">
        <v>6837</v>
      </c>
      <c r="O1232" s="1" t="s">
        <v>6838</v>
      </c>
      <c r="P1232" s="1" t="s">
        <v>6759</v>
      </c>
      <c r="Q1232" s="1" t="s">
        <v>1902</v>
      </c>
      <c r="R1232" s="2" t="s">
        <v>6791</v>
      </c>
      <c r="S1232" s="1" t="s">
        <v>6840</v>
      </c>
      <c r="Y1232" s="212"/>
      <c r="Z1232" s="24"/>
      <c r="AE1232" s="159"/>
      <c r="AI1232" s="159"/>
      <c r="AN1232" s="24"/>
      <c r="AO1232" s="24"/>
      <c r="AQ1232" s="159"/>
    </row>
    <row r="1233" spans="1:45" ht="21" customHeight="1">
      <c r="B1233" s="25" t="s">
        <v>6831</v>
      </c>
      <c r="C1233" s="6" t="s">
        <v>6060</v>
      </c>
      <c r="D1233" s="1" t="s">
        <v>6830</v>
      </c>
      <c r="E1233" s="18" t="s">
        <v>6884</v>
      </c>
      <c r="F1233" s="1" t="s">
        <v>6834</v>
      </c>
      <c r="G1233" s="18" t="s">
        <v>6836</v>
      </c>
      <c r="H1233" s="18">
        <v>2960000</v>
      </c>
      <c r="I1233" s="18">
        <v>2773850.13</v>
      </c>
      <c r="L1233" s="3"/>
      <c r="M1233" s="1" t="s">
        <v>6883</v>
      </c>
      <c r="N1233" s="20" t="s">
        <v>6837</v>
      </c>
      <c r="O1233" s="1" t="s">
        <v>6839</v>
      </c>
      <c r="P1233" s="1" t="s">
        <v>6759</v>
      </c>
      <c r="Q1233" s="1" t="s">
        <v>1902</v>
      </c>
      <c r="R1233" s="2" t="s">
        <v>6791</v>
      </c>
      <c r="S1233" s="1" t="s">
        <v>6841</v>
      </c>
      <c r="Y1233" s="212"/>
      <c r="Z1233" s="24"/>
      <c r="AE1233" s="159"/>
      <c r="AI1233" s="159"/>
      <c r="AN1233" s="24"/>
      <c r="AO1233" s="24"/>
      <c r="AQ1233" s="159"/>
    </row>
    <row r="1234" spans="1:45" ht="21" customHeight="1">
      <c r="B1234" s="25" t="s">
        <v>5639</v>
      </c>
      <c r="C1234" s="6" t="s">
        <v>5640</v>
      </c>
      <c r="D1234" s="1" t="s">
        <v>5641</v>
      </c>
      <c r="E1234" s="18" t="s">
        <v>5869</v>
      </c>
      <c r="F1234" s="1" t="s">
        <v>5643</v>
      </c>
      <c r="G1234" s="1" t="s">
        <v>5642</v>
      </c>
      <c r="H1234" s="18">
        <v>3500000</v>
      </c>
      <c r="I1234" s="18">
        <v>3301886.79</v>
      </c>
      <c r="J1234" s="3">
        <v>3301886.79</v>
      </c>
      <c r="K1234" s="3">
        <f>(H1234/1.06-J1234)</f>
        <v>2.4528298527002335E-3</v>
      </c>
      <c r="L1234" s="3" t="s">
        <v>6665</v>
      </c>
      <c r="M1234" s="1" t="s">
        <v>5866</v>
      </c>
      <c r="N1234" s="18" t="s">
        <v>5644</v>
      </c>
      <c r="O1234" s="1" t="s">
        <v>5870</v>
      </c>
      <c r="P1234" s="1" t="s">
        <v>5851</v>
      </c>
      <c r="Q1234" s="1" t="s">
        <v>1929</v>
      </c>
      <c r="R1234" s="2">
        <v>0.06</v>
      </c>
      <c r="S1234" s="1" t="s">
        <v>5871</v>
      </c>
      <c r="T1234" s="1" t="s">
        <v>1904</v>
      </c>
      <c r="Y1234" s="212"/>
      <c r="Z1234" s="24"/>
      <c r="AE1234" s="159"/>
      <c r="AI1234" s="159"/>
      <c r="AN1234" s="24">
        <f t="shared" si="93"/>
        <v>0</v>
      </c>
      <c r="AO1234" s="24">
        <f>H1234-AN1234</f>
        <v>3500000</v>
      </c>
      <c r="AP1234" s="212">
        <f>AN1234/H1234</f>
        <v>0</v>
      </c>
      <c r="AQ1234" s="159"/>
    </row>
    <row r="1235" spans="1:45" ht="21" customHeight="1">
      <c r="B1235" s="25" t="s">
        <v>5884</v>
      </c>
      <c r="C1235" s="6" t="s">
        <v>5640</v>
      </c>
      <c r="D1235" s="1" t="s">
        <v>5641</v>
      </c>
      <c r="E1235" s="18" t="s">
        <v>5869</v>
      </c>
      <c r="F1235" s="1" t="s">
        <v>5882</v>
      </c>
      <c r="G1235" s="1" t="s">
        <v>5883</v>
      </c>
      <c r="H1235" s="18">
        <v>2978398</v>
      </c>
      <c r="I1235" s="18">
        <v>2707634.55</v>
      </c>
      <c r="L1235" s="3"/>
      <c r="M1235" s="1" t="s">
        <v>5866</v>
      </c>
      <c r="N1235" s="18" t="s">
        <v>5877</v>
      </c>
      <c r="O1235" s="1" t="s">
        <v>5878</v>
      </c>
      <c r="P1235" s="1" t="s">
        <v>5879</v>
      </c>
      <c r="Q1235" s="1" t="s">
        <v>1929</v>
      </c>
      <c r="R1235" s="2">
        <v>0.1</v>
      </c>
      <c r="S1235" s="1" t="s">
        <v>5880</v>
      </c>
      <c r="T1235" s="1" t="s">
        <v>1904</v>
      </c>
      <c r="Y1235" s="212"/>
      <c r="Z1235" s="24"/>
      <c r="AE1235" s="159"/>
      <c r="AI1235" s="159"/>
      <c r="AN1235" s="24">
        <f t="shared" si="93"/>
        <v>0</v>
      </c>
      <c r="AO1235" s="24">
        <f>H1235-AN1235</f>
        <v>2978398</v>
      </c>
      <c r="AP1235" s="212">
        <f>AN1235/H1235</f>
        <v>0</v>
      </c>
      <c r="AQ1235" s="159"/>
    </row>
    <row r="1236" spans="1:45" ht="21" customHeight="1">
      <c r="B1236" s="25" t="s">
        <v>5884</v>
      </c>
      <c r="C1236" s="6" t="s">
        <v>5640</v>
      </c>
      <c r="D1236" s="1" t="s">
        <v>5641</v>
      </c>
      <c r="E1236" s="18" t="s">
        <v>5869</v>
      </c>
      <c r="F1236" s="1" t="s">
        <v>5882</v>
      </c>
      <c r="H1236" s="18">
        <v>372302</v>
      </c>
      <c r="I1236" s="18">
        <v>335407.21000000002</v>
      </c>
      <c r="L1236" s="3"/>
      <c r="M1236" s="1" t="s">
        <v>5866</v>
      </c>
      <c r="N1236" s="18" t="s">
        <v>2165</v>
      </c>
      <c r="O1236" s="1" t="s">
        <v>5878</v>
      </c>
      <c r="P1236" s="1" t="s">
        <v>5879</v>
      </c>
      <c r="Q1236" s="1" t="s">
        <v>1929</v>
      </c>
      <c r="R1236" s="2">
        <v>0.11</v>
      </c>
      <c r="T1236" s="1" t="s">
        <v>1904</v>
      </c>
      <c r="Y1236" s="212"/>
      <c r="Z1236" s="24"/>
      <c r="AE1236" s="159"/>
      <c r="AI1236" s="159"/>
      <c r="AN1236" s="24">
        <f>Z1236+Z1243+AH1236+AL1236</f>
        <v>0</v>
      </c>
      <c r="AO1236" s="24">
        <f>H1236-AN1236</f>
        <v>372302</v>
      </c>
      <c r="AP1236" s="212">
        <f>AN1236/H1236</f>
        <v>0</v>
      </c>
      <c r="AQ1236" s="159"/>
    </row>
    <row r="1237" spans="1:45" ht="21" customHeight="1">
      <c r="B1237" s="25" t="s">
        <v>6875</v>
      </c>
      <c r="C1237" s="6" t="s">
        <v>5640</v>
      </c>
      <c r="D1237" s="1" t="s">
        <v>5641</v>
      </c>
      <c r="E1237" s="18" t="s">
        <v>5869</v>
      </c>
      <c r="F1237" s="1" t="s">
        <v>6874</v>
      </c>
      <c r="G1237" s="1" t="s">
        <v>6876</v>
      </c>
      <c r="H1237" s="18">
        <v>3490000</v>
      </c>
      <c r="I1237" s="18">
        <v>3292452.83</v>
      </c>
      <c r="J1237" s="24">
        <v>274371.07</v>
      </c>
      <c r="K1237" s="3">
        <f t="shared" ref="K1237" si="95">(H1237/1.06-J1237)</f>
        <v>3018081.7601886792</v>
      </c>
      <c r="L1237" s="24" t="s">
        <v>6904</v>
      </c>
      <c r="M1237" s="1" t="s">
        <v>5866</v>
      </c>
      <c r="N1237" s="18" t="s">
        <v>2706</v>
      </c>
      <c r="O1237" s="1" t="s">
        <v>6877</v>
      </c>
      <c r="P1237" s="1" t="s">
        <v>6759</v>
      </c>
      <c r="Q1237" s="1" t="s">
        <v>1929</v>
      </c>
      <c r="R1237" s="2">
        <v>0.06</v>
      </c>
      <c r="S1237" s="1" t="s">
        <v>6878</v>
      </c>
      <c r="Y1237" s="212"/>
      <c r="Z1237" s="24"/>
      <c r="AE1237" s="159"/>
      <c r="AI1237" s="159"/>
      <c r="AN1237" s="24"/>
      <c r="AO1237" s="24"/>
      <c r="AQ1237" s="159"/>
    </row>
    <row r="1238" spans="1:45" ht="21" customHeight="1">
      <c r="B1238" s="25" t="s">
        <v>6501</v>
      </c>
      <c r="C1238" s="6" t="s">
        <v>6502</v>
      </c>
      <c r="D1238" s="1" t="s">
        <v>6503</v>
      </c>
      <c r="E1238" s="18" t="s">
        <v>6504</v>
      </c>
      <c r="F1238" s="20" t="s">
        <v>6505</v>
      </c>
      <c r="G1238" s="1" t="s">
        <v>6506</v>
      </c>
      <c r="H1238" s="18">
        <v>2150000</v>
      </c>
      <c r="I1238" s="18">
        <v>1954545.45</v>
      </c>
      <c r="K1238" s="3">
        <f>(H1238/1.1-J1238)</f>
        <v>1954545.4545454544</v>
      </c>
      <c r="L1238" s="3"/>
      <c r="M1238" s="1" t="s">
        <v>6474</v>
      </c>
      <c r="N1238" s="18" t="s">
        <v>3355</v>
      </c>
      <c r="O1238" s="1" t="s">
        <v>6507</v>
      </c>
      <c r="P1238" s="1" t="s">
        <v>6473</v>
      </c>
      <c r="Q1238" s="1" t="s">
        <v>1929</v>
      </c>
      <c r="R1238" s="2">
        <v>0.1</v>
      </c>
      <c r="Y1238" s="212"/>
      <c r="Z1238" s="24"/>
      <c r="AE1238" s="159"/>
      <c r="AI1238" s="159"/>
      <c r="AN1238" s="24"/>
      <c r="AO1238" s="24"/>
      <c r="AQ1238" s="159"/>
    </row>
    <row r="1239" spans="1:45" ht="21" customHeight="1">
      <c r="B1239" s="25" t="s">
        <v>6753</v>
      </c>
      <c r="C1239" s="6" t="s">
        <v>6502</v>
      </c>
      <c r="D1239" s="1" t="s">
        <v>6503</v>
      </c>
      <c r="E1239" s="18" t="s">
        <v>6504</v>
      </c>
      <c r="F1239" s="20" t="s">
        <v>6754</v>
      </c>
      <c r="G1239" s="1" t="s">
        <v>6755</v>
      </c>
      <c r="H1239" s="18">
        <v>1009726.27</v>
      </c>
      <c r="I1239" s="18">
        <v>917932.97</v>
      </c>
      <c r="K1239" s="3">
        <f t="shared" ref="K1239:K1241" si="96">(H1239/1.1-J1239)</f>
        <v>917932.97272727266</v>
      </c>
      <c r="L1239" s="3"/>
      <c r="M1239" s="1" t="s">
        <v>2021</v>
      </c>
      <c r="N1239" s="18" t="s">
        <v>3355</v>
      </c>
      <c r="O1239" s="1" t="s">
        <v>6716</v>
      </c>
      <c r="P1239" s="1" t="s">
        <v>6713</v>
      </c>
      <c r="Q1239" s="1" t="s">
        <v>1929</v>
      </c>
      <c r="R1239" s="2">
        <v>0.1</v>
      </c>
      <c r="S1239" s="1" t="s">
        <v>6756</v>
      </c>
      <c r="Y1239" s="212"/>
      <c r="Z1239" s="24"/>
      <c r="AE1239" s="159"/>
      <c r="AI1239" s="159"/>
      <c r="AN1239" s="24"/>
      <c r="AO1239" s="24"/>
      <c r="AQ1239" s="159"/>
    </row>
    <row r="1240" spans="1:45" ht="21" customHeight="1">
      <c r="B1240" s="25" t="s">
        <v>6753</v>
      </c>
      <c r="C1240" s="6" t="s">
        <v>6502</v>
      </c>
      <c r="D1240" s="1" t="s">
        <v>6503</v>
      </c>
      <c r="E1240" s="18" t="s">
        <v>6504</v>
      </c>
      <c r="F1240" s="20" t="s">
        <v>6754</v>
      </c>
      <c r="H1240" s="18">
        <v>35000</v>
      </c>
      <c r="I1240" s="18">
        <v>30172.41</v>
      </c>
      <c r="K1240" s="3">
        <f>(H1240/1.16-J1240)</f>
        <v>30172.413793103449</v>
      </c>
      <c r="L1240" s="3"/>
      <c r="M1240" s="1" t="s">
        <v>2021</v>
      </c>
      <c r="N1240" s="18" t="s">
        <v>3355</v>
      </c>
      <c r="O1240" s="1" t="s">
        <v>6716</v>
      </c>
      <c r="P1240" s="1" t="s">
        <v>6713</v>
      </c>
      <c r="Q1240" s="1" t="s">
        <v>1929</v>
      </c>
      <c r="R1240" s="2">
        <v>0.16</v>
      </c>
      <c r="Y1240" s="212"/>
      <c r="Z1240" s="24"/>
      <c r="AE1240" s="159"/>
      <c r="AI1240" s="159"/>
      <c r="AN1240" s="24"/>
      <c r="AO1240" s="24"/>
      <c r="AQ1240" s="159"/>
    </row>
    <row r="1241" spans="1:45" ht="21" customHeight="1">
      <c r="B1241" s="25" t="s">
        <v>7134</v>
      </c>
      <c r="C1241" s="6" t="s">
        <v>7133</v>
      </c>
      <c r="D1241" s="1" t="s">
        <v>7132</v>
      </c>
      <c r="E1241" s="18" t="s">
        <v>6504</v>
      </c>
      <c r="F1241" s="20" t="s">
        <v>7131</v>
      </c>
      <c r="G1241" s="1" t="s">
        <v>7135</v>
      </c>
      <c r="H1241" s="18">
        <v>365000</v>
      </c>
      <c r="I1241" s="18">
        <v>331818.18</v>
      </c>
      <c r="K1241" s="3">
        <f t="shared" si="96"/>
        <v>331818.18181818177</v>
      </c>
      <c r="L1241" s="3"/>
      <c r="M1241" s="1" t="s">
        <v>2021</v>
      </c>
      <c r="N1241" s="18" t="s">
        <v>3355</v>
      </c>
      <c r="O1241" s="1" t="s">
        <v>7136</v>
      </c>
      <c r="P1241" s="1" t="s">
        <v>7137</v>
      </c>
      <c r="Q1241" s="1" t="s">
        <v>1929</v>
      </c>
      <c r="R1241" s="2">
        <v>0.1</v>
      </c>
      <c r="Y1241" s="212"/>
      <c r="Z1241" s="24"/>
      <c r="AE1241" s="159"/>
      <c r="AI1241" s="159"/>
      <c r="AN1241" s="24"/>
      <c r="AO1241" s="24"/>
      <c r="AQ1241" s="159"/>
    </row>
    <row r="1242" spans="1:45" ht="21" customHeight="1">
      <c r="B1242" s="25" t="s">
        <v>6212</v>
      </c>
      <c r="C1242" s="6" t="s">
        <v>6208</v>
      </c>
      <c r="D1242" s="20" t="s">
        <v>6209</v>
      </c>
      <c r="E1242" s="1" t="s">
        <v>6808</v>
      </c>
      <c r="F1242" s="20" t="s">
        <v>6211</v>
      </c>
      <c r="G1242" s="20" t="s">
        <v>6210</v>
      </c>
      <c r="H1242" s="159">
        <v>255000</v>
      </c>
      <c r="I1242" s="18">
        <v>240566.04</v>
      </c>
      <c r="J1242" s="24">
        <v>53459.12</v>
      </c>
      <c r="K1242" s="3">
        <f>(H1242/1.06-J1242)</f>
        <v>187106.91773584904</v>
      </c>
      <c r="L1242" s="3" t="s">
        <v>6993</v>
      </c>
      <c r="M1242" s="1" t="s">
        <v>6900</v>
      </c>
      <c r="N1242" s="18" t="s">
        <v>2474</v>
      </c>
      <c r="O1242" s="1" t="s">
        <v>6809</v>
      </c>
      <c r="P1242" s="1" t="s">
        <v>6759</v>
      </c>
      <c r="Q1242" s="1" t="s">
        <v>1902</v>
      </c>
      <c r="R1242" s="2">
        <v>0.06</v>
      </c>
      <c r="S1242" s="1" t="s">
        <v>6810</v>
      </c>
      <c r="Y1242" s="212"/>
      <c r="Z1242" s="24"/>
      <c r="AE1242" s="159"/>
      <c r="AI1242" s="159"/>
      <c r="AN1242" s="24"/>
      <c r="AO1242" s="24"/>
      <c r="AQ1242" s="159"/>
    </row>
    <row r="1243" spans="1:45" ht="21" customHeight="1">
      <c r="B1243" s="25" t="s">
        <v>6045</v>
      </c>
      <c r="C1243" s="6" t="s">
        <v>6044</v>
      </c>
      <c r="D1243" s="1" t="s">
        <v>6040</v>
      </c>
      <c r="E1243" s="18" t="s">
        <v>6172</v>
      </c>
      <c r="F1243" s="1" t="s">
        <v>6042</v>
      </c>
      <c r="G1243" s="1" t="s">
        <v>6041</v>
      </c>
      <c r="H1243" s="18">
        <v>4239540</v>
      </c>
      <c r="I1243" s="18">
        <v>3654775.86</v>
      </c>
      <c r="J1243" s="166">
        <v>1096432.76</v>
      </c>
      <c r="K1243" s="3">
        <f>(H1243/1.16-J1243)</f>
        <v>2558343.1020689653</v>
      </c>
      <c r="L1243" s="3" t="s">
        <v>6046</v>
      </c>
      <c r="N1243" s="1" t="s">
        <v>6043</v>
      </c>
      <c r="O1243" s="1" t="s">
        <v>6173</v>
      </c>
      <c r="P1243" s="1" t="s">
        <v>6171</v>
      </c>
      <c r="Q1243" s="1" t="s">
        <v>1929</v>
      </c>
      <c r="R1243" s="2">
        <v>0.16</v>
      </c>
      <c r="S1243" s="1" t="s">
        <v>6174</v>
      </c>
      <c r="T1243" s="1" t="s">
        <v>1904</v>
      </c>
      <c r="Y1243" s="212"/>
      <c r="Z1243" s="24"/>
      <c r="AE1243" s="159"/>
      <c r="AI1243" s="159"/>
      <c r="AN1243" s="24">
        <f t="shared" si="93"/>
        <v>0</v>
      </c>
      <c r="AO1243" s="24">
        <f t="shared" ref="AO1243:AO1251" si="97">H1243-AN1243</f>
        <v>4239540</v>
      </c>
      <c r="AP1243" s="212">
        <f t="shared" ref="AP1243:AP1251" si="98">AN1243/H1243</f>
        <v>0</v>
      </c>
      <c r="AQ1243" s="159"/>
    </row>
    <row r="1244" spans="1:45" ht="21" customHeight="1">
      <c r="B1244" s="25" t="s">
        <v>6045</v>
      </c>
      <c r="C1244" s="6" t="s">
        <v>6044</v>
      </c>
      <c r="D1244" s="1" t="s">
        <v>6040</v>
      </c>
      <c r="E1244" s="18" t="s">
        <v>6172</v>
      </c>
      <c r="F1244" s="1" t="s">
        <v>6042</v>
      </c>
      <c r="H1244" s="18">
        <v>3305460</v>
      </c>
      <c r="I1244" s="18">
        <v>3004963.64</v>
      </c>
      <c r="J1244" s="166">
        <v>901489.09</v>
      </c>
      <c r="K1244" s="3">
        <f>(H1244/1.1-J1244)</f>
        <v>2103474.5463636364</v>
      </c>
      <c r="L1244" s="3" t="s">
        <v>6047</v>
      </c>
      <c r="N1244" s="1" t="s">
        <v>5731</v>
      </c>
      <c r="O1244" s="1" t="s">
        <v>6173</v>
      </c>
      <c r="P1244" s="1" t="s">
        <v>6131</v>
      </c>
      <c r="Q1244" s="1" t="s">
        <v>1929</v>
      </c>
      <c r="R1244" s="2">
        <v>0.1</v>
      </c>
      <c r="Y1244" s="212"/>
      <c r="Z1244" s="24"/>
      <c r="AE1244" s="159"/>
      <c r="AI1244" s="159"/>
      <c r="AN1244" s="24">
        <f>Z1244+Z1247+AH1244+AL1244</f>
        <v>440310</v>
      </c>
      <c r="AO1244" s="24">
        <f t="shared" si="97"/>
        <v>2865150</v>
      </c>
      <c r="AP1244" s="212">
        <f t="shared" si="98"/>
        <v>0.13320687589624439</v>
      </c>
      <c r="AQ1244" s="159"/>
    </row>
    <row r="1245" spans="1:45" ht="21" customHeight="1">
      <c r="B1245" s="25" t="s">
        <v>6045</v>
      </c>
      <c r="C1245" s="6" t="s">
        <v>6044</v>
      </c>
      <c r="D1245" s="1" t="s">
        <v>6040</v>
      </c>
      <c r="E1245" s="18" t="s">
        <v>6172</v>
      </c>
      <c r="F1245" s="1" t="s">
        <v>6042</v>
      </c>
      <c r="H1245" s="18">
        <v>835000</v>
      </c>
      <c r="I1245" s="18">
        <v>787735.85</v>
      </c>
      <c r="J1245" s="166"/>
      <c r="L1245" s="3"/>
      <c r="N1245" s="1" t="s">
        <v>5731</v>
      </c>
      <c r="O1245" s="1" t="s">
        <v>6173</v>
      </c>
      <c r="P1245" s="1" t="s">
        <v>6131</v>
      </c>
      <c r="Q1245" s="1" t="s">
        <v>1929</v>
      </c>
      <c r="R1245" s="2">
        <v>0.06</v>
      </c>
      <c r="Y1245" s="212"/>
      <c r="Z1245" s="24"/>
      <c r="AE1245" s="159"/>
      <c r="AI1245" s="159"/>
      <c r="AN1245" s="24">
        <f>Z1245+Z1248+AH1245+AL1245</f>
        <v>210000</v>
      </c>
      <c r="AO1245" s="24">
        <f t="shared" si="97"/>
        <v>625000</v>
      </c>
      <c r="AP1245" s="212">
        <f t="shared" si="98"/>
        <v>0.25149700598802394</v>
      </c>
      <c r="AQ1245" s="159"/>
    </row>
    <row r="1246" spans="1:45" s="294" customFormat="1" ht="21" customHeight="1">
      <c r="A1246" s="181"/>
      <c r="B1246" s="243" t="s">
        <v>8006</v>
      </c>
      <c r="C1246" s="184" t="s">
        <v>6044</v>
      </c>
      <c r="D1246" s="44" t="s">
        <v>6040</v>
      </c>
      <c r="E1246" s="181" t="s">
        <v>6172</v>
      </c>
      <c r="F1246" s="44" t="s">
        <v>8007</v>
      </c>
      <c r="G1246" s="44"/>
      <c r="H1246" s="181">
        <v>8380000</v>
      </c>
      <c r="I1246" s="181">
        <v>7534693.9000000004</v>
      </c>
      <c r="J1246" s="188"/>
      <c r="K1246" s="43"/>
      <c r="L1246" s="43"/>
      <c r="M1246" s="44"/>
      <c r="N1246" s="44" t="s">
        <v>5731</v>
      </c>
      <c r="O1246" s="44" t="s">
        <v>8008</v>
      </c>
      <c r="P1246" s="44" t="s">
        <v>8008</v>
      </c>
      <c r="Q1246" s="44" t="s">
        <v>1929</v>
      </c>
      <c r="R1246" s="45" t="s">
        <v>8009</v>
      </c>
      <c r="S1246" s="44"/>
      <c r="T1246" s="44"/>
      <c r="U1246" s="44"/>
      <c r="V1246" s="44"/>
      <c r="W1246" s="44"/>
      <c r="X1246" s="89"/>
      <c r="Y1246" s="244"/>
      <c r="Z1246" s="94"/>
      <c r="AA1246" s="89"/>
      <c r="AB1246" s="89"/>
      <c r="AC1246" s="244"/>
      <c r="AD1246" s="94"/>
      <c r="AE1246" s="92"/>
      <c r="AF1246" s="89"/>
      <c r="AG1246" s="244"/>
      <c r="AH1246" s="94"/>
      <c r="AI1246" s="92"/>
      <c r="AJ1246" s="89"/>
      <c r="AK1246" s="89"/>
      <c r="AL1246" s="89"/>
      <c r="AM1246" s="89"/>
      <c r="AN1246" s="94"/>
      <c r="AO1246" s="94"/>
      <c r="AP1246" s="244"/>
      <c r="AQ1246" s="92"/>
      <c r="AR1246" s="89"/>
      <c r="AS1246" s="89"/>
    </row>
    <row r="1247" spans="1:45" ht="21" customHeight="1">
      <c r="B1247" s="25" t="s">
        <v>5625</v>
      </c>
      <c r="C1247" s="22" t="s">
        <v>5635</v>
      </c>
      <c r="D1247" s="23" t="s">
        <v>5628</v>
      </c>
      <c r="E1247" s="18" t="s">
        <v>5856</v>
      </c>
      <c r="F1247" s="23" t="s">
        <v>5629</v>
      </c>
      <c r="G1247" s="23" t="s">
        <v>5631</v>
      </c>
      <c r="H1247" s="172">
        <v>1467700</v>
      </c>
      <c r="I1247" s="18">
        <v>1334272.73</v>
      </c>
      <c r="J1247" s="3">
        <v>1334272.73</v>
      </c>
      <c r="K1247" s="3">
        <f>(H1247/1.1-J1247)</f>
        <v>-2.7272729203104973E-3</v>
      </c>
      <c r="L1247" s="3" t="s">
        <v>6449</v>
      </c>
      <c r="M1247" s="18" t="s">
        <v>2871</v>
      </c>
      <c r="N1247" s="172" t="s">
        <v>5626</v>
      </c>
      <c r="O1247" s="1" t="s">
        <v>5858</v>
      </c>
      <c r="P1247" s="1" t="s">
        <v>5851</v>
      </c>
      <c r="Q1247" s="1" t="s">
        <v>1929</v>
      </c>
      <c r="R1247" s="21">
        <v>0.1</v>
      </c>
      <c r="S1247" s="1" t="s">
        <v>5859</v>
      </c>
      <c r="T1247" s="1" t="s">
        <v>1904</v>
      </c>
      <c r="Y1247" s="212">
        <v>0.3</v>
      </c>
      <c r="Z1247" s="3">
        <v>440310</v>
      </c>
      <c r="AA1247" s="20">
        <v>2018.5</v>
      </c>
      <c r="AE1247" s="159"/>
      <c r="AI1247" s="159"/>
      <c r="AN1247" s="24">
        <f t="shared" ref="AN1247:AN1269" si="99">Z1247+Z1248+AH1247+AL1247</f>
        <v>650310</v>
      </c>
      <c r="AO1247" s="24">
        <f t="shared" si="97"/>
        <v>817390</v>
      </c>
      <c r="AP1247" s="212">
        <f t="shared" si="98"/>
        <v>0.44308101110581183</v>
      </c>
      <c r="AQ1247" s="159"/>
    </row>
    <row r="1248" spans="1:45" ht="21" customHeight="1">
      <c r="B1248" s="25" t="s">
        <v>5633</v>
      </c>
      <c r="C1248" s="22" t="s">
        <v>5635</v>
      </c>
      <c r="D1248" s="23" t="s">
        <v>5628</v>
      </c>
      <c r="E1248" s="18" t="s">
        <v>5856</v>
      </c>
      <c r="F1248" s="23" t="s">
        <v>5630</v>
      </c>
      <c r="G1248" s="23" t="s">
        <v>5632</v>
      </c>
      <c r="H1248" s="172">
        <v>700000</v>
      </c>
      <c r="I1248" s="18">
        <v>603448.28</v>
      </c>
      <c r="J1248" s="3">
        <v>603448.28</v>
      </c>
      <c r="K1248" s="3">
        <f>(H1248/1.16-J1248)</f>
        <v>-4.1379310423508286E-3</v>
      </c>
      <c r="L1248" s="3" t="s">
        <v>6235</v>
      </c>
      <c r="M1248" s="18" t="s">
        <v>2871</v>
      </c>
      <c r="N1248" s="172" t="s">
        <v>5626</v>
      </c>
      <c r="O1248" s="1" t="s">
        <v>5858</v>
      </c>
      <c r="P1248" s="1" t="s">
        <v>5851</v>
      </c>
      <c r="Q1248" s="1" t="s">
        <v>1929</v>
      </c>
      <c r="R1248" s="21">
        <v>0.16</v>
      </c>
      <c r="S1248" s="1" t="s">
        <v>5859</v>
      </c>
      <c r="T1248" s="1" t="s">
        <v>1904</v>
      </c>
      <c r="Y1248" s="212">
        <v>0.3</v>
      </c>
      <c r="Z1248" s="3">
        <v>210000</v>
      </c>
      <c r="AA1248" s="20">
        <v>2018.5</v>
      </c>
      <c r="AE1248" s="159"/>
      <c r="AI1248" s="159"/>
      <c r="AN1248" s="24">
        <f t="shared" si="99"/>
        <v>1311600</v>
      </c>
      <c r="AO1248" s="24">
        <f t="shared" si="97"/>
        <v>-611600</v>
      </c>
      <c r="AP1248" s="212">
        <f t="shared" si="98"/>
        <v>1.8737142857142857</v>
      </c>
      <c r="AQ1248" s="159"/>
    </row>
    <row r="1249" spans="1:45" ht="21" customHeight="1">
      <c r="B1249" s="25" t="s">
        <v>5636</v>
      </c>
      <c r="C1249" s="22" t="s">
        <v>5635</v>
      </c>
      <c r="D1249" s="23" t="s">
        <v>5628</v>
      </c>
      <c r="E1249" s="18" t="s">
        <v>5856</v>
      </c>
      <c r="F1249" s="23" t="s">
        <v>5637</v>
      </c>
      <c r="G1249" s="23" t="s">
        <v>5638</v>
      </c>
      <c r="H1249" s="18">
        <v>3672000</v>
      </c>
      <c r="I1249" s="18">
        <v>3464150.94</v>
      </c>
      <c r="J1249" s="223">
        <v>1055652.51</v>
      </c>
      <c r="K1249" s="3">
        <f>(H1249/1.06-J1249)</f>
        <v>2408498.4333962258</v>
      </c>
      <c r="L1249" s="3" t="s">
        <v>6905</v>
      </c>
      <c r="M1249" s="18" t="s">
        <v>2871</v>
      </c>
      <c r="N1249" s="172" t="s">
        <v>5626</v>
      </c>
      <c r="O1249" s="1" t="s">
        <v>5857</v>
      </c>
      <c r="P1249" s="1" t="s">
        <v>5851</v>
      </c>
      <c r="Q1249" s="1" t="s">
        <v>1929</v>
      </c>
      <c r="R1249" s="30">
        <v>0.06</v>
      </c>
      <c r="S1249" s="1" t="s">
        <v>5860</v>
      </c>
      <c r="T1249" s="1" t="s">
        <v>1904</v>
      </c>
      <c r="Y1249" s="212">
        <v>0.3</v>
      </c>
      <c r="Z1249" s="169">
        <v>1101600</v>
      </c>
      <c r="AA1249" s="20">
        <v>2018.5</v>
      </c>
      <c r="AE1249" s="159"/>
      <c r="AI1249" s="159"/>
      <c r="AN1249" s="24">
        <f t="shared" si="99"/>
        <v>1396810</v>
      </c>
      <c r="AO1249" s="24">
        <f t="shared" si="97"/>
        <v>2275190</v>
      </c>
      <c r="AP1249" s="212">
        <f t="shared" si="98"/>
        <v>0.38039488017429196</v>
      </c>
      <c r="AQ1249" s="159"/>
    </row>
    <row r="1250" spans="1:45" ht="21" customHeight="1">
      <c r="B1250" s="25" t="s">
        <v>5654</v>
      </c>
      <c r="C1250" s="6" t="s">
        <v>5656</v>
      </c>
      <c r="D1250" s="1" t="s">
        <v>5657</v>
      </c>
      <c r="E1250" s="18" t="s">
        <v>6792</v>
      </c>
      <c r="F1250" s="1" t="s">
        <v>5658</v>
      </c>
      <c r="G1250" s="1" t="s">
        <v>5660</v>
      </c>
      <c r="H1250" s="18">
        <v>495860</v>
      </c>
      <c r="I1250" s="18">
        <v>427465.52</v>
      </c>
      <c r="J1250" s="166">
        <v>256479.31</v>
      </c>
      <c r="K1250" s="3">
        <f>(H1250/1.16-J1250)</f>
        <v>170986.20724137936</v>
      </c>
      <c r="L1250" s="166" t="s">
        <v>5662</v>
      </c>
      <c r="M1250" s="1" t="s">
        <v>2970</v>
      </c>
      <c r="N1250" s="1" t="s">
        <v>5664</v>
      </c>
      <c r="O1250" s="1" t="s">
        <v>6770</v>
      </c>
      <c r="P1250" s="1" t="s">
        <v>6759</v>
      </c>
      <c r="Q1250" s="1" t="s">
        <v>1902</v>
      </c>
      <c r="R1250" s="21">
        <v>0.16</v>
      </c>
      <c r="S1250" s="1" t="s">
        <v>6793</v>
      </c>
      <c r="T1250" s="1" t="s">
        <v>1904</v>
      </c>
      <c r="Y1250" s="30">
        <v>0.6</v>
      </c>
      <c r="Z1250" s="24">
        <v>295210</v>
      </c>
      <c r="AA1250" s="20">
        <v>2018.6</v>
      </c>
      <c r="AE1250" s="159"/>
      <c r="AI1250" s="159"/>
      <c r="AN1250" s="24">
        <f t="shared" si="99"/>
        <v>771694</v>
      </c>
      <c r="AO1250" s="24">
        <f t="shared" si="97"/>
        <v>-275834</v>
      </c>
      <c r="AP1250" s="212">
        <f t="shared" si="98"/>
        <v>1.5562739482918566</v>
      </c>
      <c r="AQ1250" s="159"/>
    </row>
    <row r="1251" spans="1:45" ht="21" customHeight="1">
      <c r="B1251" s="25" t="s">
        <v>5655</v>
      </c>
      <c r="C1251" s="6" t="s">
        <v>5656</v>
      </c>
      <c r="D1251" s="1" t="s">
        <v>5657</v>
      </c>
      <c r="E1251" s="18" t="s">
        <v>6792</v>
      </c>
      <c r="F1251" s="1" t="s">
        <v>5659</v>
      </c>
      <c r="G1251" s="1" t="s">
        <v>5661</v>
      </c>
      <c r="H1251" s="18">
        <v>794140</v>
      </c>
      <c r="I1251" s="18">
        <v>721945.45</v>
      </c>
      <c r="J1251" s="166">
        <v>433167.27</v>
      </c>
      <c r="K1251" s="3">
        <f>(H1251/1.1-J1251)</f>
        <v>288778.18454545445</v>
      </c>
      <c r="L1251" s="166" t="s">
        <v>5663</v>
      </c>
      <c r="M1251" s="1" t="s">
        <v>2970</v>
      </c>
      <c r="N1251" s="1" t="s">
        <v>5664</v>
      </c>
      <c r="O1251" s="1" t="s">
        <v>6770</v>
      </c>
      <c r="P1251" s="1" t="s">
        <v>6759</v>
      </c>
      <c r="Q1251" s="1" t="s">
        <v>1902</v>
      </c>
      <c r="R1251" s="21">
        <v>0.1</v>
      </c>
      <c r="S1251" s="1" t="s">
        <v>6793</v>
      </c>
      <c r="T1251" s="1" t="s">
        <v>1904</v>
      </c>
      <c r="Y1251" s="30">
        <v>0.6</v>
      </c>
      <c r="Z1251" s="24">
        <v>476484</v>
      </c>
      <c r="AA1251" s="20">
        <v>2018.6</v>
      </c>
      <c r="AE1251" s="159"/>
      <c r="AI1251" s="159"/>
      <c r="AN1251" s="24">
        <f>Z1251+Z1254+AH1251+AL1251</f>
        <v>476484</v>
      </c>
      <c r="AO1251" s="24">
        <f t="shared" si="97"/>
        <v>317656</v>
      </c>
      <c r="AP1251" s="212">
        <f t="shared" si="98"/>
        <v>0.6</v>
      </c>
      <c r="AQ1251" s="159"/>
    </row>
    <row r="1252" spans="1:45" ht="21" customHeight="1">
      <c r="B1252" s="25" t="s">
        <v>6188</v>
      </c>
      <c r="C1252" s="6" t="s">
        <v>6189</v>
      </c>
      <c r="D1252" s="20" t="s">
        <v>6190</v>
      </c>
      <c r="E1252" s="1" t="s">
        <v>6779</v>
      </c>
      <c r="F1252" s="20" t="s">
        <v>6191</v>
      </c>
      <c r="G1252" s="20" t="s">
        <v>6192</v>
      </c>
      <c r="H1252" s="159">
        <v>99900</v>
      </c>
      <c r="I1252" s="159">
        <v>86120.69</v>
      </c>
      <c r="J1252" s="165">
        <v>86120.69</v>
      </c>
      <c r="K1252" s="3">
        <v>0</v>
      </c>
      <c r="L1252" s="166" t="s">
        <v>6179</v>
      </c>
      <c r="M1252" s="1" t="s">
        <v>6901</v>
      </c>
      <c r="N1252" s="1" t="s">
        <v>1926</v>
      </c>
      <c r="O1252" s="1" t="s">
        <v>6780</v>
      </c>
      <c r="P1252" s="1" t="s">
        <v>6759</v>
      </c>
      <c r="Q1252" s="1" t="s">
        <v>1902</v>
      </c>
      <c r="R1252" s="21">
        <v>0.16</v>
      </c>
      <c r="S1252" s="1" t="s">
        <v>6781</v>
      </c>
      <c r="Y1252" s="30"/>
      <c r="Z1252" s="24"/>
      <c r="AE1252" s="159"/>
      <c r="AI1252" s="159"/>
      <c r="AN1252" s="24"/>
      <c r="AO1252" s="24"/>
      <c r="AQ1252" s="159"/>
    </row>
    <row r="1253" spans="1:45" ht="21" customHeight="1">
      <c r="B1253" s="25" t="s">
        <v>6188</v>
      </c>
      <c r="C1253" s="6" t="s">
        <v>6189</v>
      </c>
      <c r="D1253" s="20" t="s">
        <v>6190</v>
      </c>
      <c r="E1253" s="1" t="s">
        <v>6779</v>
      </c>
      <c r="F1253" s="20" t="s">
        <v>6191</v>
      </c>
      <c r="G1253" s="20"/>
      <c r="H1253" s="159">
        <v>66900</v>
      </c>
      <c r="I1253" s="159">
        <v>60818.18</v>
      </c>
      <c r="J1253" s="165">
        <v>60818.18</v>
      </c>
      <c r="K1253" s="3">
        <v>0</v>
      </c>
      <c r="L1253" s="166" t="s">
        <v>6179</v>
      </c>
      <c r="M1253" s="1" t="s">
        <v>6901</v>
      </c>
      <c r="N1253" s="1" t="s">
        <v>1926</v>
      </c>
      <c r="O1253" s="1" t="s">
        <v>6780</v>
      </c>
      <c r="P1253" s="1" t="s">
        <v>6759</v>
      </c>
      <c r="Q1253" s="1" t="s">
        <v>1902</v>
      </c>
      <c r="R1253" s="21">
        <v>0.1</v>
      </c>
      <c r="Y1253" s="30"/>
      <c r="Z1253" s="24"/>
      <c r="AE1253" s="159"/>
      <c r="AI1253" s="159"/>
      <c r="AN1253" s="24"/>
      <c r="AO1253" s="24"/>
      <c r="AQ1253" s="159"/>
    </row>
    <row r="1254" spans="1:45" ht="21" customHeight="1">
      <c r="B1254" s="25" t="s">
        <v>6025</v>
      </c>
      <c r="C1254" s="6" t="s">
        <v>6027</v>
      </c>
      <c r="D1254" s="1" t="s">
        <v>6029</v>
      </c>
      <c r="E1254" s="18" t="s">
        <v>6030</v>
      </c>
      <c r="F1254" s="1" t="s">
        <v>6031</v>
      </c>
      <c r="G1254" s="18" t="s">
        <v>6033</v>
      </c>
      <c r="H1254" s="18">
        <v>50716.44</v>
      </c>
      <c r="I1254" s="18">
        <v>46105.85</v>
      </c>
      <c r="J1254" s="3">
        <v>46105.85</v>
      </c>
      <c r="K1254" s="3">
        <f>(H1254/1.1-J1254)</f>
        <v>4.5454545470420271E-3</v>
      </c>
      <c r="L1254" s="166" t="s">
        <v>6450</v>
      </c>
      <c r="M1254" s="1" t="s">
        <v>6035</v>
      </c>
      <c r="N1254" s="1" t="s">
        <v>6036</v>
      </c>
      <c r="O1254" s="1" t="s">
        <v>6022</v>
      </c>
      <c r="P1254" s="1" t="s">
        <v>5995</v>
      </c>
      <c r="Q1254" s="1" t="s">
        <v>2913</v>
      </c>
      <c r="R1254" s="21">
        <v>0.1</v>
      </c>
      <c r="S1254" s="1" t="s">
        <v>6037</v>
      </c>
      <c r="T1254" s="1" t="s">
        <v>6014</v>
      </c>
      <c r="Y1254" s="30"/>
      <c r="Z1254" s="24"/>
      <c r="AE1254" s="159"/>
      <c r="AI1254" s="159"/>
      <c r="AN1254" s="24">
        <f t="shared" si="99"/>
        <v>0</v>
      </c>
      <c r="AO1254" s="24">
        <f>H1254-AN1254</f>
        <v>50716.44</v>
      </c>
      <c r="AP1254" s="212">
        <f>AN1254/H1254</f>
        <v>0</v>
      </c>
      <c r="AQ1254" s="159"/>
    </row>
    <row r="1255" spans="1:45" ht="21" customHeight="1">
      <c r="B1255" s="25" t="s">
        <v>6026</v>
      </c>
      <c r="C1255" s="6" t="s">
        <v>6028</v>
      </c>
      <c r="D1255" s="1" t="s">
        <v>6029</v>
      </c>
      <c r="E1255" s="18" t="s">
        <v>6030</v>
      </c>
      <c r="F1255" s="1" t="s">
        <v>6032</v>
      </c>
      <c r="G1255" s="18" t="s">
        <v>6034</v>
      </c>
      <c r="H1255" s="18">
        <v>31368.06</v>
      </c>
      <c r="I1255" s="18">
        <v>27041.43</v>
      </c>
      <c r="J1255" s="3">
        <v>27041.43</v>
      </c>
      <c r="K1255" s="3">
        <f>(H1255/1.16-J1255)</f>
        <v>1.0344827605877072E-3</v>
      </c>
      <c r="L1255" s="166" t="s">
        <v>6450</v>
      </c>
      <c r="M1255" s="1" t="s">
        <v>6035</v>
      </c>
      <c r="N1255" s="1" t="s">
        <v>6036</v>
      </c>
      <c r="O1255" s="1" t="s">
        <v>6022</v>
      </c>
      <c r="P1255" s="1" t="s">
        <v>5995</v>
      </c>
      <c r="Q1255" s="1" t="s">
        <v>2913</v>
      </c>
      <c r="R1255" s="21">
        <v>0.16</v>
      </c>
      <c r="S1255" s="1" t="s">
        <v>6037</v>
      </c>
      <c r="T1255" s="1" t="s">
        <v>6014</v>
      </c>
      <c r="Y1255" s="30"/>
      <c r="Z1255" s="24"/>
      <c r="AE1255" s="159"/>
      <c r="AI1255" s="159"/>
      <c r="AN1255" s="24">
        <f t="shared" si="99"/>
        <v>0</v>
      </c>
      <c r="AO1255" s="24">
        <f>H1255-AN1255</f>
        <v>31368.06</v>
      </c>
      <c r="AP1255" s="212">
        <f>AN1255/H1255</f>
        <v>0</v>
      </c>
      <c r="AQ1255" s="159"/>
    </row>
    <row r="1256" spans="1:45" ht="21" customHeight="1">
      <c r="B1256" s="25" t="s">
        <v>6015</v>
      </c>
      <c r="C1256" s="6" t="s">
        <v>6016</v>
      </c>
      <c r="D1256" s="1" t="s">
        <v>6017</v>
      </c>
      <c r="E1256" s="18" t="s">
        <v>6018</v>
      </c>
      <c r="F1256" s="1" t="s">
        <v>6019</v>
      </c>
      <c r="G1256" s="18" t="s">
        <v>6020</v>
      </c>
      <c r="H1256" s="18">
        <v>1235740</v>
      </c>
      <c r="I1256" s="18">
        <v>1123400</v>
      </c>
      <c r="J1256" s="173">
        <v>674040</v>
      </c>
      <c r="K1256" s="3">
        <f>(H1256/1.1-J1256)</f>
        <v>449360</v>
      </c>
      <c r="L1256" s="166" t="s">
        <v>6448</v>
      </c>
      <c r="M1256" s="1" t="s">
        <v>6021</v>
      </c>
      <c r="N1256" s="1" t="s">
        <v>2474</v>
      </c>
      <c r="O1256" s="1" t="s">
        <v>6022</v>
      </c>
      <c r="P1256" s="1" t="s">
        <v>5995</v>
      </c>
      <c r="Q1256" s="1" t="s">
        <v>6023</v>
      </c>
      <c r="R1256" s="21">
        <v>0.1</v>
      </c>
      <c r="S1256" s="1" t="s">
        <v>6024</v>
      </c>
      <c r="T1256" s="1" t="s">
        <v>6014</v>
      </c>
      <c r="Y1256" s="30"/>
      <c r="Z1256" s="24"/>
      <c r="AE1256" s="159"/>
      <c r="AI1256" s="159"/>
      <c r="AN1256" s="24">
        <f>Z1256+Z1267+AH1256+AL1256</f>
        <v>0</v>
      </c>
      <c r="AO1256" s="24">
        <f>H1256-AN1256</f>
        <v>1235740</v>
      </c>
      <c r="AP1256" s="212">
        <f>AN1256/H1256</f>
        <v>0</v>
      </c>
      <c r="AQ1256" s="159"/>
    </row>
    <row r="1257" spans="1:45" ht="21" customHeight="1">
      <c r="B1257" s="25" t="s">
        <v>6113</v>
      </c>
      <c r="C1257" s="6" t="s">
        <v>6111</v>
      </c>
      <c r="D1257" s="1" t="s">
        <v>6112</v>
      </c>
      <c r="E1257" s="18" t="s">
        <v>6116</v>
      </c>
      <c r="F1257" s="1" t="s">
        <v>6117</v>
      </c>
      <c r="G1257" s="18" t="s">
        <v>6118</v>
      </c>
      <c r="H1257" s="18">
        <v>269608.32000000001</v>
      </c>
      <c r="I1257" s="18">
        <v>254347.47</v>
      </c>
      <c r="J1257" s="166"/>
      <c r="K1257" s="3">
        <f>(H1257/1.06-J1257)</f>
        <v>254347.47169811319</v>
      </c>
      <c r="L1257" s="166"/>
      <c r="M1257" s="1" t="s">
        <v>6021</v>
      </c>
      <c r="N1257" s="1" t="s">
        <v>2165</v>
      </c>
      <c r="O1257" s="1" t="s">
        <v>6119</v>
      </c>
      <c r="P1257" s="1" t="s">
        <v>6109</v>
      </c>
      <c r="Q1257" s="1" t="s">
        <v>1929</v>
      </c>
      <c r="R1257" s="21">
        <v>0.06</v>
      </c>
      <c r="S1257" s="1" t="s">
        <v>6120</v>
      </c>
      <c r="T1257" s="1" t="s">
        <v>1904</v>
      </c>
      <c r="Y1257" s="30"/>
      <c r="Z1257" s="24"/>
      <c r="AE1257" s="159"/>
      <c r="AI1257" s="159"/>
      <c r="AN1257" s="24"/>
      <c r="AO1257" s="24"/>
      <c r="AQ1257" s="159"/>
    </row>
    <row r="1258" spans="1:45" s="291" customFormat="1" ht="21" customHeight="1">
      <c r="A1258" s="97"/>
      <c r="B1258" s="231" t="s">
        <v>7518</v>
      </c>
      <c r="C1258" s="232" t="s">
        <v>6111</v>
      </c>
      <c r="D1258" s="35" t="s">
        <v>6112</v>
      </c>
      <c r="E1258" s="97" t="s">
        <v>6116</v>
      </c>
      <c r="F1258" s="35" t="s">
        <v>7519</v>
      </c>
      <c r="G1258" s="97" t="s">
        <v>6118</v>
      </c>
      <c r="H1258" s="97">
        <v>269608.32000000001</v>
      </c>
      <c r="I1258" s="97"/>
      <c r="J1258" s="292"/>
      <c r="K1258" s="167"/>
      <c r="L1258" s="292"/>
      <c r="M1258" s="35" t="s">
        <v>6021</v>
      </c>
      <c r="N1258" s="35" t="s">
        <v>2165</v>
      </c>
      <c r="O1258" s="35" t="s">
        <v>7515</v>
      </c>
      <c r="P1258" s="35" t="s">
        <v>7505</v>
      </c>
      <c r="Q1258" s="35" t="s">
        <v>1929</v>
      </c>
      <c r="R1258" s="186">
        <v>0.06</v>
      </c>
      <c r="S1258" s="35"/>
      <c r="T1258" s="35"/>
      <c r="U1258" s="35"/>
      <c r="V1258" s="35"/>
      <c r="W1258" s="35"/>
      <c r="X1258" s="85"/>
      <c r="Y1258" s="170"/>
      <c r="Z1258" s="37"/>
      <c r="AA1258" s="85"/>
      <c r="AB1258" s="85"/>
      <c r="AC1258" s="233"/>
      <c r="AD1258" s="37"/>
      <c r="AE1258" s="90"/>
      <c r="AF1258" s="85"/>
      <c r="AG1258" s="233"/>
      <c r="AH1258" s="37"/>
      <c r="AI1258" s="90"/>
      <c r="AJ1258" s="85"/>
      <c r="AK1258" s="85"/>
      <c r="AL1258" s="85"/>
      <c r="AM1258" s="85"/>
      <c r="AN1258" s="37"/>
      <c r="AO1258" s="37"/>
      <c r="AP1258" s="233"/>
      <c r="AQ1258" s="90"/>
      <c r="AR1258" s="85"/>
      <c r="AS1258" s="85"/>
    </row>
    <row r="1259" spans="1:45" ht="21" customHeight="1">
      <c r="B1259" s="25" t="s">
        <v>6114</v>
      </c>
      <c r="C1259" s="6" t="s">
        <v>6111</v>
      </c>
      <c r="D1259" s="1" t="s">
        <v>6112</v>
      </c>
      <c r="E1259" s="18" t="s">
        <v>6116</v>
      </c>
      <c r="F1259" s="1" t="s">
        <v>6121</v>
      </c>
      <c r="G1259" s="18" t="s">
        <v>6122</v>
      </c>
      <c r="H1259" s="18">
        <v>3600000</v>
      </c>
      <c r="I1259" s="18">
        <v>3396226.42</v>
      </c>
      <c r="J1259" s="166"/>
      <c r="K1259" s="3">
        <f>(H1259/1.06-J1259)</f>
        <v>3396226.4150943393</v>
      </c>
      <c r="L1259" s="166"/>
      <c r="M1259" s="1" t="s">
        <v>6021</v>
      </c>
      <c r="N1259" s="1" t="s">
        <v>2165</v>
      </c>
      <c r="O1259" s="1" t="s">
        <v>6119</v>
      </c>
      <c r="P1259" s="1" t="s">
        <v>6109</v>
      </c>
      <c r="Q1259" s="1" t="s">
        <v>1929</v>
      </c>
      <c r="R1259" s="21">
        <v>0.06</v>
      </c>
      <c r="S1259" s="1" t="s">
        <v>6123</v>
      </c>
      <c r="T1259" s="1" t="s">
        <v>1904</v>
      </c>
      <c r="Y1259" s="30"/>
      <c r="Z1259" s="24"/>
      <c r="AE1259" s="159"/>
      <c r="AI1259" s="159"/>
      <c r="AN1259" s="24"/>
      <c r="AO1259" s="24"/>
      <c r="AQ1259" s="159"/>
    </row>
    <row r="1260" spans="1:45" s="291" customFormat="1" ht="21" customHeight="1">
      <c r="A1260" s="97"/>
      <c r="B1260" s="231" t="s">
        <v>7516</v>
      </c>
      <c r="C1260" s="232" t="s">
        <v>6111</v>
      </c>
      <c r="D1260" s="35" t="s">
        <v>6112</v>
      </c>
      <c r="E1260" s="97" t="s">
        <v>6116</v>
      </c>
      <c r="F1260" s="35" t="s">
        <v>7517</v>
      </c>
      <c r="G1260" s="97" t="s">
        <v>6122</v>
      </c>
      <c r="H1260" s="97">
        <v>3600000</v>
      </c>
      <c r="I1260" s="97"/>
      <c r="J1260" s="292"/>
      <c r="K1260" s="167"/>
      <c r="L1260" s="292"/>
      <c r="M1260" s="35" t="s">
        <v>6021</v>
      </c>
      <c r="N1260" s="35" t="s">
        <v>2165</v>
      </c>
      <c r="O1260" s="35" t="s">
        <v>7515</v>
      </c>
      <c r="P1260" s="35" t="s">
        <v>7505</v>
      </c>
      <c r="Q1260" s="35" t="s">
        <v>1929</v>
      </c>
      <c r="R1260" s="186">
        <v>0.06</v>
      </c>
      <c r="S1260" s="35"/>
      <c r="T1260" s="35"/>
      <c r="U1260" s="35"/>
      <c r="V1260" s="35"/>
      <c r="W1260" s="35"/>
      <c r="X1260" s="85"/>
      <c r="Y1260" s="170"/>
      <c r="Z1260" s="37"/>
      <c r="AA1260" s="85"/>
      <c r="AB1260" s="85"/>
      <c r="AC1260" s="233"/>
      <c r="AD1260" s="37"/>
      <c r="AE1260" s="90"/>
      <c r="AF1260" s="85"/>
      <c r="AG1260" s="233"/>
      <c r="AH1260" s="37"/>
      <c r="AI1260" s="90"/>
      <c r="AJ1260" s="85"/>
      <c r="AK1260" s="85"/>
      <c r="AL1260" s="85"/>
      <c r="AM1260" s="85"/>
      <c r="AN1260" s="37"/>
      <c r="AO1260" s="37"/>
      <c r="AP1260" s="233"/>
      <c r="AQ1260" s="90"/>
      <c r="AR1260" s="85"/>
      <c r="AS1260" s="85"/>
    </row>
    <row r="1261" spans="1:45" s="294" customFormat="1" ht="21" customHeight="1">
      <c r="A1261" s="181" t="s">
        <v>7805</v>
      </c>
      <c r="B1261" s="243" t="s">
        <v>7799</v>
      </c>
      <c r="C1261" s="184" t="s">
        <v>6111</v>
      </c>
      <c r="D1261" s="44" t="s">
        <v>6112</v>
      </c>
      <c r="E1261" s="181" t="s">
        <v>6116</v>
      </c>
      <c r="F1261" s="44" t="s">
        <v>7802</v>
      </c>
      <c r="G1261" s="181" t="s">
        <v>7803</v>
      </c>
      <c r="H1261" s="181">
        <v>6210000</v>
      </c>
      <c r="I1261" s="181">
        <v>5802362.7300000004</v>
      </c>
      <c r="J1261" s="188"/>
      <c r="K1261" s="43"/>
      <c r="L1261" s="188"/>
      <c r="M1261" s="44" t="s">
        <v>6021</v>
      </c>
      <c r="N1261" s="44" t="s">
        <v>2165</v>
      </c>
      <c r="O1261" s="44" t="s">
        <v>7804</v>
      </c>
      <c r="P1261" s="44" t="s">
        <v>7804</v>
      </c>
      <c r="Q1261" s="44" t="s">
        <v>1929</v>
      </c>
      <c r="R1261" s="185" t="s">
        <v>7506</v>
      </c>
      <c r="S1261" s="44"/>
      <c r="T1261" s="44"/>
      <c r="U1261" s="44"/>
      <c r="V1261" s="44"/>
      <c r="W1261" s="44"/>
      <c r="X1261" s="89"/>
      <c r="Y1261" s="246"/>
      <c r="Z1261" s="94"/>
      <c r="AA1261" s="89"/>
      <c r="AB1261" s="89"/>
      <c r="AC1261" s="244"/>
      <c r="AD1261" s="94"/>
      <c r="AE1261" s="92"/>
      <c r="AF1261" s="89"/>
      <c r="AG1261" s="244"/>
      <c r="AH1261" s="94"/>
      <c r="AI1261" s="92"/>
      <c r="AJ1261" s="89"/>
      <c r="AK1261" s="89"/>
      <c r="AL1261" s="89"/>
      <c r="AM1261" s="89"/>
      <c r="AN1261" s="94"/>
      <c r="AO1261" s="94"/>
      <c r="AP1261" s="244"/>
      <c r="AQ1261" s="92"/>
      <c r="AR1261" s="89"/>
      <c r="AS1261" s="89"/>
    </row>
    <row r="1262" spans="1:45" ht="21" customHeight="1">
      <c r="B1262" s="25" t="s">
        <v>6115</v>
      </c>
      <c r="C1262" s="6" t="s">
        <v>6111</v>
      </c>
      <c r="D1262" s="1" t="s">
        <v>6112</v>
      </c>
      <c r="E1262" s="18" t="s">
        <v>6116</v>
      </c>
      <c r="F1262" s="1" t="s">
        <v>6124</v>
      </c>
      <c r="G1262" s="18" t="s">
        <v>6125</v>
      </c>
      <c r="H1262" s="18">
        <v>2610000</v>
      </c>
      <c r="I1262" s="18">
        <v>2462264.15</v>
      </c>
      <c r="J1262" s="166"/>
      <c r="K1262" s="3">
        <f>(H1262/1.06-J1262)</f>
        <v>2462264.1509433961</v>
      </c>
      <c r="L1262" s="166"/>
      <c r="M1262" s="1" t="s">
        <v>6021</v>
      </c>
      <c r="N1262" s="1" t="s">
        <v>2165</v>
      </c>
      <c r="O1262" s="1" t="s">
        <v>6119</v>
      </c>
      <c r="P1262" s="1" t="s">
        <v>6109</v>
      </c>
      <c r="Q1262" s="1" t="s">
        <v>1929</v>
      </c>
      <c r="R1262" s="21">
        <v>0.06</v>
      </c>
      <c r="S1262" s="1" t="s">
        <v>6123</v>
      </c>
      <c r="T1262" s="1" t="s">
        <v>1904</v>
      </c>
      <c r="Y1262" s="30"/>
      <c r="Z1262" s="24"/>
      <c r="AE1262" s="159"/>
      <c r="AI1262" s="159"/>
      <c r="AN1262" s="24"/>
      <c r="AO1262" s="24"/>
      <c r="AQ1262" s="159"/>
    </row>
    <row r="1263" spans="1:45" s="291" customFormat="1" ht="21" customHeight="1">
      <c r="A1263" s="97"/>
      <c r="B1263" s="231" t="s">
        <v>7513</v>
      </c>
      <c r="C1263" s="232" t="s">
        <v>6111</v>
      </c>
      <c r="D1263" s="35" t="s">
        <v>6112</v>
      </c>
      <c r="E1263" s="97" t="s">
        <v>6116</v>
      </c>
      <c r="F1263" s="35" t="s">
        <v>7514</v>
      </c>
      <c r="G1263" s="97" t="s">
        <v>6125</v>
      </c>
      <c r="H1263" s="97">
        <v>2610000</v>
      </c>
      <c r="I1263" s="97"/>
      <c r="J1263" s="292"/>
      <c r="K1263" s="167"/>
      <c r="L1263" s="292"/>
      <c r="M1263" s="35" t="s">
        <v>6021</v>
      </c>
      <c r="N1263" s="35" t="s">
        <v>2165</v>
      </c>
      <c r="O1263" s="35" t="s">
        <v>7515</v>
      </c>
      <c r="P1263" s="35" t="s">
        <v>7505</v>
      </c>
      <c r="Q1263" s="35" t="s">
        <v>1929</v>
      </c>
      <c r="R1263" s="186">
        <v>0.06</v>
      </c>
      <c r="S1263" s="35"/>
      <c r="T1263" s="35"/>
      <c r="U1263" s="35"/>
      <c r="V1263" s="35"/>
      <c r="W1263" s="35"/>
      <c r="X1263" s="85"/>
      <c r="Y1263" s="170"/>
      <c r="Z1263" s="37"/>
      <c r="AA1263" s="85"/>
      <c r="AB1263" s="85"/>
      <c r="AC1263" s="233"/>
      <c r="AD1263" s="37"/>
      <c r="AE1263" s="90"/>
      <c r="AF1263" s="85"/>
      <c r="AG1263" s="233"/>
      <c r="AH1263" s="37"/>
      <c r="AI1263" s="90"/>
      <c r="AJ1263" s="85"/>
      <c r="AK1263" s="85"/>
      <c r="AL1263" s="85"/>
      <c r="AM1263" s="85"/>
      <c r="AN1263" s="37"/>
      <c r="AO1263" s="37"/>
      <c r="AP1263" s="233"/>
      <c r="AQ1263" s="90"/>
      <c r="AR1263" s="85"/>
      <c r="AS1263" s="85"/>
    </row>
    <row r="1264" spans="1:45" ht="21" customHeight="1">
      <c r="B1264" s="25" t="s">
        <v>6720</v>
      </c>
      <c r="C1264" s="6" t="s">
        <v>6111</v>
      </c>
      <c r="D1264" s="1" t="s">
        <v>6112</v>
      </c>
      <c r="E1264" s="18" t="s">
        <v>6116</v>
      </c>
      <c r="F1264" s="1" t="s">
        <v>6721</v>
      </c>
      <c r="G1264" s="18" t="s">
        <v>6722</v>
      </c>
      <c r="H1264" s="18">
        <v>2873880</v>
      </c>
      <c r="I1264" s="18">
        <v>2711207.55</v>
      </c>
      <c r="J1264" s="3">
        <v>376556.60000000003</v>
      </c>
      <c r="K1264" s="3">
        <f>(H1264/1.06-J1264)</f>
        <v>2334650.947169811</v>
      </c>
      <c r="L1264" s="166" t="s">
        <v>6946</v>
      </c>
      <c r="M1264" s="1" t="s">
        <v>6021</v>
      </c>
      <c r="N1264" s="1" t="s">
        <v>6723</v>
      </c>
      <c r="O1264" s="1" t="s">
        <v>6724</v>
      </c>
      <c r="P1264" s="1" t="s">
        <v>6713</v>
      </c>
      <c r="Q1264" s="1" t="s">
        <v>1929</v>
      </c>
      <c r="R1264" s="21">
        <v>0.06</v>
      </c>
      <c r="S1264" s="1" t="s">
        <v>6725</v>
      </c>
      <c r="Y1264" s="30"/>
      <c r="Z1264" s="24"/>
      <c r="AE1264" s="159"/>
      <c r="AI1264" s="159"/>
      <c r="AN1264" s="24"/>
      <c r="AO1264" s="24"/>
      <c r="AQ1264" s="159"/>
    </row>
    <row r="1265" spans="2:43" ht="21" customHeight="1">
      <c r="B1265" s="25" t="s">
        <v>6452</v>
      </c>
      <c r="C1265" s="6" t="s">
        <v>6213</v>
      </c>
      <c r="D1265" s="20" t="s">
        <v>6214</v>
      </c>
      <c r="E1265" s="20" t="s">
        <v>7074</v>
      </c>
      <c r="F1265" s="20" t="s">
        <v>6216</v>
      </c>
      <c r="G1265" s="20" t="s">
        <v>6215</v>
      </c>
      <c r="H1265" s="159">
        <v>643300</v>
      </c>
      <c r="I1265" s="18">
        <v>606886.79</v>
      </c>
      <c r="J1265" s="174">
        <v>-98290.1</v>
      </c>
      <c r="K1265" s="3">
        <f>(H1265/1.06-J1265)</f>
        <v>705176.8924528301</v>
      </c>
      <c r="L1265" s="166" t="s">
        <v>6456</v>
      </c>
      <c r="M1265" s="1" t="s">
        <v>7075</v>
      </c>
      <c r="N1265" s="20" t="s">
        <v>6218</v>
      </c>
      <c r="O1265" s="1" t="s">
        <v>7076</v>
      </c>
      <c r="P1265" s="1" t="s">
        <v>7062</v>
      </c>
      <c r="Q1265" s="1" t="s">
        <v>6453</v>
      </c>
      <c r="R1265" s="21">
        <v>0.06</v>
      </c>
      <c r="Y1265" s="30"/>
      <c r="Z1265" s="24"/>
      <c r="AE1265" s="159"/>
      <c r="AI1265" s="159"/>
      <c r="AN1265" s="24"/>
      <c r="AO1265" s="24"/>
      <c r="AQ1265" s="159"/>
    </row>
    <row r="1266" spans="2:43" ht="21" customHeight="1">
      <c r="B1266" s="25" t="s">
        <v>6217</v>
      </c>
      <c r="C1266" s="6" t="s">
        <v>6213</v>
      </c>
      <c r="D1266" s="20" t="s">
        <v>6214</v>
      </c>
      <c r="E1266" s="20" t="s">
        <v>7074</v>
      </c>
      <c r="F1266" s="20" t="s">
        <v>6219</v>
      </c>
      <c r="G1266" s="20" t="s">
        <v>6220</v>
      </c>
      <c r="H1266" s="159">
        <v>251700</v>
      </c>
      <c r="I1266" s="18">
        <v>216982.83</v>
      </c>
      <c r="J1266" s="165">
        <v>108491.38</v>
      </c>
      <c r="K1266" s="3">
        <f>(H1266/1.16-J1266)</f>
        <v>108491.37862068968</v>
      </c>
      <c r="L1266" s="166" t="s">
        <v>6221</v>
      </c>
      <c r="M1266" s="1" t="s">
        <v>7075</v>
      </c>
      <c r="N1266" s="20" t="s">
        <v>6218</v>
      </c>
      <c r="O1266" s="1" t="s">
        <v>7077</v>
      </c>
      <c r="P1266" s="1" t="s">
        <v>7062</v>
      </c>
      <c r="Q1266" s="1" t="s">
        <v>1902</v>
      </c>
      <c r="R1266" s="21">
        <v>0.16</v>
      </c>
      <c r="Y1266" s="30"/>
      <c r="Z1266" s="24"/>
      <c r="AE1266" s="159"/>
      <c r="AI1266" s="159"/>
      <c r="AN1266" s="24"/>
      <c r="AO1266" s="24"/>
      <c r="AQ1266" s="159"/>
    </row>
    <row r="1267" spans="2:43" ht="21" customHeight="1">
      <c r="B1267" s="25" t="s">
        <v>5928</v>
      </c>
      <c r="C1267" s="6" t="s">
        <v>5927</v>
      </c>
      <c r="D1267" s="1" t="s">
        <v>5932</v>
      </c>
      <c r="E1267" s="18" t="s">
        <v>5933</v>
      </c>
      <c r="F1267" s="1" t="s">
        <v>5931</v>
      </c>
      <c r="G1267" s="1" t="s">
        <v>5934</v>
      </c>
      <c r="H1267" s="18">
        <v>11843</v>
      </c>
      <c r="I1267" s="18">
        <v>10766.36</v>
      </c>
      <c r="J1267" s="166"/>
      <c r="K1267" s="3">
        <f>(H1267/1.1-J1267)</f>
        <v>10766.363636363636</v>
      </c>
      <c r="L1267" s="166"/>
      <c r="M1267" s="1" t="s">
        <v>2871</v>
      </c>
      <c r="N1267" s="1" t="s">
        <v>2318</v>
      </c>
      <c r="O1267" s="1" t="s">
        <v>5935</v>
      </c>
      <c r="P1267" s="1" t="s">
        <v>5879</v>
      </c>
      <c r="Q1267" s="1" t="s">
        <v>2913</v>
      </c>
      <c r="R1267" s="21">
        <v>0.1</v>
      </c>
      <c r="S1267" s="1" t="s">
        <v>5936</v>
      </c>
      <c r="T1267" s="1" t="s">
        <v>1904</v>
      </c>
      <c r="Y1267" s="30"/>
      <c r="Z1267" s="24"/>
      <c r="AE1267" s="159"/>
      <c r="AI1267" s="159"/>
      <c r="AN1267" s="24">
        <f t="shared" si="99"/>
        <v>0</v>
      </c>
      <c r="AO1267" s="24">
        <f>H1267-AN1267</f>
        <v>11843</v>
      </c>
      <c r="AP1267" s="212">
        <f>AN1267/H1267</f>
        <v>0</v>
      </c>
      <c r="AQ1267" s="159"/>
    </row>
    <row r="1268" spans="2:43" ht="21" customHeight="1">
      <c r="B1268" s="25" t="s">
        <v>5929</v>
      </c>
      <c r="C1268" s="6" t="s">
        <v>5927</v>
      </c>
      <c r="D1268" s="1" t="s">
        <v>5932</v>
      </c>
      <c r="E1268" s="18" t="s">
        <v>5933</v>
      </c>
      <c r="F1268" s="1" t="s">
        <v>5930</v>
      </c>
      <c r="G1268" s="1" t="s">
        <v>5937</v>
      </c>
      <c r="H1268" s="18">
        <v>44023</v>
      </c>
      <c r="I1268" s="18">
        <v>37950.86</v>
      </c>
      <c r="J1268" s="166"/>
      <c r="K1268" s="3">
        <f>(H1268/1.16-J1268)</f>
        <v>37950.862068965522</v>
      </c>
      <c r="L1268" s="166"/>
      <c r="M1268" s="1" t="s">
        <v>2871</v>
      </c>
      <c r="N1268" s="1" t="s">
        <v>2318</v>
      </c>
      <c r="O1268" s="1" t="s">
        <v>5938</v>
      </c>
      <c r="P1268" s="1" t="s">
        <v>5879</v>
      </c>
      <c r="Q1268" s="1" t="s">
        <v>2913</v>
      </c>
      <c r="R1268" s="21">
        <v>0.16</v>
      </c>
      <c r="S1268" s="1" t="s">
        <v>5939</v>
      </c>
      <c r="T1268" s="1" t="s">
        <v>1904</v>
      </c>
      <c r="Y1268" s="30"/>
      <c r="Z1268" s="24"/>
      <c r="AE1268" s="159"/>
      <c r="AI1268" s="159"/>
      <c r="AN1268" s="24">
        <f t="shared" si="99"/>
        <v>0</v>
      </c>
      <c r="AO1268" s="24">
        <f>H1268-AN1268</f>
        <v>44023</v>
      </c>
      <c r="AP1268" s="212">
        <f>AN1268/H1268</f>
        <v>0</v>
      </c>
      <c r="AQ1268" s="159"/>
    </row>
    <row r="1269" spans="2:43" ht="21" customHeight="1">
      <c r="B1269" s="25" t="s">
        <v>5982</v>
      </c>
      <c r="C1269" s="6" t="s">
        <v>5977</v>
      </c>
      <c r="D1269" s="1" t="s">
        <v>5978</v>
      </c>
      <c r="E1269" s="18" t="s">
        <v>5979</v>
      </c>
      <c r="F1269" s="1" t="s">
        <v>5980</v>
      </c>
      <c r="G1269" s="1" t="s">
        <v>5983</v>
      </c>
      <c r="H1269" s="18">
        <v>298699</v>
      </c>
      <c r="I1269" s="18">
        <v>257499.14</v>
      </c>
      <c r="J1269" s="166"/>
      <c r="K1269" s="3">
        <f>(H1269/1.16-J1269)</f>
        <v>257499.13793103449</v>
      </c>
      <c r="L1269" s="166"/>
      <c r="M1269" s="1" t="s">
        <v>2970</v>
      </c>
      <c r="N1269" s="1" t="s">
        <v>3092</v>
      </c>
      <c r="O1269" s="1" t="s">
        <v>5984</v>
      </c>
      <c r="P1269" s="1" t="s">
        <v>5985</v>
      </c>
      <c r="Q1269" s="1" t="s">
        <v>2913</v>
      </c>
      <c r="R1269" s="21">
        <v>0.16</v>
      </c>
      <c r="S1269" s="1" t="s">
        <v>5986</v>
      </c>
      <c r="T1269" s="1" t="s">
        <v>1904</v>
      </c>
      <c r="Y1269" s="30"/>
      <c r="Z1269" s="24"/>
      <c r="AE1269" s="159"/>
      <c r="AI1269" s="159"/>
      <c r="AN1269" s="24">
        <f t="shared" si="99"/>
        <v>0</v>
      </c>
      <c r="AO1269" s="24">
        <f>H1269-AN1269</f>
        <v>298699</v>
      </c>
      <c r="AP1269" s="212">
        <f>AN1269/H1269</f>
        <v>0</v>
      </c>
      <c r="AQ1269" s="159"/>
    </row>
    <row r="1270" spans="2:43" ht="21" customHeight="1">
      <c r="B1270" s="25" t="s">
        <v>5981</v>
      </c>
      <c r="C1270" s="6" t="s">
        <v>5977</v>
      </c>
      <c r="D1270" s="1" t="s">
        <v>5978</v>
      </c>
      <c r="E1270" s="18" t="s">
        <v>5979</v>
      </c>
      <c r="F1270" s="1" t="s">
        <v>5987</v>
      </c>
      <c r="G1270" s="1" t="s">
        <v>5988</v>
      </c>
      <c r="H1270" s="18">
        <v>12620</v>
      </c>
      <c r="I1270" s="18">
        <v>11905.66</v>
      </c>
      <c r="J1270" s="166"/>
      <c r="K1270" s="3">
        <f>(H1270/1.06-J1270)</f>
        <v>11905.66037735849</v>
      </c>
      <c r="L1270" s="166"/>
      <c r="M1270" s="1" t="s">
        <v>2970</v>
      </c>
      <c r="N1270" s="1" t="s">
        <v>3092</v>
      </c>
      <c r="O1270" s="1" t="s">
        <v>5984</v>
      </c>
      <c r="P1270" s="1" t="s">
        <v>5989</v>
      </c>
      <c r="Q1270" s="1" t="s">
        <v>2913</v>
      </c>
      <c r="R1270" s="21">
        <v>0.06</v>
      </c>
      <c r="S1270" s="1" t="s">
        <v>5990</v>
      </c>
      <c r="T1270" s="1" t="s">
        <v>1904</v>
      </c>
      <c r="Y1270" s="30"/>
      <c r="Z1270" s="24"/>
      <c r="AE1270" s="159"/>
      <c r="AI1270" s="159"/>
      <c r="AN1270" s="24">
        <f>Z1270+Z1286+AH1270+AL1270</f>
        <v>0</v>
      </c>
      <c r="AO1270" s="24">
        <f>H1270-AN1270</f>
        <v>12620</v>
      </c>
      <c r="AP1270" s="212">
        <f>AN1270/H1270</f>
        <v>0</v>
      </c>
      <c r="AQ1270" s="159"/>
    </row>
    <row r="1271" spans="2:43" ht="60.75" customHeight="1">
      <c r="B1271" s="25" t="s">
        <v>6691</v>
      </c>
      <c r="C1271" s="6" t="s">
        <v>6690</v>
      </c>
      <c r="D1271" s="1" t="s">
        <v>6427</v>
      </c>
      <c r="E1271" s="1" t="s">
        <v>6800</v>
      </c>
      <c r="F1271" s="1" t="s">
        <v>6431</v>
      </c>
      <c r="G1271" s="1" t="s">
        <v>6801</v>
      </c>
      <c r="H1271" s="159">
        <v>44700</v>
      </c>
      <c r="I1271" s="18">
        <f>H1271/1.06</f>
        <v>42169.811320754714</v>
      </c>
      <c r="J1271" s="24">
        <v>42169.811320754714</v>
      </c>
      <c r="K1271" s="3">
        <v>0</v>
      </c>
      <c r="L1271" s="18" t="s">
        <v>6677</v>
      </c>
      <c r="M1271" s="1" t="s">
        <v>6021</v>
      </c>
      <c r="N1271" s="175" t="s">
        <v>60</v>
      </c>
      <c r="O1271" s="1" t="s">
        <v>6802</v>
      </c>
      <c r="P1271" s="1" t="s">
        <v>6759</v>
      </c>
      <c r="Q1271" s="1" t="s">
        <v>6433</v>
      </c>
      <c r="R1271" s="30">
        <v>0.16</v>
      </c>
      <c r="S1271" s="1" t="s">
        <v>6804</v>
      </c>
    </row>
    <row r="1272" spans="2:43" ht="22.2" customHeight="1">
      <c r="B1272" s="25" t="s">
        <v>6691</v>
      </c>
      <c r="C1272" s="6" t="s">
        <v>6690</v>
      </c>
      <c r="D1272" s="8" t="s">
        <v>6429</v>
      </c>
      <c r="E1272" s="8" t="s">
        <v>6428</v>
      </c>
      <c r="F1272" s="1" t="s">
        <v>6431</v>
      </c>
      <c r="H1272" s="159">
        <v>35380</v>
      </c>
      <c r="I1272" s="18">
        <f>H1272/1.1</f>
        <v>32163.63636363636</v>
      </c>
      <c r="J1272" s="3">
        <v>32163.63636363636</v>
      </c>
      <c r="K1272" s="3">
        <v>0</v>
      </c>
      <c r="L1272" s="18" t="s">
        <v>6677</v>
      </c>
      <c r="M1272" s="1" t="s">
        <v>6021</v>
      </c>
      <c r="N1272" s="175" t="s">
        <v>60</v>
      </c>
      <c r="O1272" s="1" t="s">
        <v>6803</v>
      </c>
      <c r="P1272" s="1" t="s">
        <v>6759</v>
      </c>
      <c r="Q1272" s="1" t="s">
        <v>6433</v>
      </c>
      <c r="R1272" s="21">
        <v>0.1</v>
      </c>
      <c r="S1272" s="1" t="s">
        <v>6804</v>
      </c>
    </row>
    <row r="1273" spans="2:43" ht="21" customHeight="1">
      <c r="B1273" s="25" t="s">
        <v>6222</v>
      </c>
      <c r="C1273" s="6" t="s">
        <v>6223</v>
      </c>
      <c r="D1273" s="20" t="s">
        <v>6224</v>
      </c>
      <c r="E1273" s="103"/>
      <c r="F1273" s="20" t="s">
        <v>6226</v>
      </c>
      <c r="G1273" s="20" t="s">
        <v>6225</v>
      </c>
      <c r="H1273" s="159">
        <v>182600</v>
      </c>
      <c r="I1273" s="18">
        <v>166000</v>
      </c>
      <c r="J1273" s="165">
        <v>116199.99999999999</v>
      </c>
      <c r="K1273" s="3">
        <f>(H1273/1.1-J1273)</f>
        <v>49800.000000000015</v>
      </c>
      <c r="L1273" s="166"/>
      <c r="N1273" s="20" t="s">
        <v>6227</v>
      </c>
      <c r="Q1273" s="1" t="s">
        <v>1902</v>
      </c>
      <c r="R1273" s="21">
        <v>0.1</v>
      </c>
      <c r="Y1273" s="30"/>
      <c r="Z1273" s="24"/>
      <c r="AE1273" s="159"/>
      <c r="AI1273" s="159"/>
      <c r="AN1273" s="24"/>
      <c r="AO1273" s="24"/>
      <c r="AQ1273" s="159"/>
    </row>
    <row r="1274" spans="2:43" ht="21" customHeight="1">
      <c r="B1274" s="25" t="s">
        <v>6147</v>
      </c>
      <c r="C1274" s="6" t="s">
        <v>6143</v>
      </c>
      <c r="D1274" s="1" t="s">
        <v>6422</v>
      </c>
      <c r="E1274" s="18" t="s">
        <v>6144</v>
      </c>
      <c r="F1274" s="1" t="s">
        <v>6145</v>
      </c>
      <c r="G1274" s="1" t="s">
        <v>6149</v>
      </c>
      <c r="H1274" s="18">
        <v>7102.63</v>
      </c>
      <c r="I1274" s="18">
        <v>9456.94</v>
      </c>
      <c r="J1274" s="3">
        <v>6456.94</v>
      </c>
      <c r="K1274" s="3">
        <f>(H1274/1.1-J1274)</f>
        <v>-3.6363636363603291E-3</v>
      </c>
      <c r="L1274" s="166">
        <v>2018.9</v>
      </c>
      <c r="M1274" s="1" t="s">
        <v>6104</v>
      </c>
      <c r="N1274" s="1" t="s">
        <v>2286</v>
      </c>
      <c r="O1274" s="1" t="s">
        <v>6151</v>
      </c>
      <c r="P1274" s="1" t="s">
        <v>6131</v>
      </c>
      <c r="Q1274" s="1" t="s">
        <v>1929</v>
      </c>
      <c r="R1274" s="21">
        <v>0.1</v>
      </c>
      <c r="S1274" s="1" t="s">
        <v>6152</v>
      </c>
      <c r="Y1274" s="30"/>
      <c r="Z1274" s="24"/>
      <c r="AE1274" s="159"/>
      <c r="AI1274" s="159"/>
      <c r="AN1274" s="24">
        <f>Z1274+Z1287+AH1274+AL1274</f>
        <v>0</v>
      </c>
      <c r="AO1274" s="24">
        <f>H1274-AN1274</f>
        <v>7102.63</v>
      </c>
      <c r="AP1274" s="212">
        <f>AN1274/H1274</f>
        <v>0</v>
      </c>
      <c r="AQ1274" s="159"/>
    </row>
    <row r="1275" spans="2:43" ht="21" customHeight="1">
      <c r="B1275" s="25" t="s">
        <v>6148</v>
      </c>
      <c r="C1275" s="6" t="s">
        <v>6143</v>
      </c>
      <c r="D1275" s="1" t="s">
        <v>6422</v>
      </c>
      <c r="E1275" s="18" t="s">
        <v>6144</v>
      </c>
      <c r="F1275" s="1" t="s">
        <v>6146</v>
      </c>
      <c r="G1275" s="1" t="s">
        <v>6150</v>
      </c>
      <c r="H1275" s="18">
        <v>16155.22</v>
      </c>
      <c r="I1275" s="18">
        <v>13926.91</v>
      </c>
      <c r="J1275" s="3">
        <v>13926.91</v>
      </c>
      <c r="K1275" s="3">
        <v>0</v>
      </c>
      <c r="L1275" s="166">
        <v>2018.9</v>
      </c>
      <c r="M1275" s="1" t="s">
        <v>6104</v>
      </c>
      <c r="N1275" s="1" t="s">
        <v>2286</v>
      </c>
      <c r="O1275" s="1" t="s">
        <v>6151</v>
      </c>
      <c r="P1275" s="1" t="s">
        <v>6131</v>
      </c>
      <c r="Q1275" s="1" t="s">
        <v>1929</v>
      </c>
      <c r="R1275" s="21">
        <v>0.16</v>
      </c>
      <c r="S1275" s="1" t="s">
        <v>6152</v>
      </c>
      <c r="Y1275" s="30"/>
      <c r="Z1275" s="24"/>
      <c r="AE1275" s="159"/>
      <c r="AI1275" s="159"/>
      <c r="AN1275" s="24">
        <f>Z1275+Z1288+AH1275+AL1275</f>
        <v>0</v>
      </c>
      <c r="AO1275" s="24">
        <f>H1275-AN1275</f>
        <v>16155.22</v>
      </c>
      <c r="AP1275" s="212">
        <f>AN1275/H1275</f>
        <v>0</v>
      </c>
      <c r="AQ1275" s="159"/>
    </row>
    <row r="1276" spans="2:43" ht="21" customHeight="1">
      <c r="B1276" s="25" t="s">
        <v>6250</v>
      </c>
      <c r="C1276" s="6" t="s">
        <v>6254</v>
      </c>
      <c r="D1276" s="26" t="s">
        <v>6270</v>
      </c>
      <c r="E1276" s="27" t="s">
        <v>6280</v>
      </c>
      <c r="F1276" s="1" t="s">
        <v>6343</v>
      </c>
      <c r="G1276" s="1" t="s">
        <v>6344</v>
      </c>
      <c r="H1276" s="313">
        <v>176042</v>
      </c>
      <c r="I1276" s="18">
        <v>160038.18</v>
      </c>
      <c r="J1276" s="166"/>
      <c r="K1276" s="3">
        <f t="shared" ref="K1276:K1285" si="100">(H1276/1.1-J1276)</f>
        <v>160038.18181818179</v>
      </c>
      <c r="L1276" s="166"/>
      <c r="M1276" s="1" t="s">
        <v>6345</v>
      </c>
      <c r="N1276" s="1" t="s">
        <v>1900</v>
      </c>
      <c r="O1276" s="1" t="s">
        <v>6346</v>
      </c>
      <c r="P1276" s="1" t="s">
        <v>6240</v>
      </c>
      <c r="Q1276" s="1" t="s">
        <v>1929</v>
      </c>
      <c r="R1276" s="21">
        <v>0.1</v>
      </c>
      <c r="S1276" s="1" t="s">
        <v>2980</v>
      </c>
      <c r="Y1276" s="30"/>
      <c r="Z1276" s="24"/>
      <c r="AE1276" s="159"/>
      <c r="AI1276" s="159"/>
      <c r="AN1276" s="24"/>
      <c r="AO1276" s="24"/>
      <c r="AQ1276" s="159"/>
    </row>
    <row r="1277" spans="2:43" ht="21" customHeight="1">
      <c r="B1277" s="25" t="s">
        <v>6251</v>
      </c>
      <c r="C1277" s="6" t="s">
        <v>6255</v>
      </c>
      <c r="D1277" s="26" t="s">
        <v>6271</v>
      </c>
      <c r="E1277" s="27" t="s">
        <v>6281</v>
      </c>
      <c r="F1277" s="1" t="s">
        <v>6347</v>
      </c>
      <c r="G1277" s="1" t="s">
        <v>6348</v>
      </c>
      <c r="H1277" s="313">
        <v>57042</v>
      </c>
      <c r="I1277" s="18">
        <v>51856.36</v>
      </c>
      <c r="J1277" s="166"/>
      <c r="K1277" s="3">
        <f t="shared" si="100"/>
        <v>51856.363636363632</v>
      </c>
      <c r="L1277" s="166"/>
      <c r="M1277" s="1" t="s">
        <v>6345</v>
      </c>
      <c r="N1277" s="1" t="s">
        <v>1900</v>
      </c>
      <c r="O1277" s="1" t="s">
        <v>6346</v>
      </c>
      <c r="P1277" s="1" t="s">
        <v>6240</v>
      </c>
      <c r="Q1277" s="1" t="s">
        <v>1929</v>
      </c>
      <c r="R1277" s="21">
        <v>0.1</v>
      </c>
      <c r="S1277" s="1" t="s">
        <v>2980</v>
      </c>
      <c r="Y1277" s="30"/>
      <c r="Z1277" s="24"/>
      <c r="AE1277" s="159"/>
      <c r="AI1277" s="159"/>
      <c r="AN1277" s="24"/>
      <c r="AO1277" s="24"/>
      <c r="AQ1277" s="159"/>
    </row>
    <row r="1278" spans="2:43" ht="21" customHeight="1">
      <c r="B1278" s="25" t="s">
        <v>6252</v>
      </c>
      <c r="C1278" s="6" t="s">
        <v>6256</v>
      </c>
      <c r="D1278" s="26" t="s">
        <v>6272</v>
      </c>
      <c r="E1278" s="27" t="s">
        <v>6282</v>
      </c>
      <c r="F1278" s="1" t="s">
        <v>6350</v>
      </c>
      <c r="G1278" s="1" t="s">
        <v>6351</v>
      </c>
      <c r="H1278" s="313">
        <v>64533</v>
      </c>
      <c r="I1278" s="18">
        <v>58666.36</v>
      </c>
      <c r="J1278" s="166"/>
      <c r="K1278" s="3">
        <f t="shared" si="100"/>
        <v>58666.363636363632</v>
      </c>
      <c r="L1278" s="166"/>
      <c r="M1278" s="1" t="s">
        <v>6345</v>
      </c>
      <c r="N1278" s="1" t="s">
        <v>1900</v>
      </c>
      <c r="O1278" s="1" t="s">
        <v>6346</v>
      </c>
      <c r="P1278" s="1" t="s">
        <v>6240</v>
      </c>
      <c r="Q1278" s="1" t="s">
        <v>1929</v>
      </c>
      <c r="R1278" s="21">
        <v>0.1</v>
      </c>
      <c r="S1278" s="1" t="s">
        <v>2980</v>
      </c>
      <c r="Y1278" s="30"/>
      <c r="Z1278" s="24"/>
      <c r="AE1278" s="159"/>
      <c r="AI1278" s="159"/>
      <c r="AN1278" s="24"/>
      <c r="AO1278" s="24"/>
      <c r="AQ1278" s="159"/>
    </row>
    <row r="1279" spans="2:43" ht="21" customHeight="1">
      <c r="B1279" s="25" t="s">
        <v>6253</v>
      </c>
      <c r="C1279" s="6" t="s">
        <v>6257</v>
      </c>
      <c r="D1279" s="26" t="s">
        <v>6273</v>
      </c>
      <c r="E1279" s="27" t="s">
        <v>6283</v>
      </c>
      <c r="F1279" s="1" t="s">
        <v>6352</v>
      </c>
      <c r="G1279" s="1" t="s">
        <v>6353</v>
      </c>
      <c r="H1279" s="313">
        <v>40033</v>
      </c>
      <c r="I1279" s="18">
        <v>36393.64</v>
      </c>
      <c r="J1279" s="166"/>
      <c r="K1279" s="3">
        <f t="shared" si="100"/>
        <v>36393.63636363636</v>
      </c>
      <c r="L1279" s="166"/>
      <c r="M1279" s="1" t="s">
        <v>6345</v>
      </c>
      <c r="N1279" s="1" t="s">
        <v>1900</v>
      </c>
      <c r="O1279" s="1" t="s">
        <v>6346</v>
      </c>
      <c r="P1279" s="1" t="s">
        <v>6240</v>
      </c>
      <c r="Q1279" s="1" t="s">
        <v>1929</v>
      </c>
      <c r="R1279" s="21">
        <v>0.1</v>
      </c>
      <c r="S1279" s="1" t="s">
        <v>2980</v>
      </c>
      <c r="Y1279" s="30"/>
      <c r="Z1279" s="24"/>
      <c r="AE1279" s="159"/>
      <c r="AI1279" s="159"/>
      <c r="AN1279" s="24"/>
      <c r="AO1279" s="24"/>
      <c r="AQ1279" s="159"/>
    </row>
    <row r="1280" spans="2:43" ht="21" customHeight="1">
      <c r="B1280" s="25" t="s">
        <v>6264</v>
      </c>
      <c r="C1280" s="6" t="s">
        <v>6258</v>
      </c>
      <c r="D1280" s="26" t="s">
        <v>6274</v>
      </c>
      <c r="E1280" s="27" t="s">
        <v>6284</v>
      </c>
      <c r="F1280" s="1" t="s">
        <v>6354</v>
      </c>
      <c r="G1280" s="1" t="s">
        <v>6355</v>
      </c>
      <c r="H1280" s="313">
        <v>135540</v>
      </c>
      <c r="I1280" s="18">
        <v>123218.18</v>
      </c>
      <c r="J1280" s="166"/>
      <c r="K1280" s="3">
        <f t="shared" si="100"/>
        <v>123218.18181818181</v>
      </c>
      <c r="L1280" s="166"/>
      <c r="M1280" s="1" t="s">
        <v>6345</v>
      </c>
      <c r="N1280" s="1" t="s">
        <v>1900</v>
      </c>
      <c r="O1280" s="1" t="s">
        <v>6346</v>
      </c>
      <c r="P1280" s="1" t="s">
        <v>6240</v>
      </c>
      <c r="Q1280" s="1" t="s">
        <v>1929</v>
      </c>
      <c r="R1280" s="21">
        <v>0.1</v>
      </c>
      <c r="S1280" s="1" t="s">
        <v>2980</v>
      </c>
      <c r="Y1280" s="30"/>
      <c r="Z1280" s="24"/>
      <c r="AE1280" s="159"/>
      <c r="AI1280" s="159"/>
      <c r="AN1280" s="24"/>
      <c r="AO1280" s="24"/>
      <c r="AQ1280" s="159"/>
    </row>
    <row r="1281" spans="2:43" ht="21" customHeight="1">
      <c r="B1281" s="25" t="s">
        <v>6265</v>
      </c>
      <c r="C1281" s="6" t="s">
        <v>6259</v>
      </c>
      <c r="D1281" s="27" t="s">
        <v>6275</v>
      </c>
      <c r="E1281" s="27" t="s">
        <v>6285</v>
      </c>
      <c r="F1281" s="1" t="s">
        <v>6356</v>
      </c>
      <c r="G1281" s="1" t="s">
        <v>6357</v>
      </c>
      <c r="H1281" s="313">
        <v>137014</v>
      </c>
      <c r="I1281" s="18">
        <v>124558.18181818181</v>
      </c>
      <c r="J1281" s="166"/>
      <c r="K1281" s="3">
        <f t="shared" si="100"/>
        <v>124558.18181818181</v>
      </c>
      <c r="L1281" s="166"/>
      <c r="M1281" s="1" t="s">
        <v>6345</v>
      </c>
      <c r="N1281" s="1" t="s">
        <v>1900</v>
      </c>
      <c r="O1281" s="1" t="s">
        <v>6346</v>
      </c>
      <c r="P1281" s="1" t="s">
        <v>6240</v>
      </c>
      <c r="Q1281" s="1" t="s">
        <v>1929</v>
      </c>
      <c r="R1281" s="21">
        <v>0.1</v>
      </c>
      <c r="S1281" s="1" t="s">
        <v>2980</v>
      </c>
      <c r="Y1281" s="30"/>
      <c r="Z1281" s="24"/>
      <c r="AE1281" s="159"/>
      <c r="AI1281" s="159"/>
      <c r="AN1281" s="24"/>
      <c r="AO1281" s="24"/>
      <c r="AQ1281" s="159"/>
    </row>
    <row r="1282" spans="2:43" ht="21" customHeight="1">
      <c r="B1282" s="25" t="s">
        <v>6266</v>
      </c>
      <c r="C1282" s="6" t="s">
        <v>6260</v>
      </c>
      <c r="D1282" s="26" t="s">
        <v>6276</v>
      </c>
      <c r="E1282" s="27" t="s">
        <v>6286</v>
      </c>
      <c r="F1282" s="1" t="s">
        <v>6358</v>
      </c>
      <c r="G1282" s="1" t="s">
        <v>6359</v>
      </c>
      <c r="H1282" s="313">
        <v>176354</v>
      </c>
      <c r="I1282" s="18">
        <v>160321.81818181818</v>
      </c>
      <c r="J1282" s="166"/>
      <c r="K1282" s="3">
        <f t="shared" si="100"/>
        <v>160321.81818181818</v>
      </c>
      <c r="L1282" s="166"/>
      <c r="M1282" s="1" t="s">
        <v>6345</v>
      </c>
      <c r="N1282" s="1" t="s">
        <v>1900</v>
      </c>
      <c r="O1282" s="1" t="s">
        <v>6346</v>
      </c>
      <c r="P1282" s="1" t="s">
        <v>6240</v>
      </c>
      <c r="Q1282" s="1" t="s">
        <v>1929</v>
      </c>
      <c r="R1282" s="21">
        <v>0.1</v>
      </c>
      <c r="S1282" s="1" t="s">
        <v>2980</v>
      </c>
      <c r="Y1282" s="30"/>
      <c r="Z1282" s="24"/>
      <c r="AE1282" s="159"/>
      <c r="AI1282" s="159"/>
      <c r="AN1282" s="24"/>
      <c r="AO1282" s="24"/>
      <c r="AQ1282" s="159"/>
    </row>
    <row r="1283" spans="2:43" ht="21" customHeight="1">
      <c r="B1283" s="25" t="s">
        <v>6267</v>
      </c>
      <c r="C1283" s="6" t="s">
        <v>6261</v>
      </c>
      <c r="D1283" s="26" t="s">
        <v>6277</v>
      </c>
      <c r="E1283" s="27" t="s">
        <v>6287</v>
      </c>
      <c r="F1283" s="1" t="s">
        <v>6360</v>
      </c>
      <c r="G1283" s="1" t="s">
        <v>6361</v>
      </c>
      <c r="H1283" s="313">
        <v>118627</v>
      </c>
      <c r="I1283" s="18">
        <v>107842.72727272726</v>
      </c>
      <c r="J1283" s="166"/>
      <c r="K1283" s="3">
        <f t="shared" si="100"/>
        <v>107842.72727272726</v>
      </c>
      <c r="L1283" s="166"/>
      <c r="M1283" s="1" t="s">
        <v>6345</v>
      </c>
      <c r="N1283" s="1" t="s">
        <v>1900</v>
      </c>
      <c r="O1283" s="1" t="s">
        <v>6346</v>
      </c>
      <c r="P1283" s="1" t="s">
        <v>6240</v>
      </c>
      <c r="Q1283" s="1" t="s">
        <v>1929</v>
      </c>
      <c r="R1283" s="21">
        <v>0.1</v>
      </c>
      <c r="S1283" s="1" t="s">
        <v>2980</v>
      </c>
      <c r="Y1283" s="30"/>
      <c r="Z1283" s="24"/>
      <c r="AE1283" s="159"/>
      <c r="AI1283" s="159"/>
      <c r="AN1283" s="24"/>
      <c r="AO1283" s="24"/>
      <c r="AQ1283" s="159"/>
    </row>
    <row r="1284" spans="2:43" ht="21" customHeight="1">
      <c r="B1284" s="25" t="s">
        <v>6268</v>
      </c>
      <c r="C1284" s="6" t="s">
        <v>6262</v>
      </c>
      <c r="D1284" s="26" t="s">
        <v>6278</v>
      </c>
      <c r="E1284" s="27" t="s">
        <v>6288</v>
      </c>
      <c r="F1284" s="1" t="s">
        <v>6362</v>
      </c>
      <c r="G1284" s="1" t="s">
        <v>6363</v>
      </c>
      <c r="H1284" s="313">
        <v>34942</v>
      </c>
      <c r="I1284" s="18">
        <v>31765.454545454544</v>
      </c>
      <c r="J1284" s="166"/>
      <c r="K1284" s="3">
        <f t="shared" si="100"/>
        <v>31765.454545454544</v>
      </c>
      <c r="L1284" s="166"/>
      <c r="M1284" s="1" t="s">
        <v>6345</v>
      </c>
      <c r="N1284" s="1" t="s">
        <v>1900</v>
      </c>
      <c r="O1284" s="1" t="s">
        <v>6346</v>
      </c>
      <c r="P1284" s="1" t="s">
        <v>6240</v>
      </c>
      <c r="Q1284" s="1" t="s">
        <v>1929</v>
      </c>
      <c r="R1284" s="21">
        <v>0.1</v>
      </c>
      <c r="S1284" s="1" t="s">
        <v>2980</v>
      </c>
      <c r="Y1284" s="30"/>
      <c r="Z1284" s="24"/>
      <c r="AE1284" s="159"/>
      <c r="AI1284" s="159"/>
      <c r="AN1284" s="24"/>
      <c r="AO1284" s="24"/>
      <c r="AQ1284" s="159"/>
    </row>
    <row r="1285" spans="2:43" ht="21" customHeight="1">
      <c r="B1285" s="25" t="s">
        <v>6269</v>
      </c>
      <c r="C1285" s="6" t="s">
        <v>6263</v>
      </c>
      <c r="D1285" s="26" t="s">
        <v>6279</v>
      </c>
      <c r="E1285" s="27" t="s">
        <v>6289</v>
      </c>
      <c r="F1285" s="1" t="s">
        <v>6364</v>
      </c>
      <c r="G1285" s="1" t="s">
        <v>6365</v>
      </c>
      <c r="H1285" s="313">
        <v>23696</v>
      </c>
      <c r="I1285" s="18">
        <v>21541.81818181818</v>
      </c>
      <c r="J1285" s="166"/>
      <c r="K1285" s="3">
        <f t="shared" si="100"/>
        <v>21541.81818181818</v>
      </c>
      <c r="L1285" s="166"/>
      <c r="M1285" s="1" t="s">
        <v>6345</v>
      </c>
      <c r="N1285" s="1" t="s">
        <v>1900</v>
      </c>
      <c r="O1285" s="1" t="s">
        <v>6346</v>
      </c>
      <c r="P1285" s="1" t="s">
        <v>6240</v>
      </c>
      <c r="Q1285" s="1" t="s">
        <v>1929</v>
      </c>
      <c r="R1285" s="21">
        <v>0.1</v>
      </c>
      <c r="S1285" s="1" t="s">
        <v>2980</v>
      </c>
      <c r="Y1285" s="30"/>
      <c r="Z1285" s="24"/>
      <c r="AE1285" s="159"/>
      <c r="AI1285" s="159"/>
      <c r="AN1285" s="24"/>
      <c r="AO1285" s="24"/>
      <c r="AQ1285" s="159"/>
    </row>
    <row r="1286" spans="2:43" ht="21" customHeight="1">
      <c r="B1286" s="25" t="s">
        <v>5954</v>
      </c>
      <c r="C1286" s="6" t="s">
        <v>5951</v>
      </c>
      <c r="D1286" s="1" t="s">
        <v>5952</v>
      </c>
      <c r="E1286" s="18" t="s">
        <v>5955</v>
      </c>
      <c r="F1286" s="1" t="s">
        <v>5956</v>
      </c>
      <c r="G1286" s="1" t="s">
        <v>5957</v>
      </c>
      <c r="H1286" s="18">
        <v>134300</v>
      </c>
      <c r="I1286" s="18">
        <v>115775.86</v>
      </c>
      <c r="J1286" s="3">
        <v>115775.86</v>
      </c>
      <c r="K1286" s="3">
        <f>(H1286/1.16-J1286)</f>
        <v>2.0689655211754143E-3</v>
      </c>
      <c r="L1286" s="166" t="s">
        <v>6451</v>
      </c>
      <c r="M1286" s="1" t="s">
        <v>5916</v>
      </c>
      <c r="N1286" s="1" t="s">
        <v>5958</v>
      </c>
      <c r="O1286" s="1" t="s">
        <v>5959</v>
      </c>
      <c r="P1286" s="1" t="s">
        <v>5879</v>
      </c>
      <c r="Q1286" s="1" t="s">
        <v>2913</v>
      </c>
      <c r="R1286" s="21">
        <v>0.16</v>
      </c>
      <c r="S1286" s="1" t="s">
        <v>5960</v>
      </c>
      <c r="T1286" s="1" t="s">
        <v>1904</v>
      </c>
      <c r="Y1286" s="30"/>
      <c r="Z1286" s="24"/>
      <c r="AE1286" s="159"/>
      <c r="AI1286" s="159"/>
      <c r="AN1286" s="24">
        <f t="shared" ref="AN1286:AN1336" si="101">Z1286+Z1287+AH1286+AL1286</f>
        <v>0</v>
      </c>
      <c r="AO1286" s="24">
        <f>H1286-AN1286</f>
        <v>134300</v>
      </c>
      <c r="AP1286" s="212">
        <f>AN1286/H1286</f>
        <v>0</v>
      </c>
      <c r="AQ1286" s="159"/>
    </row>
    <row r="1287" spans="2:43" ht="21" customHeight="1">
      <c r="B1287" s="25" t="s">
        <v>5953</v>
      </c>
      <c r="C1287" s="6" t="s">
        <v>5951</v>
      </c>
      <c r="D1287" s="1" t="s">
        <v>5952</v>
      </c>
      <c r="E1287" s="18" t="s">
        <v>5955</v>
      </c>
      <c r="F1287" s="1" t="s">
        <v>5961</v>
      </c>
      <c r="G1287" s="1" t="s">
        <v>5962</v>
      </c>
      <c r="H1287" s="18">
        <v>30600</v>
      </c>
      <c r="I1287" s="18">
        <v>27818.18</v>
      </c>
      <c r="J1287" s="3">
        <v>27818.18</v>
      </c>
      <c r="K1287" s="3">
        <f>(H1287/1.1-J1287)</f>
        <v>1.8181818159064278E-3</v>
      </c>
      <c r="L1287" s="166" t="s">
        <v>6692</v>
      </c>
      <c r="M1287" s="1" t="s">
        <v>5916</v>
      </c>
      <c r="N1287" s="1" t="s">
        <v>5958</v>
      </c>
      <c r="O1287" s="1" t="s">
        <v>5963</v>
      </c>
      <c r="P1287" s="1" t="s">
        <v>5879</v>
      </c>
      <c r="Q1287" s="1" t="s">
        <v>2913</v>
      </c>
      <c r="R1287" s="21">
        <v>0.1</v>
      </c>
      <c r="S1287" s="1" t="s">
        <v>5964</v>
      </c>
      <c r="T1287" s="1" t="s">
        <v>1904</v>
      </c>
      <c r="Y1287" s="30"/>
      <c r="Z1287" s="24"/>
      <c r="AE1287" s="159"/>
      <c r="AI1287" s="159"/>
      <c r="AN1287" s="24">
        <f>Z1287+Z1310+AH1287+AL1287</f>
        <v>0</v>
      </c>
      <c r="AO1287" s="24">
        <f>H1287-AN1287</f>
        <v>30600</v>
      </c>
      <c r="AP1287" s="212">
        <f>AN1287/H1287</f>
        <v>0</v>
      </c>
      <c r="AQ1287" s="159"/>
    </row>
    <row r="1288" spans="2:43" ht="21" customHeight="1">
      <c r="B1288" s="25" t="s">
        <v>6290</v>
      </c>
      <c r="C1288" s="6" t="s">
        <v>6291</v>
      </c>
      <c r="D1288" s="26" t="s">
        <v>6317</v>
      </c>
      <c r="E1288" s="27" t="s">
        <v>6330</v>
      </c>
      <c r="F1288" s="1" t="s">
        <v>6366</v>
      </c>
      <c r="G1288" s="1" t="s">
        <v>6367</v>
      </c>
      <c r="H1288" s="313">
        <v>5325</v>
      </c>
      <c r="I1288" s="18">
        <v>4840.9090909090901</v>
      </c>
      <c r="J1288" s="166"/>
      <c r="K1288" s="3">
        <f t="shared" ref="K1288:K1305" si="102">(H1288/1.1-J1288)</f>
        <v>4840.9090909090901</v>
      </c>
      <c r="L1288" s="166"/>
      <c r="M1288" s="1" t="s">
        <v>6345</v>
      </c>
      <c r="N1288" s="1" t="s">
        <v>1900</v>
      </c>
      <c r="O1288" s="1" t="s">
        <v>6346</v>
      </c>
      <c r="P1288" s="1" t="s">
        <v>6240</v>
      </c>
      <c r="Q1288" s="1" t="s">
        <v>1929</v>
      </c>
      <c r="R1288" s="21">
        <v>0.1</v>
      </c>
      <c r="S1288" s="1" t="s">
        <v>2980</v>
      </c>
      <c r="Y1288" s="30"/>
      <c r="Z1288" s="24"/>
      <c r="AE1288" s="159"/>
      <c r="AI1288" s="159"/>
      <c r="AN1288" s="24"/>
      <c r="AO1288" s="24"/>
      <c r="AQ1288" s="159"/>
    </row>
    <row r="1289" spans="2:43" ht="21" customHeight="1">
      <c r="B1289" s="25" t="s">
        <v>6304</v>
      </c>
      <c r="C1289" s="6" t="s">
        <v>6292</v>
      </c>
      <c r="D1289" s="26" t="s">
        <v>6318</v>
      </c>
      <c r="E1289" s="27" t="s">
        <v>6331</v>
      </c>
      <c r="F1289" s="1" t="s">
        <v>6368</v>
      </c>
      <c r="G1289" s="1" t="s">
        <v>6369</v>
      </c>
      <c r="H1289" s="313">
        <v>4544</v>
      </c>
      <c r="I1289" s="18">
        <v>4130.909090909091</v>
      </c>
      <c r="J1289" s="166"/>
      <c r="K1289" s="3">
        <f t="shared" si="102"/>
        <v>4130.909090909091</v>
      </c>
      <c r="L1289" s="166"/>
      <c r="M1289" s="1" t="s">
        <v>6345</v>
      </c>
      <c r="N1289" s="1" t="s">
        <v>1900</v>
      </c>
      <c r="O1289" s="1" t="s">
        <v>6346</v>
      </c>
      <c r="P1289" s="1" t="s">
        <v>6240</v>
      </c>
      <c r="Q1289" s="1" t="s">
        <v>1929</v>
      </c>
      <c r="R1289" s="21">
        <v>0.1</v>
      </c>
      <c r="S1289" s="1" t="s">
        <v>2980</v>
      </c>
      <c r="Y1289" s="30"/>
      <c r="Z1289" s="24"/>
      <c r="AE1289" s="159"/>
      <c r="AI1289" s="159"/>
      <c r="AN1289" s="24"/>
      <c r="AO1289" s="24"/>
      <c r="AQ1289" s="159"/>
    </row>
    <row r="1290" spans="2:43" ht="21" customHeight="1">
      <c r="B1290" s="25" t="s">
        <v>6305</v>
      </c>
      <c r="C1290" s="6" t="s">
        <v>6293</v>
      </c>
      <c r="D1290" s="26" t="s">
        <v>6319</v>
      </c>
      <c r="E1290" s="27" t="s">
        <v>6332</v>
      </c>
      <c r="F1290" s="1" t="s">
        <v>6370</v>
      </c>
      <c r="G1290" s="1" t="s">
        <v>6371</v>
      </c>
      <c r="H1290" s="313">
        <v>29205</v>
      </c>
      <c r="I1290" s="18">
        <v>26549.999999999996</v>
      </c>
      <c r="J1290" s="166"/>
      <c r="K1290" s="3">
        <f t="shared" si="102"/>
        <v>26549.999999999996</v>
      </c>
      <c r="L1290" s="166"/>
      <c r="M1290" s="1" t="s">
        <v>6345</v>
      </c>
      <c r="N1290" s="1" t="s">
        <v>1900</v>
      </c>
      <c r="O1290" s="1" t="s">
        <v>6346</v>
      </c>
      <c r="P1290" s="1" t="s">
        <v>6240</v>
      </c>
      <c r="Q1290" s="1" t="s">
        <v>1929</v>
      </c>
      <c r="R1290" s="21">
        <v>0.1</v>
      </c>
      <c r="S1290" s="1" t="s">
        <v>2980</v>
      </c>
      <c r="Y1290" s="30"/>
      <c r="Z1290" s="24"/>
      <c r="AE1290" s="159"/>
      <c r="AI1290" s="159"/>
      <c r="AN1290" s="24"/>
      <c r="AO1290" s="24"/>
      <c r="AQ1290" s="159"/>
    </row>
    <row r="1291" spans="2:43" ht="21" customHeight="1">
      <c r="B1291" s="25" t="s">
        <v>6306</v>
      </c>
      <c r="C1291" s="6" t="s">
        <v>6294</v>
      </c>
      <c r="D1291" s="27" t="s">
        <v>6320</v>
      </c>
      <c r="E1291" s="27" t="s">
        <v>6333</v>
      </c>
      <c r="F1291" s="1" t="s">
        <v>6372</v>
      </c>
      <c r="G1291" s="1" t="s">
        <v>6373</v>
      </c>
      <c r="H1291" s="313">
        <v>13435</v>
      </c>
      <c r="I1291" s="18">
        <v>12213.636363636362</v>
      </c>
      <c r="J1291" s="166"/>
      <c r="K1291" s="3">
        <f t="shared" si="102"/>
        <v>12213.636363636362</v>
      </c>
      <c r="L1291" s="166"/>
      <c r="M1291" s="1" t="s">
        <v>6345</v>
      </c>
      <c r="N1291" s="1" t="s">
        <v>1900</v>
      </c>
      <c r="O1291" s="1" t="s">
        <v>6346</v>
      </c>
      <c r="P1291" s="1" t="s">
        <v>6240</v>
      </c>
      <c r="Q1291" s="1" t="s">
        <v>1929</v>
      </c>
      <c r="R1291" s="21">
        <v>0.1</v>
      </c>
      <c r="S1291" s="1" t="s">
        <v>2980</v>
      </c>
      <c r="Y1291" s="30"/>
      <c r="Z1291" s="24"/>
      <c r="AE1291" s="159"/>
      <c r="AI1291" s="159"/>
      <c r="AN1291" s="24"/>
      <c r="AO1291" s="24"/>
      <c r="AQ1291" s="159"/>
    </row>
    <row r="1292" spans="2:43" ht="21" customHeight="1">
      <c r="B1292" s="25" t="s">
        <v>6307</v>
      </c>
      <c r="C1292" s="6" t="s">
        <v>6295</v>
      </c>
      <c r="D1292" s="27" t="s">
        <v>6321</v>
      </c>
      <c r="E1292" s="27" t="s">
        <v>6334</v>
      </c>
      <c r="F1292" s="1" t="s">
        <v>6374</v>
      </c>
      <c r="G1292" s="1" t="s">
        <v>6375</v>
      </c>
      <c r="H1292" s="313">
        <v>9380</v>
      </c>
      <c r="I1292" s="18">
        <v>8527.2727272727261</v>
      </c>
      <c r="J1292" s="166"/>
      <c r="K1292" s="3">
        <f t="shared" si="102"/>
        <v>8527.2727272727261</v>
      </c>
      <c r="L1292" s="166"/>
      <c r="M1292" s="1" t="s">
        <v>6345</v>
      </c>
      <c r="N1292" s="1" t="s">
        <v>1900</v>
      </c>
      <c r="O1292" s="1" t="s">
        <v>6346</v>
      </c>
      <c r="P1292" s="1" t="s">
        <v>6240</v>
      </c>
      <c r="Q1292" s="1" t="s">
        <v>1929</v>
      </c>
      <c r="R1292" s="21">
        <v>0.1</v>
      </c>
      <c r="S1292" s="1" t="s">
        <v>2980</v>
      </c>
      <c r="Y1292" s="30"/>
      <c r="Z1292" s="24"/>
      <c r="AE1292" s="159"/>
      <c r="AI1292" s="159"/>
      <c r="AN1292" s="24"/>
      <c r="AO1292" s="24"/>
      <c r="AQ1292" s="159"/>
    </row>
    <row r="1293" spans="2:43" ht="21" customHeight="1">
      <c r="B1293" s="25" t="s">
        <v>6308</v>
      </c>
      <c r="C1293" s="6" t="s">
        <v>6296</v>
      </c>
      <c r="D1293" s="26" t="s">
        <v>6322</v>
      </c>
      <c r="E1293" s="27" t="s">
        <v>6335</v>
      </c>
      <c r="F1293" s="1" t="s">
        <v>6376</v>
      </c>
      <c r="G1293" s="1" t="s">
        <v>6377</v>
      </c>
      <c r="H1293" s="313">
        <v>8599</v>
      </c>
      <c r="I1293" s="18">
        <v>7817.272727272727</v>
      </c>
      <c r="J1293" s="166"/>
      <c r="K1293" s="3">
        <f t="shared" si="102"/>
        <v>7817.272727272727</v>
      </c>
      <c r="L1293" s="166"/>
      <c r="M1293" s="1" t="s">
        <v>6345</v>
      </c>
      <c r="N1293" s="1" t="s">
        <v>1900</v>
      </c>
      <c r="O1293" s="1" t="s">
        <v>6346</v>
      </c>
      <c r="P1293" s="1" t="s">
        <v>6240</v>
      </c>
      <c r="Q1293" s="1" t="s">
        <v>1929</v>
      </c>
      <c r="R1293" s="21">
        <v>0.1</v>
      </c>
      <c r="S1293" s="1" t="s">
        <v>2980</v>
      </c>
      <c r="Y1293" s="30"/>
      <c r="Z1293" s="24"/>
      <c r="AE1293" s="159"/>
      <c r="AI1293" s="159"/>
      <c r="AN1293" s="24"/>
      <c r="AO1293" s="24"/>
      <c r="AQ1293" s="159"/>
    </row>
    <row r="1294" spans="2:43" ht="21" customHeight="1">
      <c r="B1294" s="25" t="s">
        <v>6309</v>
      </c>
      <c r="C1294" s="6" t="s">
        <v>6297</v>
      </c>
      <c r="D1294" s="26" t="s">
        <v>6323</v>
      </c>
      <c r="E1294" s="27" t="s">
        <v>6336</v>
      </c>
      <c r="F1294" s="1" t="s">
        <v>6379</v>
      </c>
      <c r="G1294" s="1" t="s">
        <v>6378</v>
      </c>
      <c r="H1294" s="313">
        <v>13435</v>
      </c>
      <c r="I1294" s="18">
        <v>12213.636363636362</v>
      </c>
      <c r="J1294" s="166"/>
      <c r="K1294" s="3">
        <f t="shared" si="102"/>
        <v>12213.636363636362</v>
      </c>
      <c r="L1294" s="166"/>
      <c r="M1294" s="1" t="s">
        <v>6345</v>
      </c>
      <c r="N1294" s="1" t="s">
        <v>1900</v>
      </c>
      <c r="O1294" s="1" t="s">
        <v>6346</v>
      </c>
      <c r="P1294" s="1" t="s">
        <v>6240</v>
      </c>
      <c r="Q1294" s="1" t="s">
        <v>1929</v>
      </c>
      <c r="R1294" s="21">
        <v>0.1</v>
      </c>
      <c r="S1294" s="1" t="s">
        <v>2980</v>
      </c>
      <c r="Y1294" s="30"/>
      <c r="Z1294" s="24"/>
      <c r="AE1294" s="159"/>
      <c r="AI1294" s="159"/>
      <c r="AN1294" s="24"/>
      <c r="AO1294" s="24"/>
      <c r="AQ1294" s="159"/>
    </row>
    <row r="1295" spans="2:43" ht="21" customHeight="1">
      <c r="B1295" s="25" t="s">
        <v>6310</v>
      </c>
      <c r="C1295" s="6" t="s">
        <v>6298</v>
      </c>
      <c r="D1295" s="26" t="s">
        <v>6324</v>
      </c>
      <c r="E1295" s="27" t="s">
        <v>6337</v>
      </c>
      <c r="F1295" s="1" t="s">
        <v>6380</v>
      </c>
      <c r="G1295" s="1" t="s">
        <v>6381</v>
      </c>
      <c r="H1295" s="313">
        <v>12654</v>
      </c>
      <c r="I1295" s="18">
        <v>11503.636363636362</v>
      </c>
      <c r="J1295" s="166"/>
      <c r="K1295" s="3">
        <f t="shared" si="102"/>
        <v>11503.636363636362</v>
      </c>
      <c r="L1295" s="166"/>
      <c r="M1295" s="1" t="s">
        <v>6345</v>
      </c>
      <c r="N1295" s="1" t="s">
        <v>1900</v>
      </c>
      <c r="O1295" s="1" t="s">
        <v>6346</v>
      </c>
      <c r="P1295" s="1" t="s">
        <v>6240</v>
      </c>
      <c r="Q1295" s="1" t="s">
        <v>1929</v>
      </c>
      <c r="R1295" s="21">
        <v>0.1</v>
      </c>
      <c r="S1295" s="1" t="s">
        <v>2980</v>
      </c>
      <c r="Y1295" s="30"/>
      <c r="Z1295" s="24"/>
      <c r="AE1295" s="159"/>
      <c r="AI1295" s="159"/>
      <c r="AN1295" s="24"/>
      <c r="AO1295" s="24"/>
      <c r="AQ1295" s="159"/>
    </row>
    <row r="1296" spans="2:43" ht="21" customHeight="1">
      <c r="B1296" s="25" t="s">
        <v>6311</v>
      </c>
      <c r="C1296" s="6" t="s">
        <v>6299</v>
      </c>
      <c r="D1296" s="26" t="s">
        <v>6325</v>
      </c>
      <c r="E1296" s="27" t="s">
        <v>6338</v>
      </c>
      <c r="F1296" s="1" t="s">
        <v>6382</v>
      </c>
      <c r="G1296" s="1" t="s">
        <v>6383</v>
      </c>
      <c r="H1296" s="313">
        <v>9380</v>
      </c>
      <c r="I1296" s="18">
        <v>8527.2727272727261</v>
      </c>
      <c r="J1296" s="166"/>
      <c r="K1296" s="3">
        <f t="shared" si="102"/>
        <v>8527.2727272727261</v>
      </c>
      <c r="L1296" s="166"/>
      <c r="M1296" s="1" t="s">
        <v>6345</v>
      </c>
      <c r="N1296" s="1" t="s">
        <v>1900</v>
      </c>
      <c r="O1296" s="1" t="s">
        <v>6346</v>
      </c>
      <c r="P1296" s="1" t="s">
        <v>6240</v>
      </c>
      <c r="Q1296" s="1" t="s">
        <v>1929</v>
      </c>
      <c r="R1296" s="21">
        <v>0.1</v>
      </c>
      <c r="S1296" s="1" t="s">
        <v>2980</v>
      </c>
      <c r="Y1296" s="30"/>
      <c r="Z1296" s="24"/>
      <c r="AE1296" s="159"/>
      <c r="AI1296" s="159"/>
      <c r="AN1296" s="24"/>
      <c r="AO1296" s="24"/>
      <c r="AQ1296" s="159"/>
    </row>
    <row r="1297" spans="2:43" ht="21" customHeight="1">
      <c r="B1297" s="25" t="s">
        <v>6312</v>
      </c>
      <c r="C1297" s="6" t="s">
        <v>6300</v>
      </c>
      <c r="D1297" s="27" t="s">
        <v>6326</v>
      </c>
      <c r="E1297" s="27" t="s">
        <v>6339</v>
      </c>
      <c r="F1297" s="1" t="s">
        <v>6384</v>
      </c>
      <c r="G1297" s="1" t="s">
        <v>6385</v>
      </c>
      <c r="H1297" s="313">
        <v>21545</v>
      </c>
      <c r="I1297" s="18">
        <v>19586.363636363636</v>
      </c>
      <c r="J1297" s="166"/>
      <c r="K1297" s="3">
        <f t="shared" si="102"/>
        <v>19586.363636363636</v>
      </c>
      <c r="L1297" s="166"/>
      <c r="M1297" s="1" t="s">
        <v>6345</v>
      </c>
      <c r="N1297" s="1" t="s">
        <v>1900</v>
      </c>
      <c r="O1297" s="1" t="s">
        <v>6346</v>
      </c>
      <c r="P1297" s="1" t="s">
        <v>6240</v>
      </c>
      <c r="Q1297" s="1" t="s">
        <v>1929</v>
      </c>
      <c r="R1297" s="21">
        <v>0.1</v>
      </c>
      <c r="S1297" s="1" t="s">
        <v>2980</v>
      </c>
      <c r="Y1297" s="30"/>
      <c r="Z1297" s="24"/>
      <c r="AE1297" s="159"/>
      <c r="AI1297" s="159"/>
      <c r="AN1297" s="24"/>
      <c r="AO1297" s="24"/>
      <c r="AQ1297" s="159"/>
    </row>
    <row r="1298" spans="2:43" ht="21" customHeight="1">
      <c r="B1298" s="25" t="s">
        <v>6313</v>
      </c>
      <c r="C1298" s="6" t="s">
        <v>6301</v>
      </c>
      <c r="D1298" s="26" t="s">
        <v>6327</v>
      </c>
      <c r="E1298" s="27" t="s">
        <v>6340</v>
      </c>
      <c r="F1298" s="1" t="s">
        <v>6386</v>
      </c>
      <c r="G1298" s="1" t="s">
        <v>6387</v>
      </c>
      <c r="H1298" s="313">
        <v>12654</v>
      </c>
      <c r="I1298" s="18">
        <v>11503.636363636362</v>
      </c>
      <c r="J1298" s="166"/>
      <c r="K1298" s="3">
        <f t="shared" si="102"/>
        <v>11503.636363636362</v>
      </c>
      <c r="L1298" s="166"/>
      <c r="M1298" s="1" t="s">
        <v>6345</v>
      </c>
      <c r="N1298" s="1" t="s">
        <v>1900</v>
      </c>
      <c r="O1298" s="1" t="s">
        <v>6346</v>
      </c>
      <c r="P1298" s="1" t="s">
        <v>6240</v>
      </c>
      <c r="Q1298" s="1" t="s">
        <v>1929</v>
      </c>
      <c r="R1298" s="21">
        <v>0.1</v>
      </c>
      <c r="S1298" s="1" t="s">
        <v>2980</v>
      </c>
      <c r="Y1298" s="30"/>
      <c r="Z1298" s="24"/>
      <c r="AE1298" s="159"/>
      <c r="AI1298" s="159"/>
      <c r="AN1298" s="24"/>
      <c r="AO1298" s="24"/>
      <c r="AQ1298" s="159"/>
    </row>
    <row r="1299" spans="2:43" ht="21" customHeight="1">
      <c r="B1299" s="25" t="s">
        <v>6314</v>
      </c>
      <c r="C1299" s="6" t="s">
        <v>6302</v>
      </c>
      <c r="D1299" s="26" t="s">
        <v>6328</v>
      </c>
      <c r="E1299" s="27" t="s">
        <v>6341</v>
      </c>
      <c r="F1299" s="1" t="s">
        <v>6388</v>
      </c>
      <c r="G1299" s="1" t="s">
        <v>6389</v>
      </c>
      <c r="H1299" s="313">
        <v>8599</v>
      </c>
      <c r="I1299" s="18">
        <v>7817.272727272727</v>
      </c>
      <c r="J1299" s="166"/>
      <c r="K1299" s="3">
        <f t="shared" si="102"/>
        <v>7817.272727272727</v>
      </c>
      <c r="L1299" s="166"/>
      <c r="M1299" s="1" t="s">
        <v>6345</v>
      </c>
      <c r="N1299" s="1" t="s">
        <v>1900</v>
      </c>
      <c r="O1299" s="1" t="s">
        <v>6346</v>
      </c>
      <c r="P1299" s="1" t="s">
        <v>6240</v>
      </c>
      <c r="Q1299" s="1" t="s">
        <v>1929</v>
      </c>
      <c r="R1299" s="21">
        <v>0.1</v>
      </c>
      <c r="S1299" s="1" t="s">
        <v>2980</v>
      </c>
      <c r="Y1299" s="30"/>
      <c r="Z1299" s="24"/>
      <c r="AE1299" s="159"/>
      <c r="AI1299" s="159"/>
      <c r="AN1299" s="24"/>
      <c r="AO1299" s="24"/>
      <c r="AQ1299" s="159"/>
    </row>
    <row r="1300" spans="2:43" ht="21" customHeight="1">
      <c r="B1300" s="25" t="s">
        <v>6315</v>
      </c>
      <c r="C1300" s="6" t="s">
        <v>6303</v>
      </c>
      <c r="D1300" s="26" t="s">
        <v>6329</v>
      </c>
      <c r="E1300" s="27" t="s">
        <v>6342</v>
      </c>
      <c r="F1300" s="1" t="s">
        <v>6390</v>
      </c>
      <c r="G1300" s="1" t="s">
        <v>6391</v>
      </c>
      <c r="H1300" s="313">
        <v>368225</v>
      </c>
      <c r="I1300" s="18">
        <v>334750</v>
      </c>
      <c r="J1300" s="166"/>
      <c r="K1300" s="3">
        <f t="shared" si="102"/>
        <v>334750</v>
      </c>
      <c r="L1300" s="166"/>
      <c r="M1300" s="1" t="s">
        <v>6345</v>
      </c>
      <c r="N1300" s="1" t="s">
        <v>1900</v>
      </c>
      <c r="O1300" s="1" t="s">
        <v>6346</v>
      </c>
      <c r="P1300" s="1" t="s">
        <v>6240</v>
      </c>
      <c r="Q1300" s="1" t="s">
        <v>1929</v>
      </c>
      <c r="R1300" s="21">
        <v>0.1</v>
      </c>
      <c r="S1300" s="1" t="s">
        <v>2980</v>
      </c>
      <c r="Y1300" s="30"/>
      <c r="Z1300" s="24"/>
      <c r="AE1300" s="159"/>
      <c r="AI1300" s="159"/>
      <c r="AN1300" s="24"/>
      <c r="AO1300" s="24"/>
      <c r="AQ1300" s="159"/>
    </row>
    <row r="1301" spans="2:43" ht="21" customHeight="1">
      <c r="B1301" s="25" t="s">
        <v>7177</v>
      </c>
      <c r="C1301" s="6" t="s">
        <v>7175</v>
      </c>
      <c r="D1301" s="26" t="s">
        <v>7176</v>
      </c>
      <c r="E1301" s="27" t="s">
        <v>7178</v>
      </c>
      <c r="F1301" s="1" t="s">
        <v>7179</v>
      </c>
      <c r="G1301" s="1" t="s">
        <v>7180</v>
      </c>
      <c r="H1301" s="313">
        <v>173000</v>
      </c>
      <c r="I1301" s="18">
        <v>163207.54999999999</v>
      </c>
      <c r="J1301" s="166"/>
      <c r="K1301" s="3">
        <f>(H1301/1.06-J1301)</f>
        <v>163207.54716981133</v>
      </c>
      <c r="L1301" s="166"/>
      <c r="M1301" s="1" t="s">
        <v>1899</v>
      </c>
      <c r="N1301" s="1" t="s">
        <v>1900</v>
      </c>
      <c r="O1301" s="1" t="s">
        <v>7181</v>
      </c>
      <c r="P1301" s="1" t="s">
        <v>7182</v>
      </c>
      <c r="Q1301" s="1" t="s">
        <v>1929</v>
      </c>
      <c r="R1301" s="21">
        <v>0.06</v>
      </c>
      <c r="Y1301" s="30"/>
      <c r="Z1301" s="24"/>
      <c r="AE1301" s="159"/>
      <c r="AI1301" s="159"/>
      <c r="AN1301" s="24"/>
      <c r="AO1301" s="24"/>
      <c r="AQ1301" s="159"/>
    </row>
    <row r="1302" spans="2:43" ht="21" customHeight="1">
      <c r="B1302" s="25" t="s">
        <v>6618</v>
      </c>
      <c r="C1302" s="6" t="s">
        <v>6620</v>
      </c>
      <c r="D1302" s="26" t="s">
        <v>6622</v>
      </c>
      <c r="E1302" s="27" t="s">
        <v>6623</v>
      </c>
      <c r="F1302" s="1" t="s">
        <v>6624</v>
      </c>
      <c r="G1302" s="1" t="s">
        <v>6626</v>
      </c>
      <c r="H1302" s="313">
        <v>25892.36</v>
      </c>
      <c r="I1302" s="18">
        <v>22321</v>
      </c>
      <c r="J1302" s="166"/>
      <c r="K1302" s="3">
        <f t="shared" si="102"/>
        <v>23538.50909090909</v>
      </c>
      <c r="L1302" s="166"/>
      <c r="M1302" s="1" t="s">
        <v>6630</v>
      </c>
      <c r="N1302" s="1" t="s">
        <v>2286</v>
      </c>
      <c r="O1302" s="1" t="s">
        <v>6629</v>
      </c>
      <c r="P1302" s="1" t="s">
        <v>6609</v>
      </c>
      <c r="Q1302" s="1" t="s">
        <v>6628</v>
      </c>
      <c r="R1302" s="21">
        <v>0.16</v>
      </c>
      <c r="Y1302" s="30"/>
      <c r="Z1302" s="24"/>
      <c r="AE1302" s="159"/>
      <c r="AI1302" s="159"/>
      <c r="AN1302" s="24"/>
      <c r="AO1302" s="24"/>
      <c r="AQ1302" s="159"/>
    </row>
    <row r="1303" spans="2:43" ht="21" customHeight="1">
      <c r="B1303" s="25" t="s">
        <v>6619</v>
      </c>
      <c r="C1303" s="6" t="s">
        <v>6621</v>
      </c>
      <c r="D1303" s="26" t="s">
        <v>6622</v>
      </c>
      <c r="E1303" s="27" t="s">
        <v>6623</v>
      </c>
      <c r="F1303" s="1" t="s">
        <v>6625</v>
      </c>
      <c r="G1303" s="1" t="s">
        <v>6627</v>
      </c>
      <c r="H1303" s="313">
        <v>10160.9</v>
      </c>
      <c r="I1303" s="18">
        <v>9237.18</v>
      </c>
      <c r="J1303" s="166"/>
      <c r="K1303" s="3">
        <f t="shared" si="102"/>
        <v>9237.1818181818162</v>
      </c>
      <c r="L1303" s="166"/>
      <c r="M1303" s="1" t="s">
        <v>6630</v>
      </c>
      <c r="N1303" s="1" t="s">
        <v>2286</v>
      </c>
      <c r="O1303" s="1" t="s">
        <v>6629</v>
      </c>
      <c r="P1303" s="1" t="s">
        <v>6609</v>
      </c>
      <c r="Q1303" s="1" t="s">
        <v>6628</v>
      </c>
      <c r="R1303" s="21">
        <v>0.1</v>
      </c>
      <c r="Y1303" s="30"/>
      <c r="Z1303" s="24"/>
      <c r="AE1303" s="159"/>
      <c r="AI1303" s="159"/>
      <c r="AN1303" s="24"/>
      <c r="AO1303" s="24"/>
      <c r="AQ1303" s="159"/>
    </row>
    <row r="1304" spans="2:43" ht="21" customHeight="1">
      <c r="B1304" s="25" t="s">
        <v>6405</v>
      </c>
      <c r="C1304" s="6" t="s">
        <v>6406</v>
      </c>
      <c r="D1304" s="26" t="s">
        <v>6407</v>
      </c>
      <c r="E1304" s="27" t="s">
        <v>4138</v>
      </c>
      <c r="F1304" s="1" t="s">
        <v>6408</v>
      </c>
      <c r="G1304" s="1" t="s">
        <v>6409</v>
      </c>
      <c r="H1304" s="313">
        <v>12850.48</v>
      </c>
      <c r="I1304" s="18">
        <v>11078</v>
      </c>
      <c r="J1304" s="166"/>
      <c r="K1304" s="3">
        <f t="shared" si="102"/>
        <v>11682.254545454543</v>
      </c>
      <c r="L1304" s="166"/>
      <c r="M1304" s="1" t="s">
        <v>1899</v>
      </c>
      <c r="N1304" s="1" t="s">
        <v>2837</v>
      </c>
      <c r="O1304" s="1" t="s">
        <v>6396</v>
      </c>
      <c r="P1304" s="1" t="s">
        <v>6397</v>
      </c>
      <c r="Q1304" s="1" t="s">
        <v>1929</v>
      </c>
      <c r="R1304" s="21">
        <v>0.16</v>
      </c>
      <c r="S1304" s="1" t="s">
        <v>6398</v>
      </c>
      <c r="Y1304" s="30"/>
      <c r="Z1304" s="24"/>
      <c r="AE1304" s="159"/>
      <c r="AI1304" s="159"/>
      <c r="AN1304" s="24"/>
      <c r="AO1304" s="24"/>
      <c r="AQ1304" s="159"/>
    </row>
    <row r="1305" spans="2:43" ht="21" customHeight="1">
      <c r="B1305" s="25" t="s">
        <v>6405</v>
      </c>
      <c r="C1305" s="6" t="s">
        <v>6406</v>
      </c>
      <c r="D1305" s="26"/>
      <c r="E1305" s="27"/>
      <c r="H1305" s="313">
        <v>202288.47</v>
      </c>
      <c r="I1305" s="18">
        <v>183898.61</v>
      </c>
      <c r="J1305" s="166"/>
      <c r="K1305" s="3">
        <f t="shared" si="102"/>
        <v>183898.60909090907</v>
      </c>
      <c r="L1305" s="166"/>
      <c r="M1305" s="1" t="s">
        <v>1899</v>
      </c>
      <c r="N1305" s="1" t="s">
        <v>2837</v>
      </c>
      <c r="O1305" s="1" t="s">
        <v>6396</v>
      </c>
      <c r="P1305" s="1" t="s">
        <v>5985</v>
      </c>
      <c r="Q1305" s="1" t="s">
        <v>1929</v>
      </c>
      <c r="R1305" s="21">
        <v>0.1</v>
      </c>
      <c r="Y1305" s="30"/>
      <c r="Z1305" s="24"/>
      <c r="AE1305" s="159"/>
      <c r="AI1305" s="159"/>
      <c r="AN1305" s="24"/>
      <c r="AO1305" s="24"/>
      <c r="AQ1305" s="159"/>
    </row>
    <row r="1306" spans="2:43" ht="21" customHeight="1">
      <c r="B1306" s="25" t="s">
        <v>6201</v>
      </c>
      <c r="C1306" s="6" t="s">
        <v>6194</v>
      </c>
      <c r="D1306" s="20" t="s">
        <v>6195</v>
      </c>
      <c r="E1306" s="20" t="s">
        <v>6811</v>
      </c>
      <c r="F1306" s="20" t="s">
        <v>6196</v>
      </c>
      <c r="G1306" s="20" t="s">
        <v>6197</v>
      </c>
      <c r="H1306" s="159">
        <v>11440</v>
      </c>
      <c r="I1306" s="159">
        <v>9862.0689655172428</v>
      </c>
      <c r="J1306" s="165">
        <v>9862.0689655172428</v>
      </c>
      <c r="K1306" s="3">
        <v>0</v>
      </c>
      <c r="L1306" s="166" t="s">
        <v>6198</v>
      </c>
      <c r="N1306" s="1" t="s">
        <v>6199</v>
      </c>
      <c r="O1306" s="1" t="s">
        <v>6812</v>
      </c>
      <c r="P1306" s="1" t="s">
        <v>6813</v>
      </c>
      <c r="Q1306" s="1" t="s">
        <v>6200</v>
      </c>
      <c r="R1306" s="21">
        <v>0.16</v>
      </c>
      <c r="S1306" s="1" t="s">
        <v>6815</v>
      </c>
      <c r="Y1306" s="30"/>
      <c r="Z1306" s="24"/>
      <c r="AE1306" s="159"/>
      <c r="AI1306" s="159"/>
      <c r="AN1306" s="24"/>
      <c r="AO1306" s="24"/>
      <c r="AQ1306" s="159"/>
    </row>
    <row r="1307" spans="2:43" ht="21" customHeight="1">
      <c r="B1307" s="25" t="s">
        <v>6201</v>
      </c>
      <c r="C1307" s="6" t="s">
        <v>6194</v>
      </c>
      <c r="D1307" s="20" t="s">
        <v>6195</v>
      </c>
      <c r="E1307" s="20" t="s">
        <v>6811</v>
      </c>
      <c r="F1307" s="20" t="s">
        <v>6196</v>
      </c>
      <c r="G1307" s="20"/>
      <c r="H1307" s="159">
        <v>4920</v>
      </c>
      <c r="I1307" s="159">
        <v>4472.7299999999996</v>
      </c>
      <c r="J1307" s="165">
        <v>4472.7299999999996</v>
      </c>
      <c r="K1307" s="3">
        <v>0</v>
      </c>
      <c r="L1307" s="166" t="s">
        <v>6198</v>
      </c>
      <c r="N1307" s="1" t="s">
        <v>2474</v>
      </c>
      <c r="O1307" s="1" t="s">
        <v>6814</v>
      </c>
      <c r="P1307" s="1" t="s">
        <v>6813</v>
      </c>
      <c r="Q1307" s="1" t="s">
        <v>1902</v>
      </c>
      <c r="R1307" s="21">
        <v>0.1</v>
      </c>
      <c r="S1307" s="1" t="s">
        <v>6815</v>
      </c>
      <c r="Y1307" s="30"/>
      <c r="Z1307" s="24"/>
      <c r="AE1307" s="159"/>
      <c r="AI1307" s="159"/>
      <c r="AN1307" s="24"/>
      <c r="AO1307" s="24"/>
      <c r="AQ1307" s="159"/>
    </row>
    <row r="1308" spans="2:43" ht="21" customHeight="1">
      <c r="B1308" s="25" t="s">
        <v>6161</v>
      </c>
      <c r="C1308" s="6" t="s">
        <v>6160</v>
      </c>
      <c r="D1308" s="1" t="s">
        <v>6162</v>
      </c>
      <c r="E1308" s="18" t="s">
        <v>6163</v>
      </c>
      <c r="F1308" s="1" t="s">
        <v>6164</v>
      </c>
      <c r="G1308" s="18" t="s">
        <v>6165</v>
      </c>
      <c r="H1308" s="18">
        <v>191471</v>
      </c>
      <c r="I1308" s="18">
        <v>165061.21</v>
      </c>
      <c r="J1308" s="166"/>
      <c r="K1308" s="3">
        <f>(H1308/1.16-J1308)</f>
        <v>165061.20689655174</v>
      </c>
      <c r="L1308" s="166"/>
      <c r="M1308" s="1" t="s">
        <v>6166</v>
      </c>
      <c r="N1308" s="1" t="s">
        <v>6167</v>
      </c>
      <c r="O1308" s="1" t="s">
        <v>6170</v>
      </c>
      <c r="P1308" s="1" t="s">
        <v>6171</v>
      </c>
      <c r="Q1308" s="1" t="s">
        <v>6168</v>
      </c>
      <c r="R1308" s="21">
        <v>0.16</v>
      </c>
      <c r="S1308" s="1" t="s">
        <v>6169</v>
      </c>
      <c r="T1308" s="1" t="s">
        <v>1904</v>
      </c>
      <c r="Y1308" s="30"/>
      <c r="Z1308" s="24"/>
      <c r="AE1308" s="159"/>
      <c r="AI1308" s="159"/>
      <c r="AN1308" s="24"/>
      <c r="AO1308" s="24"/>
      <c r="AQ1308" s="159"/>
    </row>
    <row r="1309" spans="2:43" ht="21" customHeight="1">
      <c r="B1309" s="25" t="s">
        <v>6161</v>
      </c>
      <c r="C1309" s="6" t="s">
        <v>6160</v>
      </c>
      <c r="E1309" s="18"/>
      <c r="G1309" s="18"/>
      <c r="H1309" s="18">
        <v>88179</v>
      </c>
      <c r="I1309" s="18">
        <v>80162.73</v>
      </c>
      <c r="J1309" s="166"/>
      <c r="K1309" s="3">
        <f>(H1309/1.1-J1309)</f>
        <v>80162.727272727265</v>
      </c>
      <c r="L1309" s="166"/>
      <c r="N1309" s="1" t="s">
        <v>1926</v>
      </c>
      <c r="O1309" s="1" t="s">
        <v>6170</v>
      </c>
      <c r="P1309" s="1" t="s">
        <v>6131</v>
      </c>
      <c r="Q1309" s="1" t="s">
        <v>2913</v>
      </c>
      <c r="R1309" s="21">
        <v>0.1</v>
      </c>
      <c r="T1309" s="1" t="s">
        <v>1904</v>
      </c>
      <c r="Y1309" s="30"/>
      <c r="Z1309" s="24"/>
      <c r="AE1309" s="159"/>
      <c r="AI1309" s="159"/>
      <c r="AN1309" s="24"/>
      <c r="AO1309" s="24"/>
      <c r="AQ1309" s="159"/>
    </row>
    <row r="1310" spans="2:43" ht="21" customHeight="1">
      <c r="B1310" s="25" t="s">
        <v>5824</v>
      </c>
      <c r="C1310" s="6" t="s">
        <v>5820</v>
      </c>
      <c r="D1310" s="1" t="s">
        <v>5821</v>
      </c>
      <c r="E1310" s="18" t="s">
        <v>5872</v>
      </c>
      <c r="F1310" s="1" t="s">
        <v>5823</v>
      </c>
      <c r="G1310" s="1" t="s">
        <v>5822</v>
      </c>
      <c r="H1310" s="18">
        <v>460000</v>
      </c>
      <c r="I1310" s="18">
        <v>433962.26</v>
      </c>
      <c r="J1310" s="166">
        <v>289308.15999999997</v>
      </c>
      <c r="K1310" s="3">
        <f>(H1310/1.06-J1310)</f>
        <v>144654.1041509434</v>
      </c>
      <c r="L1310" s="3" t="s">
        <v>6906</v>
      </c>
      <c r="M1310" s="1" t="s">
        <v>5866</v>
      </c>
      <c r="N1310" s="1" t="s">
        <v>2706</v>
      </c>
      <c r="O1310" s="1" t="s">
        <v>5873</v>
      </c>
      <c r="P1310" s="1" t="s">
        <v>5851</v>
      </c>
      <c r="Q1310" s="1" t="s">
        <v>1929</v>
      </c>
      <c r="R1310" s="21">
        <v>0.06</v>
      </c>
      <c r="S1310" s="1" t="s">
        <v>5874</v>
      </c>
      <c r="T1310" s="1" t="s">
        <v>1904</v>
      </c>
      <c r="Y1310" s="212"/>
      <c r="Z1310" s="169"/>
      <c r="AE1310" s="159"/>
      <c r="AI1310" s="159"/>
      <c r="AN1310" s="24">
        <f t="shared" si="101"/>
        <v>0</v>
      </c>
      <c r="AO1310" s="24">
        <f>H1310-AN1310</f>
        <v>460000</v>
      </c>
      <c r="AP1310" s="212">
        <f>AN1310/H1310</f>
        <v>0</v>
      </c>
      <c r="AQ1310" s="159"/>
    </row>
    <row r="1311" spans="2:43" ht="21" customHeight="1">
      <c r="B1311" s="25" t="s">
        <v>5910</v>
      </c>
      <c r="C1311" s="6" t="s">
        <v>5820</v>
      </c>
      <c r="D1311" s="1" t="s">
        <v>5821</v>
      </c>
      <c r="E1311" s="18" t="s">
        <v>5872</v>
      </c>
      <c r="F1311" s="1" t="s">
        <v>5885</v>
      </c>
      <c r="G1311" s="1" t="s">
        <v>5886</v>
      </c>
      <c r="H1311" s="18">
        <v>37100</v>
      </c>
      <c r="I1311" s="18">
        <v>33727.269999999997</v>
      </c>
      <c r="K1311" s="3">
        <f>(H1311/1.1-J1311)</f>
        <v>33727.272727272728</v>
      </c>
      <c r="L1311" s="3"/>
      <c r="M1311" s="1" t="s">
        <v>5866</v>
      </c>
      <c r="N1311" s="18" t="s">
        <v>5877</v>
      </c>
      <c r="O1311" s="1" t="s">
        <v>5887</v>
      </c>
      <c r="P1311" s="1" t="s">
        <v>5888</v>
      </c>
      <c r="Q1311" s="1" t="s">
        <v>1929</v>
      </c>
      <c r="R1311" s="21">
        <v>0.1</v>
      </c>
      <c r="S1311" s="1" t="s">
        <v>5889</v>
      </c>
      <c r="T1311" s="1" t="s">
        <v>1904</v>
      </c>
      <c r="Y1311" s="212"/>
      <c r="Z1311" s="169"/>
      <c r="AE1311" s="159"/>
      <c r="AI1311" s="159"/>
      <c r="AN1311" s="24">
        <f t="shared" si="101"/>
        <v>0</v>
      </c>
      <c r="AO1311" s="24">
        <f>H1311-AN1311</f>
        <v>37100</v>
      </c>
      <c r="AP1311" s="212">
        <f>AN1311/H1311</f>
        <v>0</v>
      </c>
      <c r="AQ1311" s="159"/>
    </row>
    <row r="1312" spans="2:43" ht="21" customHeight="1">
      <c r="B1312" s="25" t="s">
        <v>5919</v>
      </c>
      <c r="C1312" s="6" t="s">
        <v>5911</v>
      </c>
      <c r="D1312" s="1" t="s">
        <v>5912</v>
      </c>
      <c r="E1312" s="18" t="s">
        <v>5913</v>
      </c>
      <c r="F1312" s="1" t="s">
        <v>5914</v>
      </c>
      <c r="G1312" s="1" t="s">
        <v>5915</v>
      </c>
      <c r="H1312" s="18">
        <v>101069.85</v>
      </c>
      <c r="I1312" s="18">
        <v>91881.68</v>
      </c>
      <c r="J1312" s="1">
        <v>91881.68</v>
      </c>
      <c r="K1312" s="3">
        <f>(H1312/1.1-J1312)</f>
        <v>1.8181818159064278E-3</v>
      </c>
      <c r="L1312" s="1" t="s">
        <v>6038</v>
      </c>
      <c r="M1312" s="1" t="s">
        <v>5916</v>
      </c>
      <c r="N1312" s="18" t="s">
        <v>2286</v>
      </c>
      <c r="O1312" s="1" t="s">
        <v>5917</v>
      </c>
      <c r="P1312" s="1" t="s">
        <v>5879</v>
      </c>
      <c r="Q1312" s="1" t="s">
        <v>2913</v>
      </c>
      <c r="R1312" s="21">
        <v>0.1</v>
      </c>
      <c r="S1312" s="1" t="s">
        <v>5918</v>
      </c>
      <c r="T1312" s="1" t="s">
        <v>1904</v>
      </c>
      <c r="Y1312" s="212"/>
      <c r="Z1312" s="169"/>
      <c r="AE1312" s="159"/>
      <c r="AI1312" s="159"/>
      <c r="AN1312" s="24">
        <f>Z1312+Z1317+AH1312+AL1312</f>
        <v>19550</v>
      </c>
      <c r="AO1312" s="24">
        <f>H1312-AN1312</f>
        <v>81519.850000000006</v>
      </c>
      <c r="AP1312" s="212">
        <f>AN1312/H1312</f>
        <v>0.19343058290875073</v>
      </c>
      <c r="AQ1312" s="159"/>
    </row>
    <row r="1313" spans="1:45" ht="21" customHeight="1">
      <c r="B1313" s="25" t="s">
        <v>6478</v>
      </c>
      <c r="C1313" s="6" t="s">
        <v>6477</v>
      </c>
      <c r="D1313" s="1" t="s">
        <v>6461</v>
      </c>
      <c r="E1313" s="1" t="s">
        <v>6479</v>
      </c>
      <c r="F1313" s="1" t="s">
        <v>6463</v>
      </c>
      <c r="G1313" s="1" t="s">
        <v>6462</v>
      </c>
      <c r="H1313" s="18">
        <v>2674287.1</v>
      </c>
      <c r="I1313" s="18">
        <v>2431170.09</v>
      </c>
      <c r="J1313" s="166">
        <v>2431170.09</v>
      </c>
      <c r="K1313" s="3">
        <f>(H1313/1.1-J1313)</f>
        <v>9.0909097343683243E-4</v>
      </c>
      <c r="L1313" s="1" t="s">
        <v>6583</v>
      </c>
      <c r="M1313" s="1" t="s">
        <v>2021</v>
      </c>
      <c r="N1313" s="1" t="s">
        <v>6464</v>
      </c>
      <c r="O1313" s="1" t="s">
        <v>6487</v>
      </c>
      <c r="P1313" s="1" t="s">
        <v>6473</v>
      </c>
      <c r="Q1313" s="1" t="s">
        <v>1929</v>
      </c>
      <c r="R1313" s="2">
        <v>0.1</v>
      </c>
      <c r="Y1313" s="212"/>
      <c r="Z1313" s="169"/>
      <c r="AE1313" s="159"/>
      <c r="AI1313" s="159"/>
      <c r="AN1313" s="24"/>
      <c r="AO1313" s="24"/>
      <c r="AQ1313" s="159"/>
    </row>
    <row r="1314" spans="1:45" ht="21" customHeight="1">
      <c r="B1314" s="25" t="s">
        <v>6478</v>
      </c>
      <c r="C1314" s="6" t="s">
        <v>6477</v>
      </c>
      <c r="D1314" s="1" t="s">
        <v>6461</v>
      </c>
      <c r="E1314" s="1" t="s">
        <v>6479</v>
      </c>
      <c r="F1314" s="1" t="s">
        <v>6463</v>
      </c>
      <c r="H1314" s="18">
        <v>606000</v>
      </c>
      <c r="I1314" s="18">
        <v>571698.11</v>
      </c>
      <c r="J1314" s="166">
        <v>47641.5</v>
      </c>
      <c r="K1314" s="3">
        <f>(H1314/1.06-J1314)</f>
        <v>524056.61320754711</v>
      </c>
      <c r="L1314" s="1" t="s">
        <v>6945</v>
      </c>
      <c r="M1314" s="1" t="s">
        <v>2021</v>
      </c>
      <c r="N1314" s="1" t="s">
        <v>6464</v>
      </c>
      <c r="O1314" s="1" t="s">
        <v>6487</v>
      </c>
      <c r="P1314" s="1" t="s">
        <v>6473</v>
      </c>
      <c r="Q1314" s="1" t="s">
        <v>1929</v>
      </c>
      <c r="R1314" s="2">
        <v>0.06</v>
      </c>
      <c r="Y1314" s="212"/>
      <c r="Z1314" s="169"/>
      <c r="AE1314" s="159"/>
      <c r="AI1314" s="159"/>
      <c r="AN1314" s="24"/>
      <c r="AO1314" s="24"/>
      <c r="AQ1314" s="159"/>
    </row>
    <row r="1315" spans="1:45" ht="21" customHeight="1">
      <c r="B1315" s="25" t="s">
        <v>6203</v>
      </c>
      <c r="C1315" s="6" t="s">
        <v>6202</v>
      </c>
      <c r="D1315" s="20" t="s">
        <v>6204</v>
      </c>
      <c r="E1315" s="103" t="s">
        <v>6848</v>
      </c>
      <c r="F1315" s="20" t="s">
        <v>6205</v>
      </c>
      <c r="G1315" s="20" t="s">
        <v>6206</v>
      </c>
      <c r="H1315" s="159">
        <v>23110</v>
      </c>
      <c r="I1315" s="159">
        <v>19922.41</v>
      </c>
      <c r="J1315" s="165">
        <v>19922.41</v>
      </c>
      <c r="K1315" s="3">
        <v>0</v>
      </c>
      <c r="L1315" s="1" t="s">
        <v>6903</v>
      </c>
      <c r="M1315" s="1" t="s">
        <v>6901</v>
      </c>
      <c r="N1315" s="18" t="s">
        <v>6207</v>
      </c>
      <c r="O1315" s="1" t="s">
        <v>6850</v>
      </c>
      <c r="P1315" s="1" t="s">
        <v>6759</v>
      </c>
      <c r="Q1315" s="1" t="s">
        <v>6200</v>
      </c>
      <c r="R1315" s="21">
        <v>0.16</v>
      </c>
      <c r="S1315" s="1" t="s">
        <v>6851</v>
      </c>
      <c r="Y1315" s="212"/>
      <c r="Z1315" s="169"/>
      <c r="AE1315" s="159"/>
      <c r="AI1315" s="159"/>
      <c r="AN1315" s="24"/>
      <c r="AO1315" s="24"/>
      <c r="AQ1315" s="159"/>
    </row>
    <row r="1316" spans="1:45" ht="21" customHeight="1">
      <c r="B1316" s="25" t="s">
        <v>6203</v>
      </c>
      <c r="C1316" s="6" t="s">
        <v>6202</v>
      </c>
      <c r="D1316" s="20" t="s">
        <v>6204</v>
      </c>
      <c r="E1316" s="103" t="s">
        <v>6849</v>
      </c>
      <c r="F1316" s="20" t="s">
        <v>6205</v>
      </c>
      <c r="G1316" s="20"/>
      <c r="H1316" s="159">
        <v>7350</v>
      </c>
      <c r="I1316" s="159">
        <v>6681.82</v>
      </c>
      <c r="J1316" s="165">
        <v>6681.82</v>
      </c>
      <c r="K1316" s="3">
        <v>0</v>
      </c>
      <c r="L1316" s="1">
        <v>2018.8</v>
      </c>
      <c r="M1316" s="1" t="s">
        <v>6901</v>
      </c>
      <c r="N1316" s="18" t="s">
        <v>2474</v>
      </c>
      <c r="O1316" s="1" t="s">
        <v>6850</v>
      </c>
      <c r="P1316" s="1" t="s">
        <v>6759</v>
      </c>
      <c r="Q1316" s="1" t="s">
        <v>1902</v>
      </c>
      <c r="R1316" s="21">
        <v>0.1</v>
      </c>
      <c r="S1316" s="1" t="s">
        <v>6851</v>
      </c>
      <c r="Y1316" s="212"/>
      <c r="Z1316" s="169"/>
      <c r="AE1316" s="159"/>
      <c r="AI1316" s="159"/>
      <c r="AN1316" s="24"/>
      <c r="AO1316" s="24"/>
      <c r="AQ1316" s="159"/>
    </row>
    <row r="1317" spans="1:45" ht="21" customHeight="1">
      <c r="B1317" s="25" t="s">
        <v>5673</v>
      </c>
      <c r="C1317" s="17" t="s">
        <v>5672</v>
      </c>
      <c r="D1317" s="24" t="s">
        <v>3043</v>
      </c>
      <c r="E1317" s="18"/>
      <c r="F1317" s="24" t="s">
        <v>3045</v>
      </c>
      <c r="G1317" s="20" t="s">
        <v>3044</v>
      </c>
      <c r="H1317" s="159">
        <v>19550</v>
      </c>
      <c r="I1317" s="18">
        <v>18443.400000000001</v>
      </c>
      <c r="K1317" s="3">
        <f>(H1317/1.06-J1317)</f>
        <v>18443.396226415094</v>
      </c>
      <c r="N1317" s="24" t="s">
        <v>2012</v>
      </c>
      <c r="Q1317" s="1" t="s">
        <v>2913</v>
      </c>
      <c r="R1317" s="2">
        <v>0.06</v>
      </c>
      <c r="T1317" s="1" t="s">
        <v>1904</v>
      </c>
      <c r="Y1317" s="212">
        <v>1</v>
      </c>
      <c r="Z1317" s="24">
        <v>19550</v>
      </c>
      <c r="AA1317" s="20">
        <v>2018.5</v>
      </c>
      <c r="AE1317" s="159"/>
      <c r="AI1317" s="159"/>
      <c r="AN1317" s="24">
        <f>Z1317+Z1322+AH1317+AL1317</f>
        <v>19550</v>
      </c>
      <c r="AO1317" s="24">
        <f>H1317-AN1317</f>
        <v>0</v>
      </c>
      <c r="AP1317" s="212">
        <f>AN1317/H1317</f>
        <v>1</v>
      </c>
      <c r="AQ1317" s="159"/>
    </row>
    <row r="1318" spans="1:45" ht="21" customHeight="1">
      <c r="B1318" s="25" t="s">
        <v>6760</v>
      </c>
      <c r="C1318" s="17" t="s">
        <v>6761</v>
      </c>
      <c r="D1318" s="24" t="s">
        <v>6902</v>
      </c>
      <c r="E1318" s="18" t="s">
        <v>6762</v>
      </c>
      <c r="F1318" s="24" t="s">
        <v>6763</v>
      </c>
      <c r="G1318" s="20" t="s">
        <v>6764</v>
      </c>
      <c r="H1318" s="159">
        <v>62853</v>
      </c>
      <c r="I1318" s="18">
        <v>54183.62</v>
      </c>
      <c r="M1318" s="1" t="s">
        <v>5817</v>
      </c>
      <c r="N1318" s="24" t="s">
        <v>6765</v>
      </c>
      <c r="O1318" s="1" t="s">
        <v>6767</v>
      </c>
      <c r="P1318" s="1" t="s">
        <v>6759</v>
      </c>
      <c r="Q1318" s="1" t="s">
        <v>6766</v>
      </c>
      <c r="R1318" s="2">
        <v>0.16</v>
      </c>
      <c r="S1318" s="1" t="s">
        <v>6768</v>
      </c>
      <c r="Y1318" s="212"/>
      <c r="Z1318" s="24"/>
      <c r="AE1318" s="159"/>
      <c r="AI1318" s="159"/>
      <c r="AN1318" s="24"/>
      <c r="AO1318" s="24"/>
      <c r="AQ1318" s="159"/>
    </row>
    <row r="1319" spans="1:45" ht="21" customHeight="1">
      <c r="B1319" s="25" t="s">
        <v>6760</v>
      </c>
      <c r="C1319" s="17" t="s">
        <v>6761</v>
      </c>
      <c r="D1319" s="24" t="s">
        <v>6902</v>
      </c>
      <c r="E1319" s="18" t="s">
        <v>6762</v>
      </c>
      <c r="F1319" s="24" t="s">
        <v>6763</v>
      </c>
      <c r="G1319" s="20"/>
      <c r="H1319" s="159">
        <v>14998</v>
      </c>
      <c r="I1319" s="18">
        <v>13634.54</v>
      </c>
      <c r="M1319" s="1" t="s">
        <v>5817</v>
      </c>
      <c r="N1319" s="24" t="s">
        <v>6765</v>
      </c>
      <c r="O1319" s="1" t="s">
        <v>6767</v>
      </c>
      <c r="P1319" s="1" t="s">
        <v>6759</v>
      </c>
      <c r="Q1319" s="1" t="s">
        <v>6766</v>
      </c>
      <c r="R1319" s="2">
        <v>0.1</v>
      </c>
      <c r="S1319" s="1" t="s">
        <v>6768</v>
      </c>
      <c r="Y1319" s="212"/>
      <c r="Z1319" s="24"/>
      <c r="AE1319" s="159"/>
      <c r="AI1319" s="159"/>
      <c r="AN1319" s="24"/>
      <c r="AO1319" s="24"/>
      <c r="AQ1319" s="159"/>
    </row>
    <row r="1320" spans="1:45" ht="21" customHeight="1">
      <c r="B1320" s="25" t="s">
        <v>6153</v>
      </c>
      <c r="C1320" s="6" t="s">
        <v>6419</v>
      </c>
      <c r="D1320" s="1" t="s">
        <v>6420</v>
      </c>
      <c r="E1320" s="18" t="s">
        <v>6421</v>
      </c>
      <c r="F1320" s="1" t="s">
        <v>6155</v>
      </c>
      <c r="G1320" s="1" t="s">
        <v>6157</v>
      </c>
      <c r="H1320" s="18">
        <v>80248.179999999993</v>
      </c>
      <c r="I1320" s="18">
        <v>72952.89</v>
      </c>
      <c r="J1320" s="3">
        <v>72952.89</v>
      </c>
      <c r="K1320" s="3">
        <f>(H1320/1.1-J1320)</f>
        <v>9.0909090067725629E-4</v>
      </c>
      <c r="L1320" s="166">
        <v>2018.9</v>
      </c>
      <c r="M1320" s="1" t="s">
        <v>2021</v>
      </c>
      <c r="N1320" s="1" t="s">
        <v>2286</v>
      </c>
      <c r="O1320" s="1" t="s">
        <v>6140</v>
      </c>
      <c r="P1320" s="1" t="s">
        <v>6131</v>
      </c>
      <c r="Q1320" s="1" t="s">
        <v>1929</v>
      </c>
      <c r="R1320" s="21">
        <v>0.1</v>
      </c>
      <c r="S1320" s="1" t="s">
        <v>6158</v>
      </c>
      <c r="Y1320" s="30"/>
      <c r="Z1320" s="24"/>
      <c r="AE1320" s="159"/>
      <c r="AI1320" s="159"/>
      <c r="AN1320" s="24">
        <f>Z1320+Z1289+AH1320+AL1320</f>
        <v>0</v>
      </c>
      <c r="AO1320" s="24">
        <f>H1320-AN1320</f>
        <v>80248.179999999993</v>
      </c>
      <c r="AP1320" s="212">
        <f>AN1320/H1320</f>
        <v>0</v>
      </c>
      <c r="AQ1320" s="159"/>
    </row>
    <row r="1321" spans="1:45" ht="21" customHeight="1">
      <c r="B1321" s="25" t="s">
        <v>6154</v>
      </c>
      <c r="C1321" s="6" t="s">
        <v>6419</v>
      </c>
      <c r="D1321" s="1" t="s">
        <v>6420</v>
      </c>
      <c r="E1321" s="18" t="s">
        <v>6421</v>
      </c>
      <c r="F1321" s="1" t="s">
        <v>6156</v>
      </c>
      <c r="G1321" s="1" t="s">
        <v>6159</v>
      </c>
      <c r="H1321" s="18">
        <v>72729.73</v>
      </c>
      <c r="I1321" s="18">
        <v>62698.04</v>
      </c>
      <c r="J1321" s="166">
        <v>62698.04</v>
      </c>
      <c r="K1321" s="3">
        <f>(H1321/1.16-J1321)</f>
        <v>3.1034482744871639E-3</v>
      </c>
      <c r="L1321" s="166">
        <v>2018.9</v>
      </c>
      <c r="M1321" s="1" t="s">
        <v>2021</v>
      </c>
      <c r="N1321" s="1" t="s">
        <v>2286</v>
      </c>
      <c r="O1321" s="1" t="s">
        <v>6140</v>
      </c>
      <c r="P1321" s="1" t="s">
        <v>6131</v>
      </c>
      <c r="Q1321" s="1" t="s">
        <v>1929</v>
      </c>
      <c r="R1321" s="21">
        <v>0.16</v>
      </c>
      <c r="S1321" s="1" t="s">
        <v>6158</v>
      </c>
      <c r="Y1321" s="30"/>
      <c r="Z1321" s="24"/>
      <c r="AE1321" s="159"/>
      <c r="AI1321" s="159"/>
      <c r="AN1321" s="24">
        <f>Z1321+Z1290+AH1321+AL1321</f>
        <v>0</v>
      </c>
      <c r="AO1321" s="24">
        <f>H1321-AN1321</f>
        <v>72729.73</v>
      </c>
      <c r="AP1321" s="212">
        <f>AN1321/H1321</f>
        <v>0</v>
      </c>
      <c r="AQ1321" s="159"/>
    </row>
    <row r="1322" spans="1:45" ht="21" customHeight="1">
      <c r="B1322" s="25" t="s">
        <v>5998</v>
      </c>
      <c r="C1322" s="17" t="s">
        <v>5999</v>
      </c>
      <c r="D1322" s="24" t="s">
        <v>6000</v>
      </c>
      <c r="E1322" s="18" t="s">
        <v>6001</v>
      </c>
      <c r="F1322" s="24" t="s">
        <v>6002</v>
      </c>
      <c r="G1322" s="20" t="s">
        <v>6003</v>
      </c>
      <c r="H1322" s="159">
        <v>1003400</v>
      </c>
      <c r="I1322" s="18">
        <v>865000</v>
      </c>
      <c r="J1322" s="3">
        <v>259500</v>
      </c>
      <c r="K1322" s="3">
        <f>(H1322/1.16-J1322)</f>
        <v>605500.00000000012</v>
      </c>
      <c r="L1322" s="1" t="s">
        <v>6177</v>
      </c>
      <c r="M1322" s="1" t="s">
        <v>2021</v>
      </c>
      <c r="N1322" s="24" t="s">
        <v>6004</v>
      </c>
      <c r="O1322" s="1" t="s">
        <v>6006</v>
      </c>
      <c r="P1322" s="1" t="s">
        <v>5996</v>
      </c>
      <c r="Q1322" s="1" t="s">
        <v>1929</v>
      </c>
      <c r="R1322" s="2">
        <v>0.16</v>
      </c>
      <c r="S1322" s="1" t="s">
        <v>6005</v>
      </c>
      <c r="T1322" s="1" t="s">
        <v>1904</v>
      </c>
      <c r="Y1322" s="212"/>
      <c r="Z1322" s="24"/>
      <c r="AE1322" s="159"/>
      <c r="AI1322" s="159"/>
      <c r="AN1322" s="24">
        <f t="shared" si="101"/>
        <v>0</v>
      </c>
      <c r="AO1322" s="24">
        <f>H1322-AN1322</f>
        <v>1003400</v>
      </c>
      <c r="AP1322" s="212">
        <f>AN1322/H1322</f>
        <v>0</v>
      </c>
      <c r="AQ1322" s="159"/>
    </row>
    <row r="1323" spans="1:45" ht="21" customHeight="1">
      <c r="B1323" s="25" t="s">
        <v>5998</v>
      </c>
      <c r="C1323" s="17" t="s">
        <v>5999</v>
      </c>
      <c r="D1323" s="24" t="s">
        <v>6000</v>
      </c>
      <c r="E1323" s="18" t="s">
        <v>6001</v>
      </c>
      <c r="F1323" s="24" t="s">
        <v>6002</v>
      </c>
      <c r="G1323" s="20" t="s">
        <v>6003</v>
      </c>
      <c r="H1323" s="159">
        <v>69200</v>
      </c>
      <c r="I1323" s="18">
        <v>65283.018867924526</v>
      </c>
      <c r="J1323" s="3">
        <v>19584.91</v>
      </c>
      <c r="K1323" s="3">
        <f>(H1323/1.06-J1323)</f>
        <v>45698.108867924529</v>
      </c>
      <c r="L1323" s="1" t="s">
        <v>6176</v>
      </c>
      <c r="M1323" s="1" t="s">
        <v>2021</v>
      </c>
      <c r="N1323" s="24" t="s">
        <v>6004</v>
      </c>
      <c r="O1323" s="1" t="s">
        <v>6006</v>
      </c>
      <c r="P1323" s="1" t="s">
        <v>5995</v>
      </c>
      <c r="Q1323" s="1" t="s">
        <v>1929</v>
      </c>
      <c r="R1323" s="2">
        <v>0.06</v>
      </c>
      <c r="S1323" s="1" t="s">
        <v>6005</v>
      </c>
      <c r="T1323" s="1" t="s">
        <v>1904</v>
      </c>
      <c r="Y1323" s="212"/>
      <c r="Z1323" s="24"/>
      <c r="AE1323" s="159"/>
      <c r="AI1323" s="159"/>
      <c r="AN1323" s="24">
        <f>Z1323+Z1332+AH1323+AL1323</f>
        <v>0</v>
      </c>
      <c r="AO1323" s="24">
        <f>H1323-AN1323</f>
        <v>69200</v>
      </c>
      <c r="AP1323" s="212">
        <f>AN1323/H1323</f>
        <v>0</v>
      </c>
      <c r="AQ1323" s="159"/>
    </row>
    <row r="1324" spans="1:45" ht="21" customHeight="1">
      <c r="B1324" s="25" t="s">
        <v>6238</v>
      </c>
      <c r="C1324" s="17" t="s">
        <v>5999</v>
      </c>
      <c r="D1324" s="24" t="s">
        <v>6000</v>
      </c>
      <c r="E1324" s="18" t="s">
        <v>6001</v>
      </c>
      <c r="F1324" s="24" t="s">
        <v>6236</v>
      </c>
      <c r="G1324" s="20" t="s">
        <v>6237</v>
      </c>
      <c r="H1324" s="159">
        <v>190480</v>
      </c>
      <c r="I1324" s="18">
        <v>179698.11</v>
      </c>
      <c r="K1324" s="3">
        <f>(H1324/1.06-J1324)</f>
        <v>179698.11320754717</v>
      </c>
      <c r="M1324" s="1" t="s">
        <v>2021</v>
      </c>
      <c r="N1324" s="24" t="s">
        <v>2165</v>
      </c>
      <c r="O1324" s="1" t="s">
        <v>6239</v>
      </c>
      <c r="P1324" s="1" t="s">
        <v>6240</v>
      </c>
      <c r="Q1324" s="1" t="s">
        <v>1929</v>
      </c>
      <c r="R1324" s="2">
        <v>0.06</v>
      </c>
      <c r="S1324" s="1" t="s">
        <v>6241</v>
      </c>
      <c r="Y1324" s="212"/>
      <c r="Z1324" s="24"/>
      <c r="AE1324" s="159"/>
      <c r="AI1324" s="159"/>
      <c r="AN1324" s="24"/>
      <c r="AO1324" s="24"/>
      <c r="AQ1324" s="159"/>
    </row>
    <row r="1325" spans="1:45" s="103" customFormat="1" ht="21" customHeight="1">
      <c r="A1325" s="18"/>
      <c r="B1325" s="25" t="s">
        <v>6231</v>
      </c>
      <c r="C1325" s="17" t="s">
        <v>6232</v>
      </c>
      <c r="D1325" s="1" t="s">
        <v>6228</v>
      </c>
      <c r="E1325" s="103" t="s">
        <v>6246</v>
      </c>
      <c r="F1325" s="1" t="s">
        <v>6230</v>
      </c>
      <c r="G1325" s="1" t="s">
        <v>6229</v>
      </c>
      <c r="H1325" s="18">
        <v>7876</v>
      </c>
      <c r="I1325" s="18">
        <v>7430.19</v>
      </c>
      <c r="J1325" s="166">
        <v>7430.19</v>
      </c>
      <c r="K1325" s="3">
        <f>(H1325/1.06-J1325)</f>
        <v>-1.3207547171987244E-3</v>
      </c>
      <c r="L1325" s="1">
        <v>2018.8</v>
      </c>
      <c r="M1325" s="1" t="s">
        <v>6247</v>
      </c>
      <c r="N1325" s="1" t="s">
        <v>6233</v>
      </c>
      <c r="O1325" s="1" t="s">
        <v>6248</v>
      </c>
      <c r="P1325" s="1" t="s">
        <v>6240</v>
      </c>
      <c r="Q1325" s="1" t="s">
        <v>6234</v>
      </c>
      <c r="R1325" s="2">
        <v>0.06</v>
      </c>
      <c r="S1325" s="1" t="s">
        <v>6249</v>
      </c>
      <c r="T1325" s="1"/>
      <c r="U1325" s="1"/>
      <c r="V1325" s="1"/>
      <c r="W1325" s="1"/>
      <c r="X1325" s="20"/>
      <c r="Y1325" s="212"/>
      <c r="Z1325" s="24"/>
      <c r="AA1325" s="20"/>
      <c r="AB1325" s="20"/>
      <c r="AC1325" s="212"/>
      <c r="AD1325" s="24"/>
      <c r="AE1325" s="159"/>
      <c r="AF1325" s="20"/>
      <c r="AG1325" s="212"/>
      <c r="AH1325" s="24"/>
      <c r="AI1325" s="159"/>
      <c r="AJ1325" s="20"/>
      <c r="AK1325" s="20"/>
      <c r="AL1325" s="20"/>
      <c r="AM1325" s="20"/>
      <c r="AN1325" s="24"/>
      <c r="AO1325" s="24"/>
      <c r="AP1325" s="212"/>
      <c r="AQ1325" s="159"/>
      <c r="AR1325" s="20"/>
      <c r="AS1325" s="20"/>
    </row>
    <row r="1326" spans="1:45" s="103" customFormat="1" ht="21" customHeight="1">
      <c r="A1326" s="18"/>
      <c r="B1326" s="25" t="s">
        <v>6650</v>
      </c>
      <c r="C1326" s="17" t="s">
        <v>6642</v>
      </c>
      <c r="D1326" s="1" t="s">
        <v>6651</v>
      </c>
      <c r="E1326" s="1" t="s">
        <v>6652</v>
      </c>
      <c r="F1326" s="1" t="s">
        <v>6653</v>
      </c>
      <c r="G1326" s="1" t="s">
        <v>6654</v>
      </c>
      <c r="H1326" s="18">
        <v>12029.2</v>
      </c>
      <c r="I1326" s="18">
        <v>10370</v>
      </c>
      <c r="J1326" s="166"/>
      <c r="K1326" s="3">
        <f>(H1326/1.16-J1326)</f>
        <v>10370.000000000002</v>
      </c>
      <c r="L1326" s="1"/>
      <c r="M1326" s="1" t="s">
        <v>6637</v>
      </c>
      <c r="N1326" s="1" t="s">
        <v>6655</v>
      </c>
      <c r="O1326" s="1" t="s">
        <v>6656</v>
      </c>
      <c r="P1326" s="1" t="s">
        <v>6596</v>
      </c>
      <c r="Q1326" s="1" t="s">
        <v>6649</v>
      </c>
      <c r="R1326" s="2">
        <v>0.16</v>
      </c>
      <c r="S1326" s="1"/>
      <c r="T1326" s="1"/>
      <c r="U1326" s="1"/>
      <c r="V1326" s="1"/>
      <c r="W1326" s="1"/>
      <c r="X1326" s="20"/>
      <c r="Y1326" s="212"/>
      <c r="Z1326" s="24"/>
      <c r="AA1326" s="20"/>
      <c r="AB1326" s="20"/>
      <c r="AC1326" s="212"/>
      <c r="AD1326" s="24"/>
      <c r="AE1326" s="159"/>
      <c r="AF1326" s="20"/>
      <c r="AG1326" s="212"/>
      <c r="AH1326" s="24"/>
      <c r="AI1326" s="159"/>
      <c r="AJ1326" s="20"/>
      <c r="AK1326" s="20"/>
      <c r="AL1326" s="20"/>
      <c r="AM1326" s="20"/>
      <c r="AN1326" s="24"/>
      <c r="AO1326" s="24"/>
      <c r="AP1326" s="212"/>
      <c r="AQ1326" s="159"/>
      <c r="AR1326" s="20"/>
      <c r="AS1326" s="20"/>
    </row>
    <row r="1327" spans="1:45" s="103" customFormat="1" ht="21" customHeight="1">
      <c r="A1327" s="18"/>
      <c r="B1327" s="25" t="s">
        <v>6650</v>
      </c>
      <c r="C1327" s="17" t="s">
        <v>6642</v>
      </c>
      <c r="D1327" s="1" t="s">
        <v>6651</v>
      </c>
      <c r="E1327" s="1" t="s">
        <v>6652</v>
      </c>
      <c r="F1327" s="1" t="s">
        <v>6653</v>
      </c>
      <c r="G1327" s="1" t="s">
        <v>6654</v>
      </c>
      <c r="H1327" s="18">
        <v>6953.5</v>
      </c>
      <c r="I1327" s="18">
        <v>6321.36</v>
      </c>
      <c r="J1327" s="166"/>
      <c r="K1327" s="3">
        <f>(H1327/1.1-J1327)</f>
        <v>6321.363636363636</v>
      </c>
      <c r="L1327" s="1"/>
      <c r="M1327" s="1" t="s">
        <v>2021</v>
      </c>
      <c r="N1327" s="1" t="s">
        <v>5709</v>
      </c>
      <c r="O1327" s="1" t="s">
        <v>6550</v>
      </c>
      <c r="P1327" s="1" t="s">
        <v>6596</v>
      </c>
      <c r="Q1327" s="1" t="s">
        <v>2913</v>
      </c>
      <c r="R1327" s="2">
        <v>0.1</v>
      </c>
      <c r="S1327" s="1"/>
      <c r="T1327" s="1"/>
      <c r="U1327" s="1"/>
      <c r="V1327" s="1"/>
      <c r="W1327" s="1"/>
      <c r="X1327" s="20"/>
      <c r="Y1327" s="212"/>
      <c r="Z1327" s="24"/>
      <c r="AA1327" s="20"/>
      <c r="AB1327" s="20"/>
      <c r="AC1327" s="212"/>
      <c r="AD1327" s="24"/>
      <c r="AE1327" s="159"/>
      <c r="AF1327" s="20"/>
      <c r="AG1327" s="212"/>
      <c r="AH1327" s="24"/>
      <c r="AI1327" s="159"/>
      <c r="AJ1327" s="20"/>
      <c r="AK1327" s="20"/>
      <c r="AL1327" s="20"/>
      <c r="AM1327" s="20"/>
      <c r="AN1327" s="24"/>
      <c r="AO1327" s="24"/>
      <c r="AP1327" s="212"/>
      <c r="AQ1327" s="159"/>
      <c r="AR1327" s="20"/>
      <c r="AS1327" s="20"/>
    </row>
    <row r="1328" spans="1:45" s="103" customFormat="1" ht="21" customHeight="1">
      <c r="A1328" s="18"/>
      <c r="B1328" s="25" t="s">
        <v>6650</v>
      </c>
      <c r="C1328" s="17" t="s">
        <v>6642</v>
      </c>
      <c r="D1328" s="1" t="s">
        <v>6651</v>
      </c>
      <c r="E1328" s="1" t="s">
        <v>6652</v>
      </c>
      <c r="F1328" s="1" t="s">
        <v>6653</v>
      </c>
      <c r="G1328" s="1" t="s">
        <v>6654</v>
      </c>
      <c r="H1328" s="18">
        <v>4775.3</v>
      </c>
      <c r="I1328" s="18">
        <v>4505</v>
      </c>
      <c r="J1328" s="166"/>
      <c r="K1328" s="3">
        <f>(H1328/1.06-J1328)</f>
        <v>4505</v>
      </c>
      <c r="L1328" s="1"/>
      <c r="M1328" s="1" t="s">
        <v>2021</v>
      </c>
      <c r="N1328" s="1" t="s">
        <v>5709</v>
      </c>
      <c r="O1328" s="1" t="s">
        <v>6550</v>
      </c>
      <c r="P1328" s="1" t="s">
        <v>6596</v>
      </c>
      <c r="Q1328" s="1" t="s">
        <v>2913</v>
      </c>
      <c r="R1328" s="2">
        <v>0.06</v>
      </c>
      <c r="S1328" s="1"/>
      <c r="T1328" s="1"/>
      <c r="U1328" s="1"/>
      <c r="V1328" s="1"/>
      <c r="W1328" s="1"/>
      <c r="X1328" s="20"/>
      <c r="Y1328" s="212"/>
      <c r="Z1328" s="24"/>
      <c r="AA1328" s="20"/>
      <c r="AB1328" s="20"/>
      <c r="AC1328" s="212"/>
      <c r="AD1328" s="24"/>
      <c r="AE1328" s="159"/>
      <c r="AF1328" s="20"/>
      <c r="AG1328" s="212"/>
      <c r="AH1328" s="24"/>
      <c r="AI1328" s="159"/>
      <c r="AJ1328" s="20"/>
      <c r="AK1328" s="20"/>
      <c r="AL1328" s="20"/>
      <c r="AM1328" s="20"/>
      <c r="AN1328" s="24"/>
      <c r="AO1328" s="24"/>
      <c r="AP1328" s="212"/>
      <c r="AQ1328" s="159"/>
      <c r="AR1328" s="20"/>
      <c r="AS1328" s="20"/>
    </row>
    <row r="1329" spans="1:45" s="103" customFormat="1" ht="21" customHeight="1">
      <c r="A1329" s="18"/>
      <c r="B1329" s="25" t="s">
        <v>6641</v>
      </c>
      <c r="C1329" s="17" t="s">
        <v>6643</v>
      </c>
      <c r="D1329" s="1" t="s">
        <v>6644</v>
      </c>
      <c r="E1329" s="1" t="s">
        <v>6645</v>
      </c>
      <c r="F1329" s="1" t="s">
        <v>6646</v>
      </c>
      <c r="G1329" s="1" t="s">
        <v>6647</v>
      </c>
      <c r="H1329" s="18">
        <v>8056.5</v>
      </c>
      <c r="I1329" s="18">
        <v>6945.26</v>
      </c>
      <c r="J1329" s="166"/>
      <c r="K1329" s="3">
        <f>(H1329/1.16-J1329)</f>
        <v>6945.2586206896558</v>
      </c>
      <c r="L1329" s="1"/>
      <c r="M1329" s="1" t="s">
        <v>6637</v>
      </c>
      <c r="N1329" s="1" t="s">
        <v>6648</v>
      </c>
      <c r="O1329" s="1" t="s">
        <v>6639</v>
      </c>
      <c r="P1329" s="1" t="s">
        <v>6596</v>
      </c>
      <c r="Q1329" s="1" t="s">
        <v>6649</v>
      </c>
      <c r="R1329" s="2">
        <v>0.16</v>
      </c>
      <c r="S1329" s="1"/>
      <c r="T1329" s="1"/>
      <c r="U1329" s="1"/>
      <c r="V1329" s="1"/>
      <c r="W1329" s="1"/>
      <c r="X1329" s="20"/>
      <c r="Y1329" s="212"/>
      <c r="Z1329" s="24"/>
      <c r="AA1329" s="20"/>
      <c r="AB1329" s="20"/>
      <c r="AC1329" s="212"/>
      <c r="AD1329" s="24"/>
      <c r="AE1329" s="159"/>
      <c r="AF1329" s="20"/>
      <c r="AG1329" s="212"/>
      <c r="AH1329" s="24"/>
      <c r="AI1329" s="159"/>
      <c r="AJ1329" s="20"/>
      <c r="AK1329" s="20"/>
      <c r="AL1329" s="20"/>
      <c r="AM1329" s="20"/>
      <c r="AN1329" s="24"/>
      <c r="AO1329" s="24"/>
      <c r="AP1329" s="212"/>
      <c r="AQ1329" s="159"/>
      <c r="AR1329" s="20"/>
      <c r="AS1329" s="20"/>
    </row>
    <row r="1330" spans="1:45" s="103" customFormat="1" ht="21" customHeight="1">
      <c r="A1330" s="18"/>
      <c r="B1330" s="25" t="s">
        <v>6641</v>
      </c>
      <c r="C1330" s="17" t="s">
        <v>6643</v>
      </c>
      <c r="D1330" s="1" t="s">
        <v>6644</v>
      </c>
      <c r="E1330" s="1" t="s">
        <v>6645</v>
      </c>
      <c r="F1330" s="1" t="s">
        <v>6646</v>
      </c>
      <c r="G1330" s="1"/>
      <c r="H1330" s="18">
        <v>9540</v>
      </c>
      <c r="I1330" s="18">
        <v>8672.73</v>
      </c>
      <c r="J1330" s="166"/>
      <c r="K1330" s="3">
        <f>(H1330/1.1-J1330)</f>
        <v>8672.7272727272721</v>
      </c>
      <c r="L1330" s="1"/>
      <c r="M1330" s="1" t="s">
        <v>2021</v>
      </c>
      <c r="N1330" s="1" t="s">
        <v>5713</v>
      </c>
      <c r="O1330" s="1" t="s">
        <v>6639</v>
      </c>
      <c r="P1330" s="1" t="s">
        <v>6596</v>
      </c>
      <c r="Q1330" s="1" t="s">
        <v>2913</v>
      </c>
      <c r="R1330" s="2">
        <v>0.1</v>
      </c>
      <c r="S1330" s="1"/>
      <c r="T1330" s="1"/>
      <c r="U1330" s="1"/>
      <c r="V1330" s="1"/>
      <c r="W1330" s="1"/>
      <c r="X1330" s="20"/>
      <c r="Y1330" s="212"/>
      <c r="Z1330" s="24"/>
      <c r="AA1330" s="20"/>
      <c r="AB1330" s="20"/>
      <c r="AC1330" s="212"/>
      <c r="AD1330" s="24"/>
      <c r="AE1330" s="159"/>
      <c r="AF1330" s="20"/>
      <c r="AG1330" s="212"/>
      <c r="AH1330" s="24"/>
      <c r="AI1330" s="159"/>
      <c r="AJ1330" s="20"/>
      <c r="AK1330" s="20"/>
      <c r="AL1330" s="20"/>
      <c r="AM1330" s="20"/>
      <c r="AN1330" s="24"/>
      <c r="AO1330" s="24"/>
      <c r="AP1330" s="212"/>
      <c r="AQ1330" s="159"/>
      <c r="AR1330" s="20"/>
      <c r="AS1330" s="20"/>
    </row>
    <row r="1331" spans="1:45" s="103" customFormat="1" ht="21" customHeight="1">
      <c r="A1331" s="18"/>
      <c r="B1331" s="25" t="s">
        <v>6641</v>
      </c>
      <c r="C1331" s="17" t="s">
        <v>6643</v>
      </c>
      <c r="D1331" s="1" t="s">
        <v>6644</v>
      </c>
      <c r="E1331" s="1" t="s">
        <v>6645</v>
      </c>
      <c r="F1331" s="1" t="s">
        <v>6646</v>
      </c>
      <c r="G1331" s="1"/>
      <c r="H1331" s="18">
        <v>6863.5</v>
      </c>
      <c r="I1331" s="18">
        <v>6475</v>
      </c>
      <c r="J1331" s="166"/>
      <c r="K1331" s="3">
        <f>(H1331/1.06-J1331)</f>
        <v>6475</v>
      </c>
      <c r="L1331" s="1"/>
      <c r="M1331" s="1" t="s">
        <v>2021</v>
      </c>
      <c r="N1331" s="1" t="s">
        <v>5713</v>
      </c>
      <c r="O1331" s="1" t="s">
        <v>6639</v>
      </c>
      <c r="P1331" s="1" t="s">
        <v>6596</v>
      </c>
      <c r="Q1331" s="1" t="s">
        <v>2913</v>
      </c>
      <c r="R1331" s="2">
        <v>0.06</v>
      </c>
      <c r="S1331" s="1"/>
      <c r="T1331" s="1"/>
      <c r="U1331" s="1"/>
      <c r="V1331" s="1"/>
      <c r="W1331" s="1"/>
      <c r="X1331" s="20"/>
      <c r="Y1331" s="212"/>
      <c r="Z1331" s="24"/>
      <c r="AA1331" s="20"/>
      <c r="AB1331" s="20"/>
      <c r="AC1331" s="212"/>
      <c r="AD1331" s="24"/>
      <c r="AE1331" s="159"/>
      <c r="AF1331" s="20"/>
      <c r="AG1331" s="212"/>
      <c r="AH1331" s="24"/>
      <c r="AI1331" s="159"/>
      <c r="AJ1331" s="20"/>
      <c r="AK1331" s="20"/>
      <c r="AL1331" s="20"/>
      <c r="AM1331" s="20"/>
      <c r="AN1331" s="24"/>
      <c r="AO1331" s="24"/>
      <c r="AP1331" s="212"/>
      <c r="AQ1331" s="159"/>
      <c r="AR1331" s="20"/>
      <c r="AS1331" s="20"/>
    </row>
    <row r="1332" spans="1:45" ht="21" customHeight="1">
      <c r="B1332" s="25" t="s">
        <v>5694</v>
      </c>
      <c r="C1332" s="17" t="s">
        <v>5700</v>
      </c>
      <c r="D1332" s="24"/>
      <c r="E1332" s="18"/>
      <c r="F1332" s="24" t="s">
        <v>5701</v>
      </c>
      <c r="G1332" s="20" t="s">
        <v>5707</v>
      </c>
      <c r="H1332" s="159"/>
      <c r="M1332" s="1" t="s">
        <v>5708</v>
      </c>
      <c r="N1332" s="24" t="s">
        <v>5709</v>
      </c>
      <c r="O1332" s="1" t="s">
        <v>5711</v>
      </c>
      <c r="P1332" s="1" t="s">
        <v>5688</v>
      </c>
      <c r="Q1332" s="1" t="s">
        <v>2913</v>
      </c>
      <c r="Y1332" s="212"/>
      <c r="Z1332" s="24"/>
      <c r="AE1332" s="159"/>
      <c r="AI1332" s="159"/>
      <c r="AN1332" s="24">
        <f t="shared" si="101"/>
        <v>0</v>
      </c>
      <c r="AO1332" s="24">
        <f t="shared" ref="AO1332:AO1337" si="103">H1332-AN1332</f>
        <v>0</v>
      </c>
      <c r="AP1332" s="212" t="e">
        <f t="shared" ref="AP1332:AP1337" si="104">AN1332/H1332</f>
        <v>#DIV/0!</v>
      </c>
      <c r="AQ1332" s="159"/>
    </row>
    <row r="1333" spans="1:45" ht="21" customHeight="1">
      <c r="B1333" s="25" t="s">
        <v>5695</v>
      </c>
      <c r="C1333" s="17" t="s">
        <v>5700</v>
      </c>
      <c r="D1333" s="24"/>
      <c r="E1333" s="18"/>
      <c r="F1333" s="24" t="s">
        <v>5702</v>
      </c>
      <c r="G1333" s="20" t="s">
        <v>5712</v>
      </c>
      <c r="H1333" s="159"/>
      <c r="M1333" s="1" t="s">
        <v>5708</v>
      </c>
      <c r="N1333" s="24" t="s">
        <v>5713</v>
      </c>
      <c r="O1333" s="1" t="s">
        <v>5714</v>
      </c>
      <c r="P1333" s="1" t="s">
        <v>5688</v>
      </c>
      <c r="Q1333" s="1" t="s">
        <v>2913</v>
      </c>
      <c r="Y1333" s="212"/>
      <c r="Z1333" s="24"/>
      <c r="AE1333" s="159"/>
      <c r="AI1333" s="159"/>
      <c r="AN1333" s="24">
        <f t="shared" si="101"/>
        <v>0</v>
      </c>
      <c r="AO1333" s="24">
        <f t="shared" si="103"/>
        <v>0</v>
      </c>
      <c r="AP1333" s="212" t="e">
        <f t="shared" si="104"/>
        <v>#DIV/0!</v>
      </c>
      <c r="AQ1333" s="159"/>
    </row>
    <row r="1334" spans="1:45" ht="21" customHeight="1">
      <c r="B1334" s="25" t="s">
        <v>5696</v>
      </c>
      <c r="C1334" s="17" t="s">
        <v>5700</v>
      </c>
      <c r="D1334" s="24"/>
      <c r="E1334" s="18"/>
      <c r="F1334" s="24" t="s">
        <v>5703</v>
      </c>
      <c r="G1334" s="20" t="s">
        <v>5715</v>
      </c>
      <c r="H1334" s="159"/>
      <c r="M1334" s="1" t="s">
        <v>5708</v>
      </c>
      <c r="N1334" s="24" t="s">
        <v>5716</v>
      </c>
      <c r="O1334" s="1" t="s">
        <v>5711</v>
      </c>
      <c r="P1334" s="1" t="s">
        <v>5688</v>
      </c>
      <c r="Q1334" s="1" t="s">
        <v>2913</v>
      </c>
      <c r="Y1334" s="212"/>
      <c r="Z1334" s="24"/>
      <c r="AE1334" s="159"/>
      <c r="AI1334" s="159"/>
      <c r="AN1334" s="24">
        <f t="shared" si="101"/>
        <v>0</v>
      </c>
      <c r="AO1334" s="24">
        <f t="shared" si="103"/>
        <v>0</v>
      </c>
      <c r="AP1334" s="212" t="e">
        <f t="shared" si="104"/>
        <v>#DIV/0!</v>
      </c>
      <c r="AQ1334" s="159"/>
    </row>
    <row r="1335" spans="1:45" ht="21" customHeight="1">
      <c r="B1335" s="25" t="s">
        <v>5697</v>
      </c>
      <c r="C1335" s="17" t="s">
        <v>5700</v>
      </c>
      <c r="D1335" s="24"/>
      <c r="E1335" s="18"/>
      <c r="F1335" s="24" t="s">
        <v>5704</v>
      </c>
      <c r="G1335" s="20" t="s">
        <v>5717</v>
      </c>
      <c r="H1335" s="159"/>
      <c r="M1335" s="1" t="s">
        <v>5708</v>
      </c>
      <c r="N1335" s="24" t="s">
        <v>5718</v>
      </c>
      <c r="O1335" s="1" t="s">
        <v>5710</v>
      </c>
      <c r="P1335" s="1" t="s">
        <v>5688</v>
      </c>
      <c r="Q1335" s="1" t="s">
        <v>2913</v>
      </c>
      <c r="Y1335" s="212"/>
      <c r="Z1335" s="24"/>
      <c r="AE1335" s="159"/>
      <c r="AI1335" s="159"/>
      <c r="AN1335" s="24">
        <f t="shared" si="101"/>
        <v>0</v>
      </c>
      <c r="AO1335" s="24">
        <f t="shared" si="103"/>
        <v>0</v>
      </c>
      <c r="AP1335" s="212" t="e">
        <f t="shared" si="104"/>
        <v>#DIV/0!</v>
      </c>
      <c r="AQ1335" s="159"/>
    </row>
    <row r="1336" spans="1:45" ht="21" customHeight="1">
      <c r="B1336" s="25" t="s">
        <v>5698</v>
      </c>
      <c r="C1336" s="17" t="s">
        <v>5700</v>
      </c>
      <c r="D1336" s="24"/>
      <c r="E1336" s="18"/>
      <c r="F1336" s="24" t="s">
        <v>5705</v>
      </c>
      <c r="G1336" s="20" t="s">
        <v>5719</v>
      </c>
      <c r="H1336" s="159"/>
      <c r="M1336" s="1" t="s">
        <v>5708</v>
      </c>
      <c r="N1336" s="24" t="s">
        <v>5720</v>
      </c>
      <c r="O1336" s="1" t="s">
        <v>5710</v>
      </c>
      <c r="P1336" s="1" t="s">
        <v>5688</v>
      </c>
      <c r="Q1336" s="1" t="s">
        <v>2913</v>
      </c>
      <c r="Y1336" s="212"/>
      <c r="Z1336" s="24"/>
      <c r="AE1336" s="159"/>
      <c r="AI1336" s="159"/>
      <c r="AN1336" s="24">
        <f t="shared" si="101"/>
        <v>0</v>
      </c>
      <c r="AO1336" s="24">
        <f t="shared" si="103"/>
        <v>0</v>
      </c>
      <c r="AP1336" s="212" t="e">
        <f t="shared" si="104"/>
        <v>#DIV/0!</v>
      </c>
      <c r="AQ1336" s="159"/>
    </row>
    <row r="1337" spans="1:45" ht="21" customHeight="1">
      <c r="B1337" s="25" t="s">
        <v>5699</v>
      </c>
      <c r="C1337" s="17" t="s">
        <v>5700</v>
      </c>
      <c r="D1337" s="24"/>
      <c r="E1337" s="18"/>
      <c r="F1337" s="24" t="s">
        <v>5706</v>
      </c>
      <c r="G1337" s="20" t="s">
        <v>5721</v>
      </c>
      <c r="H1337" s="159"/>
      <c r="M1337" s="1" t="s">
        <v>5708</v>
      </c>
      <c r="N1337" s="24" t="s">
        <v>5722</v>
      </c>
      <c r="O1337" s="1" t="s">
        <v>5710</v>
      </c>
      <c r="P1337" s="1" t="s">
        <v>5688</v>
      </c>
      <c r="Q1337" s="1" t="s">
        <v>2913</v>
      </c>
      <c r="Y1337" s="212"/>
      <c r="Z1337" s="24"/>
      <c r="AE1337" s="159"/>
      <c r="AI1337" s="159"/>
      <c r="AN1337" s="24">
        <f>Z1337+Z1355+AH1337+AL1337</f>
        <v>0</v>
      </c>
      <c r="AO1337" s="24">
        <f t="shared" si="103"/>
        <v>0</v>
      </c>
      <c r="AP1337" s="212" t="e">
        <f t="shared" si="104"/>
        <v>#DIV/0!</v>
      </c>
      <c r="AQ1337" s="159"/>
    </row>
    <row r="1338" spans="1:45" ht="21" customHeight="1">
      <c r="B1338" s="25" t="s">
        <v>6584</v>
      </c>
      <c r="C1338" s="17" t="s">
        <v>5700</v>
      </c>
      <c r="D1338" s="24"/>
      <c r="E1338" s="18"/>
      <c r="F1338" s="24" t="s">
        <v>6589</v>
      </c>
      <c r="G1338" s="20" t="s">
        <v>6594</v>
      </c>
      <c r="H1338" s="159"/>
      <c r="M1338" s="1" t="s">
        <v>5708</v>
      </c>
      <c r="N1338" s="24" t="s">
        <v>3841</v>
      </c>
      <c r="O1338" s="1" t="s">
        <v>6595</v>
      </c>
      <c r="P1338" s="1" t="s">
        <v>6596</v>
      </c>
      <c r="Q1338" s="1" t="s">
        <v>5708</v>
      </c>
      <c r="Y1338" s="212"/>
      <c r="Z1338" s="24"/>
      <c r="AE1338" s="159"/>
      <c r="AI1338" s="159"/>
      <c r="AN1338" s="24"/>
      <c r="AO1338" s="24"/>
      <c r="AQ1338" s="159"/>
    </row>
    <row r="1339" spans="1:45" ht="21" customHeight="1">
      <c r="B1339" s="25" t="s">
        <v>6585</v>
      </c>
      <c r="C1339" s="17" t="s">
        <v>5700</v>
      </c>
      <c r="D1339" s="24"/>
      <c r="E1339" s="18"/>
      <c r="F1339" s="24" t="s">
        <v>6590</v>
      </c>
      <c r="G1339" s="20" t="s">
        <v>6598</v>
      </c>
      <c r="H1339" s="159"/>
      <c r="M1339" s="1" t="s">
        <v>5708</v>
      </c>
      <c r="N1339" s="24" t="s">
        <v>6597</v>
      </c>
      <c r="O1339" s="1" t="s">
        <v>6595</v>
      </c>
      <c r="P1339" s="1" t="s">
        <v>6596</v>
      </c>
      <c r="Q1339" s="1" t="s">
        <v>5708</v>
      </c>
      <c r="Y1339" s="212"/>
      <c r="Z1339" s="24"/>
      <c r="AE1339" s="159"/>
      <c r="AI1339" s="159"/>
      <c r="AN1339" s="24"/>
      <c r="AO1339" s="24"/>
      <c r="AQ1339" s="159"/>
    </row>
    <row r="1340" spans="1:45" ht="21" customHeight="1">
      <c r="B1340" s="25" t="s">
        <v>6586</v>
      </c>
      <c r="C1340" s="17" t="s">
        <v>5700</v>
      </c>
      <c r="D1340" s="24"/>
      <c r="E1340" s="18"/>
      <c r="F1340" s="24" t="s">
        <v>6591</v>
      </c>
      <c r="G1340" s="20" t="s">
        <v>6599</v>
      </c>
      <c r="H1340" s="159"/>
      <c r="M1340" s="1" t="s">
        <v>5708</v>
      </c>
      <c r="N1340" s="24" t="s">
        <v>1986</v>
      </c>
      <c r="O1340" s="1" t="s">
        <v>6595</v>
      </c>
      <c r="P1340" s="1" t="s">
        <v>6596</v>
      </c>
      <c r="Q1340" s="1" t="s">
        <v>5708</v>
      </c>
      <c r="Y1340" s="212"/>
      <c r="Z1340" s="24"/>
      <c r="AE1340" s="159"/>
      <c r="AI1340" s="159"/>
      <c r="AN1340" s="24"/>
      <c r="AO1340" s="24"/>
      <c r="AQ1340" s="159"/>
    </row>
    <row r="1341" spans="1:45" ht="21" customHeight="1">
      <c r="B1341" s="25" t="s">
        <v>6587</v>
      </c>
      <c r="C1341" s="17" t="s">
        <v>5700</v>
      </c>
      <c r="D1341" s="24"/>
      <c r="E1341" s="18"/>
      <c r="F1341" s="24" t="s">
        <v>6592</v>
      </c>
      <c r="G1341" s="20" t="s">
        <v>6601</v>
      </c>
      <c r="H1341" s="159"/>
      <c r="M1341" s="1" t="s">
        <v>5708</v>
      </c>
      <c r="N1341" s="24" t="s">
        <v>6600</v>
      </c>
      <c r="O1341" s="1" t="s">
        <v>6595</v>
      </c>
      <c r="P1341" s="1" t="s">
        <v>6596</v>
      </c>
      <c r="Q1341" s="1" t="s">
        <v>5708</v>
      </c>
      <c r="Y1341" s="212"/>
      <c r="Z1341" s="24"/>
      <c r="AE1341" s="159"/>
      <c r="AI1341" s="159"/>
      <c r="AN1341" s="24"/>
      <c r="AO1341" s="24"/>
      <c r="AQ1341" s="159"/>
    </row>
    <row r="1342" spans="1:45" ht="21" customHeight="1">
      <c r="B1342" s="25" t="s">
        <v>6588</v>
      </c>
      <c r="C1342" s="17" t="s">
        <v>5700</v>
      </c>
      <c r="D1342" s="24"/>
      <c r="E1342" s="18"/>
      <c r="F1342" s="24" t="s">
        <v>6593</v>
      </c>
      <c r="G1342" s="20" t="s">
        <v>6603</v>
      </c>
      <c r="H1342" s="159"/>
      <c r="M1342" s="1" t="s">
        <v>5708</v>
      </c>
      <c r="N1342" s="24" t="s">
        <v>6602</v>
      </c>
      <c r="O1342" s="1" t="s">
        <v>6595</v>
      </c>
      <c r="P1342" s="1" t="s">
        <v>6596</v>
      </c>
      <c r="Q1342" s="1" t="s">
        <v>5708</v>
      </c>
      <c r="Y1342" s="212"/>
      <c r="Z1342" s="24"/>
      <c r="AE1342" s="159"/>
      <c r="AI1342" s="159"/>
      <c r="AN1342" s="24"/>
      <c r="AO1342" s="24"/>
      <c r="AQ1342" s="159"/>
    </row>
    <row r="1343" spans="1:45" ht="21" customHeight="1">
      <c r="B1343" s="25" t="s">
        <v>6658</v>
      </c>
      <c r="C1343" s="17" t="s">
        <v>6657</v>
      </c>
      <c r="D1343" s="24" t="s">
        <v>6659</v>
      </c>
      <c r="E1343" s="18" t="s">
        <v>6660</v>
      </c>
      <c r="F1343" s="24" t="s">
        <v>6661</v>
      </c>
      <c r="G1343" s="20" t="s">
        <v>6662</v>
      </c>
      <c r="H1343" s="159">
        <v>14875</v>
      </c>
      <c r="I1343" s="18">
        <v>12823.28</v>
      </c>
      <c r="K1343" s="3">
        <f>(H1343/1.16-J1343)</f>
        <v>12823.275862068966</v>
      </c>
      <c r="M1343" s="1" t="s">
        <v>6663</v>
      </c>
      <c r="N1343" s="24" t="s">
        <v>6460</v>
      </c>
      <c r="O1343" s="1" t="s">
        <v>6639</v>
      </c>
      <c r="P1343" s="1" t="s">
        <v>6596</v>
      </c>
      <c r="Q1343" s="1" t="s">
        <v>6649</v>
      </c>
      <c r="R1343" s="2">
        <v>0.16</v>
      </c>
      <c r="Y1343" s="212"/>
      <c r="Z1343" s="24"/>
      <c r="AE1343" s="159"/>
      <c r="AI1343" s="159"/>
      <c r="AN1343" s="24"/>
      <c r="AO1343" s="24"/>
      <c r="AQ1343" s="159"/>
    </row>
    <row r="1344" spans="1:45" ht="21" customHeight="1">
      <c r="B1344" s="25" t="s">
        <v>6658</v>
      </c>
      <c r="C1344" s="17" t="s">
        <v>6657</v>
      </c>
      <c r="D1344" s="24" t="s">
        <v>6659</v>
      </c>
      <c r="E1344" s="18" t="s">
        <v>6660</v>
      </c>
      <c r="F1344" s="24" t="s">
        <v>6661</v>
      </c>
      <c r="G1344" s="20"/>
      <c r="H1344" s="159">
        <v>25075</v>
      </c>
      <c r="I1344" s="18">
        <v>22795.45</v>
      </c>
      <c r="K1344" s="3">
        <f>(H1344/1.1-J1344)</f>
        <v>22795.454545454544</v>
      </c>
      <c r="M1344" s="1" t="s">
        <v>2021</v>
      </c>
      <c r="N1344" s="24" t="s">
        <v>5716</v>
      </c>
      <c r="O1344" s="1" t="s">
        <v>6639</v>
      </c>
      <c r="P1344" s="1" t="s">
        <v>6596</v>
      </c>
      <c r="Q1344" s="1" t="s">
        <v>2913</v>
      </c>
      <c r="R1344" s="2">
        <v>0.1</v>
      </c>
      <c r="Y1344" s="212"/>
      <c r="Z1344" s="24"/>
      <c r="AE1344" s="159"/>
      <c r="AI1344" s="159"/>
      <c r="AN1344" s="24"/>
      <c r="AO1344" s="24"/>
      <c r="AQ1344" s="159"/>
    </row>
    <row r="1345" spans="1:45" ht="21" customHeight="1">
      <c r="B1345" s="25" t="s">
        <v>6476</v>
      </c>
      <c r="C1345" s="17" t="s">
        <v>6467</v>
      </c>
      <c r="D1345" s="24" t="s">
        <v>6468</v>
      </c>
      <c r="E1345" s="18" t="s">
        <v>6469</v>
      </c>
      <c r="F1345" s="24" t="s">
        <v>6470</v>
      </c>
      <c r="G1345" s="20" t="s">
        <v>6471</v>
      </c>
      <c r="H1345" s="159">
        <v>139174</v>
      </c>
      <c r="I1345" s="18">
        <v>119977.59</v>
      </c>
      <c r="J1345" s="166">
        <v>119977.59</v>
      </c>
      <c r="K1345" s="3">
        <f>(H1345/1.16-J1345)</f>
        <v>-3.7931034312350675E-3</v>
      </c>
      <c r="L1345" s="1">
        <v>2018.9</v>
      </c>
      <c r="M1345" s="1" t="s">
        <v>6474</v>
      </c>
      <c r="N1345" s="1" t="s">
        <v>4528</v>
      </c>
      <c r="O1345" s="1" t="s">
        <v>6472</v>
      </c>
      <c r="P1345" s="1" t="s">
        <v>6473</v>
      </c>
      <c r="Q1345" s="1" t="s">
        <v>1929</v>
      </c>
      <c r="R1345" s="2">
        <v>0.16</v>
      </c>
      <c r="S1345" s="1" t="s">
        <v>6475</v>
      </c>
      <c r="Y1345" s="212"/>
      <c r="Z1345" s="24"/>
      <c r="AE1345" s="159"/>
      <c r="AI1345" s="159"/>
      <c r="AN1345" s="24"/>
      <c r="AO1345" s="24"/>
      <c r="AQ1345" s="159"/>
    </row>
    <row r="1346" spans="1:45" ht="21" customHeight="1">
      <c r="B1346" s="25" t="s">
        <v>6489</v>
      </c>
      <c r="C1346" s="17" t="s">
        <v>6467</v>
      </c>
      <c r="D1346" s="24" t="s">
        <v>6468</v>
      </c>
      <c r="E1346" s="18" t="s">
        <v>6469</v>
      </c>
      <c r="F1346" s="24" t="s">
        <v>6491</v>
      </c>
      <c r="G1346" s="20" t="s">
        <v>6492</v>
      </c>
      <c r="H1346" s="159">
        <v>324682</v>
      </c>
      <c r="I1346" s="18">
        <v>279898.28000000003</v>
      </c>
      <c r="J1346" s="166"/>
      <c r="K1346" s="3">
        <f>(H1346/1.16-J1346)</f>
        <v>279898.27586206899</v>
      </c>
      <c r="M1346" s="1" t="s">
        <v>6474</v>
      </c>
      <c r="N1346" s="1" t="s">
        <v>2012</v>
      </c>
      <c r="O1346" s="1" t="s">
        <v>6472</v>
      </c>
      <c r="P1346" s="1" t="s">
        <v>6473</v>
      </c>
      <c r="Q1346" s="1" t="s">
        <v>1929</v>
      </c>
      <c r="R1346" s="2">
        <v>0.16</v>
      </c>
      <c r="Y1346" s="212"/>
      <c r="Z1346" s="24"/>
      <c r="AE1346" s="159"/>
      <c r="AI1346" s="159"/>
      <c r="AN1346" s="24"/>
      <c r="AO1346" s="24"/>
      <c r="AQ1346" s="159"/>
    </row>
    <row r="1347" spans="1:45" ht="21" customHeight="1">
      <c r="B1347" s="25" t="s">
        <v>6489</v>
      </c>
      <c r="C1347" s="17" t="s">
        <v>6467</v>
      </c>
      <c r="D1347" s="24" t="s">
        <v>6468</v>
      </c>
      <c r="E1347" s="18" t="s">
        <v>6469</v>
      </c>
      <c r="F1347" s="24" t="s">
        <v>6491</v>
      </c>
      <c r="G1347" s="20" t="s">
        <v>6492</v>
      </c>
      <c r="H1347" s="159">
        <v>165387.95000000001</v>
      </c>
      <c r="I1347" s="18">
        <v>150352.68</v>
      </c>
      <c r="J1347" s="166"/>
      <c r="K1347" s="3">
        <f>(H1347/1.1-J1347)</f>
        <v>150352.68181818182</v>
      </c>
      <c r="M1347" s="1" t="s">
        <v>2021</v>
      </c>
      <c r="N1347" s="1" t="s">
        <v>2012</v>
      </c>
      <c r="O1347" s="1" t="s">
        <v>6472</v>
      </c>
      <c r="P1347" s="1" t="s">
        <v>6473</v>
      </c>
      <c r="Q1347" s="1" t="s">
        <v>1929</v>
      </c>
      <c r="R1347" s="2">
        <v>0.1</v>
      </c>
      <c r="Y1347" s="212"/>
      <c r="Z1347" s="24"/>
      <c r="AE1347" s="159"/>
      <c r="AI1347" s="159"/>
      <c r="AN1347" s="24"/>
      <c r="AO1347" s="24"/>
      <c r="AQ1347" s="159"/>
    </row>
    <row r="1348" spans="1:45" ht="21" customHeight="1">
      <c r="B1348" s="25" t="s">
        <v>6497</v>
      </c>
      <c r="C1348" s="17" t="s">
        <v>6947</v>
      </c>
      <c r="D1348" s="24" t="s">
        <v>6888</v>
      </c>
      <c r="E1348" s="18" t="s">
        <v>6498</v>
      </c>
      <c r="F1348" s="24" t="s">
        <v>6499</v>
      </c>
      <c r="G1348" s="20" t="s">
        <v>6500</v>
      </c>
      <c r="H1348" s="159">
        <v>8406.5</v>
      </c>
      <c r="I1348" s="18">
        <v>7246.98</v>
      </c>
      <c r="J1348" s="166"/>
      <c r="K1348" s="3">
        <f>(H1348/1.16-J1348)</f>
        <v>7246.9827586206902</v>
      </c>
      <c r="M1348" s="1" t="s">
        <v>6474</v>
      </c>
      <c r="N1348" s="1" t="s">
        <v>2012</v>
      </c>
      <c r="O1348" s="1" t="s">
        <v>6488</v>
      </c>
      <c r="P1348" s="1" t="s">
        <v>6473</v>
      </c>
      <c r="Q1348" s="1" t="s">
        <v>1929</v>
      </c>
      <c r="R1348" s="2">
        <v>0.16</v>
      </c>
      <c r="Y1348" s="212"/>
      <c r="Z1348" s="24"/>
      <c r="AE1348" s="159"/>
      <c r="AI1348" s="159"/>
      <c r="AN1348" s="24"/>
      <c r="AO1348" s="24"/>
      <c r="AQ1348" s="159"/>
    </row>
    <row r="1349" spans="1:45" s="294" customFormat="1" ht="21" customHeight="1">
      <c r="A1349" s="181"/>
      <c r="B1349" s="243" t="s">
        <v>7657</v>
      </c>
      <c r="C1349" s="187" t="s">
        <v>6947</v>
      </c>
      <c r="D1349" s="94" t="s">
        <v>6888</v>
      </c>
      <c r="E1349" s="181" t="s">
        <v>6498</v>
      </c>
      <c r="F1349" s="94" t="s">
        <v>7656</v>
      </c>
      <c r="G1349" s="89" t="s">
        <v>6500</v>
      </c>
      <c r="H1349" s="92">
        <v>21445.5</v>
      </c>
      <c r="I1349" s="181">
        <v>19100.62</v>
      </c>
      <c r="J1349" s="188"/>
      <c r="K1349" s="43"/>
      <c r="L1349" s="44"/>
      <c r="M1349" s="44" t="s">
        <v>2021</v>
      </c>
      <c r="N1349" s="44" t="s">
        <v>2012</v>
      </c>
      <c r="O1349" s="44" t="s">
        <v>7658</v>
      </c>
      <c r="P1349" s="44" t="s">
        <v>7659</v>
      </c>
      <c r="Q1349" s="44" t="s">
        <v>1929</v>
      </c>
      <c r="R1349" s="45" t="s">
        <v>7506</v>
      </c>
      <c r="S1349" s="44"/>
      <c r="T1349" s="44"/>
      <c r="U1349" s="44"/>
      <c r="V1349" s="44"/>
      <c r="W1349" s="44"/>
      <c r="X1349" s="89"/>
      <c r="Y1349" s="244"/>
      <c r="Z1349" s="94"/>
      <c r="AA1349" s="89"/>
      <c r="AB1349" s="89"/>
      <c r="AC1349" s="244"/>
      <c r="AD1349" s="94"/>
      <c r="AE1349" s="92"/>
      <c r="AF1349" s="89"/>
      <c r="AG1349" s="244"/>
      <c r="AH1349" s="94"/>
      <c r="AI1349" s="92"/>
      <c r="AJ1349" s="89"/>
      <c r="AK1349" s="89"/>
      <c r="AL1349" s="89"/>
      <c r="AM1349" s="89"/>
      <c r="AN1349" s="94"/>
      <c r="AO1349" s="94"/>
      <c r="AP1349" s="244"/>
      <c r="AQ1349" s="92"/>
      <c r="AR1349" s="89"/>
      <c r="AS1349" s="89"/>
    </row>
    <row r="1350" spans="1:45" ht="21" customHeight="1">
      <c r="B1350" s="25" t="s">
        <v>6497</v>
      </c>
      <c r="C1350" s="17" t="s">
        <v>6948</v>
      </c>
      <c r="D1350" s="24" t="s">
        <v>6888</v>
      </c>
      <c r="E1350" s="18" t="s">
        <v>6498</v>
      </c>
      <c r="F1350" s="24" t="s">
        <v>6499</v>
      </c>
      <c r="G1350" s="20"/>
      <c r="H1350" s="159">
        <v>13039</v>
      </c>
      <c r="I1350" s="18">
        <v>11853.64</v>
      </c>
      <c r="J1350" s="166"/>
      <c r="K1350" s="3">
        <f>(H1350/1.1-J1350)</f>
        <v>11853.636363636362</v>
      </c>
      <c r="M1350" s="1" t="s">
        <v>2021</v>
      </c>
      <c r="N1350" s="1" t="s">
        <v>2012</v>
      </c>
      <c r="O1350" s="1" t="s">
        <v>6488</v>
      </c>
      <c r="P1350" s="1" t="s">
        <v>6473</v>
      </c>
      <c r="Q1350" s="1" t="s">
        <v>1929</v>
      </c>
      <c r="R1350" s="2">
        <v>0.1</v>
      </c>
      <c r="Y1350" s="212"/>
      <c r="Z1350" s="24"/>
      <c r="AE1350" s="159"/>
      <c r="AI1350" s="159"/>
      <c r="AN1350" s="24"/>
      <c r="AO1350" s="24"/>
      <c r="AQ1350" s="159"/>
    </row>
    <row r="1351" spans="1:45" ht="21" customHeight="1">
      <c r="B1351" s="25" t="s">
        <v>6894</v>
      </c>
      <c r="C1351" s="17" t="s">
        <v>6496</v>
      </c>
      <c r="D1351" s="24" t="s">
        <v>6888</v>
      </c>
      <c r="E1351" s="18" t="s">
        <v>6949</v>
      </c>
      <c r="F1351" s="24" t="s">
        <v>6889</v>
      </c>
      <c r="G1351" s="20" t="s">
        <v>6890</v>
      </c>
      <c r="H1351" s="159">
        <v>70465</v>
      </c>
      <c r="I1351" s="18">
        <v>60745.69</v>
      </c>
      <c r="J1351" s="3">
        <v>60745.69</v>
      </c>
      <c r="K1351" s="3">
        <f>(H1351/1.16-J1351)</f>
        <v>-3.4482758201193064E-4</v>
      </c>
      <c r="M1351" s="1" t="s">
        <v>2021</v>
      </c>
      <c r="N1351" s="1" t="s">
        <v>6892</v>
      </c>
      <c r="O1351" s="1" t="s">
        <v>6891</v>
      </c>
      <c r="P1351" s="1" t="s">
        <v>6887</v>
      </c>
      <c r="Q1351" s="1" t="s">
        <v>1902</v>
      </c>
      <c r="R1351" s="2">
        <v>0.16</v>
      </c>
      <c r="S1351" s="1" t="s">
        <v>6893</v>
      </c>
      <c r="Y1351" s="212"/>
      <c r="Z1351" s="24"/>
      <c r="AE1351" s="159"/>
      <c r="AI1351" s="159"/>
      <c r="AN1351" s="24"/>
      <c r="AO1351" s="24"/>
      <c r="AQ1351" s="159"/>
    </row>
    <row r="1352" spans="1:45" ht="21" customHeight="1">
      <c r="B1352" s="25" t="s">
        <v>6894</v>
      </c>
      <c r="C1352" s="17" t="s">
        <v>6496</v>
      </c>
      <c r="D1352" s="24" t="s">
        <v>6888</v>
      </c>
      <c r="E1352" s="18" t="s">
        <v>6949</v>
      </c>
      <c r="F1352" s="24" t="s">
        <v>6889</v>
      </c>
      <c r="G1352" s="20"/>
      <c r="H1352" s="159">
        <v>58735</v>
      </c>
      <c r="I1352" s="18">
        <v>53395.45</v>
      </c>
      <c r="J1352" s="3">
        <v>53395.45</v>
      </c>
      <c r="K1352" s="3">
        <f>(H1352/1.1-J1352)</f>
        <v>4.5454545470420271E-3</v>
      </c>
      <c r="M1352" s="1" t="s">
        <v>2021</v>
      </c>
      <c r="N1352" s="1" t="s">
        <v>6892</v>
      </c>
      <c r="O1352" s="1" t="s">
        <v>6891</v>
      </c>
      <c r="P1352" s="1" t="s">
        <v>6887</v>
      </c>
      <c r="Q1352" s="1" t="s">
        <v>1902</v>
      </c>
      <c r="R1352" s="2">
        <v>0.1</v>
      </c>
      <c r="S1352" s="1" t="s">
        <v>6893</v>
      </c>
      <c r="Y1352" s="212"/>
      <c r="Z1352" s="24"/>
      <c r="AE1352" s="159"/>
      <c r="AI1352" s="159"/>
      <c r="AN1352" s="24"/>
      <c r="AO1352" s="24"/>
      <c r="AQ1352" s="159"/>
    </row>
    <row r="1353" spans="1:45" ht="21" customHeight="1">
      <c r="B1353" s="25" t="s">
        <v>6795</v>
      </c>
      <c r="C1353" s="17" t="s">
        <v>6794</v>
      </c>
      <c r="D1353" s="20" t="s">
        <v>6426</v>
      </c>
      <c r="E1353" s="18" t="s">
        <v>6796</v>
      </c>
      <c r="F1353" s="24" t="s">
        <v>6797</v>
      </c>
      <c r="G1353" s="20" t="s">
        <v>6798</v>
      </c>
      <c r="H1353" s="159">
        <v>204000</v>
      </c>
      <c r="I1353" s="18">
        <v>192452.83</v>
      </c>
      <c r="J1353" s="24">
        <v>76981.13</v>
      </c>
      <c r="K1353" s="3">
        <f>(H1353/1.06-J1353)</f>
        <v>115471.70018867924</v>
      </c>
      <c r="M1353" s="1" t="s">
        <v>2970</v>
      </c>
      <c r="N1353" s="1" t="s">
        <v>4411</v>
      </c>
      <c r="O1353" s="1" t="s">
        <v>6799</v>
      </c>
      <c r="P1353" s="1" t="s">
        <v>6759</v>
      </c>
      <c r="Q1353" s="1" t="s">
        <v>1902</v>
      </c>
      <c r="R1353" s="2">
        <v>0.06</v>
      </c>
      <c r="Y1353" s="212"/>
      <c r="Z1353" s="24"/>
      <c r="AE1353" s="159"/>
      <c r="AI1353" s="159"/>
      <c r="AN1353" s="24"/>
      <c r="AO1353" s="24"/>
      <c r="AQ1353" s="159"/>
    </row>
    <row r="1354" spans="1:45" ht="21" customHeight="1">
      <c r="B1354" s="25" t="s">
        <v>6795</v>
      </c>
      <c r="C1354" s="17" t="s">
        <v>6794</v>
      </c>
      <c r="D1354" s="20" t="s">
        <v>6426</v>
      </c>
      <c r="E1354" s="18" t="s">
        <v>6796</v>
      </c>
      <c r="F1354" s="24" t="s">
        <v>6797</v>
      </c>
      <c r="G1354" s="20"/>
      <c r="H1354" s="159">
        <v>1546000</v>
      </c>
      <c r="I1354" s="18">
        <v>1332758.6200000001</v>
      </c>
      <c r="J1354" s="24">
        <v>533103.44999999995</v>
      </c>
      <c r="K1354" s="3">
        <f>(H1354/1.16-J1354)</f>
        <v>799655.17068965524</v>
      </c>
      <c r="M1354" s="1" t="s">
        <v>2970</v>
      </c>
      <c r="N1354" s="1" t="s">
        <v>4411</v>
      </c>
      <c r="O1354" s="1" t="s">
        <v>6799</v>
      </c>
      <c r="P1354" s="1" t="s">
        <v>6759</v>
      </c>
      <c r="Q1354" s="1" t="s">
        <v>1902</v>
      </c>
      <c r="R1354" s="2">
        <v>0.16</v>
      </c>
      <c r="Y1354" s="212"/>
      <c r="Z1354" s="24"/>
      <c r="AE1354" s="159"/>
      <c r="AI1354" s="159"/>
      <c r="AN1354" s="24"/>
      <c r="AO1354" s="24"/>
      <c r="AQ1354" s="159"/>
    </row>
    <row r="1355" spans="1:45" ht="21" customHeight="1">
      <c r="B1355" s="25" t="s">
        <v>6401</v>
      </c>
      <c r="C1355" s="17" t="s">
        <v>6424</v>
      </c>
      <c r="D1355" s="18" t="s">
        <v>6399</v>
      </c>
      <c r="E1355" s="18" t="s">
        <v>6400</v>
      </c>
      <c r="F1355" s="24" t="s">
        <v>6402</v>
      </c>
      <c r="G1355" s="18" t="s">
        <v>6403</v>
      </c>
      <c r="H1355" s="18">
        <v>53973</v>
      </c>
      <c r="I1355" s="18">
        <v>46528.45</v>
      </c>
      <c r="K1355" s="3">
        <f>(H1355/1.16-J1355)</f>
        <v>46528.448275862072</v>
      </c>
      <c r="M1355" s="1" t="s">
        <v>1899</v>
      </c>
      <c r="N1355" s="1" t="s">
        <v>1900</v>
      </c>
      <c r="O1355" s="1" t="s">
        <v>6396</v>
      </c>
      <c r="P1355" s="1" t="s">
        <v>6397</v>
      </c>
      <c r="Q1355" s="1" t="s">
        <v>1929</v>
      </c>
      <c r="R1355" s="2">
        <v>0.16</v>
      </c>
      <c r="S1355" s="1" t="s">
        <v>2980</v>
      </c>
      <c r="Y1355" s="212"/>
      <c r="Z1355" s="24"/>
      <c r="AE1355" s="159"/>
      <c r="AI1355" s="159"/>
      <c r="AN1355" s="24">
        <f>Z1355+Z1389+AH1355+AL1355</f>
        <v>0</v>
      </c>
      <c r="AO1355" s="24">
        <f>H1355-AN1355</f>
        <v>53973</v>
      </c>
      <c r="AP1355" s="212">
        <f>AN1355/H1355</f>
        <v>0</v>
      </c>
      <c r="AQ1355" s="159"/>
    </row>
    <row r="1356" spans="1:45" ht="21" customHeight="1">
      <c r="B1356" s="25" t="s">
        <v>6745</v>
      </c>
      <c r="C1356" s="17" t="s">
        <v>6744</v>
      </c>
      <c r="D1356" s="18" t="s">
        <v>6752</v>
      </c>
      <c r="E1356" s="18" t="s">
        <v>6746</v>
      </c>
      <c r="F1356" s="24" t="s">
        <v>6747</v>
      </c>
      <c r="G1356" s="18" t="s">
        <v>6748</v>
      </c>
      <c r="H1356" s="18">
        <v>2250000</v>
      </c>
      <c r="I1356" s="18">
        <v>1939655.17</v>
      </c>
      <c r="J1356" s="24">
        <v>127784.48</v>
      </c>
      <c r="K1356" s="24">
        <f>(H1356/1.16-J1356)</f>
        <v>1811870.6924137932</v>
      </c>
      <c r="L1356" s="24" t="s">
        <v>6989</v>
      </c>
      <c r="M1356" s="1" t="s">
        <v>6749</v>
      </c>
      <c r="N1356" s="1" t="s">
        <v>6750</v>
      </c>
      <c r="O1356" s="1" t="s">
        <v>6716</v>
      </c>
      <c r="P1356" s="1" t="s">
        <v>6713</v>
      </c>
      <c r="Q1356" s="1" t="s">
        <v>1929</v>
      </c>
      <c r="R1356" s="2">
        <v>0.16</v>
      </c>
      <c r="S1356" s="1" t="s">
        <v>6751</v>
      </c>
      <c r="Y1356" s="212"/>
      <c r="Z1356" s="24"/>
      <c r="AE1356" s="159"/>
      <c r="AI1356" s="159"/>
      <c r="AN1356" s="24"/>
      <c r="AO1356" s="24"/>
      <c r="AQ1356" s="159"/>
    </row>
    <row r="1357" spans="1:45" ht="21" customHeight="1">
      <c r="B1357" s="25" t="s">
        <v>6745</v>
      </c>
      <c r="C1357" s="17" t="s">
        <v>6744</v>
      </c>
      <c r="D1357" s="18" t="s">
        <v>6752</v>
      </c>
      <c r="E1357" s="18" t="s">
        <v>6746</v>
      </c>
      <c r="F1357" s="24" t="s">
        <v>6747</v>
      </c>
      <c r="G1357" s="18"/>
      <c r="H1357" s="18">
        <v>6294000</v>
      </c>
      <c r="I1357" s="18">
        <v>5937735.8499999996</v>
      </c>
      <c r="J1357" s="24">
        <v>2661905.66</v>
      </c>
      <c r="K1357" s="24">
        <f>(H1357/1.06-J1357)</f>
        <v>3275830.1890566032</v>
      </c>
      <c r="L1357" s="24" t="s">
        <v>6990</v>
      </c>
      <c r="M1357" s="1" t="s">
        <v>6749</v>
      </c>
      <c r="N1357" s="1" t="s">
        <v>6750</v>
      </c>
      <c r="O1357" s="1" t="s">
        <v>6716</v>
      </c>
      <c r="P1357" s="1" t="s">
        <v>6713</v>
      </c>
      <c r="Q1357" s="1" t="s">
        <v>1929</v>
      </c>
      <c r="R1357" s="2">
        <v>0.06</v>
      </c>
      <c r="Y1357" s="212"/>
      <c r="Z1357" s="24"/>
      <c r="AE1357" s="159"/>
      <c r="AI1357" s="159"/>
      <c r="AN1357" s="24"/>
      <c r="AO1357" s="24"/>
      <c r="AQ1357" s="159"/>
    </row>
    <row r="1358" spans="1:45" ht="21" customHeight="1">
      <c r="B1358" s="25" t="s">
        <v>6745</v>
      </c>
      <c r="C1358" s="17" t="s">
        <v>6744</v>
      </c>
      <c r="D1358" s="18" t="s">
        <v>6752</v>
      </c>
      <c r="E1358" s="18" t="s">
        <v>6746</v>
      </c>
      <c r="F1358" s="24" t="s">
        <v>6747</v>
      </c>
      <c r="G1358" s="18"/>
      <c r="H1358" s="18">
        <v>91000</v>
      </c>
      <c r="I1358" s="18">
        <v>82727.27</v>
      </c>
      <c r="J1358" s="24">
        <v>27409.09</v>
      </c>
      <c r="K1358" s="24">
        <f>(H1358/1.1-J1358)</f>
        <v>55318.182727272724</v>
      </c>
      <c r="L1358" s="24" t="s">
        <v>6991</v>
      </c>
      <c r="M1358" s="1" t="s">
        <v>6749</v>
      </c>
      <c r="N1358" s="1" t="s">
        <v>6750</v>
      </c>
      <c r="O1358" s="1" t="s">
        <v>6716</v>
      </c>
      <c r="P1358" s="1" t="s">
        <v>6713</v>
      </c>
      <c r="Q1358" s="1" t="s">
        <v>1929</v>
      </c>
      <c r="R1358" s="2">
        <v>0.1</v>
      </c>
      <c r="Y1358" s="212"/>
      <c r="Z1358" s="24"/>
      <c r="AE1358" s="159"/>
      <c r="AI1358" s="159"/>
      <c r="AN1358" s="24"/>
      <c r="AO1358" s="24"/>
      <c r="AQ1358" s="159"/>
    </row>
    <row r="1359" spans="1:45" ht="21" customHeight="1">
      <c r="B1359" s="25" t="s">
        <v>7146</v>
      </c>
      <c r="C1359" s="17" t="s">
        <v>6744</v>
      </c>
      <c r="D1359" s="18" t="s">
        <v>6752</v>
      </c>
      <c r="E1359" s="18" t="s">
        <v>6746</v>
      </c>
      <c r="F1359" s="24" t="s">
        <v>7147</v>
      </c>
      <c r="G1359" s="18" t="s">
        <v>7148</v>
      </c>
      <c r="H1359" s="18">
        <v>447785.88</v>
      </c>
      <c r="I1359" s="18">
        <v>422439.51</v>
      </c>
      <c r="J1359" s="24"/>
      <c r="K1359" s="24">
        <f>(H1359/1.06-J1359)</f>
        <v>422439.50943396223</v>
      </c>
      <c r="L1359" s="24"/>
      <c r="M1359" s="1" t="s">
        <v>2273</v>
      </c>
      <c r="N1359" s="1" t="s">
        <v>7149</v>
      </c>
      <c r="O1359" s="1" t="s">
        <v>7144</v>
      </c>
      <c r="P1359" s="1" t="s">
        <v>7150</v>
      </c>
      <c r="Q1359" s="1" t="s">
        <v>1929</v>
      </c>
      <c r="R1359" s="2">
        <v>0.06</v>
      </c>
      <c r="Y1359" s="212"/>
      <c r="Z1359" s="24"/>
      <c r="AE1359" s="159"/>
      <c r="AI1359" s="159"/>
      <c r="AN1359" s="24"/>
      <c r="AO1359" s="24"/>
      <c r="AQ1359" s="159"/>
    </row>
    <row r="1360" spans="1:45" ht="21" customHeight="1">
      <c r="B1360" s="25" t="s">
        <v>6404</v>
      </c>
      <c r="C1360" s="17" t="s">
        <v>6410</v>
      </c>
      <c r="D1360" s="18" t="s">
        <v>6411</v>
      </c>
      <c r="E1360" s="18" t="s">
        <v>6412</v>
      </c>
      <c r="F1360" s="24" t="s">
        <v>6414</v>
      </c>
      <c r="G1360" s="18" t="s">
        <v>6415</v>
      </c>
      <c r="H1360" s="18">
        <v>55350</v>
      </c>
      <c r="I1360" s="18">
        <v>47715.519999999997</v>
      </c>
      <c r="J1360" s="296">
        <v>14314.66</v>
      </c>
      <c r="K1360" s="3">
        <f>(H1360/1.16-J1360)</f>
        <v>33400.857241379315</v>
      </c>
      <c r="L1360" s="1" t="s">
        <v>6439</v>
      </c>
      <c r="M1360" s="1" t="s">
        <v>6413</v>
      </c>
      <c r="N1360" s="1" t="s">
        <v>4067</v>
      </c>
      <c r="O1360" s="1" t="s">
        <v>6416</v>
      </c>
      <c r="P1360" s="1" t="s">
        <v>6397</v>
      </c>
      <c r="Q1360" s="1" t="s">
        <v>1929</v>
      </c>
      <c r="R1360" s="2">
        <v>0.16</v>
      </c>
      <c r="Y1360" s="212"/>
      <c r="Z1360" s="24"/>
      <c r="AE1360" s="159"/>
      <c r="AI1360" s="159"/>
      <c r="AN1360" s="24"/>
      <c r="AO1360" s="24"/>
      <c r="AQ1360" s="159"/>
    </row>
    <row r="1361" spans="1:45" s="103" customFormat="1" ht="21" customHeight="1">
      <c r="A1361" s="18"/>
      <c r="B1361" s="25" t="s">
        <v>6440</v>
      </c>
      <c r="C1361" s="17" t="s">
        <v>6441</v>
      </c>
      <c r="D1361" s="18" t="s">
        <v>6442</v>
      </c>
      <c r="E1361" s="18" t="s">
        <v>6412</v>
      </c>
      <c r="F1361" s="3" t="s">
        <v>6443</v>
      </c>
      <c r="G1361" s="18" t="s">
        <v>6444</v>
      </c>
      <c r="H1361" s="18">
        <v>60000</v>
      </c>
      <c r="I1361" s="18">
        <v>51724.14</v>
      </c>
      <c r="J1361" s="166">
        <v>15517.24</v>
      </c>
      <c r="K1361" s="3">
        <f>(H1361/1.16-J1361)</f>
        <v>36206.897931034488</v>
      </c>
      <c r="L1361" s="166" t="s">
        <v>6445</v>
      </c>
      <c r="M1361" s="1" t="s">
        <v>6413</v>
      </c>
      <c r="N1361" s="1" t="s">
        <v>6446</v>
      </c>
      <c r="O1361" s="1" t="s">
        <v>6510</v>
      </c>
      <c r="P1361" s="1" t="s">
        <v>6473</v>
      </c>
      <c r="Q1361" s="1" t="s">
        <v>1929</v>
      </c>
      <c r="R1361" s="2">
        <v>0.16</v>
      </c>
      <c r="S1361" s="1"/>
      <c r="T1361" s="1"/>
      <c r="U1361" s="1"/>
      <c r="V1361" s="1"/>
      <c r="W1361" s="1"/>
      <c r="X1361" s="20"/>
      <c r="Y1361" s="212"/>
      <c r="Z1361" s="24"/>
      <c r="AA1361" s="20"/>
      <c r="AB1361" s="20"/>
      <c r="AC1361" s="212"/>
      <c r="AD1361" s="24"/>
      <c r="AE1361" s="159"/>
      <c r="AF1361" s="20"/>
      <c r="AG1361" s="212"/>
      <c r="AH1361" s="24"/>
      <c r="AI1361" s="159"/>
      <c r="AJ1361" s="20"/>
      <c r="AK1361" s="20"/>
      <c r="AL1361" s="20"/>
      <c r="AM1361" s="20"/>
      <c r="AN1361" s="24"/>
      <c r="AO1361" s="24"/>
      <c r="AP1361" s="212"/>
      <c r="AQ1361" s="159"/>
      <c r="AR1361" s="20"/>
      <c r="AS1361" s="20"/>
    </row>
    <row r="1362" spans="1:45" s="302" customFormat="1" ht="21" customHeight="1">
      <c r="A1362" s="203"/>
      <c r="B1362" s="235" t="s">
        <v>10052</v>
      </c>
      <c r="C1362" s="202" t="s">
        <v>6410</v>
      </c>
      <c r="D1362" s="203" t="s">
        <v>6411</v>
      </c>
      <c r="E1362" s="203" t="s">
        <v>6412</v>
      </c>
      <c r="F1362" s="209" t="s">
        <v>10050</v>
      </c>
      <c r="G1362" s="203" t="s">
        <v>6444</v>
      </c>
      <c r="H1362" s="203">
        <v>1440000</v>
      </c>
      <c r="I1362" s="203">
        <v>1353610.93</v>
      </c>
      <c r="J1362" s="297"/>
      <c r="K1362" s="209"/>
      <c r="L1362" s="297"/>
      <c r="M1362" s="205" t="s">
        <v>10046</v>
      </c>
      <c r="N1362" s="205" t="s">
        <v>6446</v>
      </c>
      <c r="O1362" s="205" t="s">
        <v>10051</v>
      </c>
      <c r="P1362" s="205" t="s">
        <v>10043</v>
      </c>
      <c r="Q1362" s="205" t="s">
        <v>1929</v>
      </c>
      <c r="R1362" s="206"/>
      <c r="S1362" s="205"/>
      <c r="T1362" s="205"/>
      <c r="U1362" s="205"/>
      <c r="V1362" s="205"/>
      <c r="W1362" s="205"/>
      <c r="X1362" s="208"/>
      <c r="Y1362" s="237"/>
      <c r="Z1362" s="204"/>
      <c r="AA1362" s="208"/>
      <c r="AB1362" s="208"/>
      <c r="AC1362" s="237"/>
      <c r="AD1362" s="204"/>
      <c r="AE1362" s="207"/>
      <c r="AF1362" s="208"/>
      <c r="AG1362" s="237"/>
      <c r="AH1362" s="204"/>
      <c r="AI1362" s="207"/>
      <c r="AJ1362" s="208"/>
      <c r="AK1362" s="208"/>
      <c r="AL1362" s="208"/>
      <c r="AM1362" s="208"/>
      <c r="AN1362" s="204"/>
      <c r="AO1362" s="204"/>
      <c r="AP1362" s="237"/>
      <c r="AQ1362" s="207"/>
      <c r="AR1362" s="208"/>
      <c r="AS1362" s="208"/>
    </row>
    <row r="1363" spans="1:45" ht="21" customHeight="1">
      <c r="B1363" s="25" t="s">
        <v>6440</v>
      </c>
      <c r="C1363" s="17" t="s">
        <v>6410</v>
      </c>
      <c r="D1363" s="18"/>
      <c r="E1363" s="18"/>
      <c r="F1363" s="3" t="s">
        <v>6443</v>
      </c>
      <c r="G1363" s="18" t="s">
        <v>6444</v>
      </c>
      <c r="H1363" s="18">
        <v>1380000</v>
      </c>
      <c r="I1363" s="18">
        <v>1301886.79</v>
      </c>
      <c r="J1363" s="166">
        <v>390566.04</v>
      </c>
      <c r="K1363" s="3">
        <f>(H1363/1.06-J1363)</f>
        <v>911320.75245283009</v>
      </c>
      <c r="L1363" s="166" t="s">
        <v>6447</v>
      </c>
      <c r="M1363" s="1" t="s">
        <v>6413</v>
      </c>
      <c r="N1363" s="1" t="s">
        <v>6446</v>
      </c>
      <c r="O1363" s="1" t="s">
        <v>6510</v>
      </c>
      <c r="P1363" s="1" t="s">
        <v>6473</v>
      </c>
      <c r="Q1363" s="1" t="s">
        <v>1929</v>
      </c>
      <c r="R1363" s="2">
        <v>0.06</v>
      </c>
      <c r="Y1363" s="212"/>
      <c r="Z1363" s="24"/>
      <c r="AE1363" s="159"/>
      <c r="AI1363" s="159"/>
      <c r="AN1363" s="24"/>
      <c r="AO1363" s="24"/>
      <c r="AQ1363" s="159"/>
    </row>
    <row r="1364" spans="1:45" ht="21" customHeight="1">
      <c r="B1364" s="25" t="s">
        <v>6494</v>
      </c>
      <c r="C1364" s="17" t="s">
        <v>6410</v>
      </c>
      <c r="D1364" s="18" t="s">
        <v>6411</v>
      </c>
      <c r="E1364" s="18" t="s">
        <v>6412</v>
      </c>
      <c r="F1364" s="3" t="s">
        <v>6493</v>
      </c>
      <c r="G1364" s="18" t="s">
        <v>6495</v>
      </c>
      <c r="H1364" s="18">
        <v>49823.29</v>
      </c>
      <c r="I1364" s="18">
        <v>47003.1</v>
      </c>
      <c r="J1364" s="166"/>
      <c r="K1364" s="3">
        <f>(H1364/1.06-J1364)</f>
        <v>47003.103773584902</v>
      </c>
      <c r="L1364" s="166"/>
      <c r="M1364" s="1" t="s">
        <v>6413</v>
      </c>
      <c r="N1364" s="1" t="s">
        <v>2165</v>
      </c>
      <c r="O1364" s="1" t="s">
        <v>6487</v>
      </c>
      <c r="P1364" s="1" t="s">
        <v>6473</v>
      </c>
      <c r="Q1364" s="1" t="s">
        <v>1929</v>
      </c>
      <c r="R1364" s="2">
        <v>0.06</v>
      </c>
      <c r="Y1364" s="212"/>
      <c r="Z1364" s="24"/>
      <c r="AE1364" s="159"/>
      <c r="AI1364" s="159"/>
      <c r="AN1364" s="24"/>
      <c r="AO1364" s="24"/>
      <c r="AQ1364" s="159"/>
    </row>
    <row r="1365" spans="1:45" ht="21" customHeight="1">
      <c r="B1365" s="25" t="s">
        <v>6494</v>
      </c>
      <c r="C1365" s="17" t="s">
        <v>6410</v>
      </c>
      <c r="D1365" s="18"/>
      <c r="E1365" s="18"/>
      <c r="F1365" s="3"/>
      <c r="G1365" s="18"/>
      <c r="H1365" s="18">
        <v>2214.71</v>
      </c>
      <c r="I1365" s="18">
        <v>2013.37</v>
      </c>
      <c r="J1365" s="166"/>
      <c r="K1365" s="3">
        <f>(H1365/1.1-J1365)</f>
        <v>2013.3727272727272</v>
      </c>
      <c r="L1365" s="166"/>
      <c r="M1365" s="1" t="s">
        <v>6413</v>
      </c>
      <c r="N1365" s="1" t="s">
        <v>2165</v>
      </c>
      <c r="O1365" s="1" t="s">
        <v>6487</v>
      </c>
      <c r="P1365" s="1" t="s">
        <v>6473</v>
      </c>
      <c r="R1365" s="2">
        <v>0.1</v>
      </c>
      <c r="Y1365" s="212"/>
      <c r="Z1365" s="24"/>
      <c r="AE1365" s="159"/>
      <c r="AI1365" s="159"/>
      <c r="AN1365" s="24"/>
      <c r="AO1365" s="24"/>
      <c r="AQ1365" s="159"/>
    </row>
    <row r="1366" spans="1:45" ht="21" customHeight="1">
      <c r="B1366" s="25" t="s">
        <v>6684</v>
      </c>
      <c r="C1366" s="17" t="s">
        <v>6685</v>
      </c>
      <c r="D1366" s="20" t="s">
        <v>6686</v>
      </c>
      <c r="E1366" s="18" t="s">
        <v>6782</v>
      </c>
      <c r="F1366" s="20" t="s">
        <v>6687</v>
      </c>
      <c r="G1366" s="20" t="s">
        <v>6688</v>
      </c>
      <c r="H1366" s="159">
        <v>163500</v>
      </c>
      <c r="I1366" s="18">
        <v>140948.28</v>
      </c>
      <c r="J1366" s="3">
        <v>140948.28</v>
      </c>
      <c r="K1366" s="3">
        <v>0</v>
      </c>
      <c r="L1366" s="166" t="s">
        <v>6689</v>
      </c>
      <c r="M1366" s="1" t="s">
        <v>1899</v>
      </c>
      <c r="N1366" s="20" t="s">
        <v>1321</v>
      </c>
      <c r="O1366" s="1" t="s">
        <v>6783</v>
      </c>
      <c r="P1366" s="1" t="s">
        <v>6759</v>
      </c>
      <c r="Q1366" s="1" t="s">
        <v>6683</v>
      </c>
      <c r="R1366" s="2">
        <v>0.16</v>
      </c>
      <c r="S1366" s="1" t="s">
        <v>6784</v>
      </c>
      <c r="Y1366" s="212"/>
      <c r="Z1366" s="24"/>
      <c r="AE1366" s="159"/>
      <c r="AI1366" s="159"/>
      <c r="AN1366" s="24"/>
      <c r="AO1366" s="24"/>
      <c r="AQ1366" s="159"/>
    </row>
    <row r="1367" spans="1:45" ht="21" customHeight="1">
      <c r="B1367" s="25" t="s">
        <v>6481</v>
      </c>
      <c r="C1367" s="17" t="s">
        <v>6480</v>
      </c>
      <c r="D1367" s="18" t="s">
        <v>6482</v>
      </c>
      <c r="E1367" s="18" t="s">
        <v>6483</v>
      </c>
      <c r="F1367" s="3" t="s">
        <v>6484</v>
      </c>
      <c r="G1367" s="18" t="s">
        <v>6485</v>
      </c>
      <c r="H1367" s="18">
        <v>570000</v>
      </c>
      <c r="I1367" s="18">
        <v>537735.85</v>
      </c>
      <c r="J1367" s="3">
        <v>313679.24</v>
      </c>
      <c r="K1367" s="3">
        <f>(H1367/1.16-J1367)</f>
        <v>177700.0703448276</v>
      </c>
      <c r="L1367" s="166" t="s">
        <v>6943</v>
      </c>
      <c r="M1367" s="1" t="s">
        <v>6486</v>
      </c>
      <c r="N1367" s="1" t="s">
        <v>5709</v>
      </c>
      <c r="O1367" s="1" t="s">
        <v>6488</v>
      </c>
      <c r="P1367" s="1" t="s">
        <v>6473</v>
      </c>
      <c r="Q1367" s="1" t="s">
        <v>1929</v>
      </c>
      <c r="R1367" s="2">
        <v>0.06</v>
      </c>
      <c r="Y1367" s="212"/>
      <c r="Z1367" s="24"/>
      <c r="AE1367" s="159"/>
      <c r="AI1367" s="159"/>
      <c r="AN1367" s="24"/>
      <c r="AO1367" s="24"/>
      <c r="AQ1367" s="159"/>
    </row>
    <row r="1368" spans="1:45" ht="21" customHeight="1">
      <c r="B1368" s="25" t="s">
        <v>7049</v>
      </c>
      <c r="C1368" s="17" t="s">
        <v>7048</v>
      </c>
      <c r="D1368" s="18" t="s">
        <v>7041</v>
      </c>
      <c r="E1368" s="18" t="s">
        <v>7042</v>
      </c>
      <c r="F1368" s="3" t="s">
        <v>7043</v>
      </c>
      <c r="G1368" s="18" t="s">
        <v>7044</v>
      </c>
      <c r="H1368" s="18">
        <v>277000</v>
      </c>
      <c r="I1368" s="18">
        <v>238793.1</v>
      </c>
      <c r="K1368" s="3">
        <f>(H1368/1.06-J1368)</f>
        <v>261320.75471698112</v>
      </c>
      <c r="L1368" s="166"/>
      <c r="M1368" s="1" t="s">
        <v>2970</v>
      </c>
      <c r="N1368" s="1" t="s">
        <v>7045</v>
      </c>
      <c r="O1368" s="1" t="s">
        <v>7046</v>
      </c>
      <c r="P1368" s="1" t="s">
        <v>7047</v>
      </c>
      <c r="Q1368" s="1" t="s">
        <v>1902</v>
      </c>
      <c r="R1368" s="2">
        <v>0.16</v>
      </c>
      <c r="Y1368" s="212"/>
      <c r="Z1368" s="24"/>
      <c r="AE1368" s="159"/>
      <c r="AI1368" s="159"/>
      <c r="AN1368" s="24"/>
      <c r="AO1368" s="24"/>
      <c r="AQ1368" s="159"/>
    </row>
    <row r="1369" spans="1:45" ht="21" customHeight="1">
      <c r="B1369" s="25" t="s">
        <v>7049</v>
      </c>
      <c r="C1369" s="17" t="s">
        <v>7048</v>
      </c>
      <c r="D1369" s="18" t="s">
        <v>7041</v>
      </c>
      <c r="E1369" s="18" t="s">
        <v>7042</v>
      </c>
      <c r="F1369" s="3" t="s">
        <v>7043</v>
      </c>
      <c r="G1369" s="18"/>
      <c r="H1369" s="18">
        <v>160000</v>
      </c>
      <c r="I1369" s="18">
        <v>150943.4</v>
      </c>
      <c r="K1369" s="3">
        <f>(H1369/1.06-J1369)</f>
        <v>150943.39622641509</v>
      </c>
      <c r="L1369" s="166"/>
      <c r="M1369" s="1" t="s">
        <v>2970</v>
      </c>
      <c r="N1369" s="1" t="s">
        <v>7045</v>
      </c>
      <c r="O1369" s="1" t="s">
        <v>7046</v>
      </c>
      <c r="P1369" s="1" t="s">
        <v>7047</v>
      </c>
      <c r="Q1369" s="1" t="s">
        <v>1902</v>
      </c>
      <c r="R1369" s="2">
        <v>0.06</v>
      </c>
      <c r="Y1369" s="212"/>
      <c r="Z1369" s="24"/>
      <c r="AE1369" s="159"/>
      <c r="AI1369" s="159"/>
      <c r="AN1369" s="24"/>
      <c r="AO1369" s="24"/>
      <c r="AQ1369" s="159"/>
    </row>
    <row r="1370" spans="1:45" s="293" customFormat="1" ht="21" customHeight="1">
      <c r="A1370" s="203"/>
      <c r="B1370" s="235" t="s">
        <v>9840</v>
      </c>
      <c r="C1370" s="202" t="s">
        <v>7048</v>
      </c>
      <c r="D1370" s="203" t="s">
        <v>7041</v>
      </c>
      <c r="E1370" s="203" t="s">
        <v>7042</v>
      </c>
      <c r="F1370" s="209" t="s">
        <v>9839</v>
      </c>
      <c r="G1370" s="203"/>
      <c r="H1370" s="203"/>
      <c r="I1370" s="203"/>
      <c r="J1370" s="209"/>
      <c r="K1370" s="209"/>
      <c r="L1370" s="297"/>
      <c r="M1370" s="205" t="s">
        <v>2970</v>
      </c>
      <c r="N1370" s="205" t="s">
        <v>7045</v>
      </c>
      <c r="O1370" s="205" t="s">
        <v>9842</v>
      </c>
      <c r="P1370" s="205" t="s">
        <v>9841</v>
      </c>
      <c r="Q1370" s="205" t="s">
        <v>2913</v>
      </c>
      <c r="R1370" s="206" t="s">
        <v>9843</v>
      </c>
      <c r="S1370" s="205"/>
      <c r="T1370" s="205"/>
      <c r="U1370" s="205"/>
      <c r="V1370" s="205"/>
      <c r="W1370" s="205"/>
      <c r="X1370" s="208"/>
      <c r="Y1370" s="237"/>
      <c r="Z1370" s="204"/>
      <c r="AA1370" s="208"/>
      <c r="AB1370" s="208"/>
      <c r="AC1370" s="237"/>
      <c r="AD1370" s="204"/>
      <c r="AE1370" s="207"/>
      <c r="AF1370" s="208"/>
      <c r="AG1370" s="237"/>
      <c r="AH1370" s="204"/>
      <c r="AI1370" s="207"/>
      <c r="AJ1370" s="208"/>
      <c r="AK1370" s="208"/>
      <c r="AL1370" s="208"/>
      <c r="AM1370" s="208"/>
      <c r="AN1370" s="204"/>
      <c r="AO1370" s="204"/>
      <c r="AP1370" s="237"/>
      <c r="AQ1370" s="207"/>
      <c r="AR1370" s="208"/>
      <c r="AS1370" s="208"/>
    </row>
    <row r="1371" spans="1:45" ht="21" customHeight="1">
      <c r="B1371" s="25" t="s">
        <v>6704</v>
      </c>
      <c r="C1371" s="17" t="s">
        <v>6695</v>
      </c>
      <c r="D1371" s="31" t="s">
        <v>6696</v>
      </c>
      <c r="E1371" s="18" t="s">
        <v>7042</v>
      </c>
      <c r="F1371" s="20" t="s">
        <v>6697</v>
      </c>
      <c r="G1371" s="20" t="s">
        <v>6699</v>
      </c>
      <c r="H1371" s="314">
        <v>150000</v>
      </c>
      <c r="I1371" s="18">
        <v>141509.43</v>
      </c>
      <c r="J1371" s="176">
        <v>42452.830188679247</v>
      </c>
      <c r="K1371" s="3">
        <f t="shared" ref="K1371" si="105">(H1371/1.06-J1371)</f>
        <v>99056.60377358491</v>
      </c>
      <c r="L1371" s="176" t="s">
        <v>6701</v>
      </c>
      <c r="M1371" s="1" t="s">
        <v>2970</v>
      </c>
      <c r="N1371" s="20" t="s">
        <v>6700</v>
      </c>
      <c r="O1371" s="1" t="s">
        <v>7050</v>
      </c>
      <c r="P1371" s="1" t="s">
        <v>7051</v>
      </c>
      <c r="Q1371" s="1" t="s">
        <v>1902</v>
      </c>
      <c r="R1371" s="30">
        <v>0.06</v>
      </c>
      <c r="Y1371" s="212"/>
      <c r="Z1371" s="24"/>
      <c r="AE1371" s="159"/>
      <c r="AI1371" s="159"/>
      <c r="AN1371" s="24"/>
      <c r="AO1371" s="24"/>
      <c r="AQ1371" s="159"/>
    </row>
    <row r="1372" spans="1:45" ht="21" customHeight="1">
      <c r="B1372" s="25" t="s">
        <v>9832</v>
      </c>
      <c r="C1372" s="17" t="s">
        <v>6695</v>
      </c>
      <c r="D1372" s="31" t="s">
        <v>6696</v>
      </c>
      <c r="E1372" s="18" t="s">
        <v>7042</v>
      </c>
      <c r="F1372" s="20" t="s">
        <v>6697</v>
      </c>
      <c r="G1372" s="20"/>
      <c r="H1372" s="314"/>
      <c r="J1372" s="176"/>
      <c r="L1372" s="176"/>
      <c r="N1372" s="20"/>
      <c r="O1372" s="1" t="s">
        <v>9830</v>
      </c>
      <c r="P1372" s="1" t="s">
        <v>9830</v>
      </c>
      <c r="Q1372" s="1" t="s">
        <v>2913</v>
      </c>
      <c r="R1372" s="30" t="s">
        <v>7506</v>
      </c>
      <c r="Y1372" s="212"/>
      <c r="Z1372" s="24"/>
      <c r="AE1372" s="159"/>
      <c r="AI1372" s="159"/>
      <c r="AN1372" s="24"/>
      <c r="AO1372" s="24"/>
      <c r="AQ1372" s="159"/>
    </row>
    <row r="1373" spans="1:45" ht="21" customHeight="1">
      <c r="B1373" s="25" t="s">
        <v>6704</v>
      </c>
      <c r="C1373" s="17" t="s">
        <v>6695</v>
      </c>
      <c r="D1373" s="31" t="s">
        <v>6696</v>
      </c>
      <c r="E1373" s="18" t="s">
        <v>7042</v>
      </c>
      <c r="F1373" s="20" t="s">
        <v>9831</v>
      </c>
      <c r="G1373" s="20"/>
      <c r="H1373" s="314">
        <v>40034</v>
      </c>
      <c r="I1373" s="18">
        <v>36394.550000000003</v>
      </c>
      <c r="J1373" s="176">
        <v>10918.363636363634</v>
      </c>
      <c r="K1373" s="3">
        <f>(H1373/1.1-J1373)</f>
        <v>25476.181818181816</v>
      </c>
      <c r="L1373" s="176" t="s">
        <v>6702</v>
      </c>
      <c r="M1373" s="1" t="s">
        <v>2970</v>
      </c>
      <c r="N1373" s="20" t="s">
        <v>6700</v>
      </c>
      <c r="O1373" s="1" t="s">
        <v>7050</v>
      </c>
      <c r="P1373" s="1" t="s">
        <v>7051</v>
      </c>
      <c r="Q1373" s="1" t="s">
        <v>1902</v>
      </c>
      <c r="R1373" s="30">
        <v>0.1</v>
      </c>
      <c r="Y1373" s="212"/>
      <c r="Z1373" s="24"/>
      <c r="AE1373" s="159"/>
      <c r="AI1373" s="159"/>
      <c r="AN1373" s="24"/>
      <c r="AO1373" s="24"/>
      <c r="AQ1373" s="159"/>
    </row>
    <row r="1374" spans="1:45" ht="21" customHeight="1">
      <c r="B1374" s="25" t="s">
        <v>6704</v>
      </c>
      <c r="C1374" s="17" t="s">
        <v>6695</v>
      </c>
      <c r="D1374" s="31" t="s">
        <v>6696</v>
      </c>
      <c r="E1374" s="18" t="s">
        <v>7042</v>
      </c>
      <c r="F1374" s="20" t="s">
        <v>6698</v>
      </c>
      <c r="G1374" s="20"/>
      <c r="H1374" s="314">
        <v>262850</v>
      </c>
      <c r="I1374" s="18">
        <v>226594.83</v>
      </c>
      <c r="J1374" s="176">
        <v>67978.448275862072</v>
      </c>
      <c r="K1374" s="3">
        <f>(H1374/1.16-J1374)</f>
        <v>158616.37931034481</v>
      </c>
      <c r="L1374" s="176" t="s">
        <v>6703</v>
      </c>
      <c r="M1374" s="1" t="s">
        <v>2970</v>
      </c>
      <c r="N1374" s="20" t="s">
        <v>6700</v>
      </c>
      <c r="O1374" s="1" t="s">
        <v>7050</v>
      </c>
      <c r="P1374" s="1" t="s">
        <v>7051</v>
      </c>
      <c r="Q1374" s="1" t="s">
        <v>1902</v>
      </c>
      <c r="R1374" s="30">
        <v>0.16</v>
      </c>
      <c r="Y1374" s="212"/>
      <c r="Z1374" s="24"/>
      <c r="AE1374" s="159"/>
      <c r="AI1374" s="159"/>
      <c r="AN1374" s="24"/>
      <c r="AO1374" s="24"/>
      <c r="AQ1374" s="159"/>
    </row>
    <row r="1375" spans="1:45" ht="21" customHeight="1">
      <c r="B1375" s="25" t="s">
        <v>6511</v>
      </c>
      <c r="C1375" s="17" t="s">
        <v>6512</v>
      </c>
      <c r="D1375" s="18" t="s">
        <v>6513</v>
      </c>
      <c r="E1375" s="18" t="s">
        <v>6514</v>
      </c>
      <c r="F1375" s="3" t="s">
        <v>6515</v>
      </c>
      <c r="G1375" s="18" t="s">
        <v>6516</v>
      </c>
      <c r="H1375" s="18">
        <v>480000</v>
      </c>
      <c r="I1375" s="18">
        <v>452830.19</v>
      </c>
      <c r="J1375" s="166"/>
      <c r="K1375" s="3">
        <f>(H1375/1.06-J1375)</f>
        <v>452830.18867924524</v>
      </c>
      <c r="L1375" s="166"/>
      <c r="M1375" s="1" t="s">
        <v>6517</v>
      </c>
      <c r="N1375" s="1" t="s">
        <v>6518</v>
      </c>
      <c r="O1375" s="1" t="s">
        <v>6519</v>
      </c>
      <c r="P1375" s="1" t="s">
        <v>6520</v>
      </c>
      <c r="Q1375" s="1" t="s">
        <v>1929</v>
      </c>
      <c r="R1375" s="2">
        <v>0.06</v>
      </c>
      <c r="Y1375" s="212"/>
      <c r="Z1375" s="24"/>
      <c r="AE1375" s="159"/>
      <c r="AI1375" s="159"/>
      <c r="AN1375" s="24"/>
      <c r="AO1375" s="24"/>
      <c r="AQ1375" s="159"/>
    </row>
    <row r="1376" spans="1:45" ht="21" customHeight="1">
      <c r="B1376" s="25" t="s">
        <v>7171</v>
      </c>
      <c r="C1376" s="17" t="s">
        <v>6512</v>
      </c>
      <c r="D1376" s="18" t="s">
        <v>6513</v>
      </c>
      <c r="E1376" s="18" t="s">
        <v>6514</v>
      </c>
      <c r="F1376" s="3" t="s">
        <v>7170</v>
      </c>
      <c r="G1376" s="18" t="s">
        <v>7172</v>
      </c>
      <c r="H1376" s="18">
        <v>15000</v>
      </c>
      <c r="I1376" s="18">
        <v>14150.94</v>
      </c>
      <c r="J1376" s="166"/>
      <c r="K1376" s="3">
        <f>(H1376/1.06-J1376)</f>
        <v>14150.943396226414</v>
      </c>
      <c r="L1376" s="166"/>
      <c r="M1376" s="1" t="s">
        <v>5817</v>
      </c>
      <c r="N1376" s="1" t="s">
        <v>2165</v>
      </c>
      <c r="O1376" s="1" t="s">
        <v>7173</v>
      </c>
      <c r="P1376" s="1" t="s">
        <v>7165</v>
      </c>
      <c r="Q1376" s="1" t="s">
        <v>1929</v>
      </c>
      <c r="R1376" s="2">
        <v>0.06</v>
      </c>
      <c r="Y1376" s="212"/>
      <c r="Z1376" s="24"/>
      <c r="AE1376" s="159"/>
      <c r="AI1376" s="159"/>
      <c r="AN1376" s="24"/>
      <c r="AO1376" s="24"/>
      <c r="AQ1376" s="159"/>
    </row>
    <row r="1377" spans="1:45" s="291" customFormat="1" ht="21" customHeight="1">
      <c r="A1377" s="97"/>
      <c r="B1377" s="231" t="s">
        <v>7810</v>
      </c>
      <c r="C1377" s="36" t="s">
        <v>6512</v>
      </c>
      <c r="D1377" s="97" t="s">
        <v>6513</v>
      </c>
      <c r="E1377" s="97" t="s">
        <v>6514</v>
      </c>
      <c r="F1377" s="167" t="s">
        <v>7832</v>
      </c>
      <c r="G1377" s="97" t="s">
        <v>7831</v>
      </c>
      <c r="H1377" s="97">
        <v>34900</v>
      </c>
      <c r="I1377" s="97">
        <v>32924.53</v>
      </c>
      <c r="J1377" s="292"/>
      <c r="K1377" s="167"/>
      <c r="L1377" s="292"/>
      <c r="M1377" s="35" t="s">
        <v>5817</v>
      </c>
      <c r="N1377" s="35" t="s">
        <v>10158</v>
      </c>
      <c r="O1377" s="35" t="s">
        <v>7829</v>
      </c>
      <c r="P1377" s="35" t="s">
        <v>7830</v>
      </c>
      <c r="Q1377" s="35" t="s">
        <v>1929</v>
      </c>
      <c r="R1377" s="33">
        <v>0.06</v>
      </c>
      <c r="S1377" s="35"/>
      <c r="T1377" s="35"/>
      <c r="U1377" s="35"/>
      <c r="V1377" s="35"/>
      <c r="W1377" s="35"/>
      <c r="X1377" s="85"/>
      <c r="Y1377" s="233"/>
      <c r="Z1377" s="37"/>
      <c r="AA1377" s="85"/>
      <c r="AB1377" s="85"/>
      <c r="AC1377" s="233"/>
      <c r="AD1377" s="37"/>
      <c r="AE1377" s="90"/>
      <c r="AF1377" s="85"/>
      <c r="AG1377" s="233"/>
      <c r="AH1377" s="37"/>
      <c r="AI1377" s="90"/>
      <c r="AJ1377" s="85"/>
      <c r="AK1377" s="85"/>
      <c r="AL1377" s="85"/>
      <c r="AM1377" s="85"/>
      <c r="AN1377" s="37"/>
      <c r="AO1377" s="37"/>
      <c r="AP1377" s="233"/>
      <c r="AQ1377" s="90"/>
      <c r="AR1377" s="85"/>
      <c r="AS1377" s="85"/>
    </row>
    <row r="1378" spans="1:45" ht="21" customHeight="1">
      <c r="B1378" s="25" t="s">
        <v>6631</v>
      </c>
      <c r="C1378" s="17" t="s">
        <v>6632</v>
      </c>
      <c r="D1378" s="18" t="s">
        <v>6633</v>
      </c>
      <c r="E1378" s="18" t="s">
        <v>7828</v>
      </c>
      <c r="F1378" s="3" t="s">
        <v>6636</v>
      </c>
      <c r="G1378" s="18" t="s">
        <v>6635</v>
      </c>
      <c r="H1378" s="18">
        <v>194490</v>
      </c>
      <c r="I1378" s="18">
        <v>167663.79</v>
      </c>
      <c r="J1378" s="166"/>
      <c r="K1378" s="3">
        <f>(H1378/1.16-J1378)</f>
        <v>167663.79310344829</v>
      </c>
      <c r="L1378" s="166"/>
      <c r="M1378" s="1" t="s">
        <v>6637</v>
      </c>
      <c r="N1378" s="1" t="s">
        <v>6638</v>
      </c>
      <c r="O1378" s="1" t="s">
        <v>6639</v>
      </c>
      <c r="P1378" s="1" t="s">
        <v>6596</v>
      </c>
      <c r="Q1378" s="1" t="s">
        <v>6640</v>
      </c>
      <c r="R1378" s="2">
        <v>0.16</v>
      </c>
      <c r="Y1378" s="212"/>
      <c r="Z1378" s="24"/>
      <c r="AE1378" s="159"/>
      <c r="AI1378" s="159"/>
      <c r="AN1378" s="24"/>
      <c r="AO1378" s="24"/>
      <c r="AQ1378" s="159"/>
    </row>
    <row r="1379" spans="1:45" ht="21" customHeight="1">
      <c r="B1379" s="25" t="s">
        <v>6631</v>
      </c>
      <c r="C1379" s="17" t="s">
        <v>6632</v>
      </c>
      <c r="D1379" s="18" t="s">
        <v>6633</v>
      </c>
      <c r="E1379" s="18" t="s">
        <v>6634</v>
      </c>
      <c r="F1379" s="3" t="s">
        <v>6636</v>
      </c>
      <c r="G1379" s="18"/>
      <c r="H1379" s="18">
        <v>55410</v>
      </c>
      <c r="I1379" s="18">
        <v>50372.73</v>
      </c>
      <c r="J1379" s="166"/>
      <c r="K1379" s="3">
        <f>(H1379/1.1-J1379)</f>
        <v>50372.727272727272</v>
      </c>
      <c r="L1379" s="166"/>
      <c r="M1379" s="1" t="s">
        <v>2021</v>
      </c>
      <c r="N1379" s="1" t="s">
        <v>5709</v>
      </c>
      <c r="O1379" s="1" t="s">
        <v>6639</v>
      </c>
      <c r="P1379" s="1" t="s">
        <v>6596</v>
      </c>
      <c r="Q1379" s="1" t="s">
        <v>2913</v>
      </c>
      <c r="R1379" s="2">
        <v>0.1</v>
      </c>
      <c r="Y1379" s="212"/>
      <c r="Z1379" s="24"/>
      <c r="AE1379" s="159"/>
      <c r="AI1379" s="159"/>
      <c r="AN1379" s="24"/>
      <c r="AO1379" s="24"/>
      <c r="AQ1379" s="159"/>
    </row>
    <row r="1380" spans="1:45" ht="21" customHeight="1">
      <c r="B1380" s="25" t="s">
        <v>6631</v>
      </c>
      <c r="C1380" s="17" t="s">
        <v>6632</v>
      </c>
      <c r="D1380" s="18" t="s">
        <v>6633</v>
      </c>
      <c r="E1380" s="18" t="s">
        <v>6634</v>
      </c>
      <c r="F1380" s="3" t="s">
        <v>6636</v>
      </c>
      <c r="G1380" s="18"/>
      <c r="H1380" s="18">
        <v>68620</v>
      </c>
      <c r="I1380" s="18">
        <v>64735.85</v>
      </c>
      <c r="J1380" s="166"/>
      <c r="K1380" s="3">
        <f>(H1380/1.06-J1380)</f>
        <v>64735.849056603773</v>
      </c>
      <c r="L1380" s="166"/>
      <c r="M1380" s="1" t="s">
        <v>2021</v>
      </c>
      <c r="N1380" s="1" t="s">
        <v>5709</v>
      </c>
      <c r="O1380" s="1" t="s">
        <v>6639</v>
      </c>
      <c r="P1380" s="1" t="s">
        <v>6596</v>
      </c>
      <c r="Q1380" s="1" t="s">
        <v>2913</v>
      </c>
      <c r="R1380" s="2">
        <v>0.06</v>
      </c>
      <c r="Y1380" s="212"/>
      <c r="Z1380" s="24"/>
      <c r="AE1380" s="159"/>
      <c r="AI1380" s="159"/>
      <c r="AN1380" s="24"/>
      <c r="AO1380" s="24"/>
      <c r="AQ1380" s="159"/>
    </row>
    <row r="1381" spans="1:45" ht="21" customHeight="1">
      <c r="B1381" s="25" t="s">
        <v>6786</v>
      </c>
      <c r="C1381" s="17" t="s">
        <v>6785</v>
      </c>
      <c r="D1381" s="18" t="s">
        <v>7005</v>
      </c>
      <c r="E1381" s="18" t="s">
        <v>6787</v>
      </c>
      <c r="F1381" s="20" t="s">
        <v>6788</v>
      </c>
      <c r="G1381" s="18" t="s">
        <v>6789</v>
      </c>
      <c r="H1381" s="18">
        <v>51130</v>
      </c>
      <c r="I1381" s="18">
        <v>44077.59</v>
      </c>
      <c r="J1381" s="166"/>
      <c r="K1381" s="3">
        <f>(H1381/1.16-J1381)</f>
        <v>44077.586206896558</v>
      </c>
      <c r="L1381" s="166"/>
      <c r="M1381" s="1" t="s">
        <v>2021</v>
      </c>
      <c r="N1381" s="1" t="s">
        <v>5709</v>
      </c>
      <c r="O1381" s="1" t="s">
        <v>6790</v>
      </c>
      <c r="P1381" s="1" t="s">
        <v>6759</v>
      </c>
      <c r="Q1381" s="1" t="s">
        <v>1902</v>
      </c>
      <c r="R1381" s="2">
        <v>0.16</v>
      </c>
      <c r="Y1381" s="212"/>
      <c r="Z1381" s="24"/>
      <c r="AE1381" s="159"/>
      <c r="AI1381" s="159"/>
      <c r="AN1381" s="24"/>
      <c r="AO1381" s="24"/>
      <c r="AQ1381" s="159"/>
    </row>
    <row r="1382" spans="1:45" ht="21" customHeight="1">
      <c r="B1382" s="25" t="s">
        <v>6786</v>
      </c>
      <c r="C1382" s="17" t="s">
        <v>6785</v>
      </c>
      <c r="D1382" s="18" t="s">
        <v>7005</v>
      </c>
      <c r="E1382" s="18" t="s">
        <v>6787</v>
      </c>
      <c r="F1382" s="20" t="s">
        <v>6788</v>
      </c>
      <c r="G1382" s="18"/>
      <c r="H1382" s="18">
        <v>26705</v>
      </c>
      <c r="I1382" s="18">
        <v>24277.27</v>
      </c>
      <c r="J1382" s="166"/>
      <c r="K1382" s="3">
        <f>(H1382/1.1-J1382)</f>
        <v>24277.272727272724</v>
      </c>
      <c r="L1382" s="166"/>
      <c r="O1382" s="1" t="s">
        <v>6790</v>
      </c>
      <c r="P1382" s="1" t="s">
        <v>6759</v>
      </c>
      <c r="Q1382" s="1" t="s">
        <v>1902</v>
      </c>
      <c r="R1382" s="2">
        <v>0.1</v>
      </c>
      <c r="Y1382" s="212"/>
      <c r="Z1382" s="24"/>
      <c r="AE1382" s="159"/>
      <c r="AI1382" s="159"/>
      <c r="AN1382" s="24"/>
      <c r="AO1382" s="24"/>
      <c r="AQ1382" s="159"/>
    </row>
    <row r="1383" spans="1:45" ht="21" customHeight="1">
      <c r="B1383" s="25" t="s">
        <v>6786</v>
      </c>
      <c r="C1383" s="17" t="s">
        <v>6785</v>
      </c>
      <c r="D1383" s="18" t="s">
        <v>7005</v>
      </c>
      <c r="E1383" s="18" t="s">
        <v>6787</v>
      </c>
      <c r="F1383" s="20" t="s">
        <v>6788</v>
      </c>
      <c r="G1383" s="18"/>
      <c r="H1383" s="315">
        <v>8555</v>
      </c>
      <c r="I1383" s="315">
        <v>8070.75</v>
      </c>
      <c r="J1383" s="166"/>
      <c r="K1383" s="3">
        <f t="shared" ref="K1383" si="106">(H1383/1.06-J1383)</f>
        <v>8070.7547169811314</v>
      </c>
      <c r="L1383" s="166"/>
      <c r="O1383" s="1" t="s">
        <v>6790</v>
      </c>
      <c r="P1383" s="1" t="s">
        <v>6759</v>
      </c>
      <c r="Q1383" s="1" t="s">
        <v>1902</v>
      </c>
      <c r="R1383" s="2">
        <v>0.06</v>
      </c>
      <c r="Y1383" s="212"/>
      <c r="Z1383" s="24"/>
      <c r="AE1383" s="159"/>
      <c r="AI1383" s="159"/>
      <c r="AN1383" s="24"/>
      <c r="AO1383" s="24"/>
      <c r="AQ1383" s="159"/>
    </row>
    <row r="1384" spans="1:45" ht="21" customHeight="1">
      <c r="B1384" s="25" t="s">
        <v>6924</v>
      </c>
      <c r="C1384" s="17" t="s">
        <v>6925</v>
      </c>
      <c r="D1384" s="18" t="s">
        <v>6926</v>
      </c>
      <c r="E1384" s="18" t="s">
        <v>6927</v>
      </c>
      <c r="F1384" s="20" t="s">
        <v>6928</v>
      </c>
      <c r="G1384" s="18" t="s">
        <v>6929</v>
      </c>
      <c r="H1384" s="18">
        <v>380000</v>
      </c>
      <c r="I1384" s="18">
        <v>358490.57</v>
      </c>
      <c r="J1384" s="166">
        <f>VLOOKUP(F1384,'[1]2019.1'!$D:$I,6,FALSE)</f>
        <v>23313.207999999999</v>
      </c>
      <c r="K1384" s="3">
        <f>(H1384/1.06-J1384)</f>
        <v>335177.35803773586</v>
      </c>
      <c r="L1384" s="166"/>
      <c r="M1384" s="1" t="s">
        <v>6931</v>
      </c>
      <c r="N1384" s="1" t="s">
        <v>6932</v>
      </c>
      <c r="O1384" s="1" t="s">
        <v>6930</v>
      </c>
      <c r="P1384" s="1" t="s">
        <v>6920</v>
      </c>
      <c r="Q1384" s="1" t="s">
        <v>1902</v>
      </c>
      <c r="R1384" s="2">
        <v>0.06</v>
      </c>
      <c r="S1384" s="1" t="s">
        <v>6933</v>
      </c>
      <c r="U1384" s="1" t="s">
        <v>6918</v>
      </c>
      <c r="Y1384" s="212"/>
      <c r="Z1384" s="24"/>
      <c r="AE1384" s="159"/>
      <c r="AI1384" s="159"/>
      <c r="AN1384" s="24"/>
      <c r="AO1384" s="24"/>
      <c r="AQ1384" s="159"/>
    </row>
    <row r="1385" spans="1:45" s="294" customFormat="1" ht="21" customHeight="1">
      <c r="A1385" s="181"/>
      <c r="B1385" s="243" t="s">
        <v>7750</v>
      </c>
      <c r="C1385" s="187" t="s">
        <v>6925</v>
      </c>
      <c r="D1385" s="181" t="s">
        <v>6926</v>
      </c>
      <c r="E1385" s="181" t="s">
        <v>6927</v>
      </c>
      <c r="F1385" s="89" t="s">
        <v>7751</v>
      </c>
      <c r="G1385" s="181" t="s">
        <v>7752</v>
      </c>
      <c r="H1385" s="181">
        <v>60000</v>
      </c>
      <c r="I1385" s="181">
        <v>56603.77</v>
      </c>
      <c r="J1385" s="188"/>
      <c r="K1385" s="43"/>
      <c r="L1385" s="188"/>
      <c r="M1385" s="44" t="s">
        <v>6021</v>
      </c>
      <c r="N1385" s="44" t="s">
        <v>2165</v>
      </c>
      <c r="O1385" s="44" t="s">
        <v>7753</v>
      </c>
      <c r="P1385" s="44" t="s">
        <v>7754</v>
      </c>
      <c r="Q1385" s="44" t="s">
        <v>7755</v>
      </c>
      <c r="R1385" s="45">
        <v>0.06</v>
      </c>
      <c r="S1385" s="44"/>
      <c r="T1385" s="44"/>
      <c r="U1385" s="44"/>
      <c r="V1385" s="44"/>
      <c r="W1385" s="44"/>
      <c r="X1385" s="89"/>
      <c r="Y1385" s="244"/>
      <c r="Z1385" s="94"/>
      <c r="AA1385" s="89"/>
      <c r="AB1385" s="89"/>
      <c r="AC1385" s="244"/>
      <c r="AD1385" s="94"/>
      <c r="AE1385" s="92"/>
      <c r="AF1385" s="89"/>
      <c r="AG1385" s="244"/>
      <c r="AH1385" s="94"/>
      <c r="AI1385" s="92"/>
      <c r="AJ1385" s="89"/>
      <c r="AK1385" s="89"/>
      <c r="AL1385" s="89"/>
      <c r="AM1385" s="89"/>
      <c r="AN1385" s="94"/>
      <c r="AO1385" s="94"/>
      <c r="AP1385" s="244"/>
      <c r="AQ1385" s="92"/>
      <c r="AR1385" s="89"/>
      <c r="AS1385" s="89"/>
    </row>
    <row r="1386" spans="1:45" ht="21" customHeight="1">
      <c r="B1386" s="25" t="s">
        <v>6678</v>
      </c>
      <c r="C1386" s="17" t="s">
        <v>6679</v>
      </c>
      <c r="D1386" s="20" t="s">
        <v>6680</v>
      </c>
      <c r="E1386" s="18" t="s">
        <v>6757</v>
      </c>
      <c r="F1386" s="20" t="s">
        <v>6681</v>
      </c>
      <c r="G1386" s="20" t="s">
        <v>6682</v>
      </c>
      <c r="H1386" s="159">
        <v>125220</v>
      </c>
      <c r="I1386" s="18">
        <v>118132.08</v>
      </c>
      <c r="J1386" s="24">
        <v>49221.7</v>
      </c>
      <c r="K1386" s="3">
        <f>(H1386/1.06-J1386)</f>
        <v>68910.375471698106</v>
      </c>
      <c r="L1386" s="166" t="s">
        <v>6992</v>
      </c>
      <c r="M1386" s="1" t="s">
        <v>2021</v>
      </c>
      <c r="N1386" s="20" t="s">
        <v>6432</v>
      </c>
      <c r="O1386" s="1" t="s">
        <v>6758</v>
      </c>
      <c r="P1386" s="1" t="s">
        <v>6759</v>
      </c>
      <c r="Q1386" s="1" t="s">
        <v>6683</v>
      </c>
      <c r="R1386" s="2">
        <v>0.06</v>
      </c>
      <c r="Y1386" s="212"/>
      <c r="Z1386" s="24"/>
      <c r="AE1386" s="159"/>
      <c r="AI1386" s="159"/>
      <c r="AN1386" s="24"/>
      <c r="AO1386" s="24"/>
      <c r="AQ1386" s="159"/>
    </row>
    <row r="1387" spans="1:45" ht="21.6">
      <c r="B1387" s="25" t="s">
        <v>6466</v>
      </c>
      <c r="C1387" s="6" t="s">
        <v>6465</v>
      </c>
      <c r="D1387" s="1" t="s">
        <v>6457</v>
      </c>
      <c r="E1387" s="1" t="s">
        <v>6458</v>
      </c>
      <c r="F1387" s="1" t="s">
        <v>6459</v>
      </c>
      <c r="G1387" s="1" t="s">
        <v>6458</v>
      </c>
      <c r="H1387" s="312">
        <v>72428.08</v>
      </c>
      <c r="I1387" s="220">
        <v>62438</v>
      </c>
      <c r="J1387" s="3">
        <v>62438</v>
      </c>
      <c r="K1387" s="3">
        <f>(H1387/1.16-J1387)</f>
        <v>7.2759576141834259E-12</v>
      </c>
      <c r="M1387" s="1" t="s">
        <v>1899</v>
      </c>
      <c r="N1387" s="1" t="s">
        <v>6460</v>
      </c>
      <c r="O1387" s="1" t="s">
        <v>6490</v>
      </c>
      <c r="P1387" s="1" t="s">
        <v>6473</v>
      </c>
      <c r="Q1387" s="1" t="s">
        <v>1929</v>
      </c>
      <c r="R1387" s="2">
        <v>0.16</v>
      </c>
    </row>
    <row r="1388" spans="1:45" ht="21.6">
      <c r="B1388" s="25" t="s">
        <v>6466</v>
      </c>
      <c r="C1388" s="6" t="s">
        <v>6465</v>
      </c>
      <c r="D1388" s="1" t="s">
        <v>6457</v>
      </c>
      <c r="E1388" s="1" t="s">
        <v>6458</v>
      </c>
      <c r="F1388" s="1" t="s">
        <v>6459</v>
      </c>
      <c r="G1388" s="1" t="s">
        <v>6458</v>
      </c>
      <c r="H1388" s="312">
        <v>77510.399999999994</v>
      </c>
      <c r="I1388" s="18">
        <v>70464</v>
      </c>
      <c r="J1388" s="3">
        <v>70464</v>
      </c>
      <c r="K1388" s="3">
        <f>(H1388/1.1-J1388)</f>
        <v>-1.4551915228366852E-11</v>
      </c>
      <c r="M1388" s="1" t="s">
        <v>1899</v>
      </c>
      <c r="N1388" s="1" t="s">
        <v>5716</v>
      </c>
      <c r="O1388" s="1" t="s">
        <v>6490</v>
      </c>
      <c r="P1388" s="1" t="s">
        <v>6473</v>
      </c>
      <c r="Q1388" s="1" t="s">
        <v>1929</v>
      </c>
      <c r="R1388" s="2">
        <v>0.1</v>
      </c>
    </row>
    <row r="1389" spans="1:45" ht="21" customHeight="1">
      <c r="B1389" s="25" t="s">
        <v>6541</v>
      </c>
      <c r="C1389" s="6" t="s">
        <v>6542</v>
      </c>
      <c r="D1389" s="18" t="s">
        <v>6543</v>
      </c>
      <c r="E1389" s="18" t="s">
        <v>6544</v>
      </c>
      <c r="F1389" s="1" t="s">
        <v>6545</v>
      </c>
      <c r="G1389" s="18" t="s">
        <v>6546</v>
      </c>
      <c r="H1389" s="18">
        <v>120000</v>
      </c>
      <c r="I1389" s="18">
        <v>113207.55</v>
      </c>
      <c r="K1389" s="3">
        <f>(H1389/1.06-J1389)</f>
        <v>113207.54716981131</v>
      </c>
      <c r="M1389" s="1" t="s">
        <v>6547</v>
      </c>
      <c r="N1389" s="1" t="s">
        <v>6548</v>
      </c>
      <c r="O1389" s="1" t="s">
        <v>6549</v>
      </c>
      <c r="P1389" s="1" t="s">
        <v>6550</v>
      </c>
      <c r="Q1389" s="1" t="s">
        <v>1929</v>
      </c>
      <c r="R1389" s="2">
        <v>0.06</v>
      </c>
      <c r="Y1389" s="212"/>
      <c r="Z1389" s="24"/>
      <c r="AE1389" s="159"/>
      <c r="AI1389" s="159"/>
      <c r="AN1389" s="24">
        <f>Z1389+Z1419+AH1389+AL1389</f>
        <v>0</v>
      </c>
      <c r="AO1389" s="24">
        <f>H1389-AN1389</f>
        <v>120000</v>
      </c>
      <c r="AP1389" s="212">
        <f>AN1389/H1389</f>
        <v>0</v>
      </c>
      <c r="AQ1389" s="159"/>
    </row>
    <row r="1390" spans="1:45" s="294" customFormat="1" ht="21" customHeight="1">
      <c r="A1390" s="181"/>
      <c r="B1390" s="243" t="s">
        <v>7983</v>
      </c>
      <c r="C1390" s="184" t="s">
        <v>6542</v>
      </c>
      <c r="D1390" s="181" t="s">
        <v>6543</v>
      </c>
      <c r="E1390" s="181" t="s">
        <v>6544</v>
      </c>
      <c r="F1390" s="44" t="s">
        <v>7984</v>
      </c>
      <c r="G1390" s="181" t="s">
        <v>7985</v>
      </c>
      <c r="H1390" s="181">
        <v>240000</v>
      </c>
      <c r="I1390" s="181">
        <v>226415.09</v>
      </c>
      <c r="J1390" s="43"/>
      <c r="K1390" s="43"/>
      <c r="L1390" s="44"/>
      <c r="M1390" s="44" t="s">
        <v>7986</v>
      </c>
      <c r="N1390" s="44" t="s">
        <v>2165</v>
      </c>
      <c r="O1390" s="44" t="s">
        <v>7987</v>
      </c>
      <c r="P1390" s="44" t="s">
        <v>7988</v>
      </c>
      <c r="Q1390" s="44" t="s">
        <v>1929</v>
      </c>
      <c r="R1390" s="45">
        <v>0.06</v>
      </c>
      <c r="S1390" s="44"/>
      <c r="T1390" s="44"/>
      <c r="U1390" s="44"/>
      <c r="V1390" s="44"/>
      <c r="W1390" s="44"/>
      <c r="X1390" s="89"/>
      <c r="Y1390" s="244"/>
      <c r="Z1390" s="94"/>
      <c r="AA1390" s="89"/>
      <c r="AB1390" s="89"/>
      <c r="AC1390" s="244"/>
      <c r="AD1390" s="94"/>
      <c r="AE1390" s="92"/>
      <c r="AF1390" s="89"/>
      <c r="AG1390" s="244"/>
      <c r="AH1390" s="94"/>
      <c r="AI1390" s="92"/>
      <c r="AJ1390" s="89"/>
      <c r="AK1390" s="89"/>
      <c r="AL1390" s="89"/>
      <c r="AM1390" s="89"/>
      <c r="AN1390" s="94"/>
      <c r="AO1390" s="94"/>
      <c r="AP1390" s="244"/>
      <c r="AQ1390" s="92"/>
      <c r="AR1390" s="89"/>
      <c r="AS1390" s="89"/>
    </row>
    <row r="1391" spans="1:45" ht="21" customHeight="1">
      <c r="B1391" s="25" t="s">
        <v>6964</v>
      </c>
      <c r="C1391" s="6" t="s">
        <v>6965</v>
      </c>
      <c r="D1391" s="20" t="s">
        <v>6966</v>
      </c>
      <c r="E1391" s="1" t="s">
        <v>7151</v>
      </c>
      <c r="F1391" s="24" t="s">
        <v>6968</v>
      </c>
      <c r="G1391" s="20" t="s">
        <v>6967</v>
      </c>
      <c r="H1391" s="159">
        <v>80000</v>
      </c>
      <c r="I1391" s="159">
        <v>75471.7</v>
      </c>
      <c r="J1391" s="24">
        <v>31446.54</v>
      </c>
      <c r="K1391" s="3">
        <f>(H1391/1.06-J1391)</f>
        <v>44025.158113207544</v>
      </c>
      <c r="L1391" s="24" t="s">
        <v>6969</v>
      </c>
      <c r="M1391" s="1" t="s">
        <v>7152</v>
      </c>
      <c r="N1391" s="20" t="s">
        <v>5716</v>
      </c>
      <c r="O1391" s="1" t="s">
        <v>7153</v>
      </c>
      <c r="P1391" s="1" t="s">
        <v>7150</v>
      </c>
      <c r="Q1391" s="1" t="s">
        <v>1929</v>
      </c>
      <c r="R1391" s="2">
        <v>0.06</v>
      </c>
      <c r="Y1391" s="212"/>
      <c r="Z1391" s="24"/>
      <c r="AE1391" s="159"/>
      <c r="AI1391" s="159"/>
      <c r="AN1391" s="24"/>
      <c r="AO1391" s="24"/>
      <c r="AQ1391" s="159"/>
    </row>
    <row r="1392" spans="1:45" s="291" customFormat="1" ht="21" customHeight="1">
      <c r="A1392" s="97"/>
      <c r="B1392" s="231" t="s">
        <v>6736</v>
      </c>
      <c r="C1392" s="232" t="s">
        <v>6737</v>
      </c>
      <c r="D1392" s="97" t="s">
        <v>6738</v>
      </c>
      <c r="E1392" s="97" t="s">
        <v>6739</v>
      </c>
      <c r="F1392" s="35" t="s">
        <v>6740</v>
      </c>
      <c r="G1392" s="97" t="s">
        <v>6741</v>
      </c>
      <c r="H1392" s="97">
        <v>114000</v>
      </c>
      <c r="I1392" s="97">
        <v>107547.17</v>
      </c>
      <c r="J1392" s="37">
        <v>107547.17</v>
      </c>
      <c r="K1392" s="167">
        <f>(H1392/1.06-J1392)</f>
        <v>-1.8867924518417567E-4</v>
      </c>
      <c r="L1392" s="35"/>
      <c r="M1392" s="35" t="s">
        <v>1937</v>
      </c>
      <c r="N1392" s="35" t="s">
        <v>2947</v>
      </c>
      <c r="O1392" s="35" t="s">
        <v>6742</v>
      </c>
      <c r="P1392" s="35">
        <v>2018.1130000000001</v>
      </c>
      <c r="Q1392" s="35" t="s">
        <v>1929</v>
      </c>
      <c r="R1392" s="33">
        <v>0.06</v>
      </c>
      <c r="S1392" s="35" t="s">
        <v>6743</v>
      </c>
      <c r="T1392" s="35"/>
      <c r="U1392" s="35"/>
      <c r="V1392" s="35"/>
      <c r="W1392" s="35"/>
      <c r="X1392" s="85"/>
      <c r="Y1392" s="233"/>
      <c r="Z1392" s="37"/>
      <c r="AA1392" s="85"/>
      <c r="AB1392" s="85"/>
      <c r="AC1392" s="233"/>
      <c r="AD1392" s="37"/>
      <c r="AE1392" s="90"/>
      <c r="AF1392" s="85"/>
      <c r="AG1392" s="233"/>
      <c r="AH1392" s="37"/>
      <c r="AI1392" s="90"/>
      <c r="AJ1392" s="85"/>
      <c r="AK1392" s="85"/>
      <c r="AL1392" s="85"/>
      <c r="AM1392" s="85"/>
      <c r="AN1392" s="37"/>
      <c r="AO1392" s="37"/>
      <c r="AP1392" s="233"/>
      <c r="AQ1392" s="90"/>
      <c r="AR1392" s="85"/>
      <c r="AS1392" s="85"/>
    </row>
    <row r="1393" spans="1:45" s="291" customFormat="1" ht="21" customHeight="1">
      <c r="A1393" s="97"/>
      <c r="B1393" s="231" t="s">
        <v>7256</v>
      </c>
      <c r="C1393" s="232" t="s">
        <v>7262</v>
      </c>
      <c r="D1393" s="97" t="s">
        <v>7263</v>
      </c>
      <c r="E1393" s="97" t="s">
        <v>7264</v>
      </c>
      <c r="F1393" s="35" t="s">
        <v>7259</v>
      </c>
      <c r="G1393" s="97" t="s">
        <v>7265</v>
      </c>
      <c r="H1393" s="97">
        <v>1076400</v>
      </c>
      <c r="I1393" s="97">
        <v>1015471.7</v>
      </c>
      <c r="J1393" s="37"/>
      <c r="K1393" s="167">
        <f>(H1393/1.06-J1393)</f>
        <v>1015471.6981132075</v>
      </c>
      <c r="L1393" s="35"/>
      <c r="M1393" s="35" t="s">
        <v>6732</v>
      </c>
      <c r="N1393" s="35" t="s">
        <v>2165</v>
      </c>
      <c r="O1393" s="35" t="s">
        <v>7266</v>
      </c>
      <c r="P1393" s="35" t="s">
        <v>7267</v>
      </c>
      <c r="Q1393" s="35" t="s">
        <v>7268</v>
      </c>
      <c r="R1393" s="33">
        <v>0.06</v>
      </c>
      <c r="S1393" s="35"/>
      <c r="T1393" s="35"/>
      <c r="U1393" s="35"/>
      <c r="V1393" s="35"/>
      <c r="W1393" s="35"/>
      <c r="X1393" s="85"/>
      <c r="Y1393" s="233"/>
      <c r="Z1393" s="37"/>
      <c r="AA1393" s="85"/>
      <c r="AB1393" s="85"/>
      <c r="AC1393" s="233"/>
      <c r="AD1393" s="37"/>
      <c r="AE1393" s="90"/>
      <c r="AF1393" s="85"/>
      <c r="AG1393" s="233"/>
      <c r="AH1393" s="37"/>
      <c r="AI1393" s="90"/>
      <c r="AJ1393" s="85"/>
      <c r="AK1393" s="85"/>
      <c r="AL1393" s="85"/>
      <c r="AM1393" s="85"/>
      <c r="AN1393" s="37"/>
      <c r="AO1393" s="37"/>
      <c r="AP1393" s="233"/>
      <c r="AQ1393" s="90"/>
      <c r="AR1393" s="85"/>
      <c r="AS1393" s="85"/>
    </row>
    <row r="1394" spans="1:45" s="291" customFormat="1" ht="21" customHeight="1">
      <c r="A1394" s="97"/>
      <c r="B1394" s="231" t="s">
        <v>7257</v>
      </c>
      <c r="C1394" s="232" t="s">
        <v>7262</v>
      </c>
      <c r="D1394" s="97" t="s">
        <v>7263</v>
      </c>
      <c r="E1394" s="97" t="s">
        <v>7264</v>
      </c>
      <c r="F1394" s="35" t="s">
        <v>7260</v>
      </c>
      <c r="G1394" s="97" t="s">
        <v>7269</v>
      </c>
      <c r="H1394" s="97">
        <v>2189980.7999999998</v>
      </c>
      <c r="I1394" s="97">
        <v>1990891.64</v>
      </c>
      <c r="J1394" s="37"/>
      <c r="K1394" s="167">
        <f>(H1394/1.1-J1394)</f>
        <v>1990891.636363636</v>
      </c>
      <c r="L1394" s="35"/>
      <c r="M1394" s="35" t="s">
        <v>6732</v>
      </c>
      <c r="N1394" s="35" t="s">
        <v>2165</v>
      </c>
      <c r="O1394" s="35" t="s">
        <v>7266</v>
      </c>
      <c r="P1394" s="35" t="s">
        <v>7267</v>
      </c>
      <c r="Q1394" s="35" t="s">
        <v>7268</v>
      </c>
      <c r="R1394" s="33">
        <v>0.1</v>
      </c>
      <c r="S1394" s="35"/>
      <c r="T1394" s="35"/>
      <c r="U1394" s="35"/>
      <c r="V1394" s="35"/>
      <c r="W1394" s="35"/>
      <c r="X1394" s="85"/>
      <c r="Y1394" s="233"/>
      <c r="Z1394" s="37"/>
      <c r="AA1394" s="85"/>
      <c r="AB1394" s="85"/>
      <c r="AC1394" s="233"/>
      <c r="AD1394" s="37"/>
      <c r="AE1394" s="90"/>
      <c r="AF1394" s="85"/>
      <c r="AG1394" s="233"/>
      <c r="AH1394" s="37"/>
      <c r="AI1394" s="90"/>
      <c r="AJ1394" s="85"/>
      <c r="AK1394" s="85"/>
      <c r="AL1394" s="85"/>
      <c r="AM1394" s="85"/>
      <c r="AN1394" s="37"/>
      <c r="AO1394" s="37"/>
      <c r="AP1394" s="233"/>
      <c r="AQ1394" s="90"/>
      <c r="AR1394" s="85"/>
      <c r="AS1394" s="85"/>
    </row>
    <row r="1395" spans="1:45" s="291" customFormat="1" ht="21" customHeight="1">
      <c r="A1395" s="97"/>
      <c r="B1395" s="231" t="s">
        <v>7258</v>
      </c>
      <c r="C1395" s="232" t="s">
        <v>7262</v>
      </c>
      <c r="D1395" s="97" t="s">
        <v>7263</v>
      </c>
      <c r="E1395" s="97" t="s">
        <v>7264</v>
      </c>
      <c r="F1395" s="35" t="s">
        <v>7261</v>
      </c>
      <c r="G1395" s="97" t="s">
        <v>7270</v>
      </c>
      <c r="H1395" s="97">
        <v>849500</v>
      </c>
      <c r="I1395" s="97">
        <v>801415.09</v>
      </c>
      <c r="J1395" s="37">
        <f>VLOOKUP(F1395,'[1]2019.1'!$D:$I,6,FALSE)</f>
        <v>22261.53</v>
      </c>
      <c r="K1395" s="167">
        <f>(H1395/1.06-J1395)</f>
        <v>779153.56433962262</v>
      </c>
      <c r="L1395" s="35"/>
      <c r="M1395" s="35" t="s">
        <v>6732</v>
      </c>
      <c r="N1395" s="35" t="s">
        <v>5722</v>
      </c>
      <c r="O1395" s="35" t="s">
        <v>7266</v>
      </c>
      <c r="P1395" s="35" t="s">
        <v>7267</v>
      </c>
      <c r="Q1395" s="35" t="s">
        <v>7268</v>
      </c>
      <c r="R1395" s="33">
        <v>0.06</v>
      </c>
      <c r="S1395" s="35"/>
      <c r="T1395" s="35"/>
      <c r="U1395" s="35"/>
      <c r="V1395" s="35"/>
      <c r="W1395" s="35"/>
      <c r="X1395" s="85"/>
      <c r="Y1395" s="233"/>
      <c r="Z1395" s="37"/>
      <c r="AA1395" s="85"/>
      <c r="AB1395" s="85"/>
      <c r="AC1395" s="233"/>
      <c r="AD1395" s="37"/>
      <c r="AE1395" s="90"/>
      <c r="AF1395" s="85"/>
      <c r="AG1395" s="233"/>
      <c r="AH1395" s="37"/>
      <c r="AI1395" s="90"/>
      <c r="AJ1395" s="85"/>
      <c r="AK1395" s="85"/>
      <c r="AL1395" s="85"/>
      <c r="AM1395" s="85"/>
      <c r="AN1395" s="37"/>
      <c r="AO1395" s="37"/>
      <c r="AP1395" s="233"/>
      <c r="AQ1395" s="90"/>
      <c r="AR1395" s="85"/>
      <c r="AS1395" s="85"/>
    </row>
    <row r="1396" spans="1:45" ht="21" customHeight="1">
      <c r="B1396" s="25" t="s">
        <v>6727</v>
      </c>
      <c r="C1396" s="6" t="s">
        <v>6726</v>
      </c>
      <c r="D1396" s="18" t="s">
        <v>6728</v>
      </c>
      <c r="E1396" s="18" t="s">
        <v>6729</v>
      </c>
      <c r="F1396" s="1" t="s">
        <v>6730</v>
      </c>
      <c r="G1396" s="18" t="s">
        <v>6731</v>
      </c>
      <c r="H1396" s="18">
        <v>155550</v>
      </c>
      <c r="I1396" s="18">
        <v>146745.28</v>
      </c>
      <c r="M1396" s="1" t="s">
        <v>6732</v>
      </c>
      <c r="N1396" s="1" t="s">
        <v>6733</v>
      </c>
      <c r="O1396" s="1" t="s">
        <v>6716</v>
      </c>
      <c r="P1396" s="1" t="s">
        <v>6719</v>
      </c>
      <c r="Q1396" s="1" t="s">
        <v>1929</v>
      </c>
      <c r="R1396" s="2">
        <v>0.06</v>
      </c>
      <c r="Y1396" s="212"/>
      <c r="Z1396" s="24"/>
      <c r="AE1396" s="159"/>
      <c r="AI1396" s="159"/>
      <c r="AN1396" s="24"/>
      <c r="AO1396" s="24"/>
      <c r="AQ1396" s="159"/>
    </row>
    <row r="1397" spans="1:45" ht="21" customHeight="1">
      <c r="B1397" s="25" t="s">
        <v>7013</v>
      </c>
      <c r="C1397" s="6" t="s">
        <v>7004</v>
      </c>
      <c r="D1397" s="18" t="s">
        <v>7005</v>
      </c>
      <c r="E1397" s="18" t="s">
        <v>7006</v>
      </c>
      <c r="F1397" s="1" t="s">
        <v>7007</v>
      </c>
      <c r="G1397" s="18" t="s">
        <v>7008</v>
      </c>
      <c r="H1397" s="18">
        <v>51130</v>
      </c>
      <c r="I1397" s="18">
        <v>44077.59</v>
      </c>
      <c r="J1397" s="3">
        <v>44077.586206896558</v>
      </c>
      <c r="K1397" s="3">
        <f>(H1397/1.16-J1397)</f>
        <v>0</v>
      </c>
      <c r="L1397" s="1">
        <v>2018.12</v>
      </c>
      <c r="M1397" s="1" t="s">
        <v>7012</v>
      </c>
      <c r="N1397" s="1" t="s">
        <v>5709</v>
      </c>
      <c r="O1397" s="1" t="s">
        <v>7009</v>
      </c>
      <c r="P1397" s="1" t="s">
        <v>7010</v>
      </c>
      <c r="Q1397" s="1" t="s">
        <v>7011</v>
      </c>
      <c r="R1397" s="2">
        <v>0.16</v>
      </c>
      <c r="S1397" s="1" t="s">
        <v>5324</v>
      </c>
      <c r="Y1397" s="212"/>
      <c r="Z1397" s="24"/>
      <c r="AE1397" s="159"/>
      <c r="AI1397" s="159"/>
      <c r="AN1397" s="24"/>
      <c r="AO1397" s="24"/>
      <c r="AQ1397" s="159"/>
    </row>
    <row r="1398" spans="1:45" ht="21" customHeight="1">
      <c r="B1398" s="25" t="s">
        <v>7013</v>
      </c>
      <c r="C1398" s="6" t="s">
        <v>7004</v>
      </c>
      <c r="D1398" s="18" t="s">
        <v>7005</v>
      </c>
      <c r="E1398" s="18" t="s">
        <v>7006</v>
      </c>
      <c r="F1398" s="1" t="s">
        <v>7007</v>
      </c>
      <c r="G1398" s="18"/>
      <c r="H1398" s="18">
        <v>26705</v>
      </c>
      <c r="I1398" s="18">
        <v>24277.27</v>
      </c>
      <c r="J1398" s="3">
        <v>24277.272727272724</v>
      </c>
      <c r="K1398" s="3">
        <f>(H1398/1.1-J1398)</f>
        <v>0</v>
      </c>
      <c r="L1398" s="1">
        <v>2018.12</v>
      </c>
      <c r="O1398" s="1" t="s">
        <v>7009</v>
      </c>
      <c r="P1398" s="1" t="s">
        <v>7010</v>
      </c>
      <c r="Q1398" s="1" t="s">
        <v>7011</v>
      </c>
      <c r="R1398" s="2">
        <v>0.1</v>
      </c>
      <c r="Y1398" s="212"/>
      <c r="Z1398" s="24"/>
      <c r="AE1398" s="159"/>
      <c r="AI1398" s="159"/>
      <c r="AN1398" s="24"/>
      <c r="AO1398" s="24"/>
      <c r="AQ1398" s="159"/>
    </row>
    <row r="1399" spans="1:45" ht="21" customHeight="1">
      <c r="B1399" s="25" t="s">
        <v>7013</v>
      </c>
      <c r="C1399" s="6" t="s">
        <v>7004</v>
      </c>
      <c r="D1399" s="18" t="s">
        <v>7005</v>
      </c>
      <c r="E1399" s="18" t="s">
        <v>7006</v>
      </c>
      <c r="F1399" s="1" t="s">
        <v>7007</v>
      </c>
      <c r="G1399" s="18"/>
      <c r="H1399" s="18">
        <v>8555</v>
      </c>
      <c r="I1399" s="18">
        <v>8070.75</v>
      </c>
      <c r="J1399" s="3">
        <v>8070.7547169811314</v>
      </c>
      <c r="K1399" s="3">
        <f t="shared" ref="K1399:K1404" si="107">(H1399/1.06-J1399)</f>
        <v>0</v>
      </c>
      <c r="L1399" s="1">
        <v>2018.12</v>
      </c>
      <c r="O1399" s="1" t="s">
        <v>7009</v>
      </c>
      <c r="P1399" s="1" t="s">
        <v>7010</v>
      </c>
      <c r="Q1399" s="1" t="s">
        <v>7011</v>
      </c>
      <c r="R1399" s="2">
        <v>0.06</v>
      </c>
      <c r="Y1399" s="212"/>
      <c r="Z1399" s="24"/>
      <c r="AE1399" s="159"/>
      <c r="AI1399" s="159"/>
      <c r="AN1399" s="24"/>
      <c r="AO1399" s="24"/>
      <c r="AQ1399" s="159"/>
    </row>
    <row r="1400" spans="1:45" ht="21" customHeight="1">
      <c r="B1400" s="25" t="s">
        <v>7138</v>
      </c>
      <c r="C1400" s="6" t="s">
        <v>7139</v>
      </c>
      <c r="D1400" s="18" t="s">
        <v>7140</v>
      </c>
      <c r="E1400" s="18" t="s">
        <v>7141</v>
      </c>
      <c r="F1400" s="1" t="s">
        <v>7142</v>
      </c>
      <c r="G1400" s="18" t="s">
        <v>7143</v>
      </c>
      <c r="H1400" s="18">
        <v>300000</v>
      </c>
      <c r="I1400" s="18">
        <v>283018.87</v>
      </c>
      <c r="K1400" s="3">
        <f t="shared" si="107"/>
        <v>283018.86792452831</v>
      </c>
      <c r="M1400" s="1" t="s">
        <v>2021</v>
      </c>
      <c r="N1400" s="1" t="s">
        <v>2165</v>
      </c>
      <c r="O1400" s="1" t="s">
        <v>7144</v>
      </c>
      <c r="P1400" s="1" t="s">
        <v>7145</v>
      </c>
      <c r="Q1400" s="1" t="s">
        <v>1929</v>
      </c>
      <c r="R1400" s="2">
        <v>0.06</v>
      </c>
      <c r="Y1400" s="212"/>
      <c r="Z1400" s="24"/>
      <c r="AE1400" s="159"/>
      <c r="AI1400" s="159"/>
      <c r="AN1400" s="24"/>
      <c r="AO1400" s="24"/>
      <c r="AQ1400" s="159"/>
    </row>
    <row r="1401" spans="1:45" ht="21.6">
      <c r="B1401" s="25" t="s">
        <v>7605</v>
      </c>
      <c r="C1401" s="6" t="s">
        <v>7139</v>
      </c>
      <c r="D1401" s="1" t="s">
        <v>7140</v>
      </c>
      <c r="E1401" s="1" t="s">
        <v>7141</v>
      </c>
      <c r="F1401" s="37" t="s">
        <v>7606</v>
      </c>
      <c r="G1401" s="1" t="s">
        <v>7607</v>
      </c>
      <c r="H1401" s="18">
        <v>920000</v>
      </c>
      <c r="I1401" s="18">
        <v>836363.64</v>
      </c>
      <c r="M1401" s="1" t="s">
        <v>2193</v>
      </c>
      <c r="N1401" s="1" t="s">
        <v>2155</v>
      </c>
      <c r="O1401" s="1" t="s">
        <v>7164</v>
      </c>
      <c r="P1401" s="1" t="s">
        <v>7604</v>
      </c>
      <c r="Q1401" s="35" t="s">
        <v>1929</v>
      </c>
      <c r="R1401" s="33">
        <v>0.1</v>
      </c>
    </row>
    <row r="1402" spans="1:45" s="294" customFormat="1" ht="21.6">
      <c r="A1402" s="181"/>
      <c r="B1402" s="243" t="s">
        <v>7814</v>
      </c>
      <c r="C1402" s="184" t="s">
        <v>7139</v>
      </c>
      <c r="D1402" s="44" t="s">
        <v>7140</v>
      </c>
      <c r="E1402" s="44" t="s">
        <v>7141</v>
      </c>
      <c r="F1402" s="94" t="s">
        <v>7811</v>
      </c>
      <c r="G1402" s="44" t="s">
        <v>7607</v>
      </c>
      <c r="H1402" s="181">
        <v>920000</v>
      </c>
      <c r="I1402" s="181">
        <v>836363.64</v>
      </c>
      <c r="J1402" s="43"/>
      <c r="K1402" s="43"/>
      <c r="L1402" s="44"/>
      <c r="M1402" s="44" t="s">
        <v>2193</v>
      </c>
      <c r="N1402" s="44" t="s">
        <v>2155</v>
      </c>
      <c r="O1402" s="44" t="s">
        <v>7812</v>
      </c>
      <c r="P1402" s="44" t="s">
        <v>7813</v>
      </c>
      <c r="Q1402" s="44" t="s">
        <v>1929</v>
      </c>
      <c r="R1402" s="45">
        <v>0.1</v>
      </c>
      <c r="S1402" s="44"/>
      <c r="T1402" s="44"/>
      <c r="U1402" s="44"/>
      <c r="V1402" s="44"/>
      <c r="W1402" s="44"/>
      <c r="X1402" s="89"/>
      <c r="Y1402" s="89"/>
      <c r="Z1402" s="89"/>
      <c r="AA1402" s="89"/>
      <c r="AB1402" s="89"/>
      <c r="AC1402" s="244"/>
      <c r="AD1402" s="94"/>
      <c r="AE1402" s="89"/>
      <c r="AF1402" s="89"/>
      <c r="AG1402" s="244"/>
      <c r="AH1402" s="94"/>
      <c r="AI1402" s="89"/>
      <c r="AJ1402" s="89"/>
      <c r="AK1402" s="89"/>
      <c r="AL1402" s="89"/>
      <c r="AM1402" s="89"/>
      <c r="AN1402" s="89"/>
      <c r="AO1402" s="89"/>
      <c r="AP1402" s="244"/>
      <c r="AQ1402" s="89"/>
      <c r="AR1402" s="89"/>
      <c r="AS1402" s="89"/>
    </row>
    <row r="1403" spans="1:45" ht="21" customHeight="1">
      <c r="B1403" s="25" t="s">
        <v>7093</v>
      </c>
      <c r="C1403" s="17" t="s">
        <v>7098</v>
      </c>
      <c r="D1403" s="18" t="s">
        <v>7096</v>
      </c>
      <c r="E1403" s="18" t="s">
        <v>7100</v>
      </c>
      <c r="F1403" s="1" t="s">
        <v>7101</v>
      </c>
      <c r="G1403" s="18" t="s">
        <v>7103</v>
      </c>
      <c r="H1403" s="18">
        <v>107579.64</v>
      </c>
      <c r="I1403" s="18">
        <v>101490.23</v>
      </c>
      <c r="K1403" s="3">
        <f t="shared" si="107"/>
        <v>101490.22641509434</v>
      </c>
      <c r="M1403" s="1" t="s">
        <v>7104</v>
      </c>
      <c r="N1403" s="1" t="s">
        <v>7105</v>
      </c>
      <c r="O1403" s="1" t="s">
        <v>7106</v>
      </c>
      <c r="P1403" s="1" t="s">
        <v>7107</v>
      </c>
      <c r="Q1403" s="1" t="s">
        <v>1929</v>
      </c>
      <c r="R1403" s="2">
        <v>0.06</v>
      </c>
      <c r="Y1403" s="212"/>
      <c r="Z1403" s="24"/>
      <c r="AE1403" s="159"/>
      <c r="AI1403" s="159"/>
      <c r="AN1403" s="24"/>
      <c r="AO1403" s="24"/>
      <c r="AQ1403" s="159"/>
    </row>
    <row r="1404" spans="1:45" ht="21" customHeight="1">
      <c r="B1404" s="25" t="s">
        <v>7094</v>
      </c>
      <c r="C1404" s="17" t="s">
        <v>7098</v>
      </c>
      <c r="D1404" s="18" t="s">
        <v>7096</v>
      </c>
      <c r="E1404" s="18" t="s">
        <v>7100</v>
      </c>
      <c r="F1404" s="1" t="s">
        <v>7102</v>
      </c>
      <c r="G1404" s="18" t="s">
        <v>7108</v>
      </c>
      <c r="H1404" s="18">
        <v>198000</v>
      </c>
      <c r="I1404" s="18">
        <v>186792.45</v>
      </c>
      <c r="K1404" s="3">
        <f t="shared" si="107"/>
        <v>186792.45283018867</v>
      </c>
      <c r="M1404" s="1" t="s">
        <v>7104</v>
      </c>
      <c r="N1404" s="1" t="s">
        <v>7105</v>
      </c>
      <c r="O1404" s="1" t="s">
        <v>7106</v>
      </c>
      <c r="P1404" s="1" t="s">
        <v>7107</v>
      </c>
      <c r="Q1404" s="1" t="s">
        <v>1929</v>
      </c>
      <c r="R1404" s="2">
        <v>0.06</v>
      </c>
      <c r="Y1404" s="212"/>
      <c r="Z1404" s="24"/>
      <c r="AE1404" s="159"/>
      <c r="AI1404" s="159"/>
      <c r="AN1404" s="24"/>
      <c r="AO1404" s="24"/>
      <c r="AQ1404" s="159"/>
    </row>
    <row r="1405" spans="1:45" ht="21" customHeight="1">
      <c r="B1405" s="25" t="s">
        <v>7126</v>
      </c>
      <c r="C1405" s="17" t="s">
        <v>7097</v>
      </c>
      <c r="D1405" s="18" t="s">
        <v>7095</v>
      </c>
      <c r="E1405" s="18" t="s">
        <v>7099</v>
      </c>
      <c r="F1405" s="1" t="s">
        <v>7127</v>
      </c>
      <c r="G1405" s="18" t="s">
        <v>7128</v>
      </c>
      <c r="H1405" s="18">
        <v>599000</v>
      </c>
      <c r="I1405" s="18">
        <v>565094.34</v>
      </c>
      <c r="J1405" s="3">
        <f>VLOOKUP(F1405,'[1]2019.1'!$D:$I,6,FALSE)</f>
        <v>282547.17</v>
      </c>
      <c r="M1405" s="1" t="s">
        <v>7104</v>
      </c>
      <c r="N1405" s="1" t="s">
        <v>7129</v>
      </c>
      <c r="O1405" s="1" t="s">
        <v>7130</v>
      </c>
      <c r="P1405" s="1" t="s">
        <v>7107</v>
      </c>
      <c r="Q1405" s="1" t="s">
        <v>1929</v>
      </c>
      <c r="R1405" s="2">
        <v>0.06</v>
      </c>
      <c r="Y1405" s="212"/>
      <c r="Z1405" s="24"/>
      <c r="AE1405" s="159"/>
      <c r="AI1405" s="159"/>
      <c r="AN1405" s="24"/>
      <c r="AO1405" s="24"/>
      <c r="AQ1405" s="159"/>
    </row>
    <row r="1406" spans="1:45" ht="21" customHeight="1">
      <c r="B1406" s="25" t="s">
        <v>7160</v>
      </c>
      <c r="C1406" s="17" t="s">
        <v>7097</v>
      </c>
      <c r="D1406" s="18" t="s">
        <v>7095</v>
      </c>
      <c r="E1406" s="18" t="s">
        <v>7099</v>
      </c>
      <c r="F1406" s="1" t="s">
        <v>7161</v>
      </c>
      <c r="G1406" s="18" t="s">
        <v>7162</v>
      </c>
      <c r="H1406" s="18">
        <v>632457</v>
      </c>
      <c r="I1406" s="18">
        <v>545221.55000000005</v>
      </c>
      <c r="J1406" s="3">
        <f>VLOOKUP(F1406,'[1]2019.1'!$D:$I,6,FALSE)</f>
        <v>271245.69</v>
      </c>
      <c r="K1406" s="3">
        <f>(H1406/1.16-J1406)</f>
        <v>273975.86172413797</v>
      </c>
      <c r="M1406" s="1" t="s">
        <v>2021</v>
      </c>
      <c r="N1406" s="1" t="s">
        <v>7163</v>
      </c>
      <c r="O1406" s="1" t="s">
        <v>7164</v>
      </c>
      <c r="P1406" s="1" t="s">
        <v>7165</v>
      </c>
      <c r="Q1406" s="1" t="s">
        <v>1929</v>
      </c>
      <c r="R1406" s="2">
        <v>0.16</v>
      </c>
      <c r="Y1406" s="212"/>
      <c r="Z1406" s="24"/>
      <c r="AE1406" s="159"/>
      <c r="AI1406" s="159"/>
      <c r="AN1406" s="24"/>
      <c r="AO1406" s="24"/>
      <c r="AQ1406" s="159"/>
    </row>
    <row r="1407" spans="1:45" ht="21" customHeight="1">
      <c r="B1407" s="25" t="s">
        <v>7160</v>
      </c>
      <c r="C1407" s="17" t="s">
        <v>7097</v>
      </c>
      <c r="D1407" s="18" t="s">
        <v>7095</v>
      </c>
      <c r="E1407" s="18" t="s">
        <v>7099</v>
      </c>
      <c r="F1407" s="1" t="s">
        <v>7161</v>
      </c>
      <c r="G1407" s="18"/>
      <c r="H1407" s="18">
        <v>1117512</v>
      </c>
      <c r="I1407" s="18">
        <v>1015920</v>
      </c>
      <c r="J1407" s="3">
        <f>VLOOKUP(F1407,'[1]2019.1'!$D:$I,6,FALSE)</f>
        <v>271245.69</v>
      </c>
      <c r="K1407" s="3">
        <f>(H1407/1.1-J1407)</f>
        <v>744674.30999999982</v>
      </c>
      <c r="M1407" s="1" t="s">
        <v>2021</v>
      </c>
      <c r="N1407" s="1" t="s">
        <v>7163</v>
      </c>
      <c r="O1407" s="1" t="s">
        <v>7164</v>
      </c>
      <c r="P1407" s="1" t="s">
        <v>7165</v>
      </c>
      <c r="Q1407" s="1" t="s">
        <v>1929</v>
      </c>
      <c r="R1407" s="2">
        <v>0.1</v>
      </c>
      <c r="Y1407" s="212"/>
      <c r="Z1407" s="24"/>
      <c r="AE1407" s="159"/>
      <c r="AI1407" s="159"/>
      <c r="AN1407" s="24"/>
      <c r="AO1407" s="24"/>
      <c r="AQ1407" s="159"/>
    </row>
    <row r="1408" spans="1:45" s="294" customFormat="1" ht="21" customHeight="1">
      <c r="A1408" s="181"/>
      <c r="B1408" s="243" t="s">
        <v>8011</v>
      </c>
      <c r="C1408" s="187" t="s">
        <v>7097</v>
      </c>
      <c r="D1408" s="181" t="s">
        <v>7095</v>
      </c>
      <c r="E1408" s="181" t="s">
        <v>7099</v>
      </c>
      <c r="F1408" s="44" t="s">
        <v>8010</v>
      </c>
      <c r="G1408" s="181"/>
      <c r="H1408" s="181">
        <v>1736670.12</v>
      </c>
      <c r="I1408" s="181">
        <v>1561141.55</v>
      </c>
      <c r="J1408" s="43"/>
      <c r="K1408" s="43"/>
      <c r="L1408" s="44"/>
      <c r="M1408" s="44" t="s">
        <v>2021</v>
      </c>
      <c r="N1408" s="44" t="s">
        <v>2155</v>
      </c>
      <c r="O1408" s="44" t="s">
        <v>8008</v>
      </c>
      <c r="P1408" s="44" t="s">
        <v>8008</v>
      </c>
      <c r="Q1408" s="44" t="s">
        <v>1929</v>
      </c>
      <c r="R1408" s="45" t="s">
        <v>8009</v>
      </c>
      <c r="S1408" s="44"/>
      <c r="T1408" s="44"/>
      <c r="U1408" s="44"/>
      <c r="V1408" s="44"/>
      <c r="W1408" s="44"/>
      <c r="X1408" s="89"/>
      <c r="Y1408" s="244"/>
      <c r="Z1408" s="94"/>
      <c r="AA1408" s="89"/>
      <c r="AB1408" s="89"/>
      <c r="AC1408" s="244"/>
      <c r="AD1408" s="94"/>
      <c r="AE1408" s="92"/>
      <c r="AF1408" s="89"/>
      <c r="AG1408" s="244"/>
      <c r="AH1408" s="94"/>
      <c r="AI1408" s="92"/>
      <c r="AJ1408" s="89"/>
      <c r="AK1408" s="89"/>
      <c r="AL1408" s="89"/>
      <c r="AM1408" s="89"/>
      <c r="AN1408" s="94"/>
      <c r="AO1408" s="94"/>
      <c r="AP1408" s="244"/>
      <c r="AQ1408" s="92"/>
      <c r="AR1408" s="89"/>
      <c r="AS1408" s="89"/>
    </row>
    <row r="1409" spans="1:45" ht="21" customHeight="1">
      <c r="B1409" s="25" t="s">
        <v>6988</v>
      </c>
      <c r="C1409" s="17" t="s">
        <v>6984</v>
      </c>
      <c r="D1409" s="20" t="s">
        <v>6985</v>
      </c>
      <c r="E1409" s="20" t="s">
        <v>6986</v>
      </c>
      <c r="F1409" s="24" t="s">
        <v>6987</v>
      </c>
      <c r="G1409" s="20" t="s">
        <v>6986</v>
      </c>
      <c r="H1409" s="159">
        <v>61166.8</v>
      </c>
      <c r="I1409" s="159">
        <v>52730</v>
      </c>
      <c r="J1409" s="24">
        <v>52730</v>
      </c>
      <c r="K1409" s="3">
        <v>0</v>
      </c>
      <c r="L1409" s="1">
        <v>2018.12</v>
      </c>
      <c r="M1409" s="1" t="s">
        <v>2021</v>
      </c>
      <c r="N1409" s="177" t="s">
        <v>6983</v>
      </c>
      <c r="O1409" s="1" t="s">
        <v>7159</v>
      </c>
      <c r="P1409" s="1" t="s">
        <v>7158</v>
      </c>
      <c r="Q1409" s="1" t="s">
        <v>1929</v>
      </c>
      <c r="R1409" s="2">
        <v>0.16</v>
      </c>
      <c r="Y1409" s="212"/>
      <c r="Z1409" s="24"/>
      <c r="AE1409" s="159"/>
      <c r="AI1409" s="159"/>
      <c r="AN1409" s="24"/>
      <c r="AO1409" s="24"/>
      <c r="AQ1409" s="159"/>
    </row>
    <row r="1410" spans="1:45" ht="21" customHeight="1">
      <c r="B1410" s="25" t="s">
        <v>6988</v>
      </c>
      <c r="C1410" s="17" t="s">
        <v>6984</v>
      </c>
      <c r="D1410" s="20" t="s">
        <v>6985</v>
      </c>
      <c r="E1410" s="20" t="s">
        <v>6986</v>
      </c>
      <c r="F1410" s="24" t="s">
        <v>6987</v>
      </c>
      <c r="G1410" s="18"/>
      <c r="H1410" s="159">
        <v>80995.23</v>
      </c>
      <c r="I1410" s="159">
        <v>73632.03</v>
      </c>
      <c r="J1410" s="24">
        <v>73632.03</v>
      </c>
      <c r="K1410" s="3">
        <v>0</v>
      </c>
      <c r="L1410" s="1">
        <v>2018.12</v>
      </c>
      <c r="M1410" s="1" t="s">
        <v>2021</v>
      </c>
      <c r="N1410" s="177" t="s">
        <v>6983</v>
      </c>
      <c r="O1410" s="1" t="s">
        <v>7159</v>
      </c>
      <c r="P1410" s="1" t="s">
        <v>7158</v>
      </c>
      <c r="Q1410" s="1" t="s">
        <v>1929</v>
      </c>
      <c r="R1410" s="2">
        <v>0.1</v>
      </c>
      <c r="Y1410" s="212"/>
      <c r="Z1410" s="24"/>
      <c r="AE1410" s="159"/>
      <c r="AI1410" s="159"/>
      <c r="AN1410" s="24"/>
      <c r="AO1410" s="24"/>
      <c r="AQ1410" s="159"/>
    </row>
    <row r="1411" spans="1:45" ht="21" customHeight="1">
      <c r="B1411" s="25" t="s">
        <v>6978</v>
      </c>
      <c r="C1411" s="17" t="s">
        <v>6979</v>
      </c>
      <c r="D1411" s="20" t="s">
        <v>6980</v>
      </c>
      <c r="E1411" s="20" t="s">
        <v>6981</v>
      </c>
      <c r="F1411" s="24" t="s">
        <v>6982</v>
      </c>
      <c r="G1411" s="20" t="s">
        <v>6981</v>
      </c>
      <c r="H1411" s="159">
        <v>15103.76</v>
      </c>
      <c r="I1411" s="159">
        <v>13020.48</v>
      </c>
      <c r="J1411" s="24">
        <v>13020.48</v>
      </c>
      <c r="K1411" s="3">
        <v>0</v>
      </c>
      <c r="L1411" s="1">
        <v>2018.12</v>
      </c>
      <c r="M1411" s="1" t="s">
        <v>2021</v>
      </c>
      <c r="N1411" s="177" t="s">
        <v>6983</v>
      </c>
      <c r="O1411" s="1" t="s">
        <v>7159</v>
      </c>
      <c r="P1411" s="1" t="s">
        <v>7158</v>
      </c>
      <c r="Q1411" s="1" t="s">
        <v>1929</v>
      </c>
      <c r="R1411" s="2">
        <v>0.16</v>
      </c>
      <c r="Y1411" s="212"/>
      <c r="Z1411" s="24"/>
      <c r="AE1411" s="159"/>
      <c r="AI1411" s="159"/>
      <c r="AN1411" s="24"/>
      <c r="AO1411" s="24"/>
      <c r="AQ1411" s="159"/>
    </row>
    <row r="1412" spans="1:45" ht="21" customHeight="1">
      <c r="B1412" s="25" t="s">
        <v>6978</v>
      </c>
      <c r="C1412" s="17" t="s">
        <v>6979</v>
      </c>
      <c r="D1412" s="20" t="s">
        <v>6980</v>
      </c>
      <c r="E1412" s="20" t="s">
        <v>6981</v>
      </c>
      <c r="F1412" s="24" t="s">
        <v>6982</v>
      </c>
      <c r="G1412" s="18"/>
      <c r="H1412" s="159">
        <v>10851.88</v>
      </c>
      <c r="I1412" s="159">
        <v>9865.34</v>
      </c>
      <c r="J1412" s="24">
        <v>9865.34</v>
      </c>
      <c r="K1412" s="3">
        <v>0</v>
      </c>
      <c r="L1412" s="1">
        <v>2018.12</v>
      </c>
      <c r="M1412" s="1" t="s">
        <v>2021</v>
      </c>
      <c r="N1412" s="177" t="s">
        <v>6983</v>
      </c>
      <c r="O1412" s="1" t="s">
        <v>7159</v>
      </c>
      <c r="P1412" s="1" t="s">
        <v>7158</v>
      </c>
      <c r="Q1412" s="1" t="s">
        <v>1929</v>
      </c>
      <c r="R1412" s="2">
        <v>0.1</v>
      </c>
      <c r="Y1412" s="212"/>
      <c r="Z1412" s="24"/>
      <c r="AE1412" s="159"/>
      <c r="AI1412" s="159"/>
      <c r="AN1412" s="24"/>
      <c r="AO1412" s="24"/>
      <c r="AQ1412" s="159"/>
    </row>
    <row r="1413" spans="1:45" ht="21" customHeight="1">
      <c r="B1413" s="25" t="s">
        <v>7195</v>
      </c>
      <c r="C1413" s="17" t="s">
        <v>7194</v>
      </c>
      <c r="D1413" s="20" t="s">
        <v>7209</v>
      </c>
      <c r="E1413" s="20" t="s">
        <v>7196</v>
      </c>
      <c r="F1413" s="24" t="s">
        <v>7197</v>
      </c>
      <c r="G1413" s="18" t="s">
        <v>7198</v>
      </c>
      <c r="H1413" s="159">
        <v>132200</v>
      </c>
      <c r="I1413" s="159">
        <v>124716.98</v>
      </c>
      <c r="J1413" s="24"/>
      <c r="K1413" s="3">
        <f>(H1413/1.06-J1413)</f>
        <v>124716.98113207547</v>
      </c>
      <c r="N1413" s="177" t="s">
        <v>7199</v>
      </c>
      <c r="O1413" s="1" t="s">
        <v>7200</v>
      </c>
      <c r="P1413" s="1" t="s">
        <v>7188</v>
      </c>
      <c r="Q1413" s="1" t="s">
        <v>2913</v>
      </c>
      <c r="R1413" s="2">
        <v>0.06</v>
      </c>
      <c r="Y1413" s="212"/>
      <c r="Z1413" s="24"/>
      <c r="AE1413" s="159"/>
      <c r="AI1413" s="159"/>
      <c r="AN1413" s="24"/>
      <c r="AO1413" s="24"/>
      <c r="AQ1413" s="159"/>
    </row>
    <row r="1414" spans="1:45" s="291" customFormat="1" ht="21" customHeight="1">
      <c r="A1414" s="97"/>
      <c r="B1414" s="231" t="s">
        <v>7309</v>
      </c>
      <c r="C1414" s="36" t="s">
        <v>7310</v>
      </c>
      <c r="D1414" s="85" t="s">
        <v>7311</v>
      </c>
      <c r="E1414" s="85" t="s">
        <v>7312</v>
      </c>
      <c r="F1414" s="37" t="s">
        <v>7313</v>
      </c>
      <c r="G1414" s="97" t="s">
        <v>7314</v>
      </c>
      <c r="H1414" s="90">
        <v>160060</v>
      </c>
      <c r="I1414" s="90">
        <v>151000</v>
      </c>
      <c r="J1414" s="37"/>
      <c r="K1414" s="167">
        <f>(H1414/1.06-J1414)</f>
        <v>151000</v>
      </c>
      <c r="L1414" s="35"/>
      <c r="M1414" s="35" t="s">
        <v>2021</v>
      </c>
      <c r="N1414" s="189" t="s">
        <v>5722</v>
      </c>
      <c r="O1414" s="35" t="s">
        <v>7315</v>
      </c>
      <c r="P1414" s="35" t="s">
        <v>7290</v>
      </c>
      <c r="Q1414" s="35" t="s">
        <v>1929</v>
      </c>
      <c r="R1414" s="33">
        <v>0.06</v>
      </c>
      <c r="S1414" s="35"/>
      <c r="T1414" s="35"/>
      <c r="U1414" s="35"/>
      <c r="V1414" s="35"/>
      <c r="W1414" s="35"/>
      <c r="X1414" s="85"/>
      <c r="Y1414" s="233"/>
      <c r="Z1414" s="37"/>
      <c r="AA1414" s="85"/>
      <c r="AB1414" s="85"/>
      <c r="AC1414" s="233"/>
      <c r="AD1414" s="37"/>
      <c r="AE1414" s="90"/>
      <c r="AF1414" s="85"/>
      <c r="AG1414" s="233"/>
      <c r="AH1414" s="37"/>
      <c r="AI1414" s="90"/>
      <c r="AJ1414" s="85"/>
      <c r="AK1414" s="85"/>
      <c r="AL1414" s="85"/>
      <c r="AM1414" s="85"/>
      <c r="AN1414" s="37"/>
      <c r="AO1414" s="37"/>
      <c r="AP1414" s="233"/>
      <c r="AQ1414" s="90"/>
      <c r="AR1414" s="85"/>
      <c r="AS1414" s="85"/>
    </row>
    <row r="1415" spans="1:45" ht="21" customHeight="1">
      <c r="B1415" s="25" t="s">
        <v>7168</v>
      </c>
      <c r="C1415" s="17" t="s">
        <v>7111</v>
      </c>
      <c r="D1415" s="18" t="s">
        <v>7112</v>
      </c>
      <c r="E1415" s="18" t="s">
        <v>7113</v>
      </c>
      <c r="F1415" s="24" t="s">
        <v>7166</v>
      </c>
      <c r="G1415" s="18" t="s">
        <v>7167</v>
      </c>
      <c r="H1415" s="159">
        <v>2955197</v>
      </c>
      <c r="I1415" s="159">
        <v>2547583.62</v>
      </c>
      <c r="J1415" s="24">
        <f>VLOOKUP(F1415,'[1]2019.1'!$D:$I,6,FALSE)</f>
        <v>763468.2</v>
      </c>
      <c r="K1415" s="3">
        <f>(H1415/1.16-J1415)</f>
        <v>1784115.4206896552</v>
      </c>
      <c r="M1415" s="1" t="s">
        <v>2021</v>
      </c>
      <c r="N1415" s="177" t="s">
        <v>7169</v>
      </c>
      <c r="O1415" s="1" t="s">
        <v>7164</v>
      </c>
      <c r="P1415" s="1" t="s">
        <v>7158</v>
      </c>
      <c r="Q1415" s="1" t="s">
        <v>1929</v>
      </c>
      <c r="R1415" s="2">
        <v>0.16</v>
      </c>
      <c r="Y1415" s="212"/>
      <c r="Z1415" s="24"/>
      <c r="AE1415" s="159"/>
      <c r="AI1415" s="159"/>
      <c r="AN1415" s="24"/>
      <c r="AO1415" s="24"/>
      <c r="AQ1415" s="159"/>
    </row>
    <row r="1416" spans="1:45" ht="21" customHeight="1">
      <c r="B1416" s="25" t="s">
        <v>7168</v>
      </c>
      <c r="C1416" s="17" t="s">
        <v>7111</v>
      </c>
      <c r="D1416" s="18" t="s">
        <v>7112</v>
      </c>
      <c r="E1416" s="18" t="s">
        <v>7113</v>
      </c>
      <c r="F1416" s="24" t="s">
        <v>7166</v>
      </c>
      <c r="G1416" s="18"/>
      <c r="H1416" s="159">
        <v>28800</v>
      </c>
      <c r="I1416" s="159">
        <v>26181.82</v>
      </c>
      <c r="J1416" s="24">
        <f>VLOOKUP(F1416,'[1]2019.1'!$D:$I,6,FALSE)</f>
        <v>763468.2</v>
      </c>
      <c r="K1416" s="3">
        <f>(H1416/1.1-J1416)</f>
        <v>-737286.38181818172</v>
      </c>
      <c r="M1416" s="1" t="s">
        <v>2021</v>
      </c>
      <c r="N1416" s="177" t="s">
        <v>7169</v>
      </c>
      <c r="O1416" s="1" t="s">
        <v>7164</v>
      </c>
      <c r="P1416" s="1" t="s">
        <v>7158</v>
      </c>
      <c r="Q1416" s="1" t="s">
        <v>1929</v>
      </c>
      <c r="R1416" s="2">
        <v>0.1</v>
      </c>
      <c r="Y1416" s="212"/>
      <c r="Z1416" s="24"/>
      <c r="AE1416" s="159"/>
      <c r="AI1416" s="159"/>
      <c r="AN1416" s="24"/>
      <c r="AO1416" s="24"/>
      <c r="AQ1416" s="159"/>
    </row>
    <row r="1417" spans="1:45" s="294" customFormat="1" ht="21" customHeight="1">
      <c r="A1417" s="181"/>
      <c r="B1417" s="243" t="s">
        <v>7975</v>
      </c>
      <c r="C1417" s="187" t="s">
        <v>7111</v>
      </c>
      <c r="D1417" s="181" t="s">
        <v>7112</v>
      </c>
      <c r="E1417" s="181" t="s">
        <v>7113</v>
      </c>
      <c r="F1417" s="94" t="s">
        <v>7972</v>
      </c>
      <c r="G1417" s="181" t="s">
        <v>7167</v>
      </c>
      <c r="H1417" s="92">
        <v>2940314.51</v>
      </c>
      <c r="I1417" s="92">
        <v>2582642.4</v>
      </c>
      <c r="J1417" s="94"/>
      <c r="K1417" s="43"/>
      <c r="L1417" s="44"/>
      <c r="M1417" s="44" t="s">
        <v>2021</v>
      </c>
      <c r="N1417" s="190" t="s">
        <v>7169</v>
      </c>
      <c r="O1417" s="44" t="s">
        <v>7973</v>
      </c>
      <c r="P1417" s="44" t="s">
        <v>7965</v>
      </c>
      <c r="Q1417" s="44" t="s">
        <v>1929</v>
      </c>
      <c r="R1417" s="45" t="s">
        <v>7974</v>
      </c>
      <c r="S1417" s="44"/>
      <c r="T1417" s="44"/>
      <c r="U1417" s="44"/>
      <c r="V1417" s="44"/>
      <c r="W1417" s="44"/>
      <c r="X1417" s="89"/>
      <c r="Y1417" s="244"/>
      <c r="Z1417" s="94"/>
      <c r="AA1417" s="89"/>
      <c r="AB1417" s="89"/>
      <c r="AC1417" s="244"/>
      <c r="AD1417" s="94"/>
      <c r="AE1417" s="92"/>
      <c r="AF1417" s="89"/>
      <c r="AG1417" s="244"/>
      <c r="AH1417" s="94"/>
      <c r="AI1417" s="92"/>
      <c r="AJ1417" s="89"/>
      <c r="AK1417" s="89"/>
      <c r="AL1417" s="89"/>
      <c r="AM1417" s="89"/>
      <c r="AN1417" s="94"/>
      <c r="AO1417" s="94"/>
      <c r="AP1417" s="244"/>
      <c r="AQ1417" s="92"/>
      <c r="AR1417" s="89"/>
      <c r="AS1417" s="89"/>
    </row>
    <row r="1418" spans="1:45" ht="21" customHeight="1">
      <c r="B1418" s="25" t="s">
        <v>7109</v>
      </c>
      <c r="C1418" s="17" t="s">
        <v>7111</v>
      </c>
      <c r="D1418" s="18" t="s">
        <v>7112</v>
      </c>
      <c r="E1418" s="18" t="s">
        <v>7113</v>
      </c>
      <c r="F1418" s="24" t="s">
        <v>7114</v>
      </c>
      <c r="G1418" s="18" t="s">
        <v>7115</v>
      </c>
      <c r="H1418" s="18">
        <v>573200</v>
      </c>
      <c r="I1418" s="18">
        <v>494137.93</v>
      </c>
      <c r="J1418" s="3">
        <f>VLOOKUP(F1418,'[1]2019.1'!$D:$I,6,FALSE)</f>
        <v>137931.03</v>
      </c>
      <c r="K1418" s="3">
        <f>(H1418/1.16-J1418)</f>
        <v>356206.90103448275</v>
      </c>
      <c r="M1418" s="1" t="s">
        <v>7104</v>
      </c>
      <c r="N1418" s="1" t="s">
        <v>7116</v>
      </c>
      <c r="O1418" s="1" t="s">
        <v>7117</v>
      </c>
      <c r="P1418" s="1" t="s">
        <v>7118</v>
      </c>
      <c r="Q1418" s="1" t="s">
        <v>1929</v>
      </c>
      <c r="R1418" s="2">
        <v>0.16</v>
      </c>
      <c r="Y1418" s="212"/>
      <c r="Z1418" s="24"/>
      <c r="AE1418" s="159"/>
      <c r="AI1418" s="159"/>
      <c r="AN1418" s="24"/>
      <c r="AO1418" s="24"/>
      <c r="AQ1418" s="159"/>
    </row>
    <row r="1419" spans="1:45" ht="21" customHeight="1">
      <c r="B1419" s="25" t="s">
        <v>7109</v>
      </c>
      <c r="C1419" s="17" t="s">
        <v>7111</v>
      </c>
      <c r="D1419" s="18" t="s">
        <v>7112</v>
      </c>
      <c r="E1419" s="18" t="s">
        <v>7113</v>
      </c>
      <c r="F1419" s="24" t="s">
        <v>7114</v>
      </c>
      <c r="G1419" s="18"/>
      <c r="H1419" s="18">
        <v>429200</v>
      </c>
      <c r="I1419" s="18">
        <v>390181.82</v>
      </c>
      <c r="J1419" s="3">
        <f>VLOOKUP(F1419,'[1]2019.1'!$D:$I,6,FALSE)</f>
        <v>137931.03</v>
      </c>
      <c r="K1419" s="3">
        <f>(H1419/1.1-J1419)</f>
        <v>252250.78818181818</v>
      </c>
      <c r="M1419" s="1" t="s">
        <v>7104</v>
      </c>
      <c r="N1419" s="1" t="s">
        <v>7116</v>
      </c>
      <c r="O1419" s="1" t="s">
        <v>7117</v>
      </c>
      <c r="P1419" s="1" t="s">
        <v>7118</v>
      </c>
      <c r="Q1419" s="1" t="s">
        <v>1929</v>
      </c>
      <c r="R1419" s="2">
        <v>0.1</v>
      </c>
      <c r="Y1419" s="212"/>
      <c r="Z1419" s="24"/>
      <c r="AE1419" s="159"/>
      <c r="AI1419" s="159"/>
      <c r="AN1419" s="24">
        <f>Z1419+Z1466+AH1419+AL1419</f>
        <v>0</v>
      </c>
      <c r="AO1419" s="24">
        <f>H1419-AN1419</f>
        <v>429200</v>
      </c>
      <c r="AP1419" s="212">
        <f>AN1419/H1419</f>
        <v>0</v>
      </c>
      <c r="AQ1419" s="159"/>
    </row>
    <row r="1420" spans="1:45" ht="21" customHeight="1">
      <c r="B1420" s="25" t="s">
        <v>7183</v>
      </c>
      <c r="C1420" s="17" t="s">
        <v>7111</v>
      </c>
      <c r="D1420" s="18" t="s">
        <v>7112</v>
      </c>
      <c r="E1420" s="18" t="s">
        <v>7113</v>
      </c>
      <c r="F1420" s="24" t="s">
        <v>7185</v>
      </c>
      <c r="G1420" s="18" t="s">
        <v>7186</v>
      </c>
      <c r="H1420" s="18">
        <v>693000</v>
      </c>
      <c r="I1420" s="18">
        <v>597413.79</v>
      </c>
      <c r="J1420" s="3">
        <f>VLOOKUP(F1420,'[1]2019.1'!$D:$I,6,FALSE)</f>
        <v>179224.14</v>
      </c>
      <c r="K1420" s="3">
        <f>(H1420/1.16-J1420)</f>
        <v>418189.65310344833</v>
      </c>
      <c r="M1420" s="1" t="s">
        <v>2021</v>
      </c>
      <c r="N1420" s="1" t="s">
        <v>7187</v>
      </c>
      <c r="O1420" s="1" t="s">
        <v>7181</v>
      </c>
      <c r="P1420" s="1" t="s">
        <v>7188</v>
      </c>
      <c r="Q1420" s="1" t="s">
        <v>1929</v>
      </c>
      <c r="R1420" s="2">
        <v>0.16</v>
      </c>
      <c r="Y1420" s="212"/>
      <c r="Z1420" s="24"/>
      <c r="AE1420" s="159"/>
      <c r="AI1420" s="159"/>
      <c r="AN1420" s="24"/>
      <c r="AO1420" s="24"/>
      <c r="AQ1420" s="159"/>
    </row>
    <row r="1421" spans="1:45" s="294" customFormat="1" ht="21" customHeight="1">
      <c r="A1421" s="181"/>
      <c r="B1421" s="243" t="s">
        <v>7976</v>
      </c>
      <c r="C1421" s="187" t="s">
        <v>7111</v>
      </c>
      <c r="D1421" s="181" t="s">
        <v>7112</v>
      </c>
      <c r="E1421" s="181" t="s">
        <v>7113</v>
      </c>
      <c r="F1421" s="94" t="s">
        <v>7977</v>
      </c>
      <c r="G1421" s="181" t="s">
        <v>7186</v>
      </c>
      <c r="H1421" s="181">
        <v>682762.72</v>
      </c>
      <c r="I1421" s="181">
        <v>599456.64</v>
      </c>
      <c r="J1421" s="43"/>
      <c r="K1421" s="43"/>
      <c r="L1421" s="44"/>
      <c r="M1421" s="44" t="s">
        <v>2021</v>
      </c>
      <c r="N1421" s="44" t="s">
        <v>7187</v>
      </c>
      <c r="O1421" s="44" t="s">
        <v>7973</v>
      </c>
      <c r="P1421" s="44" t="s">
        <v>7965</v>
      </c>
      <c r="Q1421" s="44" t="s">
        <v>1929</v>
      </c>
      <c r="R1421" s="45">
        <v>0.16</v>
      </c>
      <c r="S1421" s="44"/>
      <c r="T1421" s="44"/>
      <c r="U1421" s="44"/>
      <c r="V1421" s="44"/>
      <c r="W1421" s="44"/>
      <c r="X1421" s="89"/>
      <c r="Y1421" s="244"/>
      <c r="Z1421" s="94"/>
      <c r="AA1421" s="89"/>
      <c r="AB1421" s="89"/>
      <c r="AC1421" s="244"/>
      <c r="AD1421" s="94"/>
      <c r="AE1421" s="92"/>
      <c r="AF1421" s="89"/>
      <c r="AG1421" s="244"/>
      <c r="AH1421" s="94"/>
      <c r="AI1421" s="92"/>
      <c r="AJ1421" s="89"/>
      <c r="AK1421" s="89"/>
      <c r="AL1421" s="89"/>
      <c r="AM1421" s="89"/>
      <c r="AN1421" s="94"/>
      <c r="AO1421" s="94"/>
      <c r="AP1421" s="244"/>
      <c r="AQ1421" s="92"/>
      <c r="AR1421" s="89"/>
      <c r="AS1421" s="89"/>
    </row>
    <row r="1422" spans="1:45" ht="21" customHeight="1">
      <c r="B1422" s="25" t="s">
        <v>7242</v>
      </c>
      <c r="C1422" s="17" t="s">
        <v>7111</v>
      </c>
      <c r="D1422" s="18" t="s">
        <v>7112</v>
      </c>
      <c r="E1422" s="18" t="s">
        <v>7113</v>
      </c>
      <c r="F1422" s="24" t="s">
        <v>7241</v>
      </c>
      <c r="G1422" s="18" t="s">
        <v>7243</v>
      </c>
      <c r="H1422" s="18">
        <v>224000</v>
      </c>
      <c r="I1422" s="18">
        <v>193103.45</v>
      </c>
      <c r="K1422" s="3">
        <f>(H1422/1.16-J1422)</f>
        <v>193103.44827586209</v>
      </c>
      <c r="M1422" s="1" t="s">
        <v>2021</v>
      </c>
      <c r="N1422" s="1" t="s">
        <v>7244</v>
      </c>
      <c r="O1422" s="1" t="s">
        <v>7245</v>
      </c>
      <c r="P1422" s="1" t="s">
        <v>7245</v>
      </c>
      <c r="Q1422" s="1" t="s">
        <v>1929</v>
      </c>
      <c r="R1422" s="2">
        <v>0.16</v>
      </c>
      <c r="Y1422" s="212"/>
      <c r="Z1422" s="24"/>
      <c r="AE1422" s="159"/>
      <c r="AI1422" s="159"/>
      <c r="AN1422" s="24"/>
      <c r="AO1422" s="24"/>
      <c r="AQ1422" s="159"/>
    </row>
    <row r="1423" spans="1:45" s="293" customFormat="1" ht="21" customHeight="1">
      <c r="A1423" s="203"/>
      <c r="B1423" s="235" t="s">
        <v>9135</v>
      </c>
      <c r="C1423" s="202" t="s">
        <v>7111</v>
      </c>
      <c r="D1423" s="203" t="s">
        <v>7112</v>
      </c>
      <c r="E1423" s="203" t="s">
        <v>7113</v>
      </c>
      <c r="F1423" s="204" t="s">
        <v>9134</v>
      </c>
      <c r="G1423" s="203" t="s">
        <v>7243</v>
      </c>
      <c r="H1423" s="203"/>
      <c r="I1423" s="203"/>
      <c r="J1423" s="209"/>
      <c r="K1423" s="209"/>
      <c r="L1423" s="205"/>
      <c r="M1423" s="205" t="s">
        <v>2021</v>
      </c>
      <c r="N1423" s="205" t="s">
        <v>7244</v>
      </c>
      <c r="O1423" s="205" t="s">
        <v>9131</v>
      </c>
      <c r="P1423" s="205" t="s">
        <v>9131</v>
      </c>
      <c r="Q1423" s="205" t="s">
        <v>1929</v>
      </c>
      <c r="R1423" s="206">
        <v>0.16</v>
      </c>
      <c r="S1423" s="205"/>
      <c r="T1423" s="205"/>
      <c r="U1423" s="205"/>
      <c r="V1423" s="205"/>
      <c r="W1423" s="205"/>
      <c r="X1423" s="208"/>
      <c r="Y1423" s="237"/>
      <c r="Z1423" s="204"/>
      <c r="AA1423" s="208"/>
      <c r="AB1423" s="208"/>
      <c r="AC1423" s="237"/>
      <c r="AD1423" s="204"/>
      <c r="AE1423" s="207"/>
      <c r="AF1423" s="208"/>
      <c r="AG1423" s="237"/>
      <c r="AH1423" s="204"/>
      <c r="AI1423" s="207"/>
      <c r="AJ1423" s="208"/>
      <c r="AK1423" s="208"/>
      <c r="AL1423" s="208"/>
      <c r="AM1423" s="208"/>
      <c r="AN1423" s="204"/>
      <c r="AO1423" s="204"/>
      <c r="AP1423" s="237"/>
      <c r="AQ1423" s="207"/>
      <c r="AR1423" s="208"/>
      <c r="AS1423" s="208"/>
    </row>
    <row r="1424" spans="1:45" s="291" customFormat="1" ht="21" customHeight="1">
      <c r="A1424" s="97"/>
      <c r="B1424" s="231" t="s">
        <v>7276</v>
      </c>
      <c r="C1424" s="36" t="s">
        <v>7332</v>
      </c>
      <c r="D1424" s="97" t="s">
        <v>7333</v>
      </c>
      <c r="E1424" s="97" t="s">
        <v>7113</v>
      </c>
      <c r="F1424" s="37" t="s">
        <v>7334</v>
      </c>
      <c r="G1424" s="97" t="s">
        <v>7335</v>
      </c>
      <c r="H1424" s="97">
        <v>692565</v>
      </c>
      <c r="I1424" s="97">
        <v>612862.39</v>
      </c>
      <c r="J1424" s="167"/>
      <c r="K1424" s="167"/>
      <c r="L1424" s="35"/>
      <c r="M1424" s="35" t="s">
        <v>2021</v>
      </c>
      <c r="N1424" s="35" t="s">
        <v>5718</v>
      </c>
      <c r="O1424" s="35" t="s">
        <v>7336</v>
      </c>
      <c r="P1424" s="35" t="s">
        <v>7290</v>
      </c>
      <c r="Q1424" s="35" t="s">
        <v>1929</v>
      </c>
      <c r="R1424" s="33" t="s">
        <v>6791</v>
      </c>
      <c r="S1424" s="35"/>
      <c r="T1424" s="35"/>
      <c r="U1424" s="35"/>
      <c r="V1424" s="35"/>
      <c r="W1424" s="35"/>
      <c r="X1424" s="85"/>
      <c r="Y1424" s="233"/>
      <c r="Z1424" s="37"/>
      <c r="AA1424" s="85"/>
      <c r="AB1424" s="85"/>
      <c r="AC1424" s="233"/>
      <c r="AD1424" s="37"/>
      <c r="AE1424" s="90"/>
      <c r="AF1424" s="85"/>
      <c r="AG1424" s="233"/>
      <c r="AH1424" s="37"/>
      <c r="AI1424" s="90"/>
      <c r="AJ1424" s="85"/>
      <c r="AK1424" s="85"/>
      <c r="AL1424" s="85"/>
      <c r="AM1424" s="85"/>
      <c r="AN1424" s="37"/>
      <c r="AO1424" s="37"/>
      <c r="AP1424" s="233"/>
      <c r="AQ1424" s="90"/>
      <c r="AR1424" s="85"/>
      <c r="AS1424" s="85"/>
    </row>
    <row r="1425" spans="1:45" s="293" customFormat="1" ht="21" customHeight="1">
      <c r="A1425" s="203"/>
      <c r="B1425" s="235" t="s">
        <v>9952</v>
      </c>
      <c r="C1425" s="202" t="s">
        <v>7332</v>
      </c>
      <c r="D1425" s="203" t="s">
        <v>7333</v>
      </c>
      <c r="E1425" s="203" t="s">
        <v>7113</v>
      </c>
      <c r="F1425" s="204" t="s">
        <v>9953</v>
      </c>
      <c r="G1425" s="203" t="s">
        <v>7335</v>
      </c>
      <c r="H1425" s="203"/>
      <c r="I1425" s="203"/>
      <c r="J1425" s="209"/>
      <c r="K1425" s="209"/>
      <c r="L1425" s="205"/>
      <c r="M1425" s="205" t="s">
        <v>2021</v>
      </c>
      <c r="N1425" s="205" t="s">
        <v>5718</v>
      </c>
      <c r="O1425" s="205" t="s">
        <v>9954</v>
      </c>
      <c r="P1425" s="205" t="s">
        <v>9954</v>
      </c>
      <c r="Q1425" s="205" t="s">
        <v>1929</v>
      </c>
      <c r="R1425" s="206" t="s">
        <v>6791</v>
      </c>
      <c r="S1425" s="205"/>
      <c r="T1425" s="205"/>
      <c r="U1425" s="205"/>
      <c r="V1425" s="205"/>
      <c r="W1425" s="205"/>
      <c r="X1425" s="208"/>
      <c r="Y1425" s="237"/>
      <c r="Z1425" s="204"/>
      <c r="AA1425" s="208"/>
      <c r="AB1425" s="208"/>
      <c r="AC1425" s="237"/>
      <c r="AD1425" s="204"/>
      <c r="AE1425" s="207"/>
      <c r="AF1425" s="208"/>
      <c r="AG1425" s="237"/>
      <c r="AH1425" s="204"/>
      <c r="AI1425" s="207"/>
      <c r="AJ1425" s="208"/>
      <c r="AK1425" s="208"/>
      <c r="AL1425" s="208"/>
      <c r="AM1425" s="208"/>
      <c r="AN1425" s="204"/>
      <c r="AO1425" s="204"/>
      <c r="AP1425" s="237"/>
      <c r="AQ1425" s="207"/>
      <c r="AR1425" s="208"/>
      <c r="AS1425" s="208"/>
    </row>
    <row r="1426" spans="1:45" s="291" customFormat="1" ht="21" customHeight="1">
      <c r="A1426" s="97"/>
      <c r="B1426" s="231" t="s">
        <v>7235</v>
      </c>
      <c r="C1426" s="36" t="s">
        <v>7236</v>
      </c>
      <c r="D1426" s="97" t="s">
        <v>7237</v>
      </c>
      <c r="E1426" s="97" t="s">
        <v>7238</v>
      </c>
      <c r="F1426" s="37" t="s">
        <v>7239</v>
      </c>
      <c r="G1426" s="97" t="s">
        <v>7240</v>
      </c>
      <c r="H1426" s="97">
        <v>555190</v>
      </c>
      <c r="I1426" s="97">
        <v>478612.07</v>
      </c>
      <c r="J1426" s="167"/>
      <c r="K1426" s="167">
        <f>(H1426/1.16-J1426)</f>
        <v>478612.06896551728</v>
      </c>
      <c r="L1426" s="35"/>
      <c r="M1426" s="35" t="s">
        <v>2021</v>
      </c>
      <c r="N1426" s="35" t="s">
        <v>5718</v>
      </c>
      <c r="O1426" s="35" t="s">
        <v>7181</v>
      </c>
      <c r="P1426" s="35" t="s">
        <v>7188</v>
      </c>
      <c r="Q1426" s="35" t="s">
        <v>2913</v>
      </c>
      <c r="R1426" s="33">
        <v>0.16</v>
      </c>
      <c r="S1426" s="35"/>
      <c r="T1426" s="35"/>
      <c r="U1426" s="35"/>
      <c r="V1426" s="35"/>
      <c r="W1426" s="35"/>
      <c r="X1426" s="85"/>
      <c r="Y1426" s="233"/>
      <c r="Z1426" s="37"/>
      <c r="AA1426" s="85"/>
      <c r="AB1426" s="85"/>
      <c r="AC1426" s="233"/>
      <c r="AD1426" s="37"/>
      <c r="AE1426" s="90"/>
      <c r="AF1426" s="85"/>
      <c r="AG1426" s="233"/>
      <c r="AH1426" s="37"/>
      <c r="AI1426" s="90"/>
      <c r="AJ1426" s="85"/>
      <c r="AK1426" s="85"/>
      <c r="AL1426" s="85"/>
      <c r="AM1426" s="85"/>
      <c r="AN1426" s="37"/>
      <c r="AO1426" s="37"/>
      <c r="AP1426" s="233"/>
      <c r="AQ1426" s="90"/>
      <c r="AR1426" s="85"/>
      <c r="AS1426" s="85"/>
    </row>
    <row r="1427" spans="1:45" s="291" customFormat="1" ht="21" customHeight="1">
      <c r="A1427" s="97"/>
      <c r="B1427" s="231" t="s">
        <v>7235</v>
      </c>
      <c r="C1427" s="36" t="s">
        <v>7236</v>
      </c>
      <c r="D1427" s="97" t="s">
        <v>7237</v>
      </c>
      <c r="E1427" s="97" t="s">
        <v>7238</v>
      </c>
      <c r="F1427" s="37" t="s">
        <v>7239</v>
      </c>
      <c r="G1427" s="97"/>
      <c r="H1427" s="97">
        <v>571310</v>
      </c>
      <c r="I1427" s="97">
        <v>519372.73</v>
      </c>
      <c r="J1427" s="167"/>
      <c r="K1427" s="167">
        <f>(H1427/1.1-J1427)</f>
        <v>519372.72727272724</v>
      </c>
      <c r="L1427" s="35"/>
      <c r="M1427" s="35" t="s">
        <v>2021</v>
      </c>
      <c r="N1427" s="35" t="s">
        <v>5718</v>
      </c>
      <c r="O1427" s="35" t="s">
        <v>7181</v>
      </c>
      <c r="P1427" s="35" t="s">
        <v>7188</v>
      </c>
      <c r="Q1427" s="35" t="s">
        <v>2913</v>
      </c>
      <c r="R1427" s="33">
        <v>0.1</v>
      </c>
      <c r="S1427" s="35"/>
      <c r="T1427" s="35"/>
      <c r="U1427" s="35"/>
      <c r="V1427" s="35"/>
      <c r="W1427" s="35"/>
      <c r="X1427" s="85"/>
      <c r="Y1427" s="233"/>
      <c r="Z1427" s="37"/>
      <c r="AA1427" s="85"/>
      <c r="AB1427" s="85"/>
      <c r="AC1427" s="233"/>
      <c r="AD1427" s="37"/>
      <c r="AE1427" s="90"/>
      <c r="AF1427" s="85"/>
      <c r="AG1427" s="233"/>
      <c r="AH1427" s="37"/>
      <c r="AI1427" s="90"/>
      <c r="AJ1427" s="85"/>
      <c r="AK1427" s="85"/>
      <c r="AL1427" s="85"/>
      <c r="AM1427" s="85"/>
      <c r="AN1427" s="37"/>
      <c r="AO1427" s="37"/>
      <c r="AP1427" s="233"/>
      <c r="AQ1427" s="90"/>
      <c r="AR1427" s="85"/>
      <c r="AS1427" s="85"/>
    </row>
    <row r="1428" spans="1:45" s="291" customFormat="1" ht="21" customHeight="1">
      <c r="A1428" s="97"/>
      <c r="B1428" s="231" t="s">
        <v>7224</v>
      </c>
      <c r="C1428" s="36" t="s">
        <v>7222</v>
      </c>
      <c r="D1428" s="97" t="s">
        <v>7223</v>
      </c>
      <c r="E1428" s="97" t="s">
        <v>7225</v>
      </c>
      <c r="F1428" s="37" t="s">
        <v>7226</v>
      </c>
      <c r="G1428" s="97" t="s">
        <v>7227</v>
      </c>
      <c r="H1428" s="97">
        <v>483299.3</v>
      </c>
      <c r="I1428" s="97">
        <v>425074.52</v>
      </c>
      <c r="J1428" s="167"/>
      <c r="K1428" s="167"/>
      <c r="L1428" s="35"/>
      <c r="M1428" s="35" t="s">
        <v>2021</v>
      </c>
      <c r="N1428" s="35" t="s">
        <v>5718</v>
      </c>
      <c r="O1428" s="35" t="s">
        <v>7181</v>
      </c>
      <c r="P1428" s="35" t="s">
        <v>7188</v>
      </c>
      <c r="Q1428" s="35" t="s">
        <v>2913</v>
      </c>
      <c r="R1428" s="33"/>
      <c r="S1428" s="35"/>
      <c r="T1428" s="35"/>
      <c r="U1428" s="35"/>
      <c r="V1428" s="35"/>
      <c r="W1428" s="35"/>
      <c r="X1428" s="85"/>
      <c r="Y1428" s="233"/>
      <c r="Z1428" s="37"/>
      <c r="AA1428" s="85"/>
      <c r="AB1428" s="85"/>
      <c r="AC1428" s="233"/>
      <c r="AD1428" s="37"/>
      <c r="AE1428" s="90"/>
      <c r="AF1428" s="85"/>
      <c r="AG1428" s="233"/>
      <c r="AH1428" s="37"/>
      <c r="AI1428" s="90"/>
      <c r="AJ1428" s="85"/>
      <c r="AK1428" s="85"/>
      <c r="AL1428" s="85"/>
      <c r="AM1428" s="85"/>
      <c r="AN1428" s="37"/>
      <c r="AO1428" s="37"/>
      <c r="AP1428" s="233"/>
      <c r="AQ1428" s="90"/>
      <c r="AR1428" s="85"/>
      <c r="AS1428" s="85"/>
    </row>
    <row r="1429" spans="1:45" s="291" customFormat="1" ht="21" customHeight="1">
      <c r="A1429" s="97"/>
      <c r="B1429" s="231" t="s">
        <v>7229</v>
      </c>
      <c r="C1429" s="36" t="s">
        <v>7230</v>
      </c>
      <c r="D1429" s="97" t="s">
        <v>7231</v>
      </c>
      <c r="E1429" s="97" t="s">
        <v>7232</v>
      </c>
      <c r="F1429" s="37" t="s">
        <v>7233</v>
      </c>
      <c r="G1429" s="97" t="s">
        <v>7234</v>
      </c>
      <c r="H1429" s="97">
        <v>18879.7</v>
      </c>
      <c r="I1429" s="97">
        <v>16275.6</v>
      </c>
      <c r="J1429" s="167"/>
      <c r="K1429" s="167"/>
      <c r="L1429" s="35"/>
      <c r="M1429" s="35" t="s">
        <v>2021</v>
      </c>
      <c r="N1429" s="35" t="s">
        <v>5709</v>
      </c>
      <c r="O1429" s="35" t="s">
        <v>7220</v>
      </c>
      <c r="P1429" s="35" t="s">
        <v>7158</v>
      </c>
      <c r="Q1429" s="35" t="s">
        <v>2913</v>
      </c>
      <c r="R1429" s="33">
        <v>0.16</v>
      </c>
      <c r="S1429" s="35"/>
      <c r="T1429" s="35"/>
      <c r="U1429" s="35"/>
      <c r="V1429" s="35"/>
      <c r="W1429" s="35"/>
      <c r="X1429" s="85"/>
      <c r="Y1429" s="233"/>
      <c r="Z1429" s="37"/>
      <c r="AA1429" s="85"/>
      <c r="AB1429" s="85"/>
      <c r="AC1429" s="233"/>
      <c r="AD1429" s="37"/>
      <c r="AE1429" s="90"/>
      <c r="AF1429" s="85"/>
      <c r="AG1429" s="233"/>
      <c r="AH1429" s="37"/>
      <c r="AI1429" s="90"/>
      <c r="AJ1429" s="85"/>
      <c r="AK1429" s="85"/>
      <c r="AL1429" s="85"/>
      <c r="AM1429" s="85"/>
      <c r="AN1429" s="37"/>
      <c r="AO1429" s="37"/>
      <c r="AP1429" s="233"/>
      <c r="AQ1429" s="90"/>
      <c r="AR1429" s="85"/>
      <c r="AS1429" s="85"/>
    </row>
    <row r="1430" spans="1:45" s="291" customFormat="1" ht="21" customHeight="1">
      <c r="A1430" s="97"/>
      <c r="B1430" s="231" t="s">
        <v>7229</v>
      </c>
      <c r="C1430" s="36" t="s">
        <v>7230</v>
      </c>
      <c r="D1430" s="97" t="s">
        <v>7231</v>
      </c>
      <c r="E1430" s="97" t="s">
        <v>7232</v>
      </c>
      <c r="F1430" s="37" t="s">
        <v>7233</v>
      </c>
      <c r="G1430" s="97"/>
      <c r="H1430" s="97">
        <v>9370.9</v>
      </c>
      <c r="I1430" s="97">
        <v>8519</v>
      </c>
      <c r="J1430" s="167"/>
      <c r="K1430" s="167"/>
      <c r="L1430" s="35"/>
      <c r="M1430" s="35" t="s">
        <v>2021</v>
      </c>
      <c r="N1430" s="35" t="s">
        <v>5709</v>
      </c>
      <c r="O1430" s="35" t="s">
        <v>7220</v>
      </c>
      <c r="P1430" s="35" t="s">
        <v>7158</v>
      </c>
      <c r="Q1430" s="35" t="s">
        <v>2913</v>
      </c>
      <c r="R1430" s="33">
        <v>0.1</v>
      </c>
      <c r="S1430" s="35"/>
      <c r="T1430" s="35"/>
      <c r="U1430" s="35"/>
      <c r="V1430" s="35"/>
      <c r="W1430" s="35"/>
      <c r="X1430" s="85"/>
      <c r="Y1430" s="233"/>
      <c r="Z1430" s="37"/>
      <c r="AA1430" s="85"/>
      <c r="AB1430" s="85"/>
      <c r="AC1430" s="233"/>
      <c r="AD1430" s="37"/>
      <c r="AE1430" s="90"/>
      <c r="AF1430" s="85"/>
      <c r="AG1430" s="233"/>
      <c r="AH1430" s="37"/>
      <c r="AI1430" s="90"/>
      <c r="AJ1430" s="85"/>
      <c r="AK1430" s="85"/>
      <c r="AL1430" s="85"/>
      <c r="AM1430" s="85"/>
      <c r="AN1430" s="37"/>
      <c r="AO1430" s="37"/>
      <c r="AP1430" s="233"/>
      <c r="AQ1430" s="90"/>
      <c r="AR1430" s="85"/>
      <c r="AS1430" s="85"/>
    </row>
    <row r="1431" spans="1:45" s="291" customFormat="1" ht="21" customHeight="1">
      <c r="A1431" s="97"/>
      <c r="B1431" s="231" t="s">
        <v>7229</v>
      </c>
      <c r="C1431" s="36" t="s">
        <v>7230</v>
      </c>
      <c r="D1431" s="97" t="s">
        <v>7231</v>
      </c>
      <c r="E1431" s="97" t="s">
        <v>7232</v>
      </c>
      <c r="F1431" s="37" t="s">
        <v>7233</v>
      </c>
      <c r="G1431" s="97"/>
      <c r="H1431" s="97">
        <v>3740.23</v>
      </c>
      <c r="I1431" s="97">
        <v>3528.52</v>
      </c>
      <c r="J1431" s="167"/>
      <c r="K1431" s="167"/>
      <c r="L1431" s="35"/>
      <c r="M1431" s="35" t="s">
        <v>2021</v>
      </c>
      <c r="N1431" s="35" t="s">
        <v>5709</v>
      </c>
      <c r="O1431" s="35" t="s">
        <v>7220</v>
      </c>
      <c r="P1431" s="35" t="s">
        <v>7158</v>
      </c>
      <c r="Q1431" s="35" t="s">
        <v>2913</v>
      </c>
      <c r="R1431" s="33">
        <v>0.06</v>
      </c>
      <c r="S1431" s="35"/>
      <c r="T1431" s="35"/>
      <c r="U1431" s="35"/>
      <c r="V1431" s="35"/>
      <c r="W1431" s="35"/>
      <c r="X1431" s="85"/>
      <c r="Y1431" s="233"/>
      <c r="Z1431" s="37"/>
      <c r="AA1431" s="85"/>
      <c r="AB1431" s="85"/>
      <c r="AC1431" s="233"/>
      <c r="AD1431" s="37"/>
      <c r="AE1431" s="90"/>
      <c r="AF1431" s="85"/>
      <c r="AG1431" s="233"/>
      <c r="AH1431" s="37"/>
      <c r="AI1431" s="90"/>
      <c r="AJ1431" s="85"/>
      <c r="AK1431" s="85"/>
      <c r="AL1431" s="85"/>
      <c r="AM1431" s="85"/>
      <c r="AN1431" s="37"/>
      <c r="AO1431" s="37"/>
      <c r="AP1431" s="233"/>
      <c r="AQ1431" s="90"/>
      <c r="AR1431" s="85"/>
      <c r="AS1431" s="85"/>
    </row>
    <row r="1432" spans="1:45" s="291" customFormat="1" ht="21" customHeight="1">
      <c r="A1432" s="97"/>
      <c r="B1432" s="231" t="s">
        <v>7184</v>
      </c>
      <c r="C1432" s="36" t="s">
        <v>7189</v>
      </c>
      <c r="D1432" s="97" t="s">
        <v>7190</v>
      </c>
      <c r="E1432" s="97" t="s">
        <v>7191</v>
      </c>
      <c r="F1432" s="37" t="s">
        <v>7192</v>
      </c>
      <c r="G1432" s="97" t="s">
        <v>7680</v>
      </c>
      <c r="H1432" s="97">
        <v>478035.95</v>
      </c>
      <c r="I1432" s="97">
        <v>412099.96</v>
      </c>
      <c r="J1432" s="167">
        <f>VLOOKUP(F1432,'[1]2019.1'!$D:$I,6,FALSE)</f>
        <v>412099.96</v>
      </c>
      <c r="K1432" s="167">
        <f>(H1432/1.16-J1432)</f>
        <v>-3.103448252659291E-3</v>
      </c>
      <c r="L1432" s="35"/>
      <c r="M1432" s="35" t="s">
        <v>2021</v>
      </c>
      <c r="N1432" s="35" t="s">
        <v>7193</v>
      </c>
      <c r="O1432" s="35" t="s">
        <v>7181</v>
      </c>
      <c r="P1432" s="35" t="s">
        <v>7188</v>
      </c>
      <c r="Q1432" s="35" t="s">
        <v>1929</v>
      </c>
      <c r="R1432" s="33">
        <v>0.16</v>
      </c>
      <c r="S1432" s="35"/>
      <c r="T1432" s="35"/>
      <c r="U1432" s="35"/>
      <c r="V1432" s="35"/>
      <c r="W1432" s="35"/>
      <c r="X1432" s="85"/>
      <c r="Y1432" s="233"/>
      <c r="Z1432" s="37"/>
      <c r="AA1432" s="85"/>
      <c r="AB1432" s="85"/>
      <c r="AC1432" s="233"/>
      <c r="AD1432" s="37"/>
      <c r="AE1432" s="90"/>
      <c r="AF1432" s="85"/>
      <c r="AG1432" s="233"/>
      <c r="AH1432" s="37"/>
      <c r="AI1432" s="90"/>
      <c r="AJ1432" s="85"/>
      <c r="AK1432" s="85"/>
      <c r="AL1432" s="85"/>
      <c r="AM1432" s="85"/>
      <c r="AN1432" s="37"/>
      <c r="AO1432" s="37"/>
      <c r="AP1432" s="233"/>
      <c r="AQ1432" s="90"/>
      <c r="AR1432" s="85"/>
      <c r="AS1432" s="85"/>
    </row>
    <row r="1433" spans="1:45" s="291" customFormat="1" ht="21" customHeight="1">
      <c r="A1433" s="97"/>
      <c r="B1433" s="231" t="s">
        <v>7184</v>
      </c>
      <c r="C1433" s="36" t="s">
        <v>7189</v>
      </c>
      <c r="D1433" s="97" t="s">
        <v>7190</v>
      </c>
      <c r="E1433" s="97" t="s">
        <v>7191</v>
      </c>
      <c r="F1433" s="37" t="s">
        <v>7192</v>
      </c>
      <c r="G1433" s="97"/>
      <c r="H1433" s="97">
        <v>61390.18</v>
      </c>
      <c r="I1433" s="97">
        <v>55809.25</v>
      </c>
      <c r="J1433" s="167">
        <v>55809.25</v>
      </c>
      <c r="K1433" s="167">
        <f>(H1433/1.1-J1433)</f>
        <v>4.5454545397660695E-3</v>
      </c>
      <c r="L1433" s="35"/>
      <c r="M1433" s="35" t="s">
        <v>2021</v>
      </c>
      <c r="N1433" s="35" t="s">
        <v>7193</v>
      </c>
      <c r="O1433" s="35" t="s">
        <v>7181</v>
      </c>
      <c r="P1433" s="35" t="s">
        <v>7188</v>
      </c>
      <c r="Q1433" s="35" t="s">
        <v>1929</v>
      </c>
      <c r="R1433" s="33">
        <v>0.1</v>
      </c>
      <c r="S1433" s="35"/>
      <c r="T1433" s="35"/>
      <c r="U1433" s="35"/>
      <c r="V1433" s="35"/>
      <c r="W1433" s="35"/>
      <c r="X1433" s="85"/>
      <c r="Y1433" s="233"/>
      <c r="Z1433" s="37"/>
      <c r="AA1433" s="85"/>
      <c r="AB1433" s="85"/>
      <c r="AC1433" s="233"/>
      <c r="AD1433" s="37"/>
      <c r="AE1433" s="90"/>
      <c r="AF1433" s="85"/>
      <c r="AG1433" s="233"/>
      <c r="AH1433" s="37"/>
      <c r="AI1433" s="90"/>
      <c r="AJ1433" s="85"/>
      <c r="AK1433" s="85"/>
      <c r="AL1433" s="85"/>
      <c r="AM1433" s="85"/>
      <c r="AN1433" s="37"/>
      <c r="AO1433" s="37"/>
      <c r="AP1433" s="233"/>
      <c r="AQ1433" s="90"/>
      <c r="AR1433" s="85"/>
      <c r="AS1433" s="85"/>
    </row>
    <row r="1434" spans="1:45" s="291" customFormat="1" ht="21" customHeight="1">
      <c r="A1434" s="97"/>
      <c r="B1434" s="231" t="s">
        <v>7184</v>
      </c>
      <c r="C1434" s="36" t="s">
        <v>7189</v>
      </c>
      <c r="D1434" s="97" t="s">
        <v>7190</v>
      </c>
      <c r="E1434" s="97" t="s">
        <v>7191</v>
      </c>
      <c r="F1434" s="37" t="s">
        <v>7192</v>
      </c>
      <c r="G1434" s="97"/>
      <c r="H1434" s="97">
        <v>14235.74</v>
      </c>
      <c r="I1434" s="97">
        <v>13429.94</v>
      </c>
      <c r="J1434" s="167">
        <v>13429.94</v>
      </c>
      <c r="K1434" s="167">
        <f>(H1434/1.06-J1434)</f>
        <v>3.3962264133151621E-3</v>
      </c>
      <c r="L1434" s="35"/>
      <c r="M1434" s="35" t="s">
        <v>2021</v>
      </c>
      <c r="N1434" s="35" t="s">
        <v>7193</v>
      </c>
      <c r="O1434" s="35" t="s">
        <v>7181</v>
      </c>
      <c r="P1434" s="35" t="s">
        <v>7188</v>
      </c>
      <c r="Q1434" s="35" t="s">
        <v>1929</v>
      </c>
      <c r="R1434" s="33">
        <v>0.06</v>
      </c>
      <c r="S1434" s="35"/>
      <c r="T1434" s="35"/>
      <c r="U1434" s="35"/>
      <c r="V1434" s="35"/>
      <c r="W1434" s="35"/>
      <c r="X1434" s="85"/>
      <c r="Y1434" s="233"/>
      <c r="Z1434" s="37"/>
      <c r="AA1434" s="85"/>
      <c r="AB1434" s="85"/>
      <c r="AC1434" s="233"/>
      <c r="AD1434" s="37"/>
      <c r="AE1434" s="90"/>
      <c r="AF1434" s="85"/>
      <c r="AG1434" s="233"/>
      <c r="AH1434" s="37"/>
      <c r="AI1434" s="90"/>
      <c r="AJ1434" s="85"/>
      <c r="AK1434" s="85"/>
      <c r="AL1434" s="85"/>
      <c r="AM1434" s="85"/>
      <c r="AN1434" s="37"/>
      <c r="AO1434" s="37"/>
      <c r="AP1434" s="233"/>
      <c r="AQ1434" s="90"/>
      <c r="AR1434" s="85"/>
      <c r="AS1434" s="85"/>
    </row>
    <row r="1435" spans="1:45" s="291" customFormat="1" ht="21" customHeight="1">
      <c r="A1435" s="97"/>
      <c r="B1435" s="231" t="s">
        <v>7110</v>
      </c>
      <c r="C1435" s="36" t="s">
        <v>7119</v>
      </c>
      <c r="D1435" s="97" t="s">
        <v>7120</v>
      </c>
      <c r="E1435" s="97" t="s">
        <v>7121</v>
      </c>
      <c r="F1435" s="37" t="s">
        <v>7123</v>
      </c>
      <c r="G1435" s="97" t="s">
        <v>7124</v>
      </c>
      <c r="H1435" s="97">
        <v>192000</v>
      </c>
      <c r="I1435" s="97">
        <v>181132.08</v>
      </c>
      <c r="J1435" s="37">
        <v>90566.04</v>
      </c>
      <c r="K1435" s="167">
        <f t="shared" ref="K1435" si="108">(H1435/1.06-J1435)</f>
        <v>90566.035471698109</v>
      </c>
      <c r="L1435" s="35"/>
      <c r="M1435" s="35" t="s">
        <v>7122</v>
      </c>
      <c r="N1435" s="35" t="s">
        <v>7125</v>
      </c>
      <c r="O1435" s="35" t="s">
        <v>7117</v>
      </c>
      <c r="P1435" s="35" t="s">
        <v>7118</v>
      </c>
      <c r="Q1435" s="35" t="s">
        <v>1929</v>
      </c>
      <c r="R1435" s="33">
        <v>0.06</v>
      </c>
      <c r="S1435" s="35"/>
      <c r="T1435" s="35"/>
      <c r="U1435" s="35"/>
      <c r="V1435" s="35"/>
      <c r="W1435" s="35"/>
      <c r="X1435" s="85"/>
      <c r="Y1435" s="233"/>
      <c r="Z1435" s="37"/>
      <c r="AA1435" s="85"/>
      <c r="AB1435" s="85"/>
      <c r="AC1435" s="233"/>
      <c r="AD1435" s="37"/>
      <c r="AE1435" s="90"/>
      <c r="AF1435" s="85"/>
      <c r="AG1435" s="233"/>
      <c r="AH1435" s="37"/>
      <c r="AI1435" s="90"/>
      <c r="AJ1435" s="85"/>
      <c r="AK1435" s="85"/>
      <c r="AL1435" s="85"/>
      <c r="AM1435" s="85"/>
      <c r="AN1435" s="37"/>
      <c r="AO1435" s="37"/>
      <c r="AP1435" s="233"/>
      <c r="AQ1435" s="90"/>
      <c r="AR1435" s="85"/>
      <c r="AS1435" s="85"/>
    </row>
    <row r="1436" spans="1:45" s="291" customFormat="1" ht="21" customHeight="1">
      <c r="A1436" s="97"/>
      <c r="B1436" s="231" t="s">
        <v>7534</v>
      </c>
      <c r="C1436" s="36" t="s">
        <v>7119</v>
      </c>
      <c r="D1436" s="97" t="s">
        <v>7120</v>
      </c>
      <c r="E1436" s="97" t="s">
        <v>7121</v>
      </c>
      <c r="F1436" s="37" t="s">
        <v>7529</v>
      </c>
      <c r="G1436" s="97" t="s">
        <v>7530</v>
      </c>
      <c r="H1436" s="97">
        <v>23928</v>
      </c>
      <c r="I1436" s="97">
        <v>22573.58</v>
      </c>
      <c r="J1436" s="37"/>
      <c r="K1436" s="167"/>
      <c r="L1436" s="35"/>
      <c r="M1436" s="35" t="s">
        <v>7533</v>
      </c>
      <c r="N1436" s="35" t="s">
        <v>2165</v>
      </c>
      <c r="O1436" s="35" t="s">
        <v>7531</v>
      </c>
      <c r="P1436" s="35" t="s">
        <v>7532</v>
      </c>
      <c r="Q1436" s="35" t="s">
        <v>1929</v>
      </c>
      <c r="R1436" s="33">
        <v>0.06</v>
      </c>
      <c r="S1436" s="35"/>
      <c r="T1436" s="35"/>
      <c r="U1436" s="35"/>
      <c r="V1436" s="35"/>
      <c r="W1436" s="35"/>
      <c r="X1436" s="85"/>
      <c r="Y1436" s="233"/>
      <c r="Z1436" s="37"/>
      <c r="AA1436" s="85"/>
      <c r="AB1436" s="85"/>
      <c r="AC1436" s="233"/>
      <c r="AD1436" s="37"/>
      <c r="AE1436" s="90"/>
      <c r="AF1436" s="85"/>
      <c r="AG1436" s="233"/>
      <c r="AH1436" s="37"/>
      <c r="AI1436" s="90"/>
      <c r="AJ1436" s="85"/>
      <c r="AK1436" s="85"/>
      <c r="AL1436" s="85"/>
      <c r="AM1436" s="85"/>
      <c r="AN1436" s="37"/>
      <c r="AO1436" s="37"/>
      <c r="AP1436" s="233"/>
      <c r="AQ1436" s="90"/>
      <c r="AR1436" s="85"/>
      <c r="AS1436" s="85"/>
    </row>
    <row r="1437" spans="1:45" ht="21.6">
      <c r="B1437" s="25" t="s">
        <v>7630</v>
      </c>
      <c r="C1437" s="6" t="s">
        <v>7119</v>
      </c>
      <c r="D1437" s="1" t="s">
        <v>7631</v>
      </c>
      <c r="E1437" s="1" t="s">
        <v>7632</v>
      </c>
      <c r="F1437" s="37" t="s">
        <v>7739</v>
      </c>
      <c r="G1437" s="1" t="s">
        <v>7633</v>
      </c>
      <c r="H1437" s="18">
        <v>90880</v>
      </c>
      <c r="I1437" s="18">
        <v>85735.85</v>
      </c>
      <c r="M1437" s="1" t="s">
        <v>2669</v>
      </c>
      <c r="N1437" s="1" t="s">
        <v>7634</v>
      </c>
      <c r="O1437" s="1" t="s">
        <v>7436</v>
      </c>
      <c r="P1437" s="1" t="s">
        <v>7617</v>
      </c>
      <c r="Q1437" s="35" t="s">
        <v>1929</v>
      </c>
      <c r="R1437" s="33">
        <v>0.06</v>
      </c>
    </row>
    <row r="1438" spans="1:45" s="294" customFormat="1" ht="21.6">
      <c r="A1438" s="181"/>
      <c r="B1438" s="243" t="s">
        <v>7941</v>
      </c>
      <c r="C1438" s="184" t="s">
        <v>7119</v>
      </c>
      <c r="D1438" s="44" t="s">
        <v>7631</v>
      </c>
      <c r="E1438" s="44" t="s">
        <v>7632</v>
      </c>
      <c r="F1438" s="94" t="s">
        <v>7942</v>
      </c>
      <c r="G1438" s="44" t="s">
        <v>7633</v>
      </c>
      <c r="H1438" s="181"/>
      <c r="I1438" s="181"/>
      <c r="J1438" s="43"/>
      <c r="K1438" s="43"/>
      <c r="L1438" s="44"/>
      <c r="M1438" s="44" t="s">
        <v>2669</v>
      </c>
      <c r="N1438" s="44" t="s">
        <v>7634</v>
      </c>
      <c r="O1438" s="44" t="s">
        <v>7936</v>
      </c>
      <c r="P1438" s="44" t="s">
        <v>7937</v>
      </c>
      <c r="Q1438" s="44" t="s">
        <v>1929</v>
      </c>
      <c r="R1438" s="45">
        <v>0.06</v>
      </c>
      <c r="S1438" s="44"/>
      <c r="T1438" s="44"/>
      <c r="U1438" s="44"/>
      <c r="V1438" s="44"/>
      <c r="W1438" s="44"/>
      <c r="X1438" s="89"/>
      <c r="Y1438" s="89"/>
      <c r="Z1438" s="89"/>
      <c r="AA1438" s="89"/>
      <c r="AB1438" s="89"/>
      <c r="AC1438" s="244"/>
      <c r="AD1438" s="94"/>
      <c r="AE1438" s="89"/>
      <c r="AF1438" s="89"/>
      <c r="AG1438" s="244"/>
      <c r="AH1438" s="94"/>
      <c r="AI1438" s="89"/>
      <c r="AJ1438" s="89"/>
      <c r="AK1438" s="89"/>
      <c r="AL1438" s="89"/>
      <c r="AM1438" s="89"/>
      <c r="AN1438" s="89"/>
      <c r="AO1438" s="89"/>
      <c r="AP1438" s="244"/>
      <c r="AQ1438" s="89"/>
      <c r="AR1438" s="89"/>
      <c r="AS1438" s="89"/>
    </row>
    <row r="1439" spans="1:45" ht="21" customHeight="1">
      <c r="B1439" s="25" t="s">
        <v>7206</v>
      </c>
      <c r="C1439" s="32" t="s">
        <v>7202</v>
      </c>
      <c r="D1439" s="18" t="s">
        <v>7203</v>
      </c>
      <c r="E1439" s="18" t="s">
        <v>7204</v>
      </c>
      <c r="F1439" s="24" t="s">
        <v>7205</v>
      </c>
      <c r="G1439" s="18" t="s">
        <v>7228</v>
      </c>
      <c r="H1439" s="18">
        <v>3983.23</v>
      </c>
      <c r="I1439" s="18">
        <v>3621.12</v>
      </c>
      <c r="M1439" s="1" t="s">
        <v>7208</v>
      </c>
      <c r="N1439" s="1" t="s">
        <v>2165</v>
      </c>
      <c r="O1439" s="1" t="s">
        <v>7207</v>
      </c>
      <c r="P1439" s="1" t="s">
        <v>7158</v>
      </c>
      <c r="Q1439" s="1" t="s">
        <v>2913</v>
      </c>
      <c r="R1439" s="2">
        <v>0.1</v>
      </c>
      <c r="Y1439" s="212"/>
      <c r="Z1439" s="24"/>
      <c r="AE1439" s="159"/>
      <c r="AI1439" s="159"/>
      <c r="AN1439" s="24"/>
      <c r="AO1439" s="24"/>
      <c r="AQ1439" s="159"/>
    </row>
    <row r="1440" spans="1:45" ht="21" customHeight="1">
      <c r="B1440" s="25" t="s">
        <v>7206</v>
      </c>
      <c r="C1440" s="32" t="s">
        <v>7202</v>
      </c>
      <c r="D1440" s="18" t="s">
        <v>7203</v>
      </c>
      <c r="E1440" s="18" t="s">
        <v>7204</v>
      </c>
      <c r="F1440" s="24" t="s">
        <v>7205</v>
      </c>
      <c r="G1440" s="18"/>
      <c r="H1440" s="18">
        <v>101616.77</v>
      </c>
      <c r="I1440" s="18">
        <v>95864.88</v>
      </c>
      <c r="M1440" s="1" t="s">
        <v>7208</v>
      </c>
      <c r="O1440" s="1" t="s">
        <v>7207</v>
      </c>
      <c r="P1440" s="1" t="s">
        <v>7158</v>
      </c>
      <c r="Q1440" s="1" t="s">
        <v>2913</v>
      </c>
      <c r="R1440" s="2">
        <v>0.06</v>
      </c>
      <c r="Y1440" s="212"/>
      <c r="Z1440" s="24"/>
      <c r="AE1440" s="159"/>
      <c r="AI1440" s="159"/>
      <c r="AN1440" s="24"/>
      <c r="AO1440" s="24"/>
      <c r="AQ1440" s="159"/>
    </row>
    <row r="1441" spans="1:16384" ht="21" customHeight="1">
      <c r="B1441" s="25" t="s">
        <v>7211</v>
      </c>
      <c r="C1441" s="32" t="s">
        <v>7202</v>
      </c>
      <c r="D1441" s="18" t="s">
        <v>7203</v>
      </c>
      <c r="E1441" s="18" t="s">
        <v>7204</v>
      </c>
      <c r="F1441" s="24" t="s">
        <v>7210</v>
      </c>
      <c r="G1441" s="18" t="s">
        <v>7213</v>
      </c>
      <c r="H1441" s="159">
        <v>617000</v>
      </c>
      <c r="I1441" s="159">
        <v>531896.55000000005</v>
      </c>
      <c r="J1441" s="24">
        <v>319137.93</v>
      </c>
      <c r="K1441" s="3">
        <f>(H1441/1.16-J1441)</f>
        <v>212758.62172413798</v>
      </c>
      <c r="L1441" s="24" t="s">
        <v>7272</v>
      </c>
      <c r="M1441" s="1" t="s">
        <v>7208</v>
      </c>
      <c r="N1441" s="1" t="s">
        <v>7214</v>
      </c>
      <c r="O1441" s="1" t="s">
        <v>7215</v>
      </c>
      <c r="P1441" s="1" t="s">
        <v>7188</v>
      </c>
      <c r="Q1441" s="1" t="s">
        <v>2913</v>
      </c>
      <c r="R1441" s="2">
        <v>0.16</v>
      </c>
      <c r="Y1441" s="212"/>
      <c r="Z1441" s="24"/>
      <c r="AE1441" s="159"/>
      <c r="AI1441" s="159"/>
      <c r="AN1441" s="24"/>
      <c r="AO1441" s="24"/>
      <c r="AQ1441" s="159"/>
    </row>
    <row r="1442" spans="1:16384" ht="21" customHeight="1">
      <c r="A1442" s="20"/>
      <c r="B1442" s="25" t="s">
        <v>7211</v>
      </c>
      <c r="C1442" s="32" t="s">
        <v>7202</v>
      </c>
      <c r="D1442" s="18" t="s">
        <v>7203</v>
      </c>
      <c r="E1442" s="18" t="s">
        <v>7204</v>
      </c>
      <c r="F1442" s="24" t="s">
        <v>7210</v>
      </c>
      <c r="G1442" s="18"/>
      <c r="H1442" s="159">
        <v>610000</v>
      </c>
      <c r="I1442" s="159">
        <v>575471.69811320747</v>
      </c>
      <c r="J1442" s="24">
        <v>345283.01886792446</v>
      </c>
      <c r="K1442" s="20">
        <f t="shared" ref="K1442" si="109">(H1442/1.06-J1442)</f>
        <v>230188.67924528301</v>
      </c>
      <c r="L1442" s="24" t="s">
        <v>7273</v>
      </c>
      <c r="M1442" s="1" t="s">
        <v>6021</v>
      </c>
      <c r="N1442" s="1" t="s">
        <v>7214</v>
      </c>
      <c r="O1442" s="1" t="s">
        <v>7117</v>
      </c>
      <c r="P1442" s="1" t="s">
        <v>7188</v>
      </c>
      <c r="Q1442" s="1" t="s">
        <v>2913</v>
      </c>
      <c r="R1442" s="30">
        <v>0.06</v>
      </c>
      <c r="S1442" s="20"/>
      <c r="T1442" s="20"/>
      <c r="U1442" s="20"/>
      <c r="V1442" s="20"/>
      <c r="W1442" s="20"/>
      <c r="AC1442" s="20"/>
      <c r="AD1442" s="20"/>
      <c r="AG1442" s="20"/>
      <c r="AH1442" s="20"/>
      <c r="AP1442" s="20"/>
      <c r="AT1442" s="20"/>
      <c r="AU1442" s="20"/>
      <c r="AV1442" s="20"/>
      <c r="AW1442" s="20"/>
      <c r="AX1442" s="20"/>
      <c r="AY1442" s="20"/>
      <c r="AZ1442" s="20"/>
      <c r="BA1442" s="20"/>
      <c r="BB1442" s="20"/>
      <c r="BC1442" s="20"/>
      <c r="BD1442" s="20"/>
      <c r="BE1442" s="20"/>
      <c r="BF1442" s="20"/>
      <c r="BG1442" s="20"/>
      <c r="BH1442" s="20"/>
      <c r="BI1442" s="20"/>
      <c r="BJ1442" s="20"/>
      <c r="BK1442" s="20"/>
      <c r="BL1442" s="20"/>
      <c r="BM1442" s="20"/>
      <c r="BN1442" s="20"/>
      <c r="BO1442" s="20"/>
      <c r="BP1442" s="20"/>
      <c r="BQ1442" s="20"/>
      <c r="BR1442" s="20"/>
      <c r="BS1442" s="20"/>
      <c r="BT1442" s="20"/>
      <c r="BU1442" s="20"/>
      <c r="BV1442" s="20"/>
      <c r="BW1442" s="20"/>
      <c r="BX1442" s="20"/>
      <c r="BY1442" s="20"/>
      <c r="BZ1442" s="20"/>
      <c r="CA1442" s="20"/>
      <c r="CB1442" s="20"/>
      <c r="CC1442" s="20"/>
      <c r="CD1442" s="20"/>
      <c r="CE1442" s="20"/>
      <c r="CF1442" s="20"/>
      <c r="CG1442" s="20"/>
      <c r="CH1442" s="20"/>
      <c r="CI1442" s="20"/>
      <c r="CJ1442" s="20"/>
      <c r="CK1442" s="20"/>
      <c r="CL1442" s="20"/>
      <c r="CM1442" s="20"/>
      <c r="CN1442" s="20"/>
      <c r="CO1442" s="20"/>
      <c r="CP1442" s="20"/>
      <c r="CQ1442" s="20"/>
      <c r="CR1442" s="20"/>
      <c r="CS1442" s="20"/>
      <c r="CT1442" s="20"/>
      <c r="CU1442" s="20"/>
      <c r="CV1442" s="20"/>
      <c r="CW1442" s="20"/>
      <c r="CX1442" s="20"/>
      <c r="CY1442" s="20"/>
      <c r="CZ1442" s="20"/>
      <c r="DA1442" s="20"/>
      <c r="DB1442" s="20"/>
      <c r="DC1442" s="20"/>
      <c r="DD1442" s="20"/>
      <c r="DE1442" s="20"/>
      <c r="DF1442" s="20"/>
      <c r="DG1442" s="20"/>
      <c r="DH1442" s="20"/>
      <c r="DI1442" s="20"/>
      <c r="DJ1442" s="20"/>
      <c r="DK1442" s="20"/>
      <c r="DL1442" s="20"/>
      <c r="DM1442" s="20"/>
      <c r="DN1442" s="20"/>
      <c r="DO1442" s="20"/>
      <c r="DP1442" s="20"/>
      <c r="DQ1442" s="20"/>
      <c r="DR1442" s="20"/>
      <c r="DS1442" s="20"/>
      <c r="DT1442" s="20"/>
      <c r="DU1442" s="20"/>
      <c r="DV1442" s="20"/>
      <c r="DW1442" s="20"/>
      <c r="DX1442" s="20"/>
      <c r="DY1442" s="20"/>
      <c r="DZ1442" s="20"/>
      <c r="EA1442" s="20"/>
      <c r="EB1442" s="20"/>
      <c r="EC1442" s="20"/>
      <c r="ED1442" s="20"/>
      <c r="EE1442" s="20"/>
      <c r="EF1442" s="20"/>
      <c r="EG1442" s="20"/>
      <c r="EH1442" s="20"/>
      <c r="EI1442" s="20"/>
      <c r="EJ1442" s="20"/>
      <c r="EK1442" s="20"/>
      <c r="EL1442" s="20"/>
      <c r="EM1442" s="20"/>
      <c r="EN1442" s="20"/>
      <c r="EO1442" s="20"/>
      <c r="EP1442" s="20"/>
      <c r="EQ1442" s="20"/>
      <c r="ER1442" s="20"/>
      <c r="ES1442" s="20"/>
      <c r="ET1442" s="20"/>
      <c r="EU1442" s="20"/>
      <c r="EV1442" s="20"/>
      <c r="EW1442" s="20"/>
      <c r="EX1442" s="20"/>
      <c r="EY1442" s="20"/>
      <c r="EZ1442" s="20"/>
      <c r="FA1442" s="20"/>
      <c r="FB1442" s="20"/>
      <c r="FC1442" s="20"/>
      <c r="FD1442" s="20"/>
      <c r="FE1442" s="20"/>
      <c r="FF1442" s="20"/>
      <c r="FG1442" s="20"/>
      <c r="FH1442" s="20"/>
      <c r="FI1442" s="20"/>
      <c r="FJ1442" s="20"/>
      <c r="FK1442" s="20"/>
      <c r="FL1442" s="20"/>
      <c r="FM1442" s="20"/>
      <c r="FN1442" s="20"/>
      <c r="FO1442" s="20"/>
      <c r="FP1442" s="20"/>
      <c r="FQ1442" s="20"/>
      <c r="FR1442" s="20"/>
      <c r="FS1442" s="20"/>
      <c r="FT1442" s="20"/>
      <c r="FU1442" s="20"/>
      <c r="FV1442" s="20"/>
      <c r="FW1442" s="20"/>
      <c r="FX1442" s="20"/>
      <c r="FY1442" s="20"/>
      <c r="FZ1442" s="20"/>
      <c r="GA1442" s="20"/>
      <c r="GB1442" s="20"/>
      <c r="GC1442" s="20"/>
      <c r="GD1442" s="20"/>
      <c r="GE1442" s="20"/>
      <c r="GF1442" s="20"/>
      <c r="GG1442" s="20"/>
      <c r="GH1442" s="20"/>
      <c r="GI1442" s="20"/>
      <c r="GJ1442" s="20"/>
      <c r="GK1442" s="20"/>
      <c r="GL1442" s="20"/>
      <c r="GM1442" s="20"/>
      <c r="GN1442" s="20"/>
      <c r="GO1442" s="20"/>
      <c r="GP1442" s="20"/>
      <c r="GQ1442" s="20"/>
      <c r="GR1442" s="20"/>
      <c r="GS1442" s="20"/>
      <c r="GT1442" s="20"/>
      <c r="GU1442" s="20"/>
      <c r="GV1442" s="20"/>
      <c r="GW1442" s="20"/>
      <c r="GX1442" s="20"/>
      <c r="GY1442" s="20"/>
      <c r="GZ1442" s="20"/>
      <c r="HA1442" s="20"/>
      <c r="HB1442" s="20"/>
      <c r="HC1442" s="20"/>
      <c r="HD1442" s="20"/>
      <c r="HE1442" s="20"/>
      <c r="HF1442" s="20"/>
      <c r="HG1442" s="20"/>
      <c r="HH1442" s="20"/>
      <c r="HI1442" s="20"/>
      <c r="HJ1442" s="20"/>
      <c r="HK1442" s="20"/>
      <c r="HL1442" s="20"/>
      <c r="HM1442" s="20"/>
      <c r="HN1442" s="20"/>
      <c r="HO1442" s="20"/>
      <c r="HP1442" s="20"/>
      <c r="HQ1442" s="20"/>
      <c r="HR1442" s="20"/>
      <c r="HS1442" s="20"/>
      <c r="HT1442" s="20"/>
      <c r="HU1442" s="20"/>
      <c r="HV1442" s="20"/>
      <c r="HW1442" s="20"/>
      <c r="HX1442" s="20"/>
      <c r="HY1442" s="20"/>
      <c r="HZ1442" s="20"/>
      <c r="IA1442" s="20"/>
      <c r="IB1442" s="20"/>
      <c r="IC1442" s="20"/>
      <c r="ID1442" s="20"/>
      <c r="IE1442" s="20"/>
      <c r="IF1442" s="20"/>
      <c r="IG1442" s="20"/>
      <c r="IH1442" s="20"/>
      <c r="II1442" s="20"/>
      <c r="IJ1442" s="20"/>
      <c r="IK1442" s="20"/>
      <c r="IL1442" s="20"/>
      <c r="IM1442" s="20"/>
      <c r="IN1442" s="20"/>
      <c r="IO1442" s="20"/>
      <c r="IP1442" s="20"/>
      <c r="IQ1442" s="20"/>
      <c r="IR1442" s="20"/>
      <c r="IS1442" s="20"/>
      <c r="IT1442" s="20"/>
      <c r="IU1442" s="20"/>
      <c r="IV1442" s="20"/>
      <c r="IW1442" s="20"/>
      <c r="IX1442" s="20"/>
      <c r="IY1442" s="20"/>
      <c r="IZ1442" s="20"/>
      <c r="JA1442" s="20"/>
      <c r="JB1442" s="20"/>
      <c r="JC1442" s="20"/>
      <c r="JD1442" s="20"/>
      <c r="JE1442" s="20"/>
      <c r="JF1442" s="20"/>
      <c r="JG1442" s="20"/>
      <c r="JH1442" s="20"/>
      <c r="JI1442" s="20"/>
      <c r="JJ1442" s="20"/>
      <c r="JK1442" s="20"/>
      <c r="JL1442" s="20"/>
      <c r="JM1442" s="20"/>
      <c r="JN1442" s="20"/>
      <c r="JO1442" s="20"/>
      <c r="JP1442" s="20"/>
      <c r="JQ1442" s="20"/>
      <c r="JR1442" s="20"/>
      <c r="JS1442" s="20"/>
      <c r="JT1442" s="20"/>
      <c r="JU1442" s="20"/>
      <c r="JV1442" s="20"/>
      <c r="JW1442" s="20"/>
      <c r="JX1442" s="20"/>
      <c r="JY1442" s="20"/>
      <c r="JZ1442" s="20"/>
      <c r="KA1442" s="20"/>
      <c r="KB1442" s="20"/>
      <c r="KC1442" s="20"/>
      <c r="KD1442" s="20"/>
      <c r="KE1442" s="20"/>
      <c r="KF1442" s="20"/>
      <c r="KG1442" s="20"/>
      <c r="KH1442" s="20"/>
      <c r="KI1442" s="20"/>
      <c r="KJ1442" s="20"/>
      <c r="KK1442" s="20"/>
      <c r="KL1442" s="20"/>
      <c r="KM1442" s="20"/>
      <c r="KN1442" s="20"/>
      <c r="KO1442" s="20"/>
      <c r="KP1442" s="20"/>
      <c r="KQ1442" s="20"/>
      <c r="KR1442" s="20"/>
      <c r="KS1442" s="20"/>
      <c r="KT1442" s="20"/>
      <c r="KU1442" s="20"/>
      <c r="KV1442" s="20"/>
      <c r="KW1442" s="20"/>
      <c r="KX1442" s="20"/>
      <c r="KY1442" s="20"/>
      <c r="KZ1442" s="20"/>
      <c r="LA1442" s="20"/>
      <c r="LB1442" s="20"/>
      <c r="LC1442" s="20"/>
      <c r="LD1442" s="20"/>
      <c r="LE1442" s="20"/>
      <c r="LF1442" s="20"/>
      <c r="LG1442" s="20"/>
      <c r="LH1442" s="20"/>
      <c r="LI1442" s="20"/>
      <c r="LJ1442" s="20"/>
      <c r="LK1442" s="20"/>
      <c r="LL1442" s="20"/>
      <c r="LM1442" s="20"/>
      <c r="LN1442" s="20"/>
      <c r="LO1442" s="20"/>
      <c r="LP1442" s="20"/>
      <c r="LQ1442" s="20"/>
      <c r="LR1442" s="20"/>
      <c r="LS1442" s="20"/>
      <c r="LT1442" s="20"/>
      <c r="LU1442" s="20"/>
      <c r="LV1442" s="20"/>
      <c r="LW1442" s="20"/>
      <c r="LX1442" s="20"/>
      <c r="LY1442" s="20"/>
      <c r="LZ1442" s="20"/>
      <c r="MA1442" s="20"/>
      <c r="MB1442" s="20"/>
      <c r="MC1442" s="20"/>
      <c r="MD1442" s="20"/>
      <c r="ME1442" s="20"/>
      <c r="MF1442" s="20"/>
      <c r="MG1442" s="20"/>
      <c r="MH1442" s="20"/>
      <c r="MI1442" s="20"/>
      <c r="MJ1442" s="20"/>
      <c r="MK1442" s="20"/>
      <c r="ML1442" s="20"/>
      <c r="MM1442" s="20"/>
      <c r="MN1442" s="20"/>
      <c r="MO1442" s="20"/>
      <c r="MP1442" s="20"/>
      <c r="MQ1442" s="20"/>
      <c r="MR1442" s="20"/>
      <c r="MS1442" s="20"/>
      <c r="MT1442" s="20"/>
      <c r="MU1442" s="20"/>
      <c r="MV1442" s="20"/>
      <c r="MW1442" s="20"/>
      <c r="MX1442" s="20"/>
      <c r="MY1442" s="20"/>
      <c r="MZ1442" s="20"/>
      <c r="NA1442" s="20"/>
      <c r="NB1442" s="20"/>
      <c r="NC1442" s="20"/>
      <c r="ND1442" s="20"/>
      <c r="NE1442" s="20"/>
      <c r="NF1442" s="20"/>
      <c r="NG1442" s="20"/>
      <c r="NH1442" s="20"/>
      <c r="NI1442" s="20"/>
      <c r="NJ1442" s="20"/>
      <c r="NK1442" s="20"/>
      <c r="NL1442" s="20"/>
      <c r="NM1442" s="20"/>
      <c r="NN1442" s="20"/>
      <c r="NO1442" s="20"/>
      <c r="NP1442" s="20"/>
      <c r="NQ1442" s="20"/>
      <c r="NR1442" s="20"/>
      <c r="NS1442" s="20"/>
      <c r="NT1442" s="20"/>
      <c r="NU1442" s="20"/>
      <c r="NV1442" s="20"/>
      <c r="NW1442" s="20"/>
      <c r="NX1442" s="20"/>
      <c r="NY1442" s="20"/>
      <c r="NZ1442" s="20"/>
      <c r="OA1442" s="20"/>
      <c r="OB1442" s="20"/>
      <c r="OC1442" s="20"/>
      <c r="OD1442" s="20"/>
      <c r="OE1442" s="20"/>
      <c r="OF1442" s="20"/>
      <c r="OG1442" s="20"/>
      <c r="OH1442" s="20"/>
      <c r="OI1442" s="20"/>
      <c r="OJ1442" s="20"/>
      <c r="OK1442" s="20"/>
      <c r="OL1442" s="20"/>
      <c r="OM1442" s="20"/>
      <c r="ON1442" s="20"/>
      <c r="OO1442" s="20"/>
      <c r="OP1442" s="20"/>
      <c r="OQ1442" s="20"/>
      <c r="OR1442" s="20"/>
      <c r="OS1442" s="20"/>
      <c r="OT1442" s="20"/>
      <c r="OU1442" s="20"/>
      <c r="OV1442" s="20"/>
      <c r="OW1442" s="20"/>
      <c r="OX1442" s="20"/>
      <c r="OY1442" s="20"/>
      <c r="OZ1442" s="20"/>
      <c r="PA1442" s="20"/>
      <c r="PB1442" s="20"/>
      <c r="PC1442" s="20"/>
      <c r="PD1442" s="20"/>
      <c r="PE1442" s="20"/>
      <c r="PF1442" s="20"/>
      <c r="PG1442" s="20"/>
      <c r="PH1442" s="20"/>
      <c r="PI1442" s="20"/>
      <c r="PJ1442" s="20"/>
      <c r="PK1442" s="20"/>
      <c r="PL1442" s="20"/>
      <c r="PM1442" s="20"/>
      <c r="PN1442" s="20"/>
      <c r="PO1442" s="20"/>
      <c r="PP1442" s="20"/>
      <c r="PQ1442" s="20"/>
      <c r="PR1442" s="20"/>
      <c r="PS1442" s="20"/>
      <c r="PT1442" s="20"/>
      <c r="PU1442" s="20"/>
      <c r="PV1442" s="20"/>
      <c r="PW1442" s="20"/>
      <c r="PX1442" s="20"/>
      <c r="PY1442" s="20"/>
      <c r="PZ1442" s="20"/>
      <c r="QA1442" s="20"/>
      <c r="QB1442" s="20"/>
      <c r="QC1442" s="20"/>
      <c r="QD1442" s="20"/>
      <c r="QE1442" s="20"/>
      <c r="QF1442" s="20"/>
      <c r="QG1442" s="20"/>
      <c r="QH1442" s="20"/>
      <c r="QI1442" s="20"/>
      <c r="QJ1442" s="20"/>
      <c r="QK1442" s="20"/>
      <c r="QL1442" s="20"/>
      <c r="QM1442" s="20"/>
      <c r="QN1442" s="20"/>
      <c r="QO1442" s="20"/>
      <c r="QP1442" s="20"/>
      <c r="QQ1442" s="20"/>
      <c r="QR1442" s="20"/>
      <c r="QS1442" s="20"/>
      <c r="QT1442" s="20"/>
      <c r="QU1442" s="20"/>
      <c r="QV1442" s="20"/>
      <c r="QW1442" s="20"/>
      <c r="QX1442" s="20"/>
      <c r="QY1442" s="20"/>
      <c r="QZ1442" s="20"/>
      <c r="RA1442" s="20"/>
      <c r="RB1442" s="20"/>
      <c r="RC1442" s="20"/>
      <c r="RD1442" s="20"/>
      <c r="RE1442" s="20"/>
      <c r="RF1442" s="20"/>
      <c r="RG1442" s="20"/>
      <c r="RH1442" s="20"/>
      <c r="RI1442" s="20"/>
      <c r="RJ1442" s="20"/>
      <c r="RK1442" s="20"/>
      <c r="RL1442" s="20"/>
      <c r="RM1442" s="20"/>
      <c r="RN1442" s="20"/>
      <c r="RO1442" s="20"/>
      <c r="RP1442" s="20"/>
      <c r="RQ1442" s="20"/>
      <c r="RR1442" s="20"/>
      <c r="RS1442" s="20"/>
      <c r="RT1442" s="20"/>
      <c r="RU1442" s="20"/>
      <c r="RV1442" s="20"/>
      <c r="RW1442" s="20"/>
      <c r="RX1442" s="20"/>
      <c r="RY1442" s="20"/>
      <c r="RZ1442" s="20"/>
      <c r="SA1442" s="20"/>
      <c r="SB1442" s="20"/>
      <c r="SC1442" s="20"/>
      <c r="SD1442" s="20"/>
      <c r="SE1442" s="20"/>
      <c r="SF1442" s="20"/>
      <c r="SG1442" s="20"/>
      <c r="SH1442" s="20"/>
      <c r="SI1442" s="20"/>
      <c r="SJ1442" s="20"/>
      <c r="SK1442" s="20"/>
      <c r="SL1442" s="20"/>
      <c r="SM1442" s="20"/>
      <c r="SN1442" s="20"/>
      <c r="SO1442" s="20"/>
      <c r="SP1442" s="20"/>
      <c r="SQ1442" s="20"/>
      <c r="SR1442" s="20"/>
      <c r="SS1442" s="20"/>
      <c r="ST1442" s="20"/>
      <c r="SU1442" s="20"/>
      <c r="SV1442" s="20"/>
      <c r="SW1442" s="20"/>
      <c r="SX1442" s="20"/>
      <c r="SY1442" s="20"/>
      <c r="SZ1442" s="20"/>
      <c r="TA1442" s="20"/>
      <c r="TB1442" s="20"/>
      <c r="TC1442" s="20"/>
      <c r="TD1442" s="20"/>
      <c r="TE1442" s="20"/>
      <c r="TF1442" s="20"/>
      <c r="TG1442" s="20"/>
      <c r="TH1442" s="20"/>
      <c r="TI1442" s="20"/>
      <c r="TJ1442" s="20"/>
      <c r="TK1442" s="20"/>
      <c r="TL1442" s="20"/>
      <c r="TM1442" s="20"/>
      <c r="TN1442" s="20"/>
      <c r="TO1442" s="20"/>
      <c r="TP1442" s="20"/>
      <c r="TQ1442" s="20"/>
      <c r="TR1442" s="20"/>
      <c r="TS1442" s="20"/>
      <c r="TT1442" s="20"/>
      <c r="TU1442" s="20"/>
      <c r="TV1442" s="20"/>
      <c r="TW1442" s="20"/>
      <c r="TX1442" s="20"/>
      <c r="TY1442" s="20"/>
      <c r="TZ1442" s="20"/>
      <c r="UA1442" s="20"/>
      <c r="UB1442" s="20"/>
      <c r="UC1442" s="20"/>
      <c r="UD1442" s="20"/>
      <c r="UE1442" s="20"/>
      <c r="UF1442" s="20"/>
      <c r="UG1442" s="20"/>
      <c r="UH1442" s="20"/>
      <c r="UI1442" s="20"/>
      <c r="UJ1442" s="20"/>
      <c r="UK1442" s="20"/>
      <c r="UL1442" s="20"/>
      <c r="UM1442" s="20"/>
      <c r="UN1442" s="20"/>
      <c r="UO1442" s="20"/>
      <c r="UP1442" s="20"/>
      <c r="UQ1442" s="20"/>
      <c r="UR1442" s="20"/>
      <c r="US1442" s="20"/>
      <c r="UT1442" s="20"/>
      <c r="UU1442" s="20"/>
      <c r="UV1442" s="20"/>
      <c r="UW1442" s="20"/>
      <c r="UX1442" s="20"/>
      <c r="UY1442" s="20"/>
      <c r="UZ1442" s="20"/>
      <c r="VA1442" s="20"/>
      <c r="VB1442" s="20"/>
      <c r="VC1442" s="20"/>
      <c r="VD1442" s="20"/>
      <c r="VE1442" s="20"/>
      <c r="VF1442" s="20"/>
      <c r="VG1442" s="20"/>
      <c r="VH1442" s="20"/>
      <c r="VI1442" s="20"/>
      <c r="VJ1442" s="20"/>
      <c r="VK1442" s="20"/>
      <c r="VL1442" s="20"/>
      <c r="VM1442" s="20"/>
      <c r="VN1442" s="20"/>
      <c r="VO1442" s="20"/>
      <c r="VP1442" s="20"/>
      <c r="VQ1442" s="20"/>
      <c r="VR1442" s="20"/>
      <c r="VS1442" s="20"/>
      <c r="VT1442" s="20"/>
      <c r="VU1442" s="20"/>
      <c r="VV1442" s="20"/>
      <c r="VW1442" s="20"/>
      <c r="VX1442" s="20"/>
      <c r="VY1442" s="20"/>
      <c r="VZ1442" s="20"/>
      <c r="WA1442" s="20"/>
      <c r="WB1442" s="20"/>
      <c r="WC1442" s="20"/>
      <c r="WD1442" s="20"/>
      <c r="WE1442" s="20"/>
      <c r="WF1442" s="20"/>
      <c r="WG1442" s="20"/>
      <c r="WH1442" s="20"/>
      <c r="WI1442" s="20"/>
      <c r="WJ1442" s="20"/>
      <c r="WK1442" s="20"/>
      <c r="WL1442" s="20"/>
      <c r="WM1442" s="20"/>
      <c r="WN1442" s="20"/>
      <c r="WO1442" s="20"/>
      <c r="WP1442" s="20"/>
      <c r="WQ1442" s="20"/>
      <c r="WR1442" s="20"/>
      <c r="WS1442" s="20"/>
      <c r="WT1442" s="20"/>
      <c r="WU1442" s="20"/>
      <c r="WV1442" s="20"/>
      <c r="WW1442" s="20"/>
      <c r="WX1442" s="20"/>
      <c r="WY1442" s="20"/>
      <c r="WZ1442" s="20"/>
      <c r="XA1442" s="20"/>
      <c r="XB1442" s="20"/>
      <c r="XC1442" s="20"/>
      <c r="XD1442" s="20"/>
      <c r="XE1442" s="20"/>
      <c r="XF1442" s="20"/>
      <c r="XG1442" s="20"/>
      <c r="XH1442" s="20"/>
      <c r="XI1442" s="20"/>
      <c r="XJ1442" s="20"/>
      <c r="XK1442" s="20"/>
      <c r="XL1442" s="20"/>
      <c r="XM1442" s="20"/>
      <c r="XN1442" s="20"/>
      <c r="XO1442" s="20"/>
      <c r="XP1442" s="20"/>
      <c r="XQ1442" s="20"/>
      <c r="XR1442" s="20"/>
      <c r="XS1442" s="20"/>
      <c r="XT1442" s="20"/>
      <c r="XU1442" s="20"/>
      <c r="XV1442" s="20"/>
      <c r="XW1442" s="20"/>
      <c r="XX1442" s="20"/>
      <c r="XY1442" s="20"/>
      <c r="XZ1442" s="20"/>
      <c r="YA1442" s="20"/>
      <c r="YB1442" s="20"/>
      <c r="YC1442" s="20"/>
      <c r="YD1442" s="20"/>
      <c r="YE1442" s="20"/>
      <c r="YF1442" s="20"/>
      <c r="YG1442" s="20"/>
      <c r="YH1442" s="20"/>
      <c r="YI1442" s="20"/>
      <c r="YJ1442" s="20"/>
      <c r="YK1442" s="20"/>
      <c r="YL1442" s="20"/>
      <c r="YM1442" s="20"/>
      <c r="YN1442" s="20"/>
      <c r="YO1442" s="20"/>
      <c r="YP1442" s="20"/>
      <c r="YQ1442" s="20"/>
      <c r="YR1442" s="20"/>
      <c r="YS1442" s="20"/>
      <c r="YT1442" s="20"/>
      <c r="YU1442" s="20"/>
      <c r="YV1442" s="20"/>
      <c r="YW1442" s="20"/>
      <c r="YX1442" s="20"/>
      <c r="YY1442" s="20"/>
      <c r="YZ1442" s="20"/>
      <c r="ZA1442" s="20"/>
      <c r="ZB1442" s="20"/>
      <c r="ZC1442" s="20"/>
      <c r="ZD1442" s="20"/>
      <c r="ZE1442" s="20"/>
      <c r="ZF1442" s="20"/>
      <c r="ZG1442" s="20"/>
      <c r="ZH1442" s="20"/>
      <c r="ZI1442" s="20"/>
      <c r="ZJ1442" s="20"/>
      <c r="ZK1442" s="20"/>
      <c r="ZL1442" s="20"/>
      <c r="ZM1442" s="20"/>
      <c r="ZN1442" s="20"/>
      <c r="ZO1442" s="20"/>
      <c r="ZP1442" s="20"/>
      <c r="ZQ1442" s="20"/>
      <c r="ZR1442" s="20"/>
      <c r="ZS1442" s="20"/>
      <c r="ZT1442" s="20"/>
      <c r="ZU1442" s="20"/>
      <c r="ZV1442" s="20"/>
      <c r="ZW1442" s="20"/>
      <c r="ZX1442" s="20"/>
      <c r="ZY1442" s="20"/>
      <c r="ZZ1442" s="20"/>
      <c r="AAA1442" s="20"/>
      <c r="AAB1442" s="20"/>
      <c r="AAC1442" s="20"/>
      <c r="AAD1442" s="20"/>
      <c r="AAE1442" s="20"/>
      <c r="AAF1442" s="20"/>
      <c r="AAG1442" s="20"/>
      <c r="AAH1442" s="20"/>
      <c r="AAI1442" s="20"/>
      <c r="AAJ1442" s="20"/>
      <c r="AAK1442" s="20"/>
      <c r="AAL1442" s="20"/>
      <c r="AAM1442" s="20"/>
      <c r="AAN1442" s="20"/>
      <c r="AAO1442" s="20"/>
      <c r="AAP1442" s="20"/>
      <c r="AAQ1442" s="20"/>
      <c r="AAR1442" s="20"/>
      <c r="AAS1442" s="20"/>
      <c r="AAT1442" s="20"/>
      <c r="AAU1442" s="20"/>
      <c r="AAV1442" s="20"/>
      <c r="AAW1442" s="20"/>
      <c r="AAX1442" s="20"/>
      <c r="AAY1442" s="20"/>
      <c r="AAZ1442" s="20"/>
      <c r="ABA1442" s="20"/>
      <c r="ABB1442" s="20"/>
      <c r="ABC1442" s="20"/>
      <c r="ABD1442" s="20"/>
      <c r="ABE1442" s="20"/>
      <c r="ABF1442" s="20"/>
      <c r="ABG1442" s="20"/>
      <c r="ABH1442" s="20"/>
      <c r="ABI1442" s="20"/>
      <c r="ABJ1442" s="20"/>
      <c r="ABK1442" s="20"/>
      <c r="ABL1442" s="20"/>
      <c r="ABM1442" s="20"/>
      <c r="ABN1442" s="20"/>
      <c r="ABO1442" s="20"/>
      <c r="ABP1442" s="20"/>
      <c r="ABQ1442" s="20"/>
      <c r="ABR1442" s="20"/>
      <c r="ABS1442" s="20"/>
      <c r="ABT1442" s="20"/>
      <c r="ABU1442" s="20"/>
      <c r="ABV1442" s="20"/>
      <c r="ABW1442" s="20"/>
      <c r="ABX1442" s="20"/>
      <c r="ABY1442" s="20"/>
      <c r="ABZ1442" s="20"/>
      <c r="ACA1442" s="20"/>
      <c r="ACB1442" s="20"/>
      <c r="ACC1442" s="20"/>
      <c r="ACD1442" s="20"/>
      <c r="ACE1442" s="20"/>
      <c r="ACF1442" s="20"/>
      <c r="ACG1442" s="20"/>
      <c r="ACH1442" s="20"/>
      <c r="ACI1442" s="20"/>
      <c r="ACJ1442" s="20"/>
      <c r="ACK1442" s="20"/>
      <c r="ACL1442" s="20"/>
      <c r="ACM1442" s="20"/>
      <c r="ACN1442" s="20"/>
      <c r="ACO1442" s="20"/>
      <c r="ACP1442" s="20"/>
      <c r="ACQ1442" s="20"/>
      <c r="ACR1442" s="20"/>
      <c r="ACS1442" s="20"/>
      <c r="ACT1442" s="20"/>
      <c r="ACU1442" s="20"/>
      <c r="ACV1442" s="20"/>
      <c r="ACW1442" s="20"/>
      <c r="ACX1442" s="20"/>
      <c r="ACY1442" s="20"/>
      <c r="ACZ1442" s="20"/>
      <c r="ADA1442" s="20"/>
      <c r="ADB1442" s="20"/>
      <c r="ADC1442" s="20"/>
      <c r="ADD1442" s="20"/>
      <c r="ADE1442" s="20"/>
      <c r="ADF1442" s="20"/>
      <c r="ADG1442" s="20"/>
      <c r="ADH1442" s="20"/>
      <c r="ADI1442" s="20"/>
      <c r="ADJ1442" s="20"/>
      <c r="ADK1442" s="20"/>
      <c r="ADL1442" s="20"/>
      <c r="ADM1442" s="20"/>
      <c r="ADN1442" s="20"/>
      <c r="ADO1442" s="20"/>
      <c r="ADP1442" s="20"/>
      <c r="ADQ1442" s="20"/>
      <c r="ADR1442" s="20"/>
      <c r="ADS1442" s="20"/>
      <c r="ADT1442" s="20"/>
      <c r="ADU1442" s="20"/>
      <c r="ADV1442" s="20"/>
      <c r="ADW1442" s="20"/>
      <c r="ADX1442" s="20"/>
      <c r="ADY1442" s="20"/>
      <c r="ADZ1442" s="20"/>
      <c r="AEA1442" s="20"/>
      <c r="AEB1442" s="20"/>
      <c r="AEC1442" s="20"/>
      <c r="AED1442" s="20"/>
      <c r="AEE1442" s="20"/>
      <c r="AEF1442" s="20"/>
      <c r="AEG1442" s="20"/>
      <c r="AEH1442" s="20"/>
      <c r="AEI1442" s="20"/>
      <c r="AEJ1442" s="20"/>
      <c r="AEK1442" s="20"/>
      <c r="AEL1442" s="20"/>
      <c r="AEM1442" s="20"/>
      <c r="AEN1442" s="20"/>
      <c r="AEO1442" s="20"/>
      <c r="AEP1442" s="20"/>
      <c r="AEQ1442" s="20"/>
      <c r="AER1442" s="20"/>
      <c r="AES1442" s="20"/>
      <c r="AET1442" s="20"/>
      <c r="AEU1442" s="20"/>
      <c r="AEV1442" s="20"/>
      <c r="AEW1442" s="20"/>
      <c r="AEX1442" s="20"/>
      <c r="AEY1442" s="20"/>
      <c r="AEZ1442" s="20"/>
      <c r="AFA1442" s="20"/>
      <c r="AFB1442" s="20"/>
      <c r="AFC1442" s="20"/>
      <c r="AFD1442" s="20"/>
      <c r="AFE1442" s="20"/>
      <c r="AFF1442" s="20"/>
      <c r="AFG1442" s="20"/>
      <c r="AFH1442" s="20"/>
      <c r="AFI1442" s="20"/>
      <c r="AFJ1442" s="20"/>
      <c r="AFK1442" s="20"/>
      <c r="AFL1442" s="20"/>
      <c r="AFM1442" s="20"/>
      <c r="AFN1442" s="20"/>
      <c r="AFO1442" s="20"/>
      <c r="AFP1442" s="20"/>
      <c r="AFQ1442" s="20"/>
      <c r="AFR1442" s="20"/>
      <c r="AFS1442" s="20"/>
      <c r="AFT1442" s="20"/>
      <c r="AFU1442" s="20"/>
      <c r="AFV1442" s="20"/>
      <c r="AFW1442" s="20"/>
      <c r="AFX1442" s="20"/>
      <c r="AFY1442" s="20"/>
      <c r="AFZ1442" s="20"/>
      <c r="AGA1442" s="20"/>
      <c r="AGB1442" s="20"/>
      <c r="AGC1442" s="20"/>
      <c r="AGD1442" s="20"/>
      <c r="AGE1442" s="20"/>
      <c r="AGF1442" s="20"/>
      <c r="AGG1442" s="20"/>
      <c r="AGH1442" s="20"/>
      <c r="AGI1442" s="20"/>
      <c r="AGJ1442" s="20"/>
      <c r="AGK1442" s="20"/>
      <c r="AGL1442" s="20"/>
      <c r="AGM1442" s="20"/>
      <c r="AGN1442" s="20"/>
      <c r="AGO1442" s="20"/>
      <c r="AGP1442" s="20"/>
      <c r="AGQ1442" s="20"/>
      <c r="AGR1442" s="20"/>
      <c r="AGS1442" s="20"/>
      <c r="AGT1442" s="20"/>
      <c r="AGU1442" s="20"/>
      <c r="AGV1442" s="20"/>
      <c r="AGW1442" s="20"/>
      <c r="AGX1442" s="20"/>
      <c r="AGY1442" s="20"/>
      <c r="AGZ1442" s="20"/>
      <c r="AHA1442" s="20"/>
      <c r="AHB1442" s="20"/>
      <c r="AHC1442" s="20"/>
      <c r="AHD1442" s="20"/>
      <c r="AHE1442" s="20"/>
      <c r="AHF1442" s="20"/>
      <c r="AHG1442" s="20"/>
      <c r="AHH1442" s="20"/>
      <c r="AHI1442" s="20"/>
      <c r="AHJ1442" s="20"/>
      <c r="AHK1442" s="20"/>
      <c r="AHL1442" s="20"/>
      <c r="AHM1442" s="20"/>
      <c r="AHN1442" s="20"/>
      <c r="AHO1442" s="20"/>
      <c r="AHP1442" s="20"/>
      <c r="AHQ1442" s="20"/>
      <c r="AHR1442" s="20"/>
      <c r="AHS1442" s="20"/>
      <c r="AHT1442" s="20"/>
      <c r="AHU1442" s="20"/>
      <c r="AHV1442" s="20"/>
      <c r="AHW1442" s="20"/>
      <c r="AHX1442" s="20"/>
      <c r="AHY1442" s="20"/>
      <c r="AHZ1442" s="20"/>
      <c r="AIA1442" s="20"/>
      <c r="AIB1442" s="20"/>
      <c r="AIC1442" s="20"/>
      <c r="AID1442" s="20"/>
      <c r="AIE1442" s="20"/>
      <c r="AIF1442" s="20"/>
      <c r="AIG1442" s="20"/>
      <c r="AIH1442" s="20"/>
      <c r="AII1442" s="20"/>
      <c r="AIJ1442" s="20"/>
      <c r="AIK1442" s="20"/>
      <c r="AIL1442" s="20"/>
      <c r="AIM1442" s="20"/>
      <c r="AIN1442" s="20"/>
      <c r="AIO1442" s="20"/>
      <c r="AIP1442" s="20"/>
      <c r="AIQ1442" s="20"/>
      <c r="AIR1442" s="20"/>
      <c r="AIS1442" s="20"/>
      <c r="AIT1442" s="20"/>
      <c r="AIU1442" s="20"/>
      <c r="AIV1442" s="20"/>
      <c r="AIW1442" s="20"/>
      <c r="AIX1442" s="20"/>
      <c r="AIY1442" s="20"/>
      <c r="AIZ1442" s="20"/>
      <c r="AJA1442" s="20"/>
      <c r="AJB1442" s="20"/>
      <c r="AJC1442" s="20"/>
      <c r="AJD1442" s="20"/>
      <c r="AJE1442" s="20"/>
      <c r="AJF1442" s="20"/>
      <c r="AJG1442" s="20"/>
      <c r="AJH1442" s="20"/>
      <c r="AJI1442" s="20"/>
      <c r="AJJ1442" s="20"/>
      <c r="AJK1442" s="20"/>
      <c r="AJL1442" s="20"/>
      <c r="AJM1442" s="20"/>
      <c r="AJN1442" s="20"/>
      <c r="AJO1442" s="20"/>
      <c r="AJP1442" s="20"/>
      <c r="AJQ1442" s="20"/>
      <c r="AJR1442" s="20"/>
      <c r="AJS1442" s="20"/>
      <c r="AJT1442" s="20"/>
      <c r="AJU1442" s="20"/>
      <c r="AJV1442" s="20"/>
      <c r="AJW1442" s="20"/>
      <c r="AJX1442" s="20"/>
      <c r="AJY1442" s="20"/>
      <c r="AJZ1442" s="20"/>
      <c r="AKA1442" s="20"/>
      <c r="AKB1442" s="20"/>
      <c r="AKC1442" s="20"/>
      <c r="AKD1442" s="20"/>
      <c r="AKE1442" s="20"/>
      <c r="AKF1442" s="20"/>
      <c r="AKG1442" s="20"/>
      <c r="AKH1442" s="20"/>
      <c r="AKI1442" s="20"/>
      <c r="AKJ1442" s="20"/>
      <c r="AKK1442" s="20"/>
      <c r="AKL1442" s="20"/>
      <c r="AKM1442" s="20"/>
      <c r="AKN1442" s="20"/>
      <c r="AKO1442" s="20"/>
      <c r="AKP1442" s="20"/>
      <c r="AKQ1442" s="20"/>
      <c r="AKR1442" s="20"/>
      <c r="AKS1442" s="20"/>
      <c r="AKT1442" s="20"/>
      <c r="AKU1442" s="20"/>
      <c r="AKV1442" s="20"/>
      <c r="AKW1442" s="20"/>
      <c r="AKX1442" s="20"/>
      <c r="AKY1442" s="20"/>
      <c r="AKZ1442" s="20"/>
      <c r="ALA1442" s="20"/>
      <c r="ALB1442" s="20"/>
      <c r="ALC1442" s="20"/>
      <c r="ALD1442" s="20"/>
      <c r="ALE1442" s="20"/>
      <c r="ALF1442" s="20"/>
      <c r="ALG1442" s="20"/>
      <c r="ALH1442" s="20"/>
      <c r="ALI1442" s="20"/>
      <c r="ALJ1442" s="20"/>
      <c r="ALK1442" s="20"/>
      <c r="ALL1442" s="20"/>
      <c r="ALM1442" s="20"/>
      <c r="ALN1442" s="20"/>
      <c r="ALO1442" s="20"/>
      <c r="ALP1442" s="20"/>
      <c r="ALQ1442" s="20"/>
      <c r="ALR1442" s="20"/>
      <c r="ALS1442" s="20"/>
      <c r="ALT1442" s="20"/>
      <c r="ALU1442" s="20"/>
      <c r="ALV1442" s="20"/>
      <c r="ALW1442" s="20"/>
      <c r="ALX1442" s="20"/>
      <c r="ALY1442" s="20"/>
      <c r="ALZ1442" s="20"/>
      <c r="AMA1442" s="20"/>
      <c r="AMB1442" s="20"/>
      <c r="AMC1442" s="20"/>
      <c r="AMD1442" s="20"/>
      <c r="AME1442" s="20"/>
      <c r="AMF1442" s="20"/>
      <c r="AMG1442" s="20"/>
      <c r="AMH1442" s="20"/>
      <c r="AMI1442" s="20"/>
      <c r="AMJ1442" s="20"/>
      <c r="AMK1442" s="20"/>
      <c r="AML1442" s="20"/>
      <c r="AMM1442" s="20"/>
      <c r="AMN1442" s="20"/>
      <c r="AMO1442" s="20"/>
      <c r="AMP1442" s="20"/>
      <c r="AMQ1442" s="20"/>
      <c r="AMR1442" s="20"/>
      <c r="AMS1442" s="20"/>
      <c r="AMT1442" s="20"/>
      <c r="AMU1442" s="20"/>
      <c r="AMV1442" s="20"/>
      <c r="AMW1442" s="20"/>
      <c r="AMX1442" s="20"/>
      <c r="AMY1442" s="20"/>
      <c r="AMZ1442" s="20"/>
      <c r="ANA1442" s="20"/>
      <c r="ANB1442" s="20"/>
      <c r="ANC1442" s="20"/>
      <c r="AND1442" s="20"/>
      <c r="ANE1442" s="20"/>
      <c r="ANF1442" s="20"/>
      <c r="ANG1442" s="20"/>
      <c r="ANH1442" s="20"/>
      <c r="ANI1442" s="20"/>
      <c r="ANJ1442" s="20"/>
      <c r="ANK1442" s="20"/>
      <c r="ANL1442" s="20"/>
      <c r="ANM1442" s="20"/>
      <c r="ANN1442" s="20"/>
      <c r="ANO1442" s="20"/>
      <c r="ANP1442" s="20"/>
      <c r="ANQ1442" s="20"/>
      <c r="ANR1442" s="20"/>
      <c r="ANS1442" s="20"/>
      <c r="ANT1442" s="20"/>
      <c r="ANU1442" s="20"/>
      <c r="ANV1442" s="20"/>
      <c r="ANW1442" s="20"/>
      <c r="ANX1442" s="20"/>
      <c r="ANY1442" s="20"/>
      <c r="ANZ1442" s="20"/>
      <c r="AOA1442" s="20"/>
      <c r="AOB1442" s="20"/>
      <c r="AOC1442" s="20"/>
      <c r="AOD1442" s="20"/>
      <c r="AOE1442" s="20"/>
      <c r="AOF1442" s="20"/>
      <c r="AOG1442" s="20"/>
      <c r="AOH1442" s="20"/>
      <c r="AOI1442" s="20"/>
      <c r="AOJ1442" s="20"/>
      <c r="AOK1442" s="20"/>
      <c r="AOL1442" s="20"/>
      <c r="AOM1442" s="20"/>
      <c r="AON1442" s="20"/>
      <c r="AOO1442" s="20"/>
      <c r="AOP1442" s="20"/>
      <c r="AOQ1442" s="20"/>
      <c r="AOR1442" s="20"/>
      <c r="AOS1442" s="20"/>
      <c r="AOT1442" s="20"/>
      <c r="AOU1442" s="20"/>
      <c r="AOV1442" s="20"/>
      <c r="AOW1442" s="20"/>
      <c r="AOX1442" s="20"/>
      <c r="AOY1442" s="20"/>
      <c r="AOZ1442" s="20"/>
      <c r="APA1442" s="20"/>
      <c r="APB1442" s="20"/>
      <c r="APC1442" s="20"/>
      <c r="APD1442" s="20"/>
      <c r="APE1442" s="20"/>
      <c r="APF1442" s="20"/>
      <c r="APG1442" s="20"/>
      <c r="APH1442" s="20"/>
      <c r="API1442" s="20"/>
      <c r="APJ1442" s="20"/>
      <c r="APK1442" s="20"/>
      <c r="APL1442" s="20"/>
      <c r="APM1442" s="20"/>
      <c r="APN1442" s="20"/>
      <c r="APO1442" s="20"/>
      <c r="APP1442" s="20"/>
      <c r="APQ1442" s="20"/>
      <c r="APR1442" s="20"/>
      <c r="APS1442" s="20"/>
      <c r="APT1442" s="20"/>
      <c r="APU1442" s="20"/>
      <c r="APV1442" s="20"/>
      <c r="APW1442" s="20"/>
      <c r="APX1442" s="20"/>
      <c r="APY1442" s="20"/>
      <c r="APZ1442" s="20"/>
      <c r="AQA1442" s="20"/>
      <c r="AQB1442" s="20"/>
      <c r="AQC1442" s="20"/>
      <c r="AQD1442" s="20"/>
      <c r="AQE1442" s="20"/>
      <c r="AQF1442" s="20"/>
      <c r="AQG1442" s="20"/>
      <c r="AQH1442" s="20"/>
      <c r="AQI1442" s="20"/>
      <c r="AQJ1442" s="20"/>
      <c r="AQK1442" s="20"/>
      <c r="AQL1442" s="20"/>
      <c r="AQM1442" s="20"/>
      <c r="AQN1442" s="20"/>
      <c r="AQO1442" s="20"/>
      <c r="AQP1442" s="20"/>
      <c r="AQQ1442" s="20"/>
      <c r="AQR1442" s="20"/>
      <c r="AQS1442" s="20"/>
      <c r="AQT1442" s="20"/>
      <c r="AQU1442" s="20"/>
      <c r="AQV1442" s="20"/>
      <c r="AQW1442" s="20"/>
      <c r="AQX1442" s="20"/>
      <c r="AQY1442" s="20"/>
      <c r="AQZ1442" s="20"/>
      <c r="ARA1442" s="20"/>
      <c r="ARB1442" s="20"/>
      <c r="ARC1442" s="20"/>
      <c r="ARD1442" s="20"/>
      <c r="ARE1442" s="20"/>
      <c r="ARF1442" s="20"/>
      <c r="ARG1442" s="20"/>
      <c r="ARH1442" s="20"/>
      <c r="ARI1442" s="20"/>
      <c r="ARJ1442" s="20"/>
      <c r="ARK1442" s="20"/>
      <c r="ARL1442" s="20"/>
      <c r="ARM1442" s="20"/>
      <c r="ARN1442" s="20"/>
      <c r="ARO1442" s="20"/>
      <c r="ARP1442" s="20"/>
      <c r="ARQ1442" s="20"/>
      <c r="ARR1442" s="20"/>
      <c r="ARS1442" s="20"/>
      <c r="ART1442" s="20"/>
      <c r="ARU1442" s="20"/>
      <c r="ARV1442" s="20"/>
      <c r="ARW1442" s="20"/>
      <c r="ARX1442" s="20"/>
      <c r="ARY1442" s="20"/>
      <c r="ARZ1442" s="20"/>
      <c r="ASA1442" s="20"/>
      <c r="ASB1442" s="20"/>
      <c r="ASC1442" s="20"/>
      <c r="ASD1442" s="20"/>
      <c r="ASE1442" s="20"/>
      <c r="ASF1442" s="20"/>
      <c r="ASG1442" s="20"/>
      <c r="ASH1442" s="20"/>
      <c r="ASI1442" s="20"/>
      <c r="ASJ1442" s="20"/>
      <c r="ASK1442" s="20"/>
      <c r="ASL1442" s="20"/>
      <c r="ASM1442" s="20"/>
      <c r="ASN1442" s="20"/>
      <c r="ASO1442" s="20"/>
      <c r="ASP1442" s="20"/>
      <c r="ASQ1442" s="20"/>
      <c r="ASR1442" s="20"/>
      <c r="ASS1442" s="20"/>
      <c r="AST1442" s="20"/>
      <c r="ASU1442" s="20"/>
      <c r="ASV1442" s="20"/>
      <c r="ASW1442" s="20"/>
      <c r="ASX1442" s="20"/>
      <c r="ASY1442" s="20"/>
      <c r="ASZ1442" s="20"/>
      <c r="ATA1442" s="20"/>
      <c r="ATB1442" s="20"/>
      <c r="ATC1442" s="20"/>
      <c r="ATD1442" s="20"/>
      <c r="ATE1442" s="20"/>
      <c r="ATF1442" s="20"/>
      <c r="ATG1442" s="20"/>
      <c r="ATH1442" s="20"/>
      <c r="ATI1442" s="20"/>
      <c r="ATJ1442" s="20"/>
      <c r="ATK1442" s="20"/>
      <c r="ATL1442" s="20"/>
      <c r="ATM1442" s="20"/>
      <c r="ATN1442" s="20"/>
      <c r="ATO1442" s="20"/>
      <c r="ATP1442" s="20"/>
      <c r="ATQ1442" s="20"/>
      <c r="ATR1442" s="20"/>
      <c r="ATS1442" s="20"/>
      <c r="ATT1442" s="20"/>
      <c r="ATU1442" s="20"/>
      <c r="ATV1442" s="20"/>
      <c r="ATW1442" s="20"/>
      <c r="ATX1442" s="20"/>
      <c r="ATY1442" s="20"/>
      <c r="ATZ1442" s="20"/>
      <c r="AUA1442" s="20"/>
      <c r="AUB1442" s="20"/>
      <c r="AUC1442" s="20"/>
      <c r="AUD1442" s="20"/>
      <c r="AUE1442" s="20"/>
      <c r="AUF1442" s="20"/>
      <c r="AUG1442" s="20"/>
      <c r="AUH1442" s="20"/>
      <c r="AUI1442" s="20"/>
      <c r="AUJ1442" s="20"/>
      <c r="AUK1442" s="20"/>
      <c r="AUL1442" s="20"/>
      <c r="AUM1442" s="20"/>
      <c r="AUN1442" s="20"/>
      <c r="AUO1442" s="20"/>
      <c r="AUP1442" s="20"/>
      <c r="AUQ1442" s="20"/>
      <c r="AUR1442" s="20"/>
      <c r="AUS1442" s="20"/>
      <c r="AUT1442" s="20"/>
      <c r="AUU1442" s="20"/>
      <c r="AUV1442" s="20"/>
      <c r="AUW1442" s="20"/>
      <c r="AUX1442" s="20"/>
      <c r="AUY1442" s="20"/>
      <c r="AUZ1442" s="20"/>
      <c r="AVA1442" s="20"/>
      <c r="AVB1442" s="20"/>
      <c r="AVC1442" s="20"/>
      <c r="AVD1442" s="20"/>
      <c r="AVE1442" s="20"/>
      <c r="AVF1442" s="20"/>
      <c r="AVG1442" s="20"/>
      <c r="AVH1442" s="20"/>
      <c r="AVI1442" s="20"/>
      <c r="AVJ1442" s="20"/>
      <c r="AVK1442" s="20"/>
      <c r="AVL1442" s="20"/>
      <c r="AVM1442" s="20"/>
      <c r="AVN1442" s="20"/>
      <c r="AVO1442" s="20"/>
      <c r="AVP1442" s="20"/>
      <c r="AVQ1442" s="20"/>
      <c r="AVR1442" s="20"/>
      <c r="AVS1442" s="20"/>
      <c r="AVT1442" s="20"/>
      <c r="AVU1442" s="20"/>
      <c r="AVV1442" s="20"/>
      <c r="AVW1442" s="20"/>
      <c r="AVX1442" s="20"/>
      <c r="AVY1442" s="20"/>
      <c r="AVZ1442" s="20"/>
      <c r="AWA1442" s="20"/>
      <c r="AWB1442" s="20"/>
      <c r="AWC1442" s="20"/>
      <c r="AWD1442" s="20"/>
      <c r="AWE1442" s="20"/>
      <c r="AWF1442" s="20"/>
      <c r="AWG1442" s="20"/>
      <c r="AWH1442" s="20"/>
      <c r="AWI1442" s="20"/>
      <c r="AWJ1442" s="20"/>
      <c r="AWK1442" s="20"/>
      <c r="AWL1442" s="20"/>
      <c r="AWM1442" s="20"/>
      <c r="AWN1442" s="20"/>
      <c r="AWO1442" s="20"/>
      <c r="AWP1442" s="20"/>
      <c r="AWQ1442" s="20"/>
      <c r="AWR1442" s="20"/>
      <c r="AWS1442" s="20"/>
      <c r="AWT1442" s="20"/>
      <c r="AWU1442" s="20"/>
      <c r="AWV1442" s="20"/>
      <c r="AWW1442" s="20"/>
      <c r="AWX1442" s="20"/>
      <c r="AWY1442" s="20"/>
      <c r="AWZ1442" s="20"/>
      <c r="AXA1442" s="20"/>
      <c r="AXB1442" s="20"/>
      <c r="AXC1442" s="20"/>
      <c r="AXD1442" s="20"/>
      <c r="AXE1442" s="20"/>
      <c r="AXF1442" s="20"/>
      <c r="AXG1442" s="20"/>
      <c r="AXH1442" s="20"/>
      <c r="AXI1442" s="20"/>
      <c r="AXJ1442" s="20"/>
      <c r="AXK1442" s="20"/>
      <c r="AXL1442" s="20"/>
      <c r="AXM1442" s="20"/>
      <c r="AXN1442" s="20"/>
      <c r="AXO1442" s="20"/>
      <c r="AXP1442" s="20"/>
      <c r="AXQ1442" s="20"/>
      <c r="AXR1442" s="20"/>
      <c r="AXS1442" s="20"/>
      <c r="AXT1442" s="20"/>
      <c r="AXU1442" s="20"/>
      <c r="AXV1442" s="20"/>
      <c r="AXW1442" s="20"/>
      <c r="AXX1442" s="20"/>
      <c r="AXY1442" s="20"/>
      <c r="AXZ1442" s="20"/>
      <c r="AYA1442" s="20"/>
      <c r="AYB1442" s="20"/>
      <c r="AYC1442" s="20"/>
      <c r="AYD1442" s="20"/>
      <c r="AYE1442" s="20"/>
      <c r="AYF1442" s="20"/>
      <c r="AYG1442" s="20"/>
      <c r="AYH1442" s="20"/>
      <c r="AYI1442" s="20"/>
      <c r="AYJ1442" s="20"/>
      <c r="AYK1442" s="20"/>
      <c r="AYL1442" s="20"/>
      <c r="AYM1442" s="20"/>
      <c r="AYN1442" s="20"/>
      <c r="AYO1442" s="20"/>
      <c r="AYP1442" s="20"/>
      <c r="AYQ1442" s="20"/>
      <c r="AYR1442" s="20"/>
      <c r="AYS1442" s="20"/>
      <c r="AYT1442" s="20"/>
      <c r="AYU1442" s="20"/>
      <c r="AYV1442" s="20"/>
      <c r="AYW1442" s="20"/>
      <c r="AYX1442" s="20"/>
      <c r="AYY1442" s="20"/>
      <c r="AYZ1442" s="20"/>
      <c r="AZA1442" s="20"/>
      <c r="AZB1442" s="20"/>
      <c r="AZC1442" s="20"/>
      <c r="AZD1442" s="20"/>
      <c r="AZE1442" s="20"/>
      <c r="AZF1442" s="20"/>
      <c r="AZG1442" s="20"/>
      <c r="AZH1442" s="20"/>
      <c r="AZI1442" s="20"/>
      <c r="AZJ1442" s="20"/>
      <c r="AZK1442" s="20"/>
      <c r="AZL1442" s="20"/>
      <c r="AZM1442" s="20"/>
      <c r="AZN1442" s="20"/>
      <c r="AZO1442" s="20"/>
      <c r="AZP1442" s="20"/>
      <c r="AZQ1442" s="20"/>
      <c r="AZR1442" s="20"/>
      <c r="AZS1442" s="20"/>
      <c r="AZT1442" s="20"/>
      <c r="AZU1442" s="20"/>
      <c r="AZV1442" s="20"/>
      <c r="AZW1442" s="20"/>
      <c r="AZX1442" s="20"/>
      <c r="AZY1442" s="20"/>
      <c r="AZZ1442" s="20"/>
      <c r="BAA1442" s="20"/>
      <c r="BAB1442" s="20"/>
      <c r="BAC1442" s="20"/>
      <c r="BAD1442" s="20"/>
      <c r="BAE1442" s="20"/>
      <c r="BAF1442" s="20"/>
      <c r="BAG1442" s="20"/>
      <c r="BAH1442" s="20"/>
      <c r="BAI1442" s="20"/>
      <c r="BAJ1442" s="20"/>
      <c r="BAK1442" s="20"/>
      <c r="BAL1442" s="20"/>
      <c r="BAM1442" s="20"/>
      <c r="BAN1442" s="20"/>
      <c r="BAO1442" s="20"/>
      <c r="BAP1442" s="20"/>
      <c r="BAQ1442" s="20"/>
      <c r="BAR1442" s="20"/>
      <c r="BAS1442" s="20"/>
      <c r="BAT1442" s="20"/>
      <c r="BAU1442" s="20"/>
      <c r="BAV1442" s="20"/>
      <c r="BAW1442" s="20"/>
      <c r="BAX1442" s="20"/>
      <c r="BAY1442" s="20"/>
      <c r="BAZ1442" s="20"/>
      <c r="BBA1442" s="20"/>
      <c r="BBB1442" s="20"/>
      <c r="BBC1442" s="20"/>
      <c r="BBD1442" s="20"/>
      <c r="BBE1442" s="20"/>
      <c r="BBF1442" s="20"/>
      <c r="BBG1442" s="20"/>
      <c r="BBH1442" s="20"/>
      <c r="BBI1442" s="20"/>
      <c r="BBJ1442" s="20"/>
      <c r="BBK1442" s="20"/>
      <c r="BBL1442" s="20"/>
      <c r="BBM1442" s="20"/>
      <c r="BBN1442" s="20"/>
      <c r="BBO1442" s="20"/>
      <c r="BBP1442" s="20"/>
      <c r="BBQ1442" s="20"/>
      <c r="BBR1442" s="20"/>
      <c r="BBS1442" s="20"/>
      <c r="BBT1442" s="20"/>
      <c r="BBU1442" s="20"/>
      <c r="BBV1442" s="20"/>
      <c r="BBW1442" s="20"/>
      <c r="BBX1442" s="20"/>
      <c r="BBY1442" s="20"/>
      <c r="BBZ1442" s="20"/>
      <c r="BCA1442" s="20"/>
      <c r="BCB1442" s="20"/>
      <c r="BCC1442" s="20"/>
      <c r="BCD1442" s="20"/>
      <c r="BCE1442" s="20"/>
      <c r="BCF1442" s="20"/>
      <c r="BCG1442" s="20"/>
      <c r="BCH1442" s="20"/>
      <c r="BCI1442" s="20"/>
      <c r="BCJ1442" s="20"/>
      <c r="BCK1442" s="20"/>
      <c r="BCL1442" s="20"/>
      <c r="BCM1442" s="20"/>
      <c r="BCN1442" s="20"/>
      <c r="BCO1442" s="20"/>
      <c r="BCP1442" s="20"/>
      <c r="BCQ1442" s="20"/>
      <c r="BCR1442" s="20"/>
      <c r="BCS1442" s="20"/>
      <c r="BCT1442" s="20"/>
      <c r="BCU1442" s="20"/>
      <c r="BCV1442" s="20"/>
      <c r="BCW1442" s="20"/>
      <c r="BCX1442" s="20"/>
      <c r="BCY1442" s="20"/>
      <c r="BCZ1442" s="20"/>
      <c r="BDA1442" s="20"/>
      <c r="BDB1442" s="20"/>
      <c r="BDC1442" s="20"/>
      <c r="BDD1442" s="20"/>
      <c r="BDE1442" s="20"/>
      <c r="BDF1442" s="20"/>
      <c r="BDG1442" s="20"/>
      <c r="BDH1442" s="20"/>
      <c r="BDI1442" s="20"/>
      <c r="BDJ1442" s="20"/>
      <c r="BDK1442" s="20"/>
      <c r="BDL1442" s="20"/>
      <c r="BDM1442" s="20"/>
      <c r="BDN1442" s="20"/>
      <c r="BDO1442" s="20"/>
      <c r="BDP1442" s="20"/>
      <c r="BDQ1442" s="20"/>
      <c r="BDR1442" s="20"/>
      <c r="BDS1442" s="20"/>
      <c r="BDT1442" s="20"/>
      <c r="BDU1442" s="20"/>
      <c r="BDV1442" s="20"/>
      <c r="BDW1442" s="20"/>
      <c r="BDX1442" s="20"/>
      <c r="BDY1442" s="20"/>
      <c r="BDZ1442" s="20"/>
      <c r="BEA1442" s="20"/>
      <c r="BEB1442" s="20"/>
      <c r="BEC1442" s="20"/>
      <c r="BED1442" s="20"/>
      <c r="BEE1442" s="20"/>
      <c r="BEF1442" s="20"/>
      <c r="BEG1442" s="20"/>
      <c r="BEH1442" s="20"/>
      <c r="BEI1442" s="20"/>
      <c r="BEJ1442" s="20"/>
      <c r="BEK1442" s="20"/>
      <c r="BEL1442" s="20"/>
      <c r="BEM1442" s="20"/>
      <c r="BEN1442" s="20"/>
      <c r="BEO1442" s="20"/>
      <c r="BEP1442" s="20"/>
      <c r="BEQ1442" s="20"/>
      <c r="BER1442" s="20"/>
      <c r="BES1442" s="20"/>
      <c r="BET1442" s="20"/>
      <c r="BEU1442" s="20"/>
      <c r="BEV1442" s="20"/>
      <c r="BEW1442" s="20"/>
      <c r="BEX1442" s="20"/>
      <c r="BEY1442" s="20"/>
      <c r="BEZ1442" s="20"/>
      <c r="BFA1442" s="20"/>
      <c r="BFB1442" s="20"/>
      <c r="BFC1442" s="20"/>
      <c r="BFD1442" s="20"/>
      <c r="BFE1442" s="20"/>
      <c r="BFF1442" s="20"/>
      <c r="BFG1442" s="20"/>
      <c r="BFH1442" s="20"/>
      <c r="BFI1442" s="20"/>
      <c r="BFJ1442" s="20"/>
      <c r="BFK1442" s="20"/>
      <c r="BFL1442" s="20"/>
      <c r="BFM1442" s="20"/>
      <c r="BFN1442" s="20"/>
      <c r="BFO1442" s="20"/>
      <c r="BFP1442" s="20"/>
      <c r="BFQ1442" s="20"/>
      <c r="BFR1442" s="20"/>
      <c r="BFS1442" s="20"/>
      <c r="BFT1442" s="20"/>
      <c r="BFU1442" s="20"/>
      <c r="BFV1442" s="20"/>
      <c r="BFW1442" s="20"/>
      <c r="BFX1442" s="20"/>
      <c r="BFY1442" s="20"/>
      <c r="BFZ1442" s="20"/>
      <c r="BGA1442" s="20"/>
      <c r="BGB1442" s="20"/>
      <c r="BGC1442" s="20"/>
      <c r="BGD1442" s="20"/>
      <c r="BGE1442" s="20"/>
      <c r="BGF1442" s="20"/>
      <c r="BGG1442" s="20"/>
      <c r="BGH1442" s="20"/>
      <c r="BGI1442" s="20"/>
      <c r="BGJ1442" s="20"/>
      <c r="BGK1442" s="20"/>
      <c r="BGL1442" s="20"/>
      <c r="BGM1442" s="20"/>
      <c r="BGN1442" s="20"/>
      <c r="BGO1442" s="20"/>
      <c r="BGP1442" s="20"/>
      <c r="BGQ1442" s="20"/>
      <c r="BGR1442" s="20"/>
      <c r="BGS1442" s="20"/>
      <c r="BGT1442" s="20"/>
      <c r="BGU1442" s="20"/>
      <c r="BGV1442" s="20"/>
      <c r="BGW1442" s="20"/>
      <c r="BGX1442" s="20"/>
      <c r="BGY1442" s="20"/>
      <c r="BGZ1442" s="20"/>
      <c r="BHA1442" s="20"/>
      <c r="BHB1442" s="20"/>
      <c r="BHC1442" s="20"/>
      <c r="BHD1442" s="20"/>
      <c r="BHE1442" s="20"/>
      <c r="BHF1442" s="20"/>
      <c r="BHG1442" s="20"/>
      <c r="BHH1442" s="20"/>
      <c r="BHI1442" s="20"/>
      <c r="BHJ1442" s="20"/>
      <c r="BHK1442" s="20"/>
      <c r="BHL1442" s="20"/>
      <c r="BHM1442" s="20"/>
      <c r="BHN1442" s="20"/>
      <c r="BHO1442" s="20"/>
      <c r="BHP1442" s="20"/>
      <c r="BHQ1442" s="20"/>
      <c r="BHR1442" s="20"/>
      <c r="BHS1442" s="20"/>
      <c r="BHT1442" s="20"/>
      <c r="BHU1442" s="20"/>
      <c r="BHV1442" s="20"/>
      <c r="BHW1442" s="20"/>
      <c r="BHX1442" s="20"/>
      <c r="BHY1442" s="20"/>
      <c r="BHZ1442" s="20"/>
      <c r="BIA1442" s="20"/>
      <c r="BIB1442" s="20"/>
      <c r="BIC1442" s="20"/>
      <c r="BID1442" s="20"/>
      <c r="BIE1442" s="20"/>
      <c r="BIF1442" s="20"/>
      <c r="BIG1442" s="20"/>
      <c r="BIH1442" s="20"/>
      <c r="BII1442" s="20"/>
      <c r="BIJ1442" s="20"/>
      <c r="BIK1442" s="20"/>
      <c r="BIL1442" s="20"/>
      <c r="BIM1442" s="20"/>
      <c r="BIN1442" s="20"/>
      <c r="BIO1442" s="20"/>
      <c r="BIP1442" s="20"/>
      <c r="BIQ1442" s="20"/>
      <c r="BIR1442" s="20"/>
      <c r="BIS1442" s="20"/>
      <c r="BIT1442" s="20"/>
      <c r="BIU1442" s="20"/>
      <c r="BIV1442" s="20"/>
      <c r="BIW1442" s="20"/>
      <c r="BIX1442" s="20"/>
      <c r="BIY1442" s="20"/>
      <c r="BIZ1442" s="20"/>
      <c r="BJA1442" s="20"/>
      <c r="BJB1442" s="20"/>
      <c r="BJC1442" s="20"/>
      <c r="BJD1442" s="20"/>
      <c r="BJE1442" s="20"/>
      <c r="BJF1442" s="20"/>
      <c r="BJG1442" s="20"/>
      <c r="BJH1442" s="20"/>
      <c r="BJI1442" s="20"/>
      <c r="BJJ1442" s="20"/>
      <c r="BJK1442" s="20"/>
      <c r="BJL1442" s="20"/>
      <c r="BJM1442" s="20"/>
      <c r="BJN1442" s="20"/>
      <c r="BJO1442" s="20"/>
      <c r="BJP1442" s="20"/>
      <c r="BJQ1442" s="20"/>
      <c r="BJR1442" s="20"/>
      <c r="BJS1442" s="20"/>
      <c r="BJT1442" s="20"/>
      <c r="BJU1442" s="20"/>
      <c r="BJV1442" s="20"/>
      <c r="BJW1442" s="20"/>
      <c r="BJX1442" s="20"/>
      <c r="BJY1442" s="20"/>
      <c r="BJZ1442" s="20"/>
      <c r="BKA1442" s="20"/>
      <c r="BKB1442" s="20"/>
      <c r="BKC1442" s="20"/>
      <c r="BKD1442" s="20"/>
      <c r="BKE1442" s="20"/>
      <c r="BKF1442" s="20"/>
      <c r="BKG1442" s="20"/>
      <c r="BKH1442" s="20"/>
      <c r="BKI1442" s="20"/>
      <c r="BKJ1442" s="20"/>
      <c r="BKK1442" s="20"/>
      <c r="BKL1442" s="20"/>
      <c r="BKM1442" s="20"/>
      <c r="BKN1442" s="20"/>
      <c r="BKO1442" s="20"/>
      <c r="BKP1442" s="20"/>
      <c r="BKQ1442" s="20"/>
      <c r="BKR1442" s="20"/>
      <c r="BKS1442" s="20"/>
      <c r="BKT1442" s="20"/>
      <c r="BKU1442" s="20"/>
      <c r="BKV1442" s="20"/>
      <c r="BKW1442" s="20"/>
      <c r="BKX1442" s="20"/>
      <c r="BKY1442" s="20"/>
      <c r="BKZ1442" s="20"/>
      <c r="BLA1442" s="20"/>
      <c r="BLB1442" s="20"/>
      <c r="BLC1442" s="20"/>
      <c r="BLD1442" s="20"/>
      <c r="BLE1442" s="20"/>
      <c r="BLF1442" s="20"/>
      <c r="BLG1442" s="20"/>
      <c r="BLH1442" s="20"/>
      <c r="BLI1442" s="20"/>
      <c r="BLJ1442" s="20"/>
      <c r="BLK1442" s="20"/>
      <c r="BLL1442" s="20"/>
      <c r="BLM1442" s="20"/>
      <c r="BLN1442" s="20"/>
      <c r="BLO1442" s="20"/>
      <c r="BLP1442" s="20"/>
      <c r="BLQ1442" s="20"/>
      <c r="BLR1442" s="20"/>
      <c r="BLS1442" s="20"/>
      <c r="BLT1442" s="20"/>
      <c r="BLU1442" s="20"/>
      <c r="BLV1442" s="20"/>
      <c r="BLW1442" s="20"/>
      <c r="BLX1442" s="20"/>
      <c r="BLY1442" s="20"/>
      <c r="BLZ1442" s="20"/>
      <c r="BMA1442" s="20"/>
      <c r="BMB1442" s="20"/>
      <c r="BMC1442" s="20"/>
      <c r="BMD1442" s="20"/>
      <c r="BME1442" s="20"/>
      <c r="BMF1442" s="20"/>
      <c r="BMG1442" s="20"/>
      <c r="BMH1442" s="20"/>
      <c r="BMI1442" s="20"/>
      <c r="BMJ1442" s="20"/>
      <c r="BMK1442" s="20"/>
      <c r="BML1442" s="20"/>
      <c r="BMM1442" s="20"/>
      <c r="BMN1442" s="20"/>
      <c r="BMO1442" s="20"/>
      <c r="BMP1442" s="20"/>
      <c r="BMQ1442" s="20"/>
      <c r="BMR1442" s="20"/>
      <c r="BMS1442" s="20"/>
      <c r="BMT1442" s="20"/>
      <c r="BMU1442" s="20"/>
      <c r="BMV1442" s="20"/>
      <c r="BMW1442" s="20"/>
      <c r="BMX1442" s="20"/>
      <c r="BMY1442" s="20"/>
      <c r="BMZ1442" s="20"/>
      <c r="BNA1442" s="20"/>
      <c r="BNB1442" s="20"/>
      <c r="BNC1442" s="20"/>
      <c r="BND1442" s="20"/>
      <c r="BNE1442" s="20"/>
      <c r="BNF1442" s="20"/>
      <c r="BNG1442" s="20"/>
      <c r="BNH1442" s="20"/>
      <c r="BNI1442" s="20"/>
      <c r="BNJ1442" s="20"/>
      <c r="BNK1442" s="20"/>
      <c r="BNL1442" s="20"/>
      <c r="BNM1442" s="20"/>
      <c r="BNN1442" s="20"/>
      <c r="BNO1442" s="20"/>
      <c r="BNP1442" s="20"/>
      <c r="BNQ1442" s="20"/>
      <c r="BNR1442" s="20"/>
      <c r="BNS1442" s="20"/>
      <c r="BNT1442" s="20"/>
      <c r="BNU1442" s="20"/>
      <c r="BNV1442" s="20"/>
      <c r="BNW1442" s="20"/>
      <c r="BNX1442" s="20"/>
      <c r="BNY1442" s="20"/>
      <c r="BNZ1442" s="20"/>
      <c r="BOA1442" s="20"/>
      <c r="BOB1442" s="20"/>
      <c r="BOC1442" s="20"/>
      <c r="BOD1442" s="20"/>
      <c r="BOE1442" s="20"/>
      <c r="BOF1442" s="20"/>
      <c r="BOG1442" s="20"/>
      <c r="BOH1442" s="20"/>
      <c r="BOI1442" s="20"/>
      <c r="BOJ1442" s="20"/>
      <c r="BOK1442" s="20"/>
      <c r="BOL1442" s="20"/>
      <c r="BOM1442" s="20"/>
      <c r="BON1442" s="20"/>
      <c r="BOO1442" s="20"/>
      <c r="BOP1442" s="20"/>
      <c r="BOQ1442" s="20"/>
      <c r="BOR1442" s="20"/>
      <c r="BOS1442" s="20"/>
      <c r="BOT1442" s="20"/>
      <c r="BOU1442" s="20"/>
      <c r="BOV1442" s="20"/>
      <c r="BOW1442" s="20"/>
      <c r="BOX1442" s="20"/>
      <c r="BOY1442" s="20"/>
      <c r="BOZ1442" s="20"/>
      <c r="BPA1442" s="20"/>
      <c r="BPB1442" s="20"/>
      <c r="BPC1442" s="20"/>
      <c r="BPD1442" s="20"/>
      <c r="BPE1442" s="20"/>
      <c r="BPF1442" s="20"/>
      <c r="BPG1442" s="20"/>
      <c r="BPH1442" s="20"/>
      <c r="BPI1442" s="20"/>
      <c r="BPJ1442" s="20"/>
      <c r="BPK1442" s="20"/>
      <c r="BPL1442" s="20"/>
      <c r="BPM1442" s="20"/>
      <c r="BPN1442" s="20"/>
      <c r="BPO1442" s="20"/>
      <c r="BPP1442" s="20"/>
      <c r="BPQ1442" s="20"/>
      <c r="BPR1442" s="20"/>
      <c r="BPS1442" s="20"/>
      <c r="BPT1442" s="20"/>
      <c r="BPU1442" s="20"/>
      <c r="BPV1442" s="20"/>
      <c r="BPW1442" s="20"/>
      <c r="BPX1442" s="20"/>
      <c r="BPY1442" s="20"/>
      <c r="BPZ1442" s="20"/>
      <c r="BQA1442" s="20"/>
      <c r="BQB1442" s="20"/>
      <c r="BQC1442" s="20"/>
      <c r="BQD1442" s="20"/>
      <c r="BQE1442" s="20"/>
      <c r="BQF1442" s="20"/>
      <c r="BQG1442" s="20"/>
      <c r="BQH1442" s="20"/>
      <c r="BQI1442" s="20"/>
      <c r="BQJ1442" s="20"/>
      <c r="BQK1442" s="20"/>
      <c r="BQL1442" s="20"/>
      <c r="BQM1442" s="20"/>
      <c r="BQN1442" s="20"/>
      <c r="BQO1442" s="20"/>
      <c r="BQP1442" s="20"/>
      <c r="BQQ1442" s="20"/>
      <c r="BQR1442" s="20"/>
      <c r="BQS1442" s="20"/>
      <c r="BQT1442" s="20"/>
      <c r="BQU1442" s="20"/>
      <c r="BQV1442" s="20"/>
      <c r="BQW1442" s="20"/>
      <c r="BQX1442" s="20"/>
      <c r="BQY1442" s="20"/>
      <c r="BQZ1442" s="20"/>
      <c r="BRA1442" s="20"/>
      <c r="BRB1442" s="20"/>
      <c r="BRC1442" s="20"/>
      <c r="BRD1442" s="20"/>
      <c r="BRE1442" s="20"/>
      <c r="BRF1442" s="20"/>
      <c r="BRG1442" s="20"/>
      <c r="BRH1442" s="20"/>
      <c r="BRI1442" s="20"/>
      <c r="BRJ1442" s="20"/>
      <c r="BRK1442" s="20"/>
      <c r="BRL1442" s="20"/>
      <c r="BRM1442" s="20"/>
      <c r="BRN1442" s="20"/>
      <c r="BRO1442" s="20"/>
      <c r="BRP1442" s="20"/>
      <c r="BRQ1442" s="20"/>
      <c r="BRR1442" s="20"/>
      <c r="BRS1442" s="20"/>
      <c r="BRT1442" s="20"/>
      <c r="BRU1442" s="20"/>
      <c r="BRV1442" s="20"/>
      <c r="BRW1442" s="20"/>
      <c r="BRX1442" s="20"/>
      <c r="BRY1442" s="20"/>
      <c r="BRZ1442" s="20"/>
      <c r="BSA1442" s="20"/>
      <c r="BSB1442" s="20"/>
      <c r="BSC1442" s="20"/>
      <c r="BSD1442" s="20"/>
      <c r="BSE1442" s="20"/>
      <c r="BSF1442" s="20"/>
      <c r="BSG1442" s="20"/>
      <c r="BSH1442" s="20"/>
      <c r="BSI1442" s="20"/>
      <c r="BSJ1442" s="20"/>
      <c r="BSK1442" s="20"/>
      <c r="BSL1442" s="20"/>
      <c r="BSM1442" s="20"/>
      <c r="BSN1442" s="20"/>
      <c r="BSO1442" s="20"/>
      <c r="BSP1442" s="20"/>
      <c r="BSQ1442" s="20"/>
      <c r="BSR1442" s="20"/>
      <c r="BSS1442" s="20"/>
      <c r="BST1442" s="20"/>
      <c r="BSU1442" s="20"/>
      <c r="BSV1442" s="20"/>
      <c r="BSW1442" s="20"/>
      <c r="BSX1442" s="20"/>
      <c r="BSY1442" s="20"/>
      <c r="BSZ1442" s="20"/>
      <c r="BTA1442" s="20"/>
      <c r="BTB1442" s="20"/>
      <c r="BTC1442" s="20"/>
      <c r="BTD1442" s="20"/>
      <c r="BTE1442" s="20"/>
      <c r="BTF1442" s="20"/>
      <c r="BTG1442" s="20"/>
      <c r="BTH1442" s="20"/>
      <c r="BTI1442" s="20"/>
      <c r="BTJ1442" s="20"/>
      <c r="BTK1442" s="20"/>
      <c r="BTL1442" s="20"/>
      <c r="BTM1442" s="20"/>
      <c r="BTN1442" s="20"/>
      <c r="BTO1442" s="20"/>
      <c r="BTP1442" s="20"/>
      <c r="BTQ1442" s="20"/>
      <c r="BTR1442" s="20"/>
      <c r="BTS1442" s="20"/>
      <c r="BTT1442" s="20"/>
      <c r="BTU1442" s="20"/>
      <c r="BTV1442" s="20"/>
      <c r="BTW1442" s="20"/>
      <c r="BTX1442" s="20"/>
      <c r="BTY1442" s="20"/>
      <c r="BTZ1442" s="20"/>
      <c r="BUA1442" s="20"/>
      <c r="BUB1442" s="20"/>
      <c r="BUC1442" s="20"/>
      <c r="BUD1442" s="20"/>
      <c r="BUE1442" s="20"/>
      <c r="BUF1442" s="20"/>
      <c r="BUG1442" s="20"/>
      <c r="BUH1442" s="20"/>
      <c r="BUI1442" s="20"/>
      <c r="BUJ1442" s="20"/>
      <c r="BUK1442" s="20"/>
      <c r="BUL1442" s="20"/>
      <c r="BUM1442" s="20"/>
      <c r="BUN1442" s="20"/>
      <c r="BUO1442" s="20"/>
      <c r="BUP1442" s="20"/>
      <c r="BUQ1442" s="20"/>
      <c r="BUR1442" s="20"/>
      <c r="BUS1442" s="20"/>
      <c r="BUT1442" s="20"/>
      <c r="BUU1442" s="20"/>
      <c r="BUV1442" s="20"/>
      <c r="BUW1442" s="20"/>
      <c r="BUX1442" s="20"/>
      <c r="BUY1442" s="20"/>
      <c r="BUZ1442" s="20"/>
      <c r="BVA1442" s="20"/>
      <c r="BVB1442" s="20"/>
      <c r="BVC1442" s="20"/>
      <c r="BVD1442" s="20"/>
      <c r="BVE1442" s="20"/>
      <c r="BVF1442" s="20"/>
      <c r="BVG1442" s="20"/>
      <c r="BVH1442" s="20"/>
      <c r="BVI1442" s="20"/>
      <c r="BVJ1442" s="20"/>
      <c r="BVK1442" s="20"/>
      <c r="BVL1442" s="20"/>
      <c r="BVM1442" s="20"/>
      <c r="BVN1442" s="20"/>
      <c r="BVO1442" s="20"/>
      <c r="BVP1442" s="20"/>
      <c r="BVQ1442" s="20"/>
      <c r="BVR1442" s="20"/>
      <c r="BVS1442" s="20"/>
      <c r="BVT1442" s="20"/>
      <c r="BVU1442" s="20"/>
      <c r="BVV1442" s="20"/>
      <c r="BVW1442" s="20"/>
      <c r="BVX1442" s="20"/>
      <c r="BVY1442" s="20"/>
      <c r="BVZ1442" s="20"/>
      <c r="BWA1442" s="20"/>
      <c r="BWB1442" s="20"/>
      <c r="BWC1442" s="20"/>
      <c r="BWD1442" s="20"/>
      <c r="BWE1442" s="20"/>
      <c r="BWF1442" s="20"/>
      <c r="BWG1442" s="20"/>
      <c r="BWH1442" s="20"/>
      <c r="BWI1442" s="20"/>
      <c r="BWJ1442" s="20"/>
      <c r="BWK1442" s="20"/>
      <c r="BWL1442" s="20"/>
      <c r="BWM1442" s="20"/>
      <c r="BWN1442" s="20"/>
      <c r="BWO1442" s="20"/>
      <c r="BWP1442" s="20"/>
      <c r="BWQ1442" s="20"/>
      <c r="BWR1442" s="20"/>
      <c r="BWS1442" s="20"/>
      <c r="BWT1442" s="20"/>
      <c r="BWU1442" s="20"/>
      <c r="BWV1442" s="20"/>
      <c r="BWW1442" s="20"/>
      <c r="BWX1442" s="20"/>
      <c r="BWY1442" s="20"/>
      <c r="BWZ1442" s="20"/>
      <c r="BXA1442" s="20"/>
      <c r="BXB1442" s="20"/>
      <c r="BXC1442" s="20"/>
      <c r="BXD1442" s="20"/>
      <c r="BXE1442" s="20"/>
      <c r="BXF1442" s="20"/>
      <c r="BXG1442" s="20"/>
      <c r="BXH1442" s="20"/>
      <c r="BXI1442" s="20"/>
      <c r="BXJ1442" s="20"/>
      <c r="BXK1442" s="20"/>
      <c r="BXL1442" s="20"/>
      <c r="BXM1442" s="20"/>
      <c r="BXN1442" s="20"/>
      <c r="BXO1442" s="20"/>
      <c r="BXP1442" s="20"/>
      <c r="BXQ1442" s="20"/>
      <c r="BXR1442" s="20"/>
      <c r="BXS1442" s="20"/>
      <c r="BXT1442" s="20"/>
      <c r="BXU1442" s="20"/>
      <c r="BXV1442" s="20"/>
      <c r="BXW1442" s="20"/>
      <c r="BXX1442" s="20"/>
      <c r="BXY1442" s="20"/>
      <c r="BXZ1442" s="20"/>
      <c r="BYA1442" s="20"/>
      <c r="BYB1442" s="20"/>
      <c r="BYC1442" s="20"/>
      <c r="BYD1442" s="20"/>
      <c r="BYE1442" s="20"/>
      <c r="BYF1442" s="20"/>
      <c r="BYG1442" s="20"/>
      <c r="BYH1442" s="20"/>
      <c r="BYI1442" s="20"/>
      <c r="BYJ1442" s="20"/>
      <c r="BYK1442" s="20"/>
      <c r="BYL1442" s="20"/>
      <c r="BYM1442" s="20"/>
      <c r="BYN1442" s="20"/>
      <c r="BYO1442" s="20"/>
      <c r="BYP1442" s="20"/>
      <c r="BYQ1442" s="20"/>
      <c r="BYR1442" s="20"/>
      <c r="BYS1442" s="20"/>
      <c r="BYT1442" s="20"/>
      <c r="BYU1442" s="20"/>
      <c r="BYV1442" s="20"/>
      <c r="BYW1442" s="20"/>
      <c r="BYX1442" s="20"/>
      <c r="BYY1442" s="20"/>
      <c r="BYZ1442" s="20"/>
      <c r="BZA1442" s="20"/>
      <c r="BZB1442" s="20"/>
      <c r="BZC1442" s="20"/>
      <c r="BZD1442" s="20"/>
      <c r="BZE1442" s="20"/>
      <c r="BZF1442" s="20"/>
      <c r="BZG1442" s="20"/>
      <c r="BZH1442" s="20"/>
      <c r="BZI1442" s="20"/>
      <c r="BZJ1442" s="20"/>
      <c r="BZK1442" s="20"/>
      <c r="BZL1442" s="20"/>
      <c r="BZM1442" s="20"/>
      <c r="BZN1442" s="20"/>
      <c r="BZO1442" s="20"/>
      <c r="BZP1442" s="20"/>
      <c r="BZQ1442" s="20"/>
      <c r="BZR1442" s="20"/>
      <c r="BZS1442" s="20"/>
      <c r="BZT1442" s="20"/>
      <c r="BZU1442" s="20"/>
      <c r="BZV1442" s="20"/>
      <c r="BZW1442" s="20"/>
      <c r="BZX1442" s="20"/>
      <c r="BZY1442" s="20"/>
      <c r="BZZ1442" s="20"/>
      <c r="CAA1442" s="20"/>
      <c r="CAB1442" s="20"/>
      <c r="CAC1442" s="20"/>
      <c r="CAD1442" s="20"/>
      <c r="CAE1442" s="20"/>
      <c r="CAF1442" s="20"/>
      <c r="CAG1442" s="20"/>
      <c r="CAH1442" s="20"/>
      <c r="CAI1442" s="20"/>
      <c r="CAJ1442" s="20"/>
      <c r="CAK1442" s="20"/>
      <c r="CAL1442" s="20"/>
      <c r="CAM1442" s="20"/>
      <c r="CAN1442" s="20"/>
      <c r="CAO1442" s="20"/>
      <c r="CAP1442" s="20"/>
      <c r="CAQ1442" s="20"/>
      <c r="CAR1442" s="20"/>
      <c r="CAS1442" s="20"/>
      <c r="CAT1442" s="20"/>
      <c r="CAU1442" s="20"/>
      <c r="CAV1442" s="20"/>
      <c r="CAW1442" s="20"/>
      <c r="CAX1442" s="20"/>
      <c r="CAY1442" s="20"/>
      <c r="CAZ1442" s="20"/>
      <c r="CBA1442" s="20"/>
      <c r="CBB1442" s="20"/>
      <c r="CBC1442" s="20"/>
      <c r="CBD1442" s="20"/>
      <c r="CBE1442" s="20"/>
      <c r="CBF1442" s="20"/>
      <c r="CBG1442" s="20"/>
      <c r="CBH1442" s="20"/>
      <c r="CBI1442" s="20"/>
      <c r="CBJ1442" s="20"/>
      <c r="CBK1442" s="20"/>
      <c r="CBL1442" s="20"/>
      <c r="CBM1442" s="20"/>
      <c r="CBN1442" s="20"/>
      <c r="CBO1442" s="20"/>
      <c r="CBP1442" s="20"/>
      <c r="CBQ1442" s="20"/>
      <c r="CBR1442" s="20"/>
      <c r="CBS1442" s="20"/>
      <c r="CBT1442" s="20"/>
      <c r="CBU1442" s="20"/>
      <c r="CBV1442" s="20"/>
      <c r="CBW1442" s="20"/>
      <c r="CBX1442" s="20"/>
      <c r="CBY1442" s="20"/>
      <c r="CBZ1442" s="20"/>
      <c r="CCA1442" s="20"/>
      <c r="CCB1442" s="20"/>
      <c r="CCC1442" s="20"/>
      <c r="CCD1442" s="20"/>
      <c r="CCE1442" s="20"/>
      <c r="CCF1442" s="20"/>
      <c r="CCG1442" s="20"/>
      <c r="CCH1442" s="20"/>
      <c r="CCI1442" s="20"/>
      <c r="CCJ1442" s="20"/>
      <c r="CCK1442" s="20"/>
      <c r="CCL1442" s="20"/>
      <c r="CCM1442" s="20"/>
      <c r="CCN1442" s="20"/>
      <c r="CCO1442" s="20"/>
      <c r="CCP1442" s="20"/>
      <c r="CCQ1442" s="20"/>
      <c r="CCR1442" s="20"/>
      <c r="CCS1442" s="20"/>
      <c r="CCT1442" s="20"/>
      <c r="CCU1442" s="20"/>
      <c r="CCV1442" s="20"/>
      <c r="CCW1442" s="20"/>
      <c r="CCX1442" s="20"/>
      <c r="CCY1442" s="20"/>
      <c r="CCZ1442" s="20"/>
      <c r="CDA1442" s="20"/>
      <c r="CDB1442" s="20"/>
      <c r="CDC1442" s="20"/>
      <c r="CDD1442" s="20"/>
      <c r="CDE1442" s="20"/>
      <c r="CDF1442" s="20"/>
      <c r="CDG1442" s="20"/>
      <c r="CDH1442" s="20"/>
      <c r="CDI1442" s="20"/>
      <c r="CDJ1442" s="20"/>
      <c r="CDK1442" s="20"/>
      <c r="CDL1442" s="20"/>
      <c r="CDM1442" s="20"/>
      <c r="CDN1442" s="20"/>
      <c r="CDO1442" s="20"/>
      <c r="CDP1442" s="20"/>
      <c r="CDQ1442" s="20"/>
      <c r="CDR1442" s="20"/>
      <c r="CDS1442" s="20"/>
      <c r="CDT1442" s="20"/>
      <c r="CDU1442" s="20"/>
      <c r="CDV1442" s="20"/>
      <c r="CDW1442" s="20"/>
      <c r="CDX1442" s="20"/>
      <c r="CDY1442" s="20"/>
      <c r="CDZ1442" s="20"/>
      <c r="CEA1442" s="20"/>
      <c r="CEB1442" s="20"/>
      <c r="CEC1442" s="20"/>
      <c r="CED1442" s="20"/>
      <c r="CEE1442" s="20"/>
      <c r="CEF1442" s="20"/>
      <c r="CEG1442" s="20"/>
      <c r="CEH1442" s="20"/>
      <c r="CEI1442" s="20"/>
      <c r="CEJ1442" s="20"/>
      <c r="CEK1442" s="20"/>
      <c r="CEL1442" s="20"/>
      <c r="CEM1442" s="20"/>
      <c r="CEN1442" s="20"/>
      <c r="CEO1442" s="20"/>
      <c r="CEP1442" s="20"/>
      <c r="CEQ1442" s="20"/>
      <c r="CER1442" s="20"/>
      <c r="CES1442" s="20"/>
      <c r="CET1442" s="20"/>
      <c r="CEU1442" s="20"/>
      <c r="CEV1442" s="20"/>
      <c r="CEW1442" s="20"/>
      <c r="CEX1442" s="20"/>
      <c r="CEY1442" s="20"/>
      <c r="CEZ1442" s="20"/>
      <c r="CFA1442" s="20"/>
      <c r="CFB1442" s="20"/>
      <c r="CFC1442" s="20"/>
      <c r="CFD1442" s="20"/>
      <c r="CFE1442" s="20"/>
      <c r="CFF1442" s="20"/>
      <c r="CFG1442" s="20"/>
      <c r="CFH1442" s="20"/>
      <c r="CFI1442" s="20"/>
      <c r="CFJ1442" s="20"/>
      <c r="CFK1442" s="20"/>
      <c r="CFL1442" s="20"/>
      <c r="CFM1442" s="20"/>
      <c r="CFN1442" s="20"/>
      <c r="CFO1442" s="20"/>
      <c r="CFP1442" s="20"/>
      <c r="CFQ1442" s="20"/>
      <c r="CFR1442" s="20"/>
      <c r="CFS1442" s="20"/>
      <c r="CFT1442" s="20"/>
      <c r="CFU1442" s="20"/>
      <c r="CFV1442" s="20"/>
      <c r="CFW1442" s="20"/>
      <c r="CFX1442" s="20"/>
      <c r="CFY1442" s="20"/>
      <c r="CFZ1442" s="20"/>
      <c r="CGA1442" s="20"/>
      <c r="CGB1442" s="20"/>
      <c r="CGC1442" s="20"/>
      <c r="CGD1442" s="20"/>
      <c r="CGE1442" s="20"/>
      <c r="CGF1442" s="20"/>
      <c r="CGG1442" s="20"/>
      <c r="CGH1442" s="20"/>
      <c r="CGI1442" s="20"/>
      <c r="CGJ1442" s="20"/>
      <c r="CGK1442" s="20"/>
      <c r="CGL1442" s="20"/>
      <c r="CGM1442" s="20"/>
      <c r="CGN1442" s="20"/>
      <c r="CGO1442" s="20"/>
      <c r="CGP1442" s="20"/>
      <c r="CGQ1442" s="20"/>
      <c r="CGR1442" s="20"/>
      <c r="CGS1442" s="20"/>
      <c r="CGT1442" s="20"/>
      <c r="CGU1442" s="20"/>
      <c r="CGV1442" s="20"/>
      <c r="CGW1442" s="20"/>
      <c r="CGX1442" s="20"/>
      <c r="CGY1442" s="20"/>
      <c r="CGZ1442" s="20"/>
      <c r="CHA1442" s="20"/>
      <c r="CHB1442" s="20"/>
      <c r="CHC1442" s="20"/>
      <c r="CHD1442" s="20"/>
      <c r="CHE1442" s="20"/>
      <c r="CHF1442" s="20"/>
      <c r="CHG1442" s="20"/>
      <c r="CHH1442" s="20"/>
      <c r="CHI1442" s="20"/>
      <c r="CHJ1442" s="20"/>
      <c r="CHK1442" s="20"/>
      <c r="CHL1442" s="20"/>
      <c r="CHM1442" s="20"/>
      <c r="CHN1442" s="20"/>
      <c r="CHO1442" s="20"/>
      <c r="CHP1442" s="20"/>
      <c r="CHQ1442" s="20"/>
      <c r="CHR1442" s="20"/>
      <c r="CHS1442" s="20"/>
      <c r="CHT1442" s="20"/>
      <c r="CHU1442" s="20"/>
      <c r="CHV1442" s="20"/>
      <c r="CHW1442" s="20"/>
      <c r="CHX1442" s="20"/>
      <c r="CHY1442" s="20"/>
      <c r="CHZ1442" s="20"/>
      <c r="CIA1442" s="20"/>
      <c r="CIB1442" s="20"/>
      <c r="CIC1442" s="20"/>
      <c r="CID1442" s="20"/>
      <c r="CIE1442" s="20"/>
      <c r="CIF1442" s="20"/>
      <c r="CIG1442" s="20"/>
      <c r="CIH1442" s="20"/>
      <c r="CII1442" s="20"/>
      <c r="CIJ1442" s="20"/>
      <c r="CIK1442" s="20"/>
      <c r="CIL1442" s="20"/>
      <c r="CIM1442" s="20"/>
      <c r="CIN1442" s="20"/>
      <c r="CIO1442" s="20"/>
      <c r="CIP1442" s="20"/>
      <c r="CIQ1442" s="20"/>
      <c r="CIR1442" s="20"/>
      <c r="CIS1442" s="20"/>
      <c r="CIT1442" s="20"/>
      <c r="CIU1442" s="20"/>
      <c r="CIV1442" s="20"/>
      <c r="CIW1442" s="20"/>
      <c r="CIX1442" s="20"/>
      <c r="CIY1442" s="20"/>
      <c r="CIZ1442" s="20"/>
      <c r="CJA1442" s="20"/>
      <c r="CJB1442" s="20"/>
      <c r="CJC1442" s="20"/>
      <c r="CJD1442" s="20"/>
      <c r="CJE1442" s="20"/>
      <c r="CJF1442" s="20"/>
      <c r="CJG1442" s="20"/>
      <c r="CJH1442" s="20"/>
      <c r="CJI1442" s="20"/>
      <c r="CJJ1442" s="20"/>
      <c r="CJK1442" s="20"/>
      <c r="CJL1442" s="20"/>
      <c r="CJM1442" s="20"/>
      <c r="CJN1442" s="20"/>
      <c r="CJO1442" s="20"/>
      <c r="CJP1442" s="20"/>
      <c r="CJQ1442" s="20"/>
      <c r="CJR1442" s="20"/>
      <c r="CJS1442" s="20"/>
      <c r="CJT1442" s="20"/>
      <c r="CJU1442" s="20"/>
      <c r="CJV1442" s="20"/>
      <c r="CJW1442" s="20"/>
      <c r="CJX1442" s="20"/>
      <c r="CJY1442" s="20"/>
      <c r="CJZ1442" s="20"/>
      <c r="CKA1442" s="20"/>
      <c r="CKB1442" s="20"/>
      <c r="CKC1442" s="20"/>
      <c r="CKD1442" s="20"/>
      <c r="CKE1442" s="20"/>
      <c r="CKF1442" s="20"/>
      <c r="CKG1442" s="20"/>
      <c r="CKH1442" s="20"/>
      <c r="CKI1442" s="20"/>
      <c r="CKJ1442" s="20"/>
      <c r="CKK1442" s="20"/>
      <c r="CKL1442" s="20"/>
      <c r="CKM1442" s="20"/>
      <c r="CKN1442" s="20"/>
      <c r="CKO1442" s="20"/>
      <c r="CKP1442" s="20"/>
      <c r="CKQ1442" s="20"/>
      <c r="CKR1442" s="20"/>
      <c r="CKS1442" s="20"/>
      <c r="CKT1442" s="20"/>
      <c r="CKU1442" s="20"/>
      <c r="CKV1442" s="20"/>
      <c r="CKW1442" s="20"/>
      <c r="CKX1442" s="20"/>
      <c r="CKY1442" s="20"/>
      <c r="CKZ1442" s="20"/>
      <c r="CLA1442" s="20"/>
      <c r="CLB1442" s="20"/>
      <c r="CLC1442" s="20"/>
      <c r="CLD1442" s="20"/>
      <c r="CLE1442" s="20"/>
      <c r="CLF1442" s="20"/>
      <c r="CLG1442" s="20"/>
      <c r="CLH1442" s="20"/>
      <c r="CLI1442" s="20"/>
      <c r="CLJ1442" s="20"/>
      <c r="CLK1442" s="20"/>
      <c r="CLL1442" s="20"/>
      <c r="CLM1442" s="20"/>
      <c r="CLN1442" s="20"/>
      <c r="CLO1442" s="20"/>
      <c r="CLP1442" s="20"/>
      <c r="CLQ1442" s="20"/>
      <c r="CLR1442" s="20"/>
      <c r="CLS1442" s="20"/>
      <c r="CLT1442" s="20"/>
      <c r="CLU1442" s="20"/>
      <c r="CLV1442" s="20"/>
      <c r="CLW1442" s="20"/>
      <c r="CLX1442" s="20"/>
      <c r="CLY1442" s="20"/>
      <c r="CLZ1442" s="20"/>
      <c r="CMA1442" s="20"/>
      <c r="CMB1442" s="20"/>
      <c r="CMC1442" s="20"/>
      <c r="CMD1442" s="20"/>
      <c r="CME1442" s="20"/>
      <c r="CMF1442" s="20"/>
      <c r="CMG1442" s="20"/>
      <c r="CMH1442" s="20"/>
      <c r="CMI1442" s="20"/>
      <c r="CMJ1442" s="20"/>
      <c r="CMK1442" s="20"/>
      <c r="CML1442" s="20"/>
      <c r="CMM1442" s="20"/>
      <c r="CMN1442" s="20"/>
      <c r="CMO1442" s="20"/>
      <c r="CMP1442" s="20"/>
      <c r="CMQ1442" s="20"/>
      <c r="CMR1442" s="20"/>
      <c r="CMS1442" s="20"/>
      <c r="CMT1442" s="20"/>
      <c r="CMU1442" s="20"/>
      <c r="CMV1442" s="20"/>
      <c r="CMW1442" s="20"/>
      <c r="CMX1442" s="20"/>
      <c r="CMY1442" s="20"/>
      <c r="CMZ1442" s="20"/>
      <c r="CNA1442" s="20"/>
      <c r="CNB1442" s="20"/>
      <c r="CNC1442" s="20"/>
      <c r="CND1442" s="20"/>
      <c r="CNE1442" s="20"/>
      <c r="CNF1442" s="20"/>
      <c r="CNG1442" s="20"/>
      <c r="CNH1442" s="20"/>
      <c r="CNI1442" s="20"/>
      <c r="CNJ1442" s="20"/>
      <c r="CNK1442" s="20"/>
      <c r="CNL1442" s="20"/>
      <c r="CNM1442" s="20"/>
      <c r="CNN1442" s="20"/>
      <c r="CNO1442" s="20"/>
      <c r="CNP1442" s="20"/>
      <c r="CNQ1442" s="20"/>
      <c r="CNR1442" s="20"/>
      <c r="CNS1442" s="20"/>
      <c r="CNT1442" s="20"/>
      <c r="CNU1442" s="20"/>
      <c r="CNV1442" s="20"/>
      <c r="CNW1442" s="20"/>
      <c r="CNX1442" s="20"/>
      <c r="CNY1442" s="20"/>
      <c r="CNZ1442" s="20"/>
      <c r="COA1442" s="20"/>
      <c r="COB1442" s="20"/>
      <c r="COC1442" s="20"/>
      <c r="COD1442" s="20"/>
      <c r="COE1442" s="20"/>
      <c r="COF1442" s="20"/>
      <c r="COG1442" s="20"/>
      <c r="COH1442" s="20"/>
      <c r="COI1442" s="20"/>
      <c r="COJ1442" s="20"/>
      <c r="COK1442" s="20"/>
      <c r="COL1442" s="20"/>
      <c r="COM1442" s="20"/>
      <c r="CON1442" s="20"/>
      <c r="COO1442" s="20"/>
      <c r="COP1442" s="20"/>
      <c r="COQ1442" s="20"/>
      <c r="COR1442" s="20"/>
      <c r="COS1442" s="20"/>
      <c r="COT1442" s="20"/>
      <c r="COU1442" s="20"/>
      <c r="COV1442" s="20"/>
      <c r="COW1442" s="20"/>
      <c r="COX1442" s="20"/>
      <c r="COY1442" s="20"/>
      <c r="COZ1442" s="20"/>
      <c r="CPA1442" s="20"/>
      <c r="CPB1442" s="20"/>
      <c r="CPC1442" s="20"/>
      <c r="CPD1442" s="20"/>
      <c r="CPE1442" s="20"/>
      <c r="CPF1442" s="20"/>
      <c r="CPG1442" s="20"/>
      <c r="CPH1442" s="20"/>
      <c r="CPI1442" s="20"/>
      <c r="CPJ1442" s="20"/>
      <c r="CPK1442" s="20"/>
      <c r="CPL1442" s="20"/>
      <c r="CPM1442" s="20"/>
      <c r="CPN1442" s="20"/>
      <c r="CPO1442" s="20"/>
      <c r="CPP1442" s="20"/>
      <c r="CPQ1442" s="20"/>
      <c r="CPR1442" s="20"/>
      <c r="CPS1442" s="20"/>
      <c r="CPT1442" s="20"/>
      <c r="CPU1442" s="20"/>
      <c r="CPV1442" s="20"/>
      <c r="CPW1442" s="20"/>
      <c r="CPX1442" s="20"/>
      <c r="CPY1442" s="20"/>
      <c r="CPZ1442" s="20"/>
      <c r="CQA1442" s="20"/>
      <c r="CQB1442" s="20"/>
      <c r="CQC1442" s="20"/>
      <c r="CQD1442" s="20"/>
      <c r="CQE1442" s="20"/>
      <c r="CQF1442" s="20"/>
      <c r="CQG1442" s="20"/>
      <c r="CQH1442" s="20"/>
      <c r="CQI1442" s="20"/>
      <c r="CQJ1442" s="20"/>
      <c r="CQK1442" s="20"/>
      <c r="CQL1442" s="20"/>
      <c r="CQM1442" s="20"/>
      <c r="CQN1442" s="20"/>
      <c r="CQO1442" s="20"/>
      <c r="CQP1442" s="20"/>
      <c r="CQQ1442" s="20"/>
      <c r="CQR1442" s="20"/>
      <c r="CQS1442" s="20"/>
      <c r="CQT1442" s="20"/>
      <c r="CQU1442" s="20"/>
      <c r="CQV1442" s="20"/>
      <c r="CQW1442" s="20"/>
      <c r="CQX1442" s="20"/>
      <c r="CQY1442" s="20"/>
      <c r="CQZ1442" s="20"/>
      <c r="CRA1442" s="20"/>
      <c r="CRB1442" s="20"/>
      <c r="CRC1442" s="20"/>
      <c r="CRD1442" s="20"/>
      <c r="CRE1442" s="20"/>
      <c r="CRF1442" s="20"/>
      <c r="CRG1442" s="20"/>
      <c r="CRH1442" s="20"/>
      <c r="CRI1442" s="20"/>
      <c r="CRJ1442" s="20"/>
      <c r="CRK1442" s="20"/>
      <c r="CRL1442" s="20"/>
      <c r="CRM1442" s="20"/>
      <c r="CRN1442" s="20"/>
      <c r="CRO1442" s="20"/>
      <c r="CRP1442" s="20"/>
      <c r="CRQ1442" s="20"/>
      <c r="CRR1442" s="20"/>
      <c r="CRS1442" s="20"/>
      <c r="CRT1442" s="20"/>
      <c r="CRU1442" s="20"/>
      <c r="CRV1442" s="20"/>
      <c r="CRW1442" s="20"/>
      <c r="CRX1442" s="20"/>
      <c r="CRY1442" s="20"/>
      <c r="CRZ1442" s="20"/>
      <c r="CSA1442" s="20"/>
      <c r="CSB1442" s="20"/>
      <c r="CSC1442" s="20"/>
      <c r="CSD1442" s="20"/>
      <c r="CSE1442" s="20"/>
      <c r="CSF1442" s="20"/>
      <c r="CSG1442" s="20"/>
      <c r="CSH1442" s="20"/>
      <c r="CSI1442" s="20"/>
      <c r="CSJ1442" s="20"/>
      <c r="CSK1442" s="20"/>
      <c r="CSL1442" s="20"/>
      <c r="CSM1442" s="20"/>
      <c r="CSN1442" s="20"/>
      <c r="CSO1442" s="20"/>
      <c r="CSP1442" s="20"/>
      <c r="CSQ1442" s="20"/>
      <c r="CSR1442" s="20"/>
      <c r="CSS1442" s="20"/>
      <c r="CST1442" s="20"/>
      <c r="CSU1442" s="20"/>
      <c r="CSV1442" s="20"/>
      <c r="CSW1442" s="20"/>
      <c r="CSX1442" s="20"/>
      <c r="CSY1442" s="20"/>
      <c r="CSZ1442" s="20"/>
      <c r="CTA1442" s="20"/>
      <c r="CTB1442" s="20"/>
      <c r="CTC1442" s="20"/>
      <c r="CTD1442" s="20"/>
      <c r="CTE1442" s="20"/>
      <c r="CTF1442" s="20"/>
      <c r="CTG1442" s="20"/>
      <c r="CTH1442" s="20"/>
      <c r="CTI1442" s="20"/>
      <c r="CTJ1442" s="20"/>
      <c r="CTK1442" s="20"/>
      <c r="CTL1442" s="20"/>
      <c r="CTM1442" s="20"/>
      <c r="CTN1442" s="20"/>
      <c r="CTO1442" s="20"/>
      <c r="CTP1442" s="20"/>
      <c r="CTQ1442" s="20"/>
      <c r="CTR1442" s="20"/>
      <c r="CTS1442" s="20"/>
      <c r="CTT1442" s="20"/>
      <c r="CTU1442" s="20"/>
      <c r="CTV1442" s="20"/>
      <c r="CTW1442" s="20"/>
      <c r="CTX1442" s="20"/>
      <c r="CTY1442" s="20"/>
      <c r="CTZ1442" s="20"/>
      <c r="CUA1442" s="20"/>
      <c r="CUB1442" s="20"/>
      <c r="CUC1442" s="20"/>
      <c r="CUD1442" s="20"/>
      <c r="CUE1442" s="20"/>
      <c r="CUF1442" s="20"/>
      <c r="CUG1442" s="20"/>
      <c r="CUH1442" s="20"/>
      <c r="CUI1442" s="20"/>
      <c r="CUJ1442" s="20"/>
      <c r="CUK1442" s="20"/>
      <c r="CUL1442" s="20"/>
      <c r="CUM1442" s="20"/>
      <c r="CUN1442" s="20"/>
      <c r="CUO1442" s="20"/>
      <c r="CUP1442" s="20"/>
      <c r="CUQ1442" s="20"/>
      <c r="CUR1442" s="20"/>
      <c r="CUS1442" s="20"/>
      <c r="CUT1442" s="20"/>
      <c r="CUU1442" s="20"/>
      <c r="CUV1442" s="20"/>
      <c r="CUW1442" s="20"/>
      <c r="CUX1442" s="20"/>
      <c r="CUY1442" s="20"/>
      <c r="CUZ1442" s="20"/>
      <c r="CVA1442" s="20"/>
      <c r="CVB1442" s="20"/>
      <c r="CVC1442" s="20"/>
      <c r="CVD1442" s="20"/>
      <c r="CVE1442" s="20"/>
      <c r="CVF1442" s="20"/>
      <c r="CVG1442" s="20"/>
      <c r="CVH1442" s="20"/>
      <c r="CVI1442" s="20"/>
      <c r="CVJ1442" s="20"/>
      <c r="CVK1442" s="20"/>
      <c r="CVL1442" s="20"/>
      <c r="CVM1442" s="20"/>
      <c r="CVN1442" s="20"/>
      <c r="CVO1442" s="20"/>
      <c r="CVP1442" s="20"/>
      <c r="CVQ1442" s="20"/>
      <c r="CVR1442" s="20"/>
      <c r="CVS1442" s="20"/>
      <c r="CVT1442" s="20"/>
      <c r="CVU1442" s="20"/>
      <c r="CVV1442" s="20"/>
      <c r="CVW1442" s="20"/>
      <c r="CVX1442" s="20"/>
      <c r="CVY1442" s="20"/>
      <c r="CVZ1442" s="20"/>
      <c r="CWA1442" s="20"/>
      <c r="CWB1442" s="20"/>
      <c r="CWC1442" s="20"/>
      <c r="CWD1442" s="20"/>
      <c r="CWE1442" s="20"/>
      <c r="CWF1442" s="20"/>
      <c r="CWG1442" s="20"/>
      <c r="CWH1442" s="20"/>
      <c r="CWI1442" s="20"/>
      <c r="CWJ1442" s="20"/>
      <c r="CWK1442" s="20"/>
      <c r="CWL1442" s="20"/>
      <c r="CWM1442" s="20"/>
      <c r="CWN1442" s="20"/>
      <c r="CWO1442" s="20"/>
      <c r="CWP1442" s="20"/>
      <c r="CWQ1442" s="20"/>
      <c r="CWR1442" s="20"/>
      <c r="CWS1442" s="20"/>
      <c r="CWT1442" s="20"/>
      <c r="CWU1442" s="20"/>
      <c r="CWV1442" s="20"/>
      <c r="CWW1442" s="20"/>
      <c r="CWX1442" s="20"/>
      <c r="CWY1442" s="20"/>
      <c r="CWZ1442" s="20"/>
      <c r="CXA1442" s="20"/>
      <c r="CXB1442" s="20"/>
      <c r="CXC1442" s="20"/>
      <c r="CXD1442" s="20"/>
      <c r="CXE1442" s="20"/>
      <c r="CXF1442" s="20"/>
      <c r="CXG1442" s="20"/>
      <c r="CXH1442" s="20"/>
      <c r="CXI1442" s="20"/>
      <c r="CXJ1442" s="20"/>
      <c r="CXK1442" s="20"/>
      <c r="CXL1442" s="20"/>
      <c r="CXM1442" s="20"/>
      <c r="CXN1442" s="20"/>
      <c r="CXO1442" s="20"/>
      <c r="CXP1442" s="20"/>
      <c r="CXQ1442" s="20"/>
      <c r="CXR1442" s="20"/>
      <c r="CXS1442" s="20"/>
      <c r="CXT1442" s="20"/>
      <c r="CXU1442" s="20"/>
      <c r="CXV1442" s="20"/>
      <c r="CXW1442" s="20"/>
      <c r="CXX1442" s="20"/>
      <c r="CXY1442" s="20"/>
      <c r="CXZ1442" s="20"/>
      <c r="CYA1442" s="20"/>
      <c r="CYB1442" s="20"/>
      <c r="CYC1442" s="20"/>
      <c r="CYD1442" s="20"/>
      <c r="CYE1442" s="20"/>
      <c r="CYF1442" s="20"/>
      <c r="CYG1442" s="20"/>
      <c r="CYH1442" s="20"/>
      <c r="CYI1442" s="20"/>
      <c r="CYJ1442" s="20"/>
      <c r="CYK1442" s="20"/>
      <c r="CYL1442" s="20"/>
      <c r="CYM1442" s="20"/>
      <c r="CYN1442" s="20"/>
      <c r="CYO1442" s="20"/>
      <c r="CYP1442" s="20"/>
      <c r="CYQ1442" s="20"/>
      <c r="CYR1442" s="20"/>
      <c r="CYS1442" s="20"/>
      <c r="CYT1442" s="20"/>
      <c r="CYU1442" s="20"/>
      <c r="CYV1442" s="20"/>
      <c r="CYW1442" s="20"/>
      <c r="CYX1442" s="20"/>
      <c r="CYY1442" s="20"/>
      <c r="CYZ1442" s="20"/>
      <c r="CZA1442" s="20"/>
      <c r="CZB1442" s="20"/>
      <c r="CZC1442" s="20"/>
      <c r="CZD1442" s="20"/>
      <c r="CZE1442" s="20"/>
      <c r="CZF1442" s="20"/>
      <c r="CZG1442" s="20"/>
      <c r="CZH1442" s="20"/>
      <c r="CZI1442" s="20"/>
      <c r="CZJ1442" s="20"/>
      <c r="CZK1442" s="20"/>
      <c r="CZL1442" s="20"/>
      <c r="CZM1442" s="20"/>
      <c r="CZN1442" s="20"/>
      <c r="CZO1442" s="20"/>
      <c r="CZP1442" s="20"/>
      <c r="CZQ1442" s="20"/>
      <c r="CZR1442" s="20"/>
      <c r="CZS1442" s="20"/>
      <c r="CZT1442" s="20"/>
      <c r="CZU1442" s="20"/>
      <c r="CZV1442" s="20"/>
      <c r="CZW1442" s="20"/>
      <c r="CZX1442" s="20"/>
      <c r="CZY1442" s="20"/>
      <c r="CZZ1442" s="20"/>
      <c r="DAA1442" s="20"/>
      <c r="DAB1442" s="20"/>
      <c r="DAC1442" s="20"/>
      <c r="DAD1442" s="20"/>
      <c r="DAE1442" s="20"/>
      <c r="DAF1442" s="20"/>
      <c r="DAG1442" s="20"/>
      <c r="DAH1442" s="20"/>
      <c r="DAI1442" s="20"/>
      <c r="DAJ1442" s="20"/>
      <c r="DAK1442" s="20"/>
      <c r="DAL1442" s="20"/>
      <c r="DAM1442" s="20"/>
      <c r="DAN1442" s="20"/>
      <c r="DAO1442" s="20"/>
      <c r="DAP1442" s="20"/>
      <c r="DAQ1442" s="20"/>
      <c r="DAR1442" s="20"/>
      <c r="DAS1442" s="20"/>
      <c r="DAT1442" s="20"/>
      <c r="DAU1442" s="20"/>
      <c r="DAV1442" s="20"/>
      <c r="DAW1442" s="20"/>
      <c r="DAX1442" s="20"/>
      <c r="DAY1442" s="20"/>
      <c r="DAZ1442" s="20"/>
      <c r="DBA1442" s="20"/>
      <c r="DBB1442" s="20"/>
      <c r="DBC1442" s="20"/>
      <c r="DBD1442" s="20"/>
      <c r="DBE1442" s="20"/>
      <c r="DBF1442" s="20"/>
      <c r="DBG1442" s="20"/>
      <c r="DBH1442" s="20"/>
      <c r="DBI1442" s="20"/>
      <c r="DBJ1442" s="20"/>
      <c r="DBK1442" s="20"/>
      <c r="DBL1442" s="20"/>
      <c r="DBM1442" s="20"/>
      <c r="DBN1442" s="20"/>
      <c r="DBO1442" s="20"/>
      <c r="DBP1442" s="20"/>
      <c r="DBQ1442" s="20"/>
      <c r="DBR1442" s="20"/>
      <c r="DBS1442" s="20"/>
      <c r="DBT1442" s="20"/>
      <c r="DBU1442" s="20"/>
      <c r="DBV1442" s="20"/>
      <c r="DBW1442" s="20"/>
      <c r="DBX1442" s="20"/>
      <c r="DBY1442" s="20"/>
      <c r="DBZ1442" s="20"/>
      <c r="DCA1442" s="20"/>
      <c r="DCB1442" s="20"/>
      <c r="DCC1442" s="20"/>
      <c r="DCD1442" s="20"/>
      <c r="DCE1442" s="20"/>
      <c r="DCF1442" s="20"/>
      <c r="DCG1442" s="20"/>
      <c r="DCH1442" s="20"/>
      <c r="DCI1442" s="20"/>
      <c r="DCJ1442" s="20"/>
      <c r="DCK1442" s="20"/>
      <c r="DCL1442" s="20"/>
      <c r="DCM1442" s="20"/>
      <c r="DCN1442" s="20"/>
      <c r="DCO1442" s="20"/>
      <c r="DCP1442" s="20"/>
      <c r="DCQ1442" s="20"/>
      <c r="DCR1442" s="20"/>
      <c r="DCS1442" s="20"/>
      <c r="DCT1442" s="20"/>
      <c r="DCU1442" s="20"/>
      <c r="DCV1442" s="20"/>
      <c r="DCW1442" s="20"/>
      <c r="DCX1442" s="20"/>
      <c r="DCY1442" s="20"/>
      <c r="DCZ1442" s="20"/>
      <c r="DDA1442" s="20"/>
      <c r="DDB1442" s="20"/>
      <c r="DDC1442" s="20"/>
      <c r="DDD1442" s="20"/>
      <c r="DDE1442" s="20"/>
      <c r="DDF1442" s="20"/>
      <c r="DDG1442" s="20"/>
      <c r="DDH1442" s="20"/>
      <c r="DDI1442" s="20"/>
      <c r="DDJ1442" s="20"/>
      <c r="DDK1442" s="20"/>
      <c r="DDL1442" s="20"/>
      <c r="DDM1442" s="20"/>
      <c r="DDN1442" s="20"/>
      <c r="DDO1442" s="20"/>
      <c r="DDP1442" s="20"/>
      <c r="DDQ1442" s="20"/>
      <c r="DDR1442" s="20"/>
      <c r="DDS1442" s="20"/>
      <c r="DDT1442" s="20"/>
      <c r="DDU1442" s="20"/>
      <c r="DDV1442" s="20"/>
      <c r="DDW1442" s="20"/>
      <c r="DDX1442" s="20"/>
      <c r="DDY1442" s="20"/>
      <c r="DDZ1442" s="20"/>
      <c r="DEA1442" s="20"/>
      <c r="DEB1442" s="20"/>
      <c r="DEC1442" s="20"/>
      <c r="DED1442" s="20"/>
      <c r="DEE1442" s="20"/>
      <c r="DEF1442" s="20"/>
      <c r="DEG1442" s="20"/>
      <c r="DEH1442" s="20"/>
      <c r="DEI1442" s="20"/>
      <c r="DEJ1442" s="20"/>
      <c r="DEK1442" s="20"/>
      <c r="DEL1442" s="20"/>
      <c r="DEM1442" s="20"/>
      <c r="DEN1442" s="20"/>
      <c r="DEO1442" s="20"/>
      <c r="DEP1442" s="20"/>
      <c r="DEQ1442" s="20"/>
      <c r="DER1442" s="20"/>
      <c r="DES1442" s="20"/>
      <c r="DET1442" s="20"/>
      <c r="DEU1442" s="20"/>
      <c r="DEV1442" s="20"/>
      <c r="DEW1442" s="20"/>
      <c r="DEX1442" s="20"/>
      <c r="DEY1442" s="20"/>
      <c r="DEZ1442" s="20"/>
      <c r="DFA1442" s="20"/>
      <c r="DFB1442" s="20"/>
      <c r="DFC1442" s="20"/>
      <c r="DFD1442" s="20"/>
      <c r="DFE1442" s="20"/>
      <c r="DFF1442" s="20"/>
      <c r="DFG1442" s="20"/>
      <c r="DFH1442" s="20"/>
      <c r="DFI1442" s="20"/>
      <c r="DFJ1442" s="20"/>
      <c r="DFK1442" s="20"/>
      <c r="DFL1442" s="20"/>
      <c r="DFM1442" s="20"/>
      <c r="DFN1442" s="20"/>
      <c r="DFO1442" s="20"/>
      <c r="DFP1442" s="20"/>
      <c r="DFQ1442" s="20"/>
      <c r="DFR1442" s="20"/>
      <c r="DFS1442" s="20"/>
      <c r="DFT1442" s="20"/>
      <c r="DFU1442" s="20"/>
      <c r="DFV1442" s="20"/>
      <c r="DFW1442" s="20"/>
      <c r="DFX1442" s="20"/>
      <c r="DFY1442" s="20"/>
      <c r="DFZ1442" s="20"/>
      <c r="DGA1442" s="20"/>
      <c r="DGB1442" s="20"/>
      <c r="DGC1442" s="20"/>
      <c r="DGD1442" s="20"/>
      <c r="DGE1442" s="20"/>
      <c r="DGF1442" s="20"/>
      <c r="DGG1442" s="20"/>
      <c r="DGH1442" s="20"/>
      <c r="DGI1442" s="20"/>
      <c r="DGJ1442" s="20"/>
      <c r="DGK1442" s="20"/>
      <c r="DGL1442" s="20"/>
      <c r="DGM1442" s="20"/>
      <c r="DGN1442" s="20"/>
      <c r="DGO1442" s="20"/>
      <c r="DGP1442" s="20"/>
      <c r="DGQ1442" s="20"/>
      <c r="DGR1442" s="20"/>
      <c r="DGS1442" s="20"/>
      <c r="DGT1442" s="20"/>
      <c r="DGU1442" s="20"/>
      <c r="DGV1442" s="20"/>
      <c r="DGW1442" s="20"/>
      <c r="DGX1442" s="20"/>
      <c r="DGY1442" s="20"/>
      <c r="DGZ1442" s="20"/>
      <c r="DHA1442" s="20"/>
      <c r="DHB1442" s="20"/>
      <c r="DHC1442" s="20"/>
      <c r="DHD1442" s="20"/>
      <c r="DHE1442" s="20"/>
      <c r="DHF1442" s="20"/>
      <c r="DHG1442" s="20"/>
      <c r="DHH1442" s="20"/>
      <c r="DHI1442" s="20"/>
      <c r="DHJ1442" s="20"/>
      <c r="DHK1442" s="20"/>
      <c r="DHL1442" s="20"/>
      <c r="DHM1442" s="20"/>
      <c r="DHN1442" s="20"/>
      <c r="DHO1442" s="20"/>
      <c r="DHP1442" s="20"/>
      <c r="DHQ1442" s="20"/>
      <c r="DHR1442" s="20"/>
      <c r="DHS1442" s="20"/>
      <c r="DHT1442" s="20"/>
      <c r="DHU1442" s="20"/>
      <c r="DHV1442" s="20"/>
      <c r="DHW1442" s="20"/>
      <c r="DHX1442" s="20"/>
      <c r="DHY1442" s="20"/>
      <c r="DHZ1442" s="20"/>
      <c r="DIA1442" s="20"/>
      <c r="DIB1442" s="20"/>
      <c r="DIC1442" s="20"/>
      <c r="DID1442" s="20"/>
      <c r="DIE1442" s="20"/>
      <c r="DIF1442" s="20"/>
      <c r="DIG1442" s="20"/>
      <c r="DIH1442" s="20"/>
      <c r="DII1442" s="20"/>
      <c r="DIJ1442" s="20"/>
      <c r="DIK1442" s="20"/>
      <c r="DIL1442" s="20"/>
      <c r="DIM1442" s="20"/>
      <c r="DIN1442" s="20"/>
      <c r="DIO1442" s="20"/>
      <c r="DIP1442" s="20"/>
      <c r="DIQ1442" s="20"/>
      <c r="DIR1442" s="20"/>
      <c r="DIS1442" s="20"/>
      <c r="DIT1442" s="20"/>
      <c r="DIU1442" s="20"/>
      <c r="DIV1442" s="20"/>
      <c r="DIW1442" s="20"/>
      <c r="DIX1442" s="20"/>
      <c r="DIY1442" s="20"/>
      <c r="DIZ1442" s="20"/>
      <c r="DJA1442" s="20"/>
      <c r="DJB1442" s="20"/>
      <c r="DJC1442" s="20"/>
      <c r="DJD1442" s="20"/>
      <c r="DJE1442" s="20"/>
      <c r="DJF1442" s="20"/>
      <c r="DJG1442" s="20"/>
      <c r="DJH1442" s="20"/>
      <c r="DJI1442" s="20"/>
      <c r="DJJ1442" s="20"/>
      <c r="DJK1442" s="20"/>
      <c r="DJL1442" s="20"/>
      <c r="DJM1442" s="20"/>
      <c r="DJN1442" s="20"/>
      <c r="DJO1442" s="20"/>
      <c r="DJP1442" s="20"/>
      <c r="DJQ1442" s="20"/>
      <c r="DJR1442" s="20"/>
      <c r="DJS1442" s="20"/>
      <c r="DJT1442" s="20"/>
      <c r="DJU1442" s="20"/>
      <c r="DJV1442" s="20"/>
      <c r="DJW1442" s="20"/>
      <c r="DJX1442" s="20"/>
      <c r="DJY1442" s="20"/>
      <c r="DJZ1442" s="20"/>
      <c r="DKA1442" s="20"/>
      <c r="DKB1442" s="20"/>
      <c r="DKC1442" s="20"/>
      <c r="DKD1442" s="20"/>
      <c r="DKE1442" s="20"/>
      <c r="DKF1442" s="20"/>
      <c r="DKG1442" s="20"/>
      <c r="DKH1442" s="20"/>
      <c r="DKI1442" s="20"/>
      <c r="DKJ1442" s="20"/>
      <c r="DKK1442" s="20"/>
      <c r="DKL1442" s="20"/>
      <c r="DKM1442" s="20"/>
      <c r="DKN1442" s="20"/>
      <c r="DKO1442" s="20"/>
      <c r="DKP1442" s="20"/>
      <c r="DKQ1442" s="20"/>
      <c r="DKR1442" s="20"/>
      <c r="DKS1442" s="20"/>
      <c r="DKT1442" s="20"/>
      <c r="DKU1442" s="20"/>
      <c r="DKV1442" s="20"/>
      <c r="DKW1442" s="20"/>
      <c r="DKX1442" s="20"/>
      <c r="DKY1442" s="20"/>
      <c r="DKZ1442" s="20"/>
      <c r="DLA1442" s="20"/>
      <c r="DLB1442" s="20"/>
      <c r="DLC1442" s="20"/>
      <c r="DLD1442" s="20"/>
      <c r="DLE1442" s="20"/>
      <c r="DLF1442" s="20"/>
      <c r="DLG1442" s="20"/>
      <c r="DLH1442" s="20"/>
      <c r="DLI1442" s="20"/>
      <c r="DLJ1442" s="20"/>
      <c r="DLK1442" s="20"/>
      <c r="DLL1442" s="20"/>
      <c r="DLM1442" s="20"/>
      <c r="DLN1442" s="20"/>
      <c r="DLO1442" s="20"/>
      <c r="DLP1442" s="20"/>
      <c r="DLQ1442" s="20"/>
      <c r="DLR1442" s="20"/>
      <c r="DLS1442" s="20"/>
      <c r="DLT1442" s="20"/>
      <c r="DLU1442" s="20"/>
      <c r="DLV1442" s="20"/>
      <c r="DLW1442" s="20"/>
      <c r="DLX1442" s="20"/>
      <c r="DLY1442" s="20"/>
      <c r="DLZ1442" s="20"/>
      <c r="DMA1442" s="20"/>
      <c r="DMB1442" s="20"/>
      <c r="DMC1442" s="20"/>
      <c r="DMD1442" s="20"/>
      <c r="DME1442" s="20"/>
      <c r="DMF1442" s="20"/>
      <c r="DMG1442" s="20"/>
      <c r="DMH1442" s="20"/>
      <c r="DMI1442" s="20"/>
      <c r="DMJ1442" s="20"/>
      <c r="DMK1442" s="20"/>
      <c r="DML1442" s="20"/>
      <c r="DMM1442" s="20"/>
      <c r="DMN1442" s="20"/>
      <c r="DMO1442" s="20"/>
      <c r="DMP1442" s="20"/>
      <c r="DMQ1442" s="20"/>
      <c r="DMR1442" s="20"/>
      <c r="DMS1442" s="20"/>
      <c r="DMT1442" s="20"/>
      <c r="DMU1442" s="20"/>
      <c r="DMV1442" s="20"/>
      <c r="DMW1442" s="20"/>
      <c r="DMX1442" s="20"/>
      <c r="DMY1442" s="20"/>
      <c r="DMZ1442" s="20"/>
      <c r="DNA1442" s="20"/>
      <c r="DNB1442" s="20"/>
      <c r="DNC1442" s="20"/>
      <c r="DND1442" s="20"/>
      <c r="DNE1442" s="20"/>
      <c r="DNF1442" s="20"/>
      <c r="DNG1442" s="20"/>
      <c r="DNH1442" s="20"/>
      <c r="DNI1442" s="20"/>
      <c r="DNJ1442" s="20"/>
      <c r="DNK1442" s="20"/>
      <c r="DNL1442" s="20"/>
      <c r="DNM1442" s="20"/>
      <c r="DNN1442" s="20"/>
      <c r="DNO1442" s="20"/>
      <c r="DNP1442" s="20"/>
      <c r="DNQ1442" s="20"/>
      <c r="DNR1442" s="20"/>
      <c r="DNS1442" s="20"/>
      <c r="DNT1442" s="20"/>
      <c r="DNU1442" s="20"/>
      <c r="DNV1442" s="20"/>
      <c r="DNW1442" s="20"/>
      <c r="DNX1442" s="20"/>
      <c r="DNY1442" s="20"/>
      <c r="DNZ1442" s="20"/>
      <c r="DOA1442" s="20"/>
      <c r="DOB1442" s="20"/>
      <c r="DOC1442" s="20"/>
      <c r="DOD1442" s="20"/>
      <c r="DOE1442" s="20"/>
      <c r="DOF1442" s="20"/>
      <c r="DOG1442" s="20"/>
      <c r="DOH1442" s="20"/>
      <c r="DOI1442" s="20"/>
      <c r="DOJ1442" s="20"/>
      <c r="DOK1442" s="20"/>
      <c r="DOL1442" s="20"/>
      <c r="DOM1442" s="20"/>
      <c r="DON1442" s="20"/>
      <c r="DOO1442" s="20"/>
      <c r="DOP1442" s="20"/>
      <c r="DOQ1442" s="20"/>
      <c r="DOR1442" s="20"/>
      <c r="DOS1442" s="20"/>
      <c r="DOT1442" s="20"/>
      <c r="DOU1442" s="20"/>
      <c r="DOV1442" s="20"/>
      <c r="DOW1442" s="20"/>
      <c r="DOX1442" s="20"/>
      <c r="DOY1442" s="20"/>
      <c r="DOZ1442" s="20"/>
      <c r="DPA1442" s="20"/>
      <c r="DPB1442" s="20"/>
      <c r="DPC1442" s="20"/>
      <c r="DPD1442" s="20"/>
      <c r="DPE1442" s="20"/>
      <c r="DPF1442" s="20"/>
      <c r="DPG1442" s="20"/>
      <c r="DPH1442" s="20"/>
      <c r="DPI1442" s="20"/>
      <c r="DPJ1442" s="20"/>
      <c r="DPK1442" s="20"/>
      <c r="DPL1442" s="20"/>
      <c r="DPM1442" s="20"/>
      <c r="DPN1442" s="20"/>
      <c r="DPO1442" s="20"/>
      <c r="DPP1442" s="20"/>
      <c r="DPQ1442" s="20"/>
      <c r="DPR1442" s="20"/>
      <c r="DPS1442" s="20"/>
      <c r="DPT1442" s="20"/>
      <c r="DPU1442" s="20"/>
      <c r="DPV1442" s="20"/>
      <c r="DPW1442" s="20"/>
      <c r="DPX1442" s="20"/>
      <c r="DPY1442" s="20"/>
      <c r="DPZ1442" s="20"/>
      <c r="DQA1442" s="20"/>
      <c r="DQB1442" s="20"/>
      <c r="DQC1442" s="20"/>
      <c r="DQD1442" s="20"/>
      <c r="DQE1442" s="20"/>
      <c r="DQF1442" s="20"/>
      <c r="DQG1442" s="20"/>
      <c r="DQH1442" s="20"/>
      <c r="DQI1442" s="20"/>
      <c r="DQJ1442" s="20"/>
      <c r="DQK1442" s="20"/>
      <c r="DQL1442" s="20"/>
      <c r="DQM1442" s="20"/>
      <c r="DQN1442" s="20"/>
      <c r="DQO1442" s="20"/>
      <c r="DQP1442" s="20"/>
      <c r="DQQ1442" s="20"/>
      <c r="DQR1442" s="20"/>
      <c r="DQS1442" s="20"/>
      <c r="DQT1442" s="20"/>
      <c r="DQU1442" s="20"/>
      <c r="DQV1442" s="20"/>
      <c r="DQW1442" s="20"/>
      <c r="DQX1442" s="20"/>
      <c r="DQY1442" s="20"/>
      <c r="DQZ1442" s="20"/>
      <c r="DRA1442" s="20"/>
      <c r="DRB1442" s="20"/>
      <c r="DRC1442" s="20"/>
      <c r="DRD1442" s="20"/>
      <c r="DRE1442" s="20"/>
      <c r="DRF1442" s="20"/>
      <c r="DRG1442" s="20"/>
      <c r="DRH1442" s="20"/>
      <c r="DRI1442" s="20"/>
      <c r="DRJ1442" s="20"/>
      <c r="DRK1442" s="20"/>
      <c r="DRL1442" s="20"/>
      <c r="DRM1442" s="20"/>
      <c r="DRN1442" s="20"/>
      <c r="DRO1442" s="20"/>
      <c r="DRP1442" s="20"/>
      <c r="DRQ1442" s="20"/>
      <c r="DRR1442" s="20"/>
      <c r="DRS1442" s="20"/>
      <c r="DRT1442" s="20"/>
      <c r="DRU1442" s="20"/>
      <c r="DRV1442" s="20"/>
      <c r="DRW1442" s="20"/>
      <c r="DRX1442" s="20"/>
      <c r="DRY1442" s="20"/>
      <c r="DRZ1442" s="20"/>
      <c r="DSA1442" s="20"/>
      <c r="DSB1442" s="20"/>
      <c r="DSC1442" s="20"/>
      <c r="DSD1442" s="20"/>
      <c r="DSE1442" s="20"/>
      <c r="DSF1442" s="20"/>
      <c r="DSG1442" s="20"/>
      <c r="DSH1442" s="20"/>
      <c r="DSI1442" s="20"/>
      <c r="DSJ1442" s="20"/>
      <c r="DSK1442" s="20"/>
      <c r="DSL1442" s="20"/>
      <c r="DSM1442" s="20"/>
      <c r="DSN1442" s="20"/>
      <c r="DSO1442" s="20"/>
      <c r="DSP1442" s="20"/>
      <c r="DSQ1442" s="20"/>
      <c r="DSR1442" s="20"/>
      <c r="DSS1442" s="20"/>
      <c r="DST1442" s="20"/>
      <c r="DSU1442" s="20"/>
      <c r="DSV1442" s="20"/>
      <c r="DSW1442" s="20"/>
      <c r="DSX1442" s="20"/>
      <c r="DSY1442" s="20"/>
      <c r="DSZ1442" s="20"/>
      <c r="DTA1442" s="20"/>
      <c r="DTB1442" s="20"/>
      <c r="DTC1442" s="20"/>
      <c r="DTD1442" s="20"/>
      <c r="DTE1442" s="20"/>
      <c r="DTF1442" s="20"/>
      <c r="DTG1442" s="20"/>
      <c r="DTH1442" s="20"/>
      <c r="DTI1442" s="20"/>
      <c r="DTJ1442" s="20"/>
      <c r="DTK1442" s="20"/>
      <c r="DTL1442" s="20"/>
      <c r="DTM1442" s="20"/>
      <c r="DTN1442" s="20"/>
      <c r="DTO1442" s="20"/>
      <c r="DTP1442" s="20"/>
      <c r="DTQ1442" s="20"/>
      <c r="DTR1442" s="20"/>
      <c r="DTS1442" s="20"/>
      <c r="DTT1442" s="20"/>
      <c r="DTU1442" s="20"/>
      <c r="DTV1442" s="20"/>
      <c r="DTW1442" s="20"/>
      <c r="DTX1442" s="20"/>
      <c r="DTY1442" s="20"/>
      <c r="DTZ1442" s="20"/>
      <c r="DUA1442" s="20"/>
      <c r="DUB1442" s="20"/>
      <c r="DUC1442" s="20"/>
      <c r="DUD1442" s="20"/>
      <c r="DUE1442" s="20"/>
      <c r="DUF1442" s="20"/>
      <c r="DUG1442" s="20"/>
      <c r="DUH1442" s="20"/>
      <c r="DUI1442" s="20"/>
      <c r="DUJ1442" s="20"/>
      <c r="DUK1442" s="20"/>
      <c r="DUL1442" s="20"/>
      <c r="DUM1442" s="20"/>
      <c r="DUN1442" s="20"/>
      <c r="DUO1442" s="20"/>
      <c r="DUP1442" s="20"/>
      <c r="DUQ1442" s="20"/>
      <c r="DUR1442" s="20"/>
      <c r="DUS1442" s="20"/>
      <c r="DUT1442" s="20"/>
      <c r="DUU1442" s="20"/>
      <c r="DUV1442" s="20"/>
      <c r="DUW1442" s="20"/>
      <c r="DUX1442" s="20"/>
      <c r="DUY1442" s="20"/>
      <c r="DUZ1442" s="20"/>
      <c r="DVA1442" s="20"/>
      <c r="DVB1442" s="20"/>
      <c r="DVC1442" s="20"/>
      <c r="DVD1442" s="20"/>
      <c r="DVE1442" s="20"/>
      <c r="DVF1442" s="20"/>
      <c r="DVG1442" s="20"/>
      <c r="DVH1442" s="20"/>
      <c r="DVI1442" s="20"/>
      <c r="DVJ1442" s="20"/>
      <c r="DVK1442" s="20"/>
      <c r="DVL1442" s="20"/>
      <c r="DVM1442" s="20"/>
      <c r="DVN1442" s="20"/>
      <c r="DVO1442" s="20"/>
      <c r="DVP1442" s="20"/>
      <c r="DVQ1442" s="20"/>
      <c r="DVR1442" s="20"/>
      <c r="DVS1442" s="20"/>
      <c r="DVT1442" s="20"/>
      <c r="DVU1442" s="20"/>
      <c r="DVV1442" s="20"/>
      <c r="DVW1442" s="20"/>
      <c r="DVX1442" s="20"/>
      <c r="DVY1442" s="20"/>
      <c r="DVZ1442" s="20"/>
      <c r="DWA1442" s="20"/>
      <c r="DWB1442" s="20"/>
      <c r="DWC1442" s="20"/>
      <c r="DWD1442" s="20"/>
      <c r="DWE1442" s="20"/>
      <c r="DWF1442" s="20"/>
      <c r="DWG1442" s="20"/>
      <c r="DWH1442" s="20"/>
      <c r="DWI1442" s="20"/>
      <c r="DWJ1442" s="20"/>
      <c r="DWK1442" s="20"/>
      <c r="DWL1442" s="20"/>
      <c r="DWM1442" s="20"/>
      <c r="DWN1442" s="20"/>
      <c r="DWO1442" s="20"/>
      <c r="DWP1442" s="20"/>
      <c r="DWQ1442" s="20"/>
      <c r="DWR1442" s="20"/>
      <c r="DWS1442" s="20"/>
      <c r="DWT1442" s="20"/>
      <c r="DWU1442" s="20"/>
      <c r="DWV1442" s="20"/>
      <c r="DWW1442" s="20"/>
      <c r="DWX1442" s="20"/>
      <c r="DWY1442" s="20"/>
      <c r="DWZ1442" s="20"/>
      <c r="DXA1442" s="20"/>
      <c r="DXB1442" s="20"/>
      <c r="DXC1442" s="20"/>
      <c r="DXD1442" s="20"/>
      <c r="DXE1442" s="20"/>
      <c r="DXF1442" s="20"/>
      <c r="DXG1442" s="20"/>
      <c r="DXH1442" s="20"/>
      <c r="DXI1442" s="20"/>
      <c r="DXJ1442" s="20"/>
      <c r="DXK1442" s="20"/>
      <c r="DXL1442" s="20"/>
      <c r="DXM1442" s="20"/>
      <c r="DXN1442" s="20"/>
      <c r="DXO1442" s="20"/>
      <c r="DXP1442" s="20"/>
      <c r="DXQ1442" s="20"/>
      <c r="DXR1442" s="20"/>
      <c r="DXS1442" s="20"/>
      <c r="DXT1442" s="20"/>
      <c r="DXU1442" s="20"/>
      <c r="DXV1442" s="20"/>
      <c r="DXW1442" s="20"/>
      <c r="DXX1442" s="20"/>
      <c r="DXY1442" s="20"/>
      <c r="DXZ1442" s="20"/>
      <c r="DYA1442" s="20"/>
      <c r="DYB1442" s="20"/>
      <c r="DYC1442" s="20"/>
      <c r="DYD1442" s="20"/>
      <c r="DYE1442" s="20"/>
      <c r="DYF1442" s="20"/>
      <c r="DYG1442" s="20"/>
      <c r="DYH1442" s="20"/>
      <c r="DYI1442" s="20"/>
      <c r="DYJ1442" s="20"/>
      <c r="DYK1442" s="20"/>
      <c r="DYL1442" s="20"/>
      <c r="DYM1442" s="20"/>
      <c r="DYN1442" s="20"/>
      <c r="DYO1442" s="20"/>
      <c r="DYP1442" s="20"/>
      <c r="DYQ1442" s="20"/>
      <c r="DYR1442" s="20"/>
      <c r="DYS1442" s="20"/>
      <c r="DYT1442" s="20"/>
      <c r="DYU1442" s="20"/>
      <c r="DYV1442" s="20"/>
      <c r="DYW1442" s="20"/>
      <c r="DYX1442" s="20"/>
      <c r="DYY1442" s="20"/>
      <c r="DYZ1442" s="20"/>
      <c r="DZA1442" s="20"/>
      <c r="DZB1442" s="20"/>
      <c r="DZC1442" s="20"/>
      <c r="DZD1442" s="20"/>
      <c r="DZE1442" s="20"/>
      <c r="DZF1442" s="20"/>
      <c r="DZG1442" s="20"/>
      <c r="DZH1442" s="20"/>
      <c r="DZI1442" s="20"/>
      <c r="DZJ1442" s="20"/>
      <c r="DZK1442" s="20"/>
      <c r="DZL1442" s="20"/>
      <c r="DZM1442" s="20"/>
      <c r="DZN1442" s="20"/>
      <c r="DZO1442" s="20"/>
      <c r="DZP1442" s="20"/>
      <c r="DZQ1442" s="20"/>
      <c r="DZR1442" s="20"/>
      <c r="DZS1442" s="20"/>
      <c r="DZT1442" s="20"/>
      <c r="DZU1442" s="20"/>
      <c r="DZV1442" s="20"/>
      <c r="DZW1442" s="20"/>
      <c r="DZX1442" s="20"/>
      <c r="DZY1442" s="20"/>
      <c r="DZZ1442" s="20"/>
      <c r="EAA1442" s="20"/>
      <c r="EAB1442" s="20"/>
      <c r="EAC1442" s="20"/>
      <c r="EAD1442" s="20"/>
      <c r="EAE1442" s="20"/>
      <c r="EAF1442" s="20"/>
      <c r="EAG1442" s="20"/>
      <c r="EAH1442" s="20"/>
      <c r="EAI1442" s="20"/>
      <c r="EAJ1442" s="20"/>
      <c r="EAK1442" s="20"/>
      <c r="EAL1442" s="20"/>
      <c r="EAM1442" s="20"/>
      <c r="EAN1442" s="20"/>
      <c r="EAO1442" s="20"/>
      <c r="EAP1442" s="20"/>
      <c r="EAQ1442" s="20"/>
      <c r="EAR1442" s="20"/>
      <c r="EAS1442" s="20"/>
      <c r="EAT1442" s="20"/>
      <c r="EAU1442" s="20"/>
      <c r="EAV1442" s="20"/>
      <c r="EAW1442" s="20"/>
      <c r="EAX1442" s="20"/>
      <c r="EAY1442" s="20"/>
      <c r="EAZ1442" s="20"/>
      <c r="EBA1442" s="20"/>
      <c r="EBB1442" s="20"/>
      <c r="EBC1442" s="20"/>
      <c r="EBD1442" s="20"/>
      <c r="EBE1442" s="20"/>
      <c r="EBF1442" s="20"/>
      <c r="EBG1442" s="20"/>
      <c r="EBH1442" s="20"/>
      <c r="EBI1442" s="20"/>
      <c r="EBJ1442" s="20"/>
      <c r="EBK1442" s="20"/>
      <c r="EBL1442" s="20"/>
      <c r="EBM1442" s="20"/>
      <c r="EBN1442" s="20"/>
      <c r="EBO1442" s="20"/>
      <c r="EBP1442" s="20"/>
      <c r="EBQ1442" s="20"/>
      <c r="EBR1442" s="20"/>
      <c r="EBS1442" s="20"/>
      <c r="EBT1442" s="20"/>
      <c r="EBU1442" s="20"/>
      <c r="EBV1442" s="20"/>
      <c r="EBW1442" s="20"/>
      <c r="EBX1442" s="20"/>
      <c r="EBY1442" s="20"/>
      <c r="EBZ1442" s="20"/>
      <c r="ECA1442" s="20"/>
      <c r="ECB1442" s="20"/>
      <c r="ECC1442" s="20"/>
      <c r="ECD1442" s="20"/>
      <c r="ECE1442" s="20"/>
      <c r="ECF1442" s="20"/>
      <c r="ECG1442" s="20"/>
      <c r="ECH1442" s="20"/>
      <c r="ECI1442" s="20"/>
      <c r="ECJ1442" s="20"/>
      <c r="ECK1442" s="20"/>
      <c r="ECL1442" s="20"/>
      <c r="ECM1442" s="20"/>
      <c r="ECN1442" s="20"/>
      <c r="ECO1442" s="20"/>
      <c r="ECP1442" s="20"/>
      <c r="ECQ1442" s="20"/>
      <c r="ECR1442" s="20"/>
      <c r="ECS1442" s="20"/>
      <c r="ECT1442" s="20"/>
      <c r="ECU1442" s="20"/>
      <c r="ECV1442" s="20"/>
      <c r="ECW1442" s="20"/>
      <c r="ECX1442" s="20"/>
      <c r="ECY1442" s="20"/>
      <c r="ECZ1442" s="20"/>
      <c r="EDA1442" s="20"/>
      <c r="EDB1442" s="20"/>
      <c r="EDC1442" s="20"/>
      <c r="EDD1442" s="20"/>
      <c r="EDE1442" s="20"/>
      <c r="EDF1442" s="20"/>
      <c r="EDG1442" s="20"/>
      <c r="EDH1442" s="20"/>
      <c r="EDI1442" s="20"/>
      <c r="EDJ1442" s="20"/>
      <c r="EDK1442" s="20"/>
      <c r="EDL1442" s="20"/>
      <c r="EDM1442" s="20"/>
      <c r="EDN1442" s="20"/>
      <c r="EDO1442" s="20"/>
      <c r="EDP1442" s="20"/>
      <c r="EDQ1442" s="20"/>
      <c r="EDR1442" s="20"/>
      <c r="EDS1442" s="20"/>
      <c r="EDT1442" s="20"/>
      <c r="EDU1442" s="20"/>
      <c r="EDV1442" s="20"/>
      <c r="EDW1442" s="20"/>
      <c r="EDX1442" s="20"/>
      <c r="EDY1442" s="20"/>
      <c r="EDZ1442" s="20"/>
      <c r="EEA1442" s="20"/>
      <c r="EEB1442" s="20"/>
      <c r="EEC1442" s="20"/>
      <c r="EED1442" s="20"/>
      <c r="EEE1442" s="20"/>
      <c r="EEF1442" s="20"/>
      <c r="EEG1442" s="20"/>
      <c r="EEH1442" s="20"/>
      <c r="EEI1442" s="20"/>
      <c r="EEJ1442" s="20"/>
      <c r="EEK1442" s="20"/>
      <c r="EEL1442" s="20"/>
      <c r="EEM1442" s="20"/>
      <c r="EEN1442" s="20"/>
      <c r="EEO1442" s="20"/>
      <c r="EEP1442" s="20"/>
      <c r="EEQ1442" s="20"/>
      <c r="EER1442" s="20"/>
      <c r="EES1442" s="20"/>
      <c r="EET1442" s="20"/>
      <c r="EEU1442" s="20"/>
      <c r="EEV1442" s="20"/>
      <c r="EEW1442" s="20"/>
      <c r="EEX1442" s="20"/>
      <c r="EEY1442" s="20"/>
      <c r="EEZ1442" s="20"/>
      <c r="EFA1442" s="20"/>
      <c r="EFB1442" s="20"/>
      <c r="EFC1442" s="20"/>
      <c r="EFD1442" s="20"/>
      <c r="EFE1442" s="20"/>
      <c r="EFF1442" s="20"/>
      <c r="EFG1442" s="20"/>
      <c r="EFH1442" s="20"/>
      <c r="EFI1442" s="20"/>
      <c r="EFJ1442" s="20"/>
      <c r="EFK1442" s="20"/>
      <c r="EFL1442" s="20"/>
      <c r="EFM1442" s="20"/>
      <c r="EFN1442" s="20"/>
      <c r="EFO1442" s="20"/>
      <c r="EFP1442" s="20"/>
      <c r="EFQ1442" s="20"/>
      <c r="EFR1442" s="20"/>
      <c r="EFS1442" s="20"/>
      <c r="EFT1442" s="20"/>
      <c r="EFU1442" s="20"/>
      <c r="EFV1442" s="20"/>
      <c r="EFW1442" s="20"/>
      <c r="EFX1442" s="20"/>
      <c r="EFY1442" s="20"/>
      <c r="EFZ1442" s="20"/>
      <c r="EGA1442" s="20"/>
      <c r="EGB1442" s="20"/>
      <c r="EGC1442" s="20"/>
      <c r="EGD1442" s="20"/>
      <c r="EGE1442" s="20"/>
      <c r="EGF1442" s="20"/>
      <c r="EGG1442" s="20"/>
      <c r="EGH1442" s="20"/>
      <c r="EGI1442" s="20"/>
      <c r="EGJ1442" s="20"/>
      <c r="EGK1442" s="20"/>
      <c r="EGL1442" s="20"/>
      <c r="EGM1442" s="20"/>
      <c r="EGN1442" s="20"/>
      <c r="EGO1442" s="20"/>
      <c r="EGP1442" s="20"/>
      <c r="EGQ1442" s="20"/>
      <c r="EGR1442" s="20"/>
      <c r="EGS1442" s="20"/>
      <c r="EGT1442" s="20"/>
      <c r="EGU1442" s="20"/>
      <c r="EGV1442" s="20"/>
      <c r="EGW1442" s="20"/>
      <c r="EGX1442" s="20"/>
      <c r="EGY1442" s="20"/>
      <c r="EGZ1442" s="20"/>
      <c r="EHA1442" s="20"/>
      <c r="EHB1442" s="20"/>
      <c r="EHC1442" s="20"/>
      <c r="EHD1442" s="20"/>
      <c r="EHE1442" s="20"/>
      <c r="EHF1442" s="20"/>
      <c r="EHG1442" s="20"/>
      <c r="EHH1442" s="20"/>
      <c r="EHI1442" s="20"/>
      <c r="EHJ1442" s="20"/>
      <c r="EHK1442" s="20"/>
      <c r="EHL1442" s="20"/>
      <c r="EHM1442" s="20"/>
      <c r="EHN1442" s="20"/>
      <c r="EHO1442" s="20"/>
      <c r="EHP1442" s="20"/>
      <c r="EHQ1442" s="20"/>
      <c r="EHR1442" s="20"/>
      <c r="EHS1442" s="20"/>
      <c r="EHT1442" s="20"/>
      <c r="EHU1442" s="20"/>
      <c r="EHV1442" s="20"/>
      <c r="EHW1442" s="20"/>
      <c r="EHX1442" s="20"/>
      <c r="EHY1442" s="20"/>
      <c r="EHZ1442" s="20"/>
      <c r="EIA1442" s="20"/>
      <c r="EIB1442" s="20"/>
      <c r="EIC1442" s="20"/>
      <c r="EID1442" s="20"/>
      <c r="EIE1442" s="20"/>
      <c r="EIF1442" s="20"/>
      <c r="EIG1442" s="20"/>
      <c r="EIH1442" s="20"/>
      <c r="EII1442" s="20"/>
      <c r="EIJ1442" s="20"/>
      <c r="EIK1442" s="20"/>
      <c r="EIL1442" s="20"/>
      <c r="EIM1442" s="20"/>
      <c r="EIN1442" s="20"/>
      <c r="EIO1442" s="20"/>
      <c r="EIP1442" s="20"/>
      <c r="EIQ1442" s="20"/>
      <c r="EIR1442" s="20"/>
      <c r="EIS1442" s="20"/>
      <c r="EIT1442" s="20"/>
      <c r="EIU1442" s="20"/>
      <c r="EIV1442" s="20"/>
      <c r="EIW1442" s="20"/>
      <c r="EIX1442" s="20"/>
      <c r="EIY1442" s="20"/>
      <c r="EIZ1442" s="20"/>
      <c r="EJA1442" s="20"/>
      <c r="EJB1442" s="20"/>
      <c r="EJC1442" s="20"/>
      <c r="EJD1442" s="20"/>
      <c r="EJE1442" s="20"/>
      <c r="EJF1442" s="20"/>
      <c r="EJG1442" s="20"/>
      <c r="EJH1442" s="20"/>
      <c r="EJI1442" s="20"/>
      <c r="EJJ1442" s="20"/>
      <c r="EJK1442" s="20"/>
      <c r="EJL1442" s="20"/>
      <c r="EJM1442" s="20"/>
      <c r="EJN1442" s="20"/>
      <c r="EJO1442" s="20"/>
      <c r="EJP1442" s="20"/>
      <c r="EJQ1442" s="20"/>
      <c r="EJR1442" s="20"/>
      <c r="EJS1442" s="20"/>
      <c r="EJT1442" s="20"/>
      <c r="EJU1442" s="20"/>
      <c r="EJV1442" s="20"/>
      <c r="EJW1442" s="20"/>
      <c r="EJX1442" s="20"/>
      <c r="EJY1442" s="20"/>
      <c r="EJZ1442" s="20"/>
      <c r="EKA1442" s="20"/>
      <c r="EKB1442" s="20"/>
      <c r="EKC1442" s="20"/>
      <c r="EKD1442" s="20"/>
      <c r="EKE1442" s="20"/>
      <c r="EKF1442" s="20"/>
      <c r="EKG1442" s="20"/>
      <c r="EKH1442" s="20"/>
      <c r="EKI1442" s="20"/>
      <c r="EKJ1442" s="20"/>
      <c r="EKK1442" s="20"/>
      <c r="EKL1442" s="20"/>
      <c r="EKM1442" s="20"/>
      <c r="EKN1442" s="20"/>
      <c r="EKO1442" s="20"/>
      <c r="EKP1442" s="20"/>
      <c r="EKQ1442" s="20"/>
      <c r="EKR1442" s="20"/>
      <c r="EKS1442" s="20"/>
      <c r="EKT1442" s="20"/>
      <c r="EKU1442" s="20"/>
      <c r="EKV1442" s="20"/>
      <c r="EKW1442" s="20"/>
      <c r="EKX1442" s="20"/>
      <c r="EKY1442" s="20"/>
      <c r="EKZ1442" s="20"/>
      <c r="ELA1442" s="20"/>
      <c r="ELB1442" s="20"/>
      <c r="ELC1442" s="20"/>
      <c r="ELD1442" s="20"/>
      <c r="ELE1442" s="20"/>
      <c r="ELF1442" s="20"/>
      <c r="ELG1442" s="20"/>
      <c r="ELH1442" s="20"/>
      <c r="ELI1442" s="20"/>
      <c r="ELJ1442" s="20"/>
      <c r="ELK1442" s="20"/>
      <c r="ELL1442" s="20"/>
      <c r="ELM1442" s="20"/>
      <c r="ELN1442" s="20"/>
      <c r="ELO1442" s="20"/>
      <c r="ELP1442" s="20"/>
      <c r="ELQ1442" s="20"/>
      <c r="ELR1442" s="20"/>
      <c r="ELS1442" s="20"/>
      <c r="ELT1442" s="20"/>
      <c r="ELU1442" s="20"/>
      <c r="ELV1442" s="20"/>
      <c r="ELW1442" s="20"/>
      <c r="ELX1442" s="20"/>
      <c r="ELY1442" s="20"/>
      <c r="ELZ1442" s="20"/>
      <c r="EMA1442" s="20"/>
      <c r="EMB1442" s="20"/>
      <c r="EMC1442" s="20"/>
      <c r="EMD1442" s="20"/>
      <c r="EME1442" s="20"/>
      <c r="EMF1442" s="20"/>
      <c r="EMG1442" s="20"/>
      <c r="EMH1442" s="20"/>
      <c r="EMI1442" s="20"/>
      <c r="EMJ1442" s="20"/>
      <c r="EMK1442" s="20"/>
      <c r="EML1442" s="20"/>
      <c r="EMM1442" s="20"/>
      <c r="EMN1442" s="20"/>
      <c r="EMO1442" s="20"/>
      <c r="EMP1442" s="20"/>
      <c r="EMQ1442" s="20"/>
      <c r="EMR1442" s="20"/>
      <c r="EMS1442" s="20"/>
      <c r="EMT1442" s="20"/>
      <c r="EMU1442" s="20"/>
      <c r="EMV1442" s="20"/>
      <c r="EMW1442" s="20"/>
      <c r="EMX1442" s="20"/>
      <c r="EMY1442" s="20"/>
      <c r="EMZ1442" s="20"/>
      <c r="ENA1442" s="20"/>
      <c r="ENB1442" s="20"/>
      <c r="ENC1442" s="20"/>
      <c r="END1442" s="20"/>
      <c r="ENE1442" s="20"/>
      <c r="ENF1442" s="20"/>
      <c r="ENG1442" s="20"/>
      <c r="ENH1442" s="20"/>
      <c r="ENI1442" s="20"/>
      <c r="ENJ1442" s="20"/>
      <c r="ENK1442" s="20"/>
      <c r="ENL1442" s="20"/>
      <c r="ENM1442" s="20"/>
      <c r="ENN1442" s="20"/>
      <c r="ENO1442" s="20"/>
      <c r="ENP1442" s="20"/>
      <c r="ENQ1442" s="20"/>
      <c r="ENR1442" s="20"/>
      <c r="ENS1442" s="20"/>
      <c r="ENT1442" s="20"/>
      <c r="ENU1442" s="20"/>
      <c r="ENV1442" s="20"/>
      <c r="ENW1442" s="20"/>
      <c r="ENX1442" s="20"/>
      <c r="ENY1442" s="20"/>
      <c r="ENZ1442" s="20"/>
      <c r="EOA1442" s="20"/>
      <c r="EOB1442" s="20"/>
      <c r="EOC1442" s="20"/>
      <c r="EOD1442" s="20"/>
      <c r="EOE1442" s="20"/>
      <c r="EOF1442" s="20"/>
      <c r="EOG1442" s="20"/>
      <c r="EOH1442" s="20"/>
      <c r="EOI1442" s="20"/>
      <c r="EOJ1442" s="20"/>
      <c r="EOK1442" s="20"/>
      <c r="EOL1442" s="20"/>
      <c r="EOM1442" s="20"/>
      <c r="EON1442" s="20"/>
      <c r="EOO1442" s="20"/>
      <c r="EOP1442" s="20"/>
      <c r="EOQ1442" s="20"/>
      <c r="EOR1442" s="20"/>
      <c r="EOS1442" s="20"/>
      <c r="EOT1442" s="20"/>
      <c r="EOU1442" s="20"/>
      <c r="EOV1442" s="20"/>
      <c r="EOW1442" s="20"/>
      <c r="EOX1442" s="20"/>
      <c r="EOY1442" s="20"/>
      <c r="EOZ1442" s="20"/>
      <c r="EPA1442" s="20"/>
      <c r="EPB1442" s="20"/>
      <c r="EPC1442" s="20"/>
      <c r="EPD1442" s="20"/>
      <c r="EPE1442" s="20"/>
      <c r="EPF1442" s="20"/>
      <c r="EPG1442" s="20"/>
      <c r="EPH1442" s="20"/>
      <c r="EPI1442" s="20"/>
      <c r="EPJ1442" s="20"/>
      <c r="EPK1442" s="20"/>
      <c r="EPL1442" s="20"/>
      <c r="EPM1442" s="20"/>
      <c r="EPN1442" s="20"/>
      <c r="EPO1442" s="20"/>
      <c r="EPP1442" s="20"/>
      <c r="EPQ1442" s="20"/>
      <c r="EPR1442" s="20"/>
      <c r="EPS1442" s="20"/>
      <c r="EPT1442" s="20"/>
      <c r="EPU1442" s="20"/>
      <c r="EPV1442" s="20"/>
      <c r="EPW1442" s="20"/>
      <c r="EPX1442" s="20"/>
      <c r="EPY1442" s="20"/>
      <c r="EPZ1442" s="20"/>
      <c r="EQA1442" s="20"/>
      <c r="EQB1442" s="20"/>
      <c r="EQC1442" s="20"/>
      <c r="EQD1442" s="20"/>
      <c r="EQE1442" s="20"/>
      <c r="EQF1442" s="20"/>
      <c r="EQG1442" s="20"/>
      <c r="EQH1442" s="20"/>
      <c r="EQI1442" s="20"/>
      <c r="EQJ1442" s="20"/>
      <c r="EQK1442" s="20"/>
      <c r="EQL1442" s="20"/>
      <c r="EQM1442" s="20"/>
      <c r="EQN1442" s="20"/>
      <c r="EQO1442" s="20"/>
      <c r="EQP1442" s="20"/>
      <c r="EQQ1442" s="20"/>
      <c r="EQR1442" s="20"/>
      <c r="EQS1442" s="20"/>
      <c r="EQT1442" s="20"/>
      <c r="EQU1442" s="20"/>
      <c r="EQV1442" s="20"/>
      <c r="EQW1442" s="20"/>
      <c r="EQX1442" s="20"/>
      <c r="EQY1442" s="20"/>
      <c r="EQZ1442" s="20"/>
      <c r="ERA1442" s="20"/>
      <c r="ERB1442" s="20"/>
      <c r="ERC1442" s="20"/>
      <c r="ERD1442" s="20"/>
      <c r="ERE1442" s="20"/>
      <c r="ERF1442" s="20"/>
      <c r="ERG1442" s="20"/>
      <c r="ERH1442" s="20"/>
      <c r="ERI1442" s="20"/>
      <c r="ERJ1442" s="20"/>
      <c r="ERK1442" s="20"/>
      <c r="ERL1442" s="20"/>
      <c r="ERM1442" s="20"/>
      <c r="ERN1442" s="20"/>
      <c r="ERO1442" s="20"/>
      <c r="ERP1442" s="20"/>
      <c r="ERQ1442" s="20"/>
      <c r="ERR1442" s="20"/>
      <c r="ERS1442" s="20"/>
      <c r="ERT1442" s="20"/>
      <c r="ERU1442" s="20"/>
      <c r="ERV1442" s="20"/>
      <c r="ERW1442" s="20"/>
      <c r="ERX1442" s="20"/>
      <c r="ERY1442" s="20"/>
      <c r="ERZ1442" s="20"/>
      <c r="ESA1442" s="20"/>
      <c r="ESB1442" s="20"/>
      <c r="ESC1442" s="20"/>
      <c r="ESD1442" s="20"/>
      <c r="ESE1442" s="20"/>
      <c r="ESF1442" s="20"/>
      <c r="ESG1442" s="20"/>
      <c r="ESH1442" s="20"/>
      <c r="ESI1442" s="20"/>
      <c r="ESJ1442" s="20"/>
      <c r="ESK1442" s="20"/>
      <c r="ESL1442" s="20"/>
      <c r="ESM1442" s="20"/>
      <c r="ESN1442" s="20"/>
      <c r="ESO1442" s="20"/>
      <c r="ESP1442" s="20"/>
      <c r="ESQ1442" s="20"/>
      <c r="ESR1442" s="20"/>
      <c r="ESS1442" s="20"/>
      <c r="EST1442" s="20"/>
      <c r="ESU1442" s="20"/>
      <c r="ESV1442" s="20"/>
      <c r="ESW1442" s="20"/>
      <c r="ESX1442" s="20"/>
      <c r="ESY1442" s="20"/>
      <c r="ESZ1442" s="20"/>
      <c r="ETA1442" s="20"/>
      <c r="ETB1442" s="20"/>
      <c r="ETC1442" s="20"/>
      <c r="ETD1442" s="20"/>
      <c r="ETE1442" s="20"/>
      <c r="ETF1442" s="20"/>
      <c r="ETG1442" s="20"/>
      <c r="ETH1442" s="20"/>
      <c r="ETI1442" s="20"/>
      <c r="ETJ1442" s="20"/>
      <c r="ETK1442" s="20"/>
      <c r="ETL1442" s="20"/>
      <c r="ETM1442" s="20"/>
      <c r="ETN1442" s="20"/>
      <c r="ETO1442" s="20"/>
      <c r="ETP1442" s="20"/>
      <c r="ETQ1442" s="20"/>
      <c r="ETR1442" s="20"/>
      <c r="ETS1442" s="20"/>
      <c r="ETT1442" s="20"/>
      <c r="ETU1442" s="20"/>
      <c r="ETV1442" s="20"/>
      <c r="ETW1442" s="20"/>
      <c r="ETX1442" s="20"/>
      <c r="ETY1442" s="20"/>
      <c r="ETZ1442" s="20"/>
      <c r="EUA1442" s="20"/>
      <c r="EUB1442" s="20"/>
      <c r="EUC1442" s="20"/>
      <c r="EUD1442" s="20"/>
      <c r="EUE1442" s="20"/>
      <c r="EUF1442" s="20"/>
      <c r="EUG1442" s="20"/>
      <c r="EUH1442" s="20"/>
      <c r="EUI1442" s="20"/>
      <c r="EUJ1442" s="20"/>
      <c r="EUK1442" s="20"/>
      <c r="EUL1442" s="20"/>
      <c r="EUM1442" s="20"/>
      <c r="EUN1442" s="20"/>
      <c r="EUO1442" s="20"/>
      <c r="EUP1442" s="20"/>
      <c r="EUQ1442" s="20"/>
      <c r="EUR1442" s="20"/>
      <c r="EUS1442" s="20"/>
      <c r="EUT1442" s="20"/>
      <c r="EUU1442" s="20"/>
      <c r="EUV1442" s="20"/>
      <c r="EUW1442" s="20"/>
      <c r="EUX1442" s="20"/>
      <c r="EUY1442" s="20"/>
      <c r="EUZ1442" s="20"/>
      <c r="EVA1442" s="20"/>
      <c r="EVB1442" s="20"/>
      <c r="EVC1442" s="20"/>
      <c r="EVD1442" s="20"/>
      <c r="EVE1442" s="20"/>
      <c r="EVF1442" s="20"/>
      <c r="EVG1442" s="20"/>
      <c r="EVH1442" s="20"/>
      <c r="EVI1442" s="20"/>
      <c r="EVJ1442" s="20"/>
      <c r="EVK1442" s="20"/>
      <c r="EVL1442" s="20"/>
      <c r="EVM1442" s="20"/>
      <c r="EVN1442" s="20"/>
      <c r="EVO1442" s="20"/>
      <c r="EVP1442" s="20"/>
      <c r="EVQ1442" s="20"/>
      <c r="EVR1442" s="20"/>
      <c r="EVS1442" s="20"/>
      <c r="EVT1442" s="20"/>
      <c r="EVU1442" s="20"/>
      <c r="EVV1442" s="20"/>
      <c r="EVW1442" s="20"/>
      <c r="EVX1442" s="20"/>
      <c r="EVY1442" s="20"/>
      <c r="EVZ1442" s="20"/>
      <c r="EWA1442" s="20"/>
      <c r="EWB1442" s="20"/>
      <c r="EWC1442" s="20"/>
      <c r="EWD1442" s="20"/>
      <c r="EWE1442" s="20"/>
      <c r="EWF1442" s="20"/>
      <c r="EWG1442" s="20"/>
      <c r="EWH1442" s="20"/>
      <c r="EWI1442" s="20"/>
      <c r="EWJ1442" s="20"/>
      <c r="EWK1442" s="20"/>
      <c r="EWL1442" s="20"/>
      <c r="EWM1442" s="20"/>
      <c r="EWN1442" s="20"/>
      <c r="EWO1442" s="20"/>
      <c r="EWP1442" s="20"/>
      <c r="EWQ1442" s="20"/>
      <c r="EWR1442" s="20"/>
      <c r="EWS1442" s="20"/>
      <c r="EWT1442" s="20"/>
      <c r="EWU1442" s="20"/>
      <c r="EWV1442" s="20"/>
      <c r="EWW1442" s="20"/>
      <c r="EWX1442" s="20"/>
      <c r="EWY1442" s="20"/>
      <c r="EWZ1442" s="20"/>
      <c r="EXA1442" s="20"/>
      <c r="EXB1442" s="20"/>
      <c r="EXC1442" s="20"/>
      <c r="EXD1442" s="20"/>
      <c r="EXE1442" s="20"/>
      <c r="EXF1442" s="20"/>
      <c r="EXG1442" s="20"/>
      <c r="EXH1442" s="20"/>
      <c r="EXI1442" s="20"/>
      <c r="EXJ1442" s="20"/>
      <c r="EXK1442" s="20"/>
      <c r="EXL1442" s="20"/>
      <c r="EXM1442" s="20"/>
      <c r="EXN1442" s="20"/>
      <c r="EXO1442" s="20"/>
      <c r="EXP1442" s="20"/>
      <c r="EXQ1442" s="20"/>
      <c r="EXR1442" s="20"/>
      <c r="EXS1442" s="20"/>
      <c r="EXT1442" s="20"/>
      <c r="EXU1442" s="20"/>
      <c r="EXV1442" s="20"/>
      <c r="EXW1442" s="20"/>
      <c r="EXX1442" s="20"/>
      <c r="EXY1442" s="20"/>
      <c r="EXZ1442" s="20"/>
      <c r="EYA1442" s="20"/>
      <c r="EYB1442" s="20"/>
      <c r="EYC1442" s="20"/>
      <c r="EYD1442" s="20"/>
      <c r="EYE1442" s="20"/>
      <c r="EYF1442" s="20"/>
      <c r="EYG1442" s="20"/>
      <c r="EYH1442" s="20"/>
      <c r="EYI1442" s="20"/>
      <c r="EYJ1442" s="20"/>
      <c r="EYK1442" s="20"/>
      <c r="EYL1442" s="20"/>
      <c r="EYM1442" s="20"/>
      <c r="EYN1442" s="20"/>
      <c r="EYO1442" s="20"/>
      <c r="EYP1442" s="20"/>
      <c r="EYQ1442" s="20"/>
      <c r="EYR1442" s="20"/>
      <c r="EYS1442" s="20"/>
      <c r="EYT1442" s="20"/>
      <c r="EYU1442" s="20"/>
      <c r="EYV1442" s="20"/>
      <c r="EYW1442" s="20"/>
      <c r="EYX1442" s="20"/>
      <c r="EYY1442" s="20"/>
      <c r="EYZ1442" s="20"/>
      <c r="EZA1442" s="20"/>
      <c r="EZB1442" s="20"/>
      <c r="EZC1442" s="20"/>
      <c r="EZD1442" s="20"/>
      <c r="EZE1442" s="20"/>
      <c r="EZF1442" s="20"/>
      <c r="EZG1442" s="20"/>
      <c r="EZH1442" s="20"/>
      <c r="EZI1442" s="20"/>
      <c r="EZJ1442" s="20"/>
      <c r="EZK1442" s="20"/>
      <c r="EZL1442" s="20"/>
      <c r="EZM1442" s="20"/>
      <c r="EZN1442" s="20"/>
      <c r="EZO1442" s="20"/>
      <c r="EZP1442" s="20"/>
      <c r="EZQ1442" s="20"/>
      <c r="EZR1442" s="20"/>
      <c r="EZS1442" s="20"/>
      <c r="EZT1442" s="20"/>
      <c r="EZU1442" s="20"/>
      <c r="EZV1442" s="20"/>
      <c r="EZW1442" s="20"/>
      <c r="EZX1442" s="20"/>
      <c r="EZY1442" s="20"/>
      <c r="EZZ1442" s="20"/>
      <c r="FAA1442" s="20"/>
      <c r="FAB1442" s="20"/>
      <c r="FAC1442" s="20"/>
      <c r="FAD1442" s="20"/>
      <c r="FAE1442" s="20"/>
      <c r="FAF1442" s="20"/>
      <c r="FAG1442" s="20"/>
      <c r="FAH1442" s="20"/>
      <c r="FAI1442" s="20"/>
      <c r="FAJ1442" s="20"/>
      <c r="FAK1442" s="20"/>
      <c r="FAL1442" s="20"/>
      <c r="FAM1442" s="20"/>
      <c r="FAN1442" s="20"/>
      <c r="FAO1442" s="20"/>
      <c r="FAP1442" s="20"/>
      <c r="FAQ1442" s="20"/>
      <c r="FAR1442" s="20"/>
      <c r="FAS1442" s="20"/>
      <c r="FAT1442" s="20"/>
      <c r="FAU1442" s="20"/>
      <c r="FAV1442" s="20"/>
      <c r="FAW1442" s="20"/>
      <c r="FAX1442" s="20"/>
      <c r="FAY1442" s="20"/>
      <c r="FAZ1442" s="20"/>
      <c r="FBA1442" s="20"/>
      <c r="FBB1442" s="20"/>
      <c r="FBC1442" s="20"/>
      <c r="FBD1442" s="20"/>
      <c r="FBE1442" s="20"/>
      <c r="FBF1442" s="20"/>
      <c r="FBG1442" s="20"/>
      <c r="FBH1442" s="20"/>
      <c r="FBI1442" s="20"/>
      <c r="FBJ1442" s="20"/>
      <c r="FBK1442" s="20"/>
      <c r="FBL1442" s="20"/>
      <c r="FBM1442" s="20"/>
      <c r="FBN1442" s="20"/>
      <c r="FBO1442" s="20"/>
      <c r="FBP1442" s="20"/>
      <c r="FBQ1442" s="20"/>
      <c r="FBR1442" s="20"/>
      <c r="FBS1442" s="20"/>
      <c r="FBT1442" s="20"/>
      <c r="FBU1442" s="20"/>
      <c r="FBV1442" s="20"/>
      <c r="FBW1442" s="20"/>
      <c r="FBX1442" s="20"/>
      <c r="FBY1442" s="20"/>
      <c r="FBZ1442" s="20"/>
      <c r="FCA1442" s="20"/>
      <c r="FCB1442" s="20"/>
      <c r="FCC1442" s="20"/>
      <c r="FCD1442" s="20"/>
      <c r="FCE1442" s="20"/>
      <c r="FCF1442" s="20"/>
      <c r="FCG1442" s="20"/>
      <c r="FCH1442" s="20"/>
      <c r="FCI1442" s="20"/>
      <c r="FCJ1442" s="20"/>
      <c r="FCK1442" s="20"/>
      <c r="FCL1442" s="20"/>
      <c r="FCM1442" s="20"/>
      <c r="FCN1442" s="20"/>
      <c r="FCO1442" s="20"/>
      <c r="FCP1442" s="20"/>
      <c r="FCQ1442" s="20"/>
      <c r="FCR1442" s="20"/>
      <c r="FCS1442" s="20"/>
      <c r="FCT1442" s="20"/>
      <c r="FCU1442" s="20"/>
      <c r="FCV1442" s="20"/>
      <c r="FCW1442" s="20"/>
      <c r="FCX1442" s="20"/>
      <c r="FCY1442" s="20"/>
      <c r="FCZ1442" s="20"/>
      <c r="FDA1442" s="20"/>
      <c r="FDB1442" s="20"/>
      <c r="FDC1442" s="20"/>
      <c r="FDD1442" s="20"/>
      <c r="FDE1442" s="20"/>
      <c r="FDF1442" s="20"/>
      <c r="FDG1442" s="20"/>
      <c r="FDH1442" s="20"/>
      <c r="FDI1442" s="20"/>
      <c r="FDJ1442" s="20"/>
      <c r="FDK1442" s="20"/>
      <c r="FDL1442" s="20"/>
      <c r="FDM1442" s="20"/>
      <c r="FDN1442" s="20"/>
      <c r="FDO1442" s="20"/>
      <c r="FDP1442" s="20"/>
      <c r="FDQ1442" s="20"/>
      <c r="FDR1442" s="20"/>
      <c r="FDS1442" s="20"/>
      <c r="FDT1442" s="20"/>
      <c r="FDU1442" s="20"/>
      <c r="FDV1442" s="20"/>
      <c r="FDW1442" s="20"/>
      <c r="FDX1442" s="20"/>
      <c r="FDY1442" s="20"/>
      <c r="FDZ1442" s="20"/>
      <c r="FEA1442" s="20"/>
      <c r="FEB1442" s="20"/>
      <c r="FEC1442" s="20"/>
      <c r="FED1442" s="20"/>
      <c r="FEE1442" s="20"/>
      <c r="FEF1442" s="20"/>
      <c r="FEG1442" s="20"/>
      <c r="FEH1442" s="20"/>
      <c r="FEI1442" s="20"/>
      <c r="FEJ1442" s="20"/>
      <c r="FEK1442" s="20"/>
      <c r="FEL1442" s="20"/>
      <c r="FEM1442" s="20"/>
      <c r="FEN1442" s="20"/>
      <c r="FEO1442" s="20"/>
      <c r="FEP1442" s="20"/>
      <c r="FEQ1442" s="20"/>
      <c r="FER1442" s="20"/>
      <c r="FES1442" s="20"/>
      <c r="FET1442" s="20"/>
      <c r="FEU1442" s="20"/>
      <c r="FEV1442" s="20"/>
      <c r="FEW1442" s="20"/>
      <c r="FEX1442" s="20"/>
      <c r="FEY1442" s="20"/>
      <c r="FEZ1442" s="20"/>
      <c r="FFA1442" s="20"/>
      <c r="FFB1442" s="20"/>
      <c r="FFC1442" s="20"/>
      <c r="FFD1442" s="20"/>
      <c r="FFE1442" s="20"/>
      <c r="FFF1442" s="20"/>
      <c r="FFG1442" s="20"/>
      <c r="FFH1442" s="20"/>
      <c r="FFI1442" s="20"/>
      <c r="FFJ1442" s="20"/>
      <c r="FFK1442" s="20"/>
      <c r="FFL1442" s="20"/>
      <c r="FFM1442" s="20"/>
      <c r="FFN1442" s="20"/>
      <c r="FFO1442" s="20"/>
      <c r="FFP1442" s="20"/>
      <c r="FFQ1442" s="20"/>
      <c r="FFR1442" s="20"/>
      <c r="FFS1442" s="20"/>
      <c r="FFT1442" s="20"/>
      <c r="FFU1442" s="20"/>
      <c r="FFV1442" s="20"/>
      <c r="FFW1442" s="20"/>
      <c r="FFX1442" s="20"/>
      <c r="FFY1442" s="20"/>
      <c r="FFZ1442" s="20"/>
      <c r="FGA1442" s="20"/>
      <c r="FGB1442" s="20"/>
      <c r="FGC1442" s="20"/>
      <c r="FGD1442" s="20"/>
      <c r="FGE1442" s="20"/>
      <c r="FGF1442" s="20"/>
      <c r="FGG1442" s="20"/>
      <c r="FGH1442" s="20"/>
      <c r="FGI1442" s="20"/>
      <c r="FGJ1442" s="20"/>
      <c r="FGK1442" s="20"/>
      <c r="FGL1442" s="20"/>
      <c r="FGM1442" s="20"/>
      <c r="FGN1442" s="20"/>
      <c r="FGO1442" s="20"/>
      <c r="FGP1442" s="20"/>
      <c r="FGQ1442" s="20"/>
      <c r="FGR1442" s="20"/>
      <c r="FGS1442" s="20"/>
      <c r="FGT1442" s="20"/>
      <c r="FGU1442" s="20"/>
      <c r="FGV1442" s="20"/>
      <c r="FGW1442" s="20"/>
      <c r="FGX1442" s="20"/>
      <c r="FGY1442" s="20"/>
      <c r="FGZ1442" s="20"/>
      <c r="FHA1442" s="20"/>
      <c r="FHB1442" s="20"/>
      <c r="FHC1442" s="20"/>
      <c r="FHD1442" s="20"/>
      <c r="FHE1442" s="20"/>
      <c r="FHF1442" s="20"/>
      <c r="FHG1442" s="20"/>
      <c r="FHH1442" s="20"/>
      <c r="FHI1442" s="20"/>
      <c r="FHJ1442" s="20"/>
      <c r="FHK1442" s="20"/>
      <c r="FHL1442" s="20"/>
      <c r="FHM1442" s="20"/>
      <c r="FHN1442" s="20"/>
      <c r="FHO1442" s="20"/>
      <c r="FHP1442" s="20"/>
      <c r="FHQ1442" s="20"/>
      <c r="FHR1442" s="20"/>
      <c r="FHS1442" s="20"/>
      <c r="FHT1442" s="20"/>
      <c r="FHU1442" s="20"/>
      <c r="FHV1442" s="20"/>
      <c r="FHW1442" s="20"/>
      <c r="FHX1442" s="20"/>
      <c r="FHY1442" s="20"/>
      <c r="FHZ1442" s="20"/>
      <c r="FIA1442" s="20"/>
      <c r="FIB1442" s="20"/>
      <c r="FIC1442" s="20"/>
      <c r="FID1442" s="20"/>
      <c r="FIE1442" s="20"/>
      <c r="FIF1442" s="20"/>
      <c r="FIG1442" s="20"/>
      <c r="FIH1442" s="20"/>
      <c r="FII1442" s="20"/>
      <c r="FIJ1442" s="20"/>
      <c r="FIK1442" s="20"/>
      <c r="FIL1442" s="20"/>
      <c r="FIM1442" s="20"/>
      <c r="FIN1442" s="20"/>
      <c r="FIO1442" s="20"/>
      <c r="FIP1442" s="20"/>
      <c r="FIQ1442" s="20"/>
      <c r="FIR1442" s="20"/>
      <c r="FIS1442" s="20"/>
      <c r="FIT1442" s="20"/>
      <c r="FIU1442" s="20"/>
      <c r="FIV1442" s="20"/>
      <c r="FIW1442" s="20"/>
      <c r="FIX1442" s="20"/>
      <c r="FIY1442" s="20"/>
      <c r="FIZ1442" s="20"/>
      <c r="FJA1442" s="20"/>
      <c r="FJB1442" s="20"/>
      <c r="FJC1442" s="20"/>
      <c r="FJD1442" s="20"/>
      <c r="FJE1442" s="20"/>
      <c r="FJF1442" s="20"/>
      <c r="FJG1442" s="20"/>
      <c r="FJH1442" s="20"/>
      <c r="FJI1442" s="20"/>
      <c r="FJJ1442" s="20"/>
      <c r="FJK1442" s="20"/>
      <c r="FJL1442" s="20"/>
      <c r="FJM1442" s="20"/>
      <c r="FJN1442" s="20"/>
      <c r="FJO1442" s="20"/>
      <c r="FJP1442" s="20"/>
      <c r="FJQ1442" s="20"/>
      <c r="FJR1442" s="20"/>
      <c r="FJS1442" s="20"/>
      <c r="FJT1442" s="20"/>
      <c r="FJU1442" s="20"/>
      <c r="FJV1442" s="20"/>
      <c r="FJW1442" s="20"/>
      <c r="FJX1442" s="20"/>
      <c r="FJY1442" s="20"/>
      <c r="FJZ1442" s="20"/>
      <c r="FKA1442" s="20"/>
      <c r="FKB1442" s="20"/>
      <c r="FKC1442" s="20"/>
      <c r="FKD1442" s="20"/>
      <c r="FKE1442" s="20"/>
      <c r="FKF1442" s="20"/>
      <c r="FKG1442" s="20"/>
      <c r="FKH1442" s="20"/>
      <c r="FKI1442" s="20"/>
      <c r="FKJ1442" s="20"/>
      <c r="FKK1442" s="20"/>
      <c r="FKL1442" s="20"/>
      <c r="FKM1442" s="20"/>
      <c r="FKN1442" s="20"/>
      <c r="FKO1442" s="20"/>
      <c r="FKP1442" s="20"/>
      <c r="FKQ1442" s="20"/>
      <c r="FKR1442" s="20"/>
      <c r="FKS1442" s="20"/>
      <c r="FKT1442" s="20"/>
      <c r="FKU1442" s="20"/>
      <c r="FKV1442" s="20"/>
      <c r="FKW1442" s="20"/>
      <c r="FKX1442" s="20"/>
      <c r="FKY1442" s="20"/>
      <c r="FKZ1442" s="20"/>
      <c r="FLA1442" s="20"/>
      <c r="FLB1442" s="20"/>
      <c r="FLC1442" s="20"/>
      <c r="FLD1442" s="20"/>
      <c r="FLE1442" s="20"/>
      <c r="FLF1442" s="20"/>
      <c r="FLG1442" s="20"/>
      <c r="FLH1442" s="20"/>
      <c r="FLI1442" s="20"/>
      <c r="FLJ1442" s="20"/>
      <c r="FLK1442" s="20"/>
      <c r="FLL1442" s="20"/>
      <c r="FLM1442" s="20"/>
      <c r="FLN1442" s="20"/>
      <c r="FLO1442" s="20"/>
      <c r="FLP1442" s="20"/>
      <c r="FLQ1442" s="20"/>
      <c r="FLR1442" s="20"/>
      <c r="FLS1442" s="20"/>
      <c r="FLT1442" s="20"/>
      <c r="FLU1442" s="20"/>
      <c r="FLV1442" s="20"/>
      <c r="FLW1442" s="20"/>
      <c r="FLX1442" s="20"/>
      <c r="FLY1442" s="20"/>
      <c r="FLZ1442" s="20"/>
      <c r="FMA1442" s="20"/>
      <c r="FMB1442" s="20"/>
      <c r="FMC1442" s="20"/>
      <c r="FMD1442" s="20"/>
      <c r="FME1442" s="20"/>
      <c r="FMF1442" s="20"/>
      <c r="FMG1442" s="20"/>
      <c r="FMH1442" s="20"/>
      <c r="FMI1442" s="20"/>
      <c r="FMJ1442" s="20"/>
      <c r="FMK1442" s="20"/>
      <c r="FML1442" s="20"/>
      <c r="FMM1442" s="20"/>
      <c r="FMN1442" s="20"/>
      <c r="FMO1442" s="20"/>
      <c r="FMP1442" s="20"/>
      <c r="FMQ1442" s="20"/>
      <c r="FMR1442" s="20"/>
      <c r="FMS1442" s="20"/>
      <c r="FMT1442" s="20"/>
      <c r="FMU1442" s="20"/>
      <c r="FMV1442" s="20"/>
      <c r="FMW1442" s="20"/>
      <c r="FMX1442" s="20"/>
      <c r="FMY1442" s="20"/>
      <c r="FMZ1442" s="20"/>
      <c r="FNA1442" s="20"/>
      <c r="FNB1442" s="20"/>
      <c r="FNC1442" s="20"/>
      <c r="FND1442" s="20"/>
      <c r="FNE1442" s="20"/>
      <c r="FNF1442" s="20"/>
      <c r="FNG1442" s="20"/>
      <c r="FNH1442" s="20"/>
      <c r="FNI1442" s="20"/>
      <c r="FNJ1442" s="20"/>
      <c r="FNK1442" s="20"/>
      <c r="FNL1442" s="20"/>
      <c r="FNM1442" s="20"/>
      <c r="FNN1442" s="20"/>
      <c r="FNO1442" s="20"/>
      <c r="FNP1442" s="20"/>
      <c r="FNQ1442" s="20"/>
      <c r="FNR1442" s="20"/>
      <c r="FNS1442" s="20"/>
      <c r="FNT1442" s="20"/>
      <c r="FNU1442" s="20"/>
      <c r="FNV1442" s="20"/>
      <c r="FNW1442" s="20"/>
      <c r="FNX1442" s="20"/>
      <c r="FNY1442" s="20"/>
      <c r="FNZ1442" s="20"/>
      <c r="FOA1442" s="20"/>
      <c r="FOB1442" s="20"/>
      <c r="FOC1442" s="20"/>
      <c r="FOD1442" s="20"/>
      <c r="FOE1442" s="20"/>
      <c r="FOF1442" s="20"/>
      <c r="FOG1442" s="20"/>
      <c r="FOH1442" s="20"/>
      <c r="FOI1442" s="20"/>
      <c r="FOJ1442" s="20"/>
      <c r="FOK1442" s="20"/>
      <c r="FOL1442" s="20"/>
      <c r="FOM1442" s="20"/>
      <c r="FON1442" s="20"/>
      <c r="FOO1442" s="20"/>
      <c r="FOP1442" s="20"/>
      <c r="FOQ1442" s="20"/>
      <c r="FOR1442" s="20"/>
      <c r="FOS1442" s="20"/>
      <c r="FOT1442" s="20"/>
      <c r="FOU1442" s="20"/>
      <c r="FOV1442" s="20"/>
      <c r="FOW1442" s="20"/>
      <c r="FOX1442" s="20"/>
      <c r="FOY1442" s="20"/>
      <c r="FOZ1442" s="20"/>
      <c r="FPA1442" s="20"/>
      <c r="FPB1442" s="20"/>
      <c r="FPC1442" s="20"/>
      <c r="FPD1442" s="20"/>
      <c r="FPE1442" s="20"/>
      <c r="FPF1442" s="20"/>
      <c r="FPG1442" s="20"/>
      <c r="FPH1442" s="20"/>
      <c r="FPI1442" s="20"/>
      <c r="FPJ1442" s="20"/>
      <c r="FPK1442" s="20"/>
      <c r="FPL1442" s="20"/>
      <c r="FPM1442" s="20"/>
      <c r="FPN1442" s="20"/>
      <c r="FPO1442" s="20"/>
      <c r="FPP1442" s="20"/>
      <c r="FPQ1442" s="20"/>
      <c r="FPR1442" s="20"/>
      <c r="FPS1442" s="20"/>
      <c r="FPT1442" s="20"/>
      <c r="FPU1442" s="20"/>
      <c r="FPV1442" s="20"/>
      <c r="FPW1442" s="20"/>
      <c r="FPX1442" s="20"/>
      <c r="FPY1442" s="20"/>
      <c r="FPZ1442" s="20"/>
      <c r="FQA1442" s="20"/>
      <c r="FQB1442" s="20"/>
      <c r="FQC1442" s="20"/>
      <c r="FQD1442" s="20"/>
      <c r="FQE1442" s="20"/>
      <c r="FQF1442" s="20"/>
      <c r="FQG1442" s="20"/>
      <c r="FQH1442" s="20"/>
      <c r="FQI1442" s="20"/>
      <c r="FQJ1442" s="20"/>
      <c r="FQK1442" s="20"/>
      <c r="FQL1442" s="20"/>
      <c r="FQM1442" s="20"/>
      <c r="FQN1442" s="20"/>
      <c r="FQO1442" s="20"/>
      <c r="FQP1442" s="20"/>
      <c r="FQQ1442" s="20"/>
      <c r="FQR1442" s="20"/>
      <c r="FQS1442" s="20"/>
      <c r="FQT1442" s="20"/>
      <c r="FQU1442" s="20"/>
      <c r="FQV1442" s="20"/>
      <c r="FQW1442" s="20"/>
      <c r="FQX1442" s="20"/>
      <c r="FQY1442" s="20"/>
      <c r="FQZ1442" s="20"/>
      <c r="FRA1442" s="20"/>
      <c r="FRB1442" s="20"/>
      <c r="FRC1442" s="20"/>
      <c r="FRD1442" s="20"/>
      <c r="FRE1442" s="20"/>
      <c r="FRF1442" s="20"/>
      <c r="FRG1442" s="20"/>
      <c r="FRH1442" s="20"/>
      <c r="FRI1442" s="20"/>
      <c r="FRJ1442" s="20"/>
      <c r="FRK1442" s="20"/>
      <c r="FRL1442" s="20"/>
      <c r="FRM1442" s="20"/>
      <c r="FRN1442" s="20"/>
      <c r="FRO1442" s="20"/>
      <c r="FRP1442" s="20"/>
      <c r="FRQ1442" s="20"/>
      <c r="FRR1442" s="20"/>
      <c r="FRS1442" s="20"/>
      <c r="FRT1442" s="20"/>
      <c r="FRU1442" s="20"/>
      <c r="FRV1442" s="20"/>
      <c r="FRW1442" s="20"/>
      <c r="FRX1442" s="20"/>
      <c r="FRY1442" s="20"/>
      <c r="FRZ1442" s="20"/>
      <c r="FSA1442" s="20"/>
      <c r="FSB1442" s="20"/>
      <c r="FSC1442" s="20"/>
      <c r="FSD1442" s="20"/>
      <c r="FSE1442" s="20"/>
      <c r="FSF1442" s="20"/>
      <c r="FSG1442" s="20"/>
      <c r="FSH1442" s="20"/>
      <c r="FSI1442" s="20"/>
      <c r="FSJ1442" s="20"/>
      <c r="FSK1442" s="20"/>
      <c r="FSL1442" s="20"/>
      <c r="FSM1442" s="20"/>
      <c r="FSN1442" s="20"/>
      <c r="FSO1442" s="20"/>
      <c r="FSP1442" s="20"/>
      <c r="FSQ1442" s="20"/>
      <c r="FSR1442" s="20"/>
      <c r="FSS1442" s="20"/>
      <c r="FST1442" s="20"/>
      <c r="FSU1442" s="20"/>
      <c r="FSV1442" s="20"/>
      <c r="FSW1442" s="20"/>
      <c r="FSX1442" s="20"/>
      <c r="FSY1442" s="20"/>
      <c r="FSZ1442" s="20"/>
      <c r="FTA1442" s="20"/>
      <c r="FTB1442" s="20"/>
      <c r="FTC1442" s="20"/>
      <c r="FTD1442" s="20"/>
      <c r="FTE1442" s="20"/>
      <c r="FTF1442" s="20"/>
      <c r="FTG1442" s="20"/>
      <c r="FTH1442" s="20"/>
      <c r="FTI1442" s="20"/>
      <c r="FTJ1442" s="20"/>
      <c r="FTK1442" s="20"/>
      <c r="FTL1442" s="20"/>
      <c r="FTM1442" s="20"/>
      <c r="FTN1442" s="20"/>
      <c r="FTO1442" s="20"/>
      <c r="FTP1442" s="20"/>
      <c r="FTQ1442" s="20"/>
      <c r="FTR1442" s="20"/>
      <c r="FTS1442" s="20"/>
      <c r="FTT1442" s="20"/>
      <c r="FTU1442" s="20"/>
      <c r="FTV1442" s="20"/>
      <c r="FTW1442" s="20"/>
      <c r="FTX1442" s="20"/>
      <c r="FTY1442" s="20"/>
      <c r="FTZ1442" s="20"/>
      <c r="FUA1442" s="20"/>
      <c r="FUB1442" s="20"/>
      <c r="FUC1442" s="20"/>
      <c r="FUD1442" s="20"/>
      <c r="FUE1442" s="20"/>
      <c r="FUF1442" s="20"/>
      <c r="FUG1442" s="20"/>
      <c r="FUH1442" s="20"/>
      <c r="FUI1442" s="20"/>
      <c r="FUJ1442" s="20"/>
      <c r="FUK1442" s="20"/>
      <c r="FUL1442" s="20"/>
      <c r="FUM1442" s="20"/>
      <c r="FUN1442" s="20"/>
      <c r="FUO1442" s="20"/>
      <c r="FUP1442" s="20"/>
      <c r="FUQ1442" s="20"/>
      <c r="FUR1442" s="20"/>
      <c r="FUS1442" s="20"/>
      <c r="FUT1442" s="20"/>
      <c r="FUU1442" s="20"/>
      <c r="FUV1442" s="20"/>
      <c r="FUW1442" s="20"/>
      <c r="FUX1442" s="20"/>
      <c r="FUY1442" s="20"/>
      <c r="FUZ1442" s="20"/>
      <c r="FVA1442" s="20"/>
      <c r="FVB1442" s="20"/>
      <c r="FVC1442" s="20"/>
      <c r="FVD1442" s="20"/>
      <c r="FVE1442" s="20"/>
      <c r="FVF1442" s="20"/>
      <c r="FVG1442" s="20"/>
      <c r="FVH1442" s="20"/>
      <c r="FVI1442" s="20"/>
      <c r="FVJ1442" s="20"/>
      <c r="FVK1442" s="20"/>
      <c r="FVL1442" s="20"/>
      <c r="FVM1442" s="20"/>
      <c r="FVN1442" s="20"/>
      <c r="FVO1442" s="20"/>
      <c r="FVP1442" s="20"/>
      <c r="FVQ1442" s="20"/>
      <c r="FVR1442" s="20"/>
      <c r="FVS1442" s="20"/>
      <c r="FVT1442" s="20"/>
      <c r="FVU1442" s="20"/>
      <c r="FVV1442" s="20"/>
      <c r="FVW1442" s="20"/>
      <c r="FVX1442" s="20"/>
      <c r="FVY1442" s="20"/>
      <c r="FVZ1442" s="20"/>
      <c r="FWA1442" s="20"/>
      <c r="FWB1442" s="20"/>
      <c r="FWC1442" s="20"/>
      <c r="FWD1442" s="20"/>
      <c r="FWE1442" s="20"/>
      <c r="FWF1442" s="20"/>
      <c r="FWG1442" s="20"/>
      <c r="FWH1442" s="20"/>
      <c r="FWI1442" s="20"/>
      <c r="FWJ1442" s="20"/>
      <c r="FWK1442" s="20"/>
      <c r="FWL1442" s="20"/>
      <c r="FWM1442" s="20"/>
      <c r="FWN1442" s="20"/>
      <c r="FWO1442" s="20"/>
      <c r="FWP1442" s="20"/>
      <c r="FWQ1442" s="20"/>
      <c r="FWR1442" s="20"/>
      <c r="FWS1442" s="20"/>
      <c r="FWT1442" s="20"/>
      <c r="FWU1442" s="20"/>
      <c r="FWV1442" s="20"/>
      <c r="FWW1442" s="20"/>
      <c r="FWX1442" s="20"/>
      <c r="FWY1442" s="20"/>
      <c r="FWZ1442" s="20"/>
      <c r="FXA1442" s="20"/>
      <c r="FXB1442" s="20"/>
      <c r="FXC1442" s="20"/>
      <c r="FXD1442" s="20"/>
      <c r="FXE1442" s="20"/>
      <c r="FXF1442" s="20"/>
      <c r="FXG1442" s="20"/>
      <c r="FXH1442" s="20"/>
      <c r="FXI1442" s="20"/>
      <c r="FXJ1442" s="20"/>
      <c r="FXK1442" s="20"/>
      <c r="FXL1442" s="20"/>
      <c r="FXM1442" s="20"/>
      <c r="FXN1442" s="20"/>
      <c r="FXO1442" s="20"/>
      <c r="FXP1442" s="20"/>
      <c r="FXQ1442" s="20"/>
      <c r="FXR1442" s="20"/>
      <c r="FXS1442" s="20"/>
      <c r="FXT1442" s="20"/>
      <c r="FXU1442" s="20"/>
      <c r="FXV1442" s="20"/>
      <c r="FXW1442" s="20"/>
      <c r="FXX1442" s="20"/>
      <c r="FXY1442" s="20"/>
      <c r="FXZ1442" s="20"/>
      <c r="FYA1442" s="20"/>
      <c r="FYB1442" s="20"/>
      <c r="FYC1442" s="20"/>
      <c r="FYD1442" s="20"/>
      <c r="FYE1442" s="20"/>
      <c r="FYF1442" s="20"/>
      <c r="FYG1442" s="20"/>
      <c r="FYH1442" s="20"/>
      <c r="FYI1442" s="20"/>
      <c r="FYJ1442" s="20"/>
      <c r="FYK1442" s="20"/>
      <c r="FYL1442" s="20"/>
      <c r="FYM1442" s="20"/>
      <c r="FYN1442" s="20"/>
      <c r="FYO1442" s="20"/>
      <c r="FYP1442" s="20"/>
      <c r="FYQ1442" s="20"/>
      <c r="FYR1442" s="20"/>
      <c r="FYS1442" s="20"/>
      <c r="FYT1442" s="20"/>
      <c r="FYU1442" s="20"/>
      <c r="FYV1442" s="20"/>
      <c r="FYW1442" s="20"/>
      <c r="FYX1442" s="20"/>
      <c r="FYY1442" s="20"/>
      <c r="FYZ1442" s="20"/>
      <c r="FZA1442" s="20"/>
      <c r="FZB1442" s="20"/>
      <c r="FZC1442" s="20"/>
      <c r="FZD1442" s="20"/>
      <c r="FZE1442" s="20"/>
      <c r="FZF1442" s="20"/>
      <c r="FZG1442" s="20"/>
      <c r="FZH1442" s="20"/>
      <c r="FZI1442" s="20"/>
      <c r="FZJ1442" s="20"/>
      <c r="FZK1442" s="20"/>
      <c r="FZL1442" s="20"/>
      <c r="FZM1442" s="20"/>
      <c r="FZN1442" s="20"/>
      <c r="FZO1442" s="20"/>
      <c r="FZP1442" s="20"/>
      <c r="FZQ1442" s="20"/>
      <c r="FZR1442" s="20"/>
      <c r="FZS1442" s="20"/>
      <c r="FZT1442" s="20"/>
      <c r="FZU1442" s="20"/>
      <c r="FZV1442" s="20"/>
      <c r="FZW1442" s="20"/>
      <c r="FZX1442" s="20"/>
      <c r="FZY1442" s="20"/>
      <c r="FZZ1442" s="20"/>
      <c r="GAA1442" s="20"/>
      <c r="GAB1442" s="20"/>
      <c r="GAC1442" s="20"/>
      <c r="GAD1442" s="20"/>
      <c r="GAE1442" s="20"/>
      <c r="GAF1442" s="20"/>
      <c r="GAG1442" s="20"/>
      <c r="GAH1442" s="20"/>
      <c r="GAI1442" s="20"/>
      <c r="GAJ1442" s="20"/>
      <c r="GAK1442" s="20"/>
      <c r="GAL1442" s="20"/>
      <c r="GAM1442" s="20"/>
      <c r="GAN1442" s="20"/>
      <c r="GAO1442" s="20"/>
      <c r="GAP1442" s="20"/>
      <c r="GAQ1442" s="20"/>
      <c r="GAR1442" s="20"/>
      <c r="GAS1442" s="20"/>
      <c r="GAT1442" s="20"/>
      <c r="GAU1442" s="20"/>
      <c r="GAV1442" s="20"/>
      <c r="GAW1442" s="20"/>
      <c r="GAX1442" s="20"/>
      <c r="GAY1442" s="20"/>
      <c r="GAZ1442" s="20"/>
      <c r="GBA1442" s="20"/>
      <c r="GBB1442" s="20"/>
      <c r="GBC1442" s="20"/>
      <c r="GBD1442" s="20"/>
      <c r="GBE1442" s="20"/>
      <c r="GBF1442" s="20"/>
      <c r="GBG1442" s="20"/>
      <c r="GBH1442" s="20"/>
      <c r="GBI1442" s="20"/>
      <c r="GBJ1442" s="20"/>
      <c r="GBK1442" s="20"/>
      <c r="GBL1442" s="20"/>
      <c r="GBM1442" s="20"/>
      <c r="GBN1442" s="20"/>
      <c r="GBO1442" s="20"/>
      <c r="GBP1442" s="20"/>
      <c r="GBQ1442" s="20"/>
      <c r="GBR1442" s="20"/>
      <c r="GBS1442" s="20"/>
      <c r="GBT1442" s="20"/>
      <c r="GBU1442" s="20"/>
      <c r="GBV1442" s="20"/>
      <c r="GBW1442" s="20"/>
      <c r="GBX1442" s="20"/>
      <c r="GBY1442" s="20"/>
      <c r="GBZ1442" s="20"/>
      <c r="GCA1442" s="20"/>
      <c r="GCB1442" s="20"/>
      <c r="GCC1442" s="20"/>
      <c r="GCD1442" s="20"/>
      <c r="GCE1442" s="20"/>
      <c r="GCF1442" s="20"/>
      <c r="GCG1442" s="20"/>
      <c r="GCH1442" s="20"/>
      <c r="GCI1442" s="20"/>
      <c r="GCJ1442" s="20"/>
      <c r="GCK1442" s="20"/>
      <c r="GCL1442" s="20"/>
      <c r="GCM1442" s="20"/>
      <c r="GCN1442" s="20"/>
      <c r="GCO1442" s="20"/>
      <c r="GCP1442" s="20"/>
      <c r="GCQ1442" s="20"/>
      <c r="GCR1442" s="20"/>
      <c r="GCS1442" s="20"/>
      <c r="GCT1442" s="20"/>
      <c r="GCU1442" s="20"/>
      <c r="GCV1442" s="20"/>
      <c r="GCW1442" s="20"/>
      <c r="GCX1442" s="20"/>
      <c r="GCY1442" s="20"/>
      <c r="GCZ1442" s="20"/>
      <c r="GDA1442" s="20"/>
      <c r="GDB1442" s="20"/>
      <c r="GDC1442" s="20"/>
      <c r="GDD1442" s="20"/>
      <c r="GDE1442" s="20"/>
      <c r="GDF1442" s="20"/>
      <c r="GDG1442" s="20"/>
      <c r="GDH1442" s="20"/>
      <c r="GDI1442" s="20"/>
      <c r="GDJ1442" s="20"/>
      <c r="GDK1442" s="20"/>
      <c r="GDL1442" s="20"/>
      <c r="GDM1442" s="20"/>
      <c r="GDN1442" s="20"/>
      <c r="GDO1442" s="20"/>
      <c r="GDP1442" s="20"/>
      <c r="GDQ1442" s="20"/>
      <c r="GDR1442" s="20"/>
      <c r="GDS1442" s="20"/>
      <c r="GDT1442" s="20"/>
      <c r="GDU1442" s="20"/>
      <c r="GDV1442" s="20"/>
      <c r="GDW1442" s="20"/>
      <c r="GDX1442" s="20"/>
      <c r="GDY1442" s="20"/>
      <c r="GDZ1442" s="20"/>
      <c r="GEA1442" s="20"/>
      <c r="GEB1442" s="20"/>
      <c r="GEC1442" s="20"/>
      <c r="GED1442" s="20"/>
      <c r="GEE1442" s="20"/>
      <c r="GEF1442" s="20"/>
      <c r="GEG1442" s="20"/>
      <c r="GEH1442" s="20"/>
      <c r="GEI1442" s="20"/>
      <c r="GEJ1442" s="20"/>
      <c r="GEK1442" s="20"/>
      <c r="GEL1442" s="20"/>
      <c r="GEM1442" s="20"/>
      <c r="GEN1442" s="20"/>
      <c r="GEO1442" s="20"/>
      <c r="GEP1442" s="20"/>
      <c r="GEQ1442" s="20"/>
      <c r="GER1442" s="20"/>
      <c r="GES1442" s="20"/>
      <c r="GET1442" s="20"/>
      <c r="GEU1442" s="20"/>
      <c r="GEV1442" s="20"/>
      <c r="GEW1442" s="20"/>
      <c r="GEX1442" s="20"/>
      <c r="GEY1442" s="20"/>
      <c r="GEZ1442" s="20"/>
      <c r="GFA1442" s="20"/>
      <c r="GFB1442" s="20"/>
      <c r="GFC1442" s="20"/>
      <c r="GFD1442" s="20"/>
      <c r="GFE1442" s="20"/>
      <c r="GFF1442" s="20"/>
      <c r="GFG1442" s="20"/>
      <c r="GFH1442" s="20"/>
      <c r="GFI1442" s="20"/>
      <c r="GFJ1442" s="20"/>
      <c r="GFK1442" s="20"/>
      <c r="GFL1442" s="20"/>
      <c r="GFM1442" s="20"/>
      <c r="GFN1442" s="20"/>
      <c r="GFO1442" s="20"/>
      <c r="GFP1442" s="20"/>
      <c r="GFQ1442" s="20"/>
      <c r="GFR1442" s="20"/>
      <c r="GFS1442" s="20"/>
      <c r="GFT1442" s="20"/>
      <c r="GFU1442" s="20"/>
      <c r="GFV1442" s="20"/>
      <c r="GFW1442" s="20"/>
      <c r="GFX1442" s="20"/>
      <c r="GFY1442" s="20"/>
      <c r="GFZ1442" s="20"/>
      <c r="GGA1442" s="20"/>
      <c r="GGB1442" s="20"/>
      <c r="GGC1442" s="20"/>
      <c r="GGD1442" s="20"/>
      <c r="GGE1442" s="20"/>
      <c r="GGF1442" s="20"/>
      <c r="GGG1442" s="20"/>
      <c r="GGH1442" s="20"/>
      <c r="GGI1442" s="20"/>
      <c r="GGJ1442" s="20"/>
      <c r="GGK1442" s="20"/>
      <c r="GGL1442" s="20"/>
      <c r="GGM1442" s="20"/>
      <c r="GGN1442" s="20"/>
      <c r="GGO1442" s="20"/>
      <c r="GGP1442" s="20"/>
      <c r="GGQ1442" s="20"/>
      <c r="GGR1442" s="20"/>
      <c r="GGS1442" s="20"/>
      <c r="GGT1442" s="20"/>
      <c r="GGU1442" s="20"/>
      <c r="GGV1442" s="20"/>
      <c r="GGW1442" s="20"/>
      <c r="GGX1442" s="20"/>
      <c r="GGY1442" s="20"/>
      <c r="GGZ1442" s="20"/>
      <c r="GHA1442" s="20"/>
      <c r="GHB1442" s="20"/>
      <c r="GHC1442" s="20"/>
      <c r="GHD1442" s="20"/>
      <c r="GHE1442" s="20"/>
      <c r="GHF1442" s="20"/>
      <c r="GHG1442" s="20"/>
      <c r="GHH1442" s="20"/>
      <c r="GHI1442" s="20"/>
      <c r="GHJ1442" s="20"/>
      <c r="GHK1442" s="20"/>
      <c r="GHL1442" s="20"/>
      <c r="GHM1442" s="20"/>
      <c r="GHN1442" s="20"/>
      <c r="GHO1442" s="20"/>
      <c r="GHP1442" s="20"/>
      <c r="GHQ1442" s="20"/>
      <c r="GHR1442" s="20"/>
      <c r="GHS1442" s="20"/>
      <c r="GHT1442" s="20"/>
      <c r="GHU1442" s="20"/>
      <c r="GHV1442" s="20"/>
      <c r="GHW1442" s="20"/>
      <c r="GHX1442" s="20"/>
      <c r="GHY1442" s="20"/>
      <c r="GHZ1442" s="20"/>
      <c r="GIA1442" s="20"/>
      <c r="GIB1442" s="20"/>
      <c r="GIC1442" s="20"/>
      <c r="GID1442" s="20"/>
      <c r="GIE1442" s="20"/>
      <c r="GIF1442" s="20"/>
      <c r="GIG1442" s="20"/>
      <c r="GIH1442" s="20"/>
      <c r="GII1442" s="20"/>
      <c r="GIJ1442" s="20"/>
      <c r="GIK1442" s="20"/>
      <c r="GIL1442" s="20"/>
      <c r="GIM1442" s="20"/>
      <c r="GIN1442" s="20"/>
      <c r="GIO1442" s="20"/>
      <c r="GIP1442" s="20"/>
      <c r="GIQ1442" s="20"/>
      <c r="GIR1442" s="20"/>
      <c r="GIS1442" s="20"/>
      <c r="GIT1442" s="20"/>
      <c r="GIU1442" s="20"/>
      <c r="GIV1442" s="20"/>
      <c r="GIW1442" s="20"/>
      <c r="GIX1442" s="20"/>
      <c r="GIY1442" s="20"/>
      <c r="GIZ1442" s="20"/>
      <c r="GJA1442" s="20"/>
      <c r="GJB1442" s="20"/>
      <c r="GJC1442" s="20"/>
      <c r="GJD1442" s="20"/>
      <c r="GJE1442" s="20"/>
      <c r="GJF1442" s="20"/>
      <c r="GJG1442" s="20"/>
      <c r="GJH1442" s="20"/>
      <c r="GJI1442" s="20"/>
      <c r="GJJ1442" s="20"/>
      <c r="GJK1442" s="20"/>
      <c r="GJL1442" s="20"/>
      <c r="GJM1442" s="20"/>
      <c r="GJN1442" s="20"/>
      <c r="GJO1442" s="20"/>
      <c r="GJP1442" s="20"/>
      <c r="GJQ1442" s="20"/>
      <c r="GJR1442" s="20"/>
      <c r="GJS1442" s="20"/>
      <c r="GJT1442" s="20"/>
      <c r="GJU1442" s="20"/>
      <c r="GJV1442" s="20"/>
      <c r="GJW1442" s="20"/>
      <c r="GJX1442" s="20"/>
      <c r="GJY1442" s="20"/>
      <c r="GJZ1442" s="20"/>
      <c r="GKA1442" s="20"/>
      <c r="GKB1442" s="20"/>
      <c r="GKC1442" s="20"/>
      <c r="GKD1442" s="20"/>
      <c r="GKE1442" s="20"/>
      <c r="GKF1442" s="20"/>
      <c r="GKG1442" s="20"/>
      <c r="GKH1442" s="20"/>
      <c r="GKI1442" s="20"/>
      <c r="GKJ1442" s="20"/>
      <c r="GKK1442" s="20"/>
      <c r="GKL1442" s="20"/>
      <c r="GKM1442" s="20"/>
      <c r="GKN1442" s="20"/>
      <c r="GKO1442" s="20"/>
      <c r="GKP1442" s="20"/>
      <c r="GKQ1442" s="20"/>
      <c r="GKR1442" s="20"/>
      <c r="GKS1442" s="20"/>
      <c r="GKT1442" s="20"/>
      <c r="GKU1442" s="20"/>
      <c r="GKV1442" s="20"/>
      <c r="GKW1442" s="20"/>
      <c r="GKX1442" s="20"/>
      <c r="GKY1442" s="20"/>
      <c r="GKZ1442" s="20"/>
      <c r="GLA1442" s="20"/>
      <c r="GLB1442" s="20"/>
      <c r="GLC1442" s="20"/>
      <c r="GLD1442" s="20"/>
      <c r="GLE1442" s="20"/>
      <c r="GLF1442" s="20"/>
      <c r="GLG1442" s="20"/>
      <c r="GLH1442" s="20"/>
      <c r="GLI1442" s="20"/>
      <c r="GLJ1442" s="20"/>
      <c r="GLK1442" s="20"/>
      <c r="GLL1442" s="20"/>
      <c r="GLM1442" s="20"/>
      <c r="GLN1442" s="20"/>
      <c r="GLO1442" s="20"/>
      <c r="GLP1442" s="20"/>
      <c r="GLQ1442" s="20"/>
      <c r="GLR1442" s="20"/>
      <c r="GLS1442" s="20"/>
      <c r="GLT1442" s="20"/>
      <c r="GLU1442" s="20"/>
      <c r="GLV1442" s="20"/>
      <c r="GLW1442" s="20"/>
      <c r="GLX1442" s="20"/>
      <c r="GLY1442" s="20"/>
      <c r="GLZ1442" s="20"/>
      <c r="GMA1442" s="20"/>
      <c r="GMB1442" s="20"/>
      <c r="GMC1442" s="20"/>
      <c r="GMD1442" s="20"/>
      <c r="GME1442" s="20"/>
      <c r="GMF1442" s="20"/>
      <c r="GMG1442" s="20"/>
      <c r="GMH1442" s="20"/>
      <c r="GMI1442" s="20"/>
      <c r="GMJ1442" s="20"/>
      <c r="GMK1442" s="20"/>
      <c r="GML1442" s="20"/>
      <c r="GMM1442" s="20"/>
      <c r="GMN1442" s="20"/>
      <c r="GMO1442" s="20"/>
      <c r="GMP1442" s="20"/>
      <c r="GMQ1442" s="20"/>
      <c r="GMR1442" s="20"/>
      <c r="GMS1442" s="20"/>
      <c r="GMT1442" s="20"/>
      <c r="GMU1442" s="20"/>
      <c r="GMV1442" s="20"/>
      <c r="GMW1442" s="20"/>
      <c r="GMX1442" s="20"/>
      <c r="GMY1442" s="20"/>
      <c r="GMZ1442" s="20"/>
      <c r="GNA1442" s="20"/>
      <c r="GNB1442" s="20"/>
      <c r="GNC1442" s="20"/>
      <c r="GND1442" s="20"/>
      <c r="GNE1442" s="20"/>
      <c r="GNF1442" s="20"/>
      <c r="GNG1442" s="20"/>
      <c r="GNH1442" s="20"/>
      <c r="GNI1442" s="20"/>
      <c r="GNJ1442" s="20"/>
      <c r="GNK1442" s="20"/>
      <c r="GNL1442" s="20"/>
      <c r="GNM1442" s="20"/>
      <c r="GNN1442" s="20"/>
      <c r="GNO1442" s="20"/>
      <c r="GNP1442" s="20"/>
      <c r="GNQ1442" s="20"/>
      <c r="GNR1442" s="20"/>
      <c r="GNS1442" s="20"/>
      <c r="GNT1442" s="20"/>
      <c r="GNU1442" s="20"/>
      <c r="GNV1442" s="20"/>
      <c r="GNW1442" s="20"/>
      <c r="GNX1442" s="20"/>
      <c r="GNY1442" s="20"/>
      <c r="GNZ1442" s="20"/>
      <c r="GOA1442" s="20"/>
      <c r="GOB1442" s="20"/>
      <c r="GOC1442" s="20"/>
      <c r="GOD1442" s="20"/>
      <c r="GOE1442" s="20"/>
      <c r="GOF1442" s="20"/>
      <c r="GOG1442" s="20"/>
      <c r="GOH1442" s="20"/>
      <c r="GOI1442" s="20"/>
      <c r="GOJ1442" s="20"/>
      <c r="GOK1442" s="20"/>
      <c r="GOL1442" s="20"/>
      <c r="GOM1442" s="20"/>
      <c r="GON1442" s="20"/>
      <c r="GOO1442" s="20"/>
      <c r="GOP1442" s="20"/>
      <c r="GOQ1442" s="20"/>
      <c r="GOR1442" s="20"/>
      <c r="GOS1442" s="20"/>
      <c r="GOT1442" s="20"/>
      <c r="GOU1442" s="20"/>
      <c r="GOV1442" s="20"/>
      <c r="GOW1442" s="20"/>
      <c r="GOX1442" s="20"/>
      <c r="GOY1442" s="20"/>
      <c r="GOZ1442" s="20"/>
      <c r="GPA1442" s="20"/>
      <c r="GPB1442" s="20"/>
      <c r="GPC1442" s="20"/>
      <c r="GPD1442" s="20"/>
      <c r="GPE1442" s="20"/>
      <c r="GPF1442" s="20"/>
      <c r="GPG1442" s="20"/>
      <c r="GPH1442" s="20"/>
      <c r="GPI1442" s="20"/>
      <c r="GPJ1442" s="20"/>
      <c r="GPK1442" s="20"/>
      <c r="GPL1442" s="20"/>
      <c r="GPM1442" s="20"/>
      <c r="GPN1442" s="20"/>
      <c r="GPO1442" s="20"/>
      <c r="GPP1442" s="20"/>
      <c r="GPQ1442" s="20"/>
      <c r="GPR1442" s="20"/>
      <c r="GPS1442" s="20"/>
      <c r="GPT1442" s="20"/>
      <c r="GPU1442" s="20"/>
      <c r="GPV1442" s="20"/>
      <c r="GPW1442" s="20"/>
      <c r="GPX1442" s="20"/>
      <c r="GPY1442" s="20"/>
      <c r="GPZ1442" s="20"/>
      <c r="GQA1442" s="20"/>
      <c r="GQB1442" s="20"/>
      <c r="GQC1442" s="20"/>
      <c r="GQD1442" s="20"/>
      <c r="GQE1442" s="20"/>
      <c r="GQF1442" s="20"/>
      <c r="GQG1442" s="20"/>
      <c r="GQH1442" s="20"/>
      <c r="GQI1442" s="20"/>
      <c r="GQJ1442" s="20"/>
      <c r="GQK1442" s="20"/>
      <c r="GQL1442" s="20"/>
      <c r="GQM1442" s="20"/>
      <c r="GQN1442" s="20"/>
      <c r="GQO1442" s="20"/>
      <c r="GQP1442" s="20"/>
      <c r="GQQ1442" s="20"/>
      <c r="GQR1442" s="20"/>
      <c r="GQS1442" s="20"/>
      <c r="GQT1442" s="20"/>
      <c r="GQU1442" s="20"/>
      <c r="GQV1442" s="20"/>
      <c r="GQW1442" s="20"/>
      <c r="GQX1442" s="20"/>
      <c r="GQY1442" s="20"/>
      <c r="GQZ1442" s="20"/>
      <c r="GRA1442" s="20"/>
      <c r="GRB1442" s="20"/>
      <c r="GRC1442" s="20"/>
      <c r="GRD1442" s="20"/>
      <c r="GRE1442" s="20"/>
      <c r="GRF1442" s="20"/>
      <c r="GRG1442" s="20"/>
      <c r="GRH1442" s="20"/>
      <c r="GRI1442" s="20"/>
      <c r="GRJ1442" s="20"/>
      <c r="GRK1442" s="20"/>
      <c r="GRL1442" s="20"/>
      <c r="GRM1442" s="20"/>
      <c r="GRN1442" s="20"/>
      <c r="GRO1442" s="20"/>
      <c r="GRP1442" s="20"/>
      <c r="GRQ1442" s="20"/>
      <c r="GRR1442" s="20"/>
      <c r="GRS1442" s="20"/>
      <c r="GRT1442" s="20"/>
      <c r="GRU1442" s="20"/>
      <c r="GRV1442" s="20"/>
      <c r="GRW1442" s="20"/>
      <c r="GRX1442" s="20"/>
      <c r="GRY1442" s="20"/>
      <c r="GRZ1442" s="20"/>
      <c r="GSA1442" s="20"/>
      <c r="GSB1442" s="20"/>
      <c r="GSC1442" s="20"/>
      <c r="GSD1442" s="20"/>
      <c r="GSE1442" s="20"/>
      <c r="GSF1442" s="20"/>
      <c r="GSG1442" s="20"/>
      <c r="GSH1442" s="20"/>
      <c r="GSI1442" s="20"/>
      <c r="GSJ1442" s="20"/>
      <c r="GSK1442" s="20"/>
      <c r="GSL1442" s="20"/>
      <c r="GSM1442" s="20"/>
      <c r="GSN1442" s="20"/>
      <c r="GSO1442" s="20"/>
      <c r="GSP1442" s="20"/>
      <c r="GSQ1442" s="20"/>
      <c r="GSR1442" s="20"/>
      <c r="GSS1442" s="20"/>
      <c r="GST1442" s="20"/>
      <c r="GSU1442" s="20"/>
      <c r="GSV1442" s="20"/>
      <c r="GSW1442" s="20"/>
      <c r="GSX1442" s="20"/>
      <c r="GSY1442" s="20"/>
      <c r="GSZ1442" s="20"/>
      <c r="GTA1442" s="20"/>
      <c r="GTB1442" s="20"/>
      <c r="GTC1442" s="20"/>
      <c r="GTD1442" s="20"/>
      <c r="GTE1442" s="20"/>
      <c r="GTF1442" s="20"/>
      <c r="GTG1442" s="20"/>
      <c r="GTH1442" s="20"/>
      <c r="GTI1442" s="20"/>
      <c r="GTJ1442" s="20"/>
      <c r="GTK1442" s="20"/>
      <c r="GTL1442" s="20"/>
      <c r="GTM1442" s="20"/>
      <c r="GTN1442" s="20"/>
      <c r="GTO1442" s="20"/>
      <c r="GTP1442" s="20"/>
      <c r="GTQ1442" s="20"/>
      <c r="GTR1442" s="20"/>
      <c r="GTS1442" s="20"/>
      <c r="GTT1442" s="20"/>
      <c r="GTU1442" s="20"/>
      <c r="GTV1442" s="20"/>
      <c r="GTW1442" s="20"/>
      <c r="GTX1442" s="20"/>
      <c r="GTY1442" s="20"/>
      <c r="GTZ1442" s="20"/>
      <c r="GUA1442" s="20"/>
      <c r="GUB1442" s="20"/>
      <c r="GUC1442" s="20"/>
      <c r="GUD1442" s="20"/>
      <c r="GUE1442" s="20"/>
      <c r="GUF1442" s="20"/>
      <c r="GUG1442" s="20"/>
      <c r="GUH1442" s="20"/>
      <c r="GUI1442" s="20"/>
      <c r="GUJ1442" s="20"/>
      <c r="GUK1442" s="20"/>
      <c r="GUL1442" s="20"/>
      <c r="GUM1442" s="20"/>
      <c r="GUN1442" s="20"/>
      <c r="GUO1442" s="20"/>
      <c r="GUP1442" s="20"/>
      <c r="GUQ1442" s="20"/>
      <c r="GUR1442" s="20"/>
      <c r="GUS1442" s="20"/>
      <c r="GUT1442" s="20"/>
      <c r="GUU1442" s="20"/>
      <c r="GUV1442" s="20"/>
      <c r="GUW1442" s="20"/>
      <c r="GUX1442" s="20"/>
      <c r="GUY1442" s="20"/>
      <c r="GUZ1442" s="20"/>
      <c r="GVA1442" s="20"/>
      <c r="GVB1442" s="20"/>
      <c r="GVC1442" s="20"/>
      <c r="GVD1442" s="20"/>
      <c r="GVE1442" s="20"/>
      <c r="GVF1442" s="20"/>
      <c r="GVG1442" s="20"/>
      <c r="GVH1442" s="20"/>
      <c r="GVI1442" s="20"/>
      <c r="GVJ1442" s="20"/>
      <c r="GVK1442" s="20"/>
      <c r="GVL1442" s="20"/>
      <c r="GVM1442" s="20"/>
      <c r="GVN1442" s="20"/>
      <c r="GVO1442" s="20"/>
      <c r="GVP1442" s="20"/>
      <c r="GVQ1442" s="20"/>
      <c r="GVR1442" s="20"/>
      <c r="GVS1442" s="20"/>
      <c r="GVT1442" s="20"/>
      <c r="GVU1442" s="20"/>
      <c r="GVV1442" s="20"/>
      <c r="GVW1442" s="20"/>
      <c r="GVX1442" s="20"/>
      <c r="GVY1442" s="20"/>
      <c r="GVZ1442" s="20"/>
      <c r="GWA1442" s="20"/>
      <c r="GWB1442" s="20"/>
      <c r="GWC1442" s="20"/>
      <c r="GWD1442" s="20"/>
      <c r="GWE1442" s="20"/>
      <c r="GWF1442" s="20"/>
      <c r="GWG1442" s="20"/>
      <c r="GWH1442" s="20"/>
      <c r="GWI1442" s="20"/>
      <c r="GWJ1442" s="20"/>
      <c r="GWK1442" s="20"/>
      <c r="GWL1442" s="20"/>
      <c r="GWM1442" s="20"/>
      <c r="GWN1442" s="20"/>
      <c r="GWO1442" s="20"/>
      <c r="GWP1442" s="20"/>
      <c r="GWQ1442" s="20"/>
      <c r="GWR1442" s="20"/>
      <c r="GWS1442" s="20"/>
      <c r="GWT1442" s="20"/>
      <c r="GWU1442" s="20"/>
      <c r="GWV1442" s="20"/>
      <c r="GWW1442" s="20"/>
      <c r="GWX1442" s="20"/>
      <c r="GWY1442" s="20"/>
      <c r="GWZ1442" s="20"/>
      <c r="GXA1442" s="20"/>
      <c r="GXB1442" s="20"/>
      <c r="GXC1442" s="20"/>
      <c r="GXD1442" s="20"/>
      <c r="GXE1442" s="20"/>
      <c r="GXF1442" s="20"/>
      <c r="GXG1442" s="20"/>
      <c r="GXH1442" s="20"/>
      <c r="GXI1442" s="20"/>
      <c r="GXJ1442" s="20"/>
      <c r="GXK1442" s="20"/>
      <c r="GXL1442" s="20"/>
      <c r="GXM1442" s="20"/>
      <c r="GXN1442" s="20"/>
      <c r="GXO1442" s="20"/>
      <c r="GXP1442" s="20"/>
      <c r="GXQ1442" s="20"/>
      <c r="GXR1442" s="20"/>
      <c r="GXS1442" s="20"/>
      <c r="GXT1442" s="20"/>
      <c r="GXU1442" s="20"/>
      <c r="GXV1442" s="20"/>
      <c r="GXW1442" s="20"/>
      <c r="GXX1442" s="20"/>
      <c r="GXY1442" s="20"/>
      <c r="GXZ1442" s="20"/>
      <c r="GYA1442" s="20"/>
      <c r="GYB1442" s="20"/>
      <c r="GYC1442" s="20"/>
      <c r="GYD1442" s="20"/>
      <c r="GYE1442" s="20"/>
      <c r="GYF1442" s="20"/>
      <c r="GYG1442" s="20"/>
      <c r="GYH1442" s="20"/>
      <c r="GYI1442" s="20"/>
      <c r="GYJ1442" s="20"/>
      <c r="GYK1442" s="20"/>
      <c r="GYL1442" s="20"/>
      <c r="GYM1442" s="20"/>
      <c r="GYN1442" s="20"/>
      <c r="GYO1442" s="20"/>
      <c r="GYP1442" s="20"/>
      <c r="GYQ1442" s="20"/>
      <c r="GYR1442" s="20"/>
      <c r="GYS1442" s="20"/>
      <c r="GYT1442" s="20"/>
      <c r="GYU1442" s="20"/>
      <c r="GYV1442" s="20"/>
      <c r="GYW1442" s="20"/>
      <c r="GYX1442" s="20"/>
      <c r="GYY1442" s="20"/>
      <c r="GYZ1442" s="20"/>
      <c r="GZA1442" s="20"/>
      <c r="GZB1442" s="20"/>
      <c r="GZC1442" s="20"/>
      <c r="GZD1442" s="20"/>
      <c r="GZE1442" s="20"/>
      <c r="GZF1442" s="20"/>
      <c r="GZG1442" s="20"/>
      <c r="GZH1442" s="20"/>
      <c r="GZI1442" s="20"/>
      <c r="GZJ1442" s="20"/>
      <c r="GZK1442" s="20"/>
      <c r="GZL1442" s="20"/>
      <c r="GZM1442" s="20"/>
      <c r="GZN1442" s="20"/>
      <c r="GZO1442" s="20"/>
      <c r="GZP1442" s="20"/>
      <c r="GZQ1442" s="20"/>
      <c r="GZR1442" s="20"/>
      <c r="GZS1442" s="20"/>
      <c r="GZT1442" s="20"/>
      <c r="GZU1442" s="20"/>
      <c r="GZV1442" s="20"/>
      <c r="GZW1442" s="20"/>
      <c r="GZX1442" s="20"/>
      <c r="GZY1442" s="20"/>
      <c r="GZZ1442" s="20"/>
      <c r="HAA1442" s="20"/>
      <c r="HAB1442" s="20"/>
      <c r="HAC1442" s="20"/>
      <c r="HAD1442" s="20"/>
      <c r="HAE1442" s="20"/>
      <c r="HAF1442" s="20"/>
      <c r="HAG1442" s="20"/>
      <c r="HAH1442" s="20"/>
      <c r="HAI1442" s="20"/>
      <c r="HAJ1442" s="20"/>
      <c r="HAK1442" s="20"/>
      <c r="HAL1442" s="20"/>
      <c r="HAM1442" s="20"/>
      <c r="HAN1442" s="20"/>
      <c r="HAO1442" s="20"/>
      <c r="HAP1442" s="20"/>
      <c r="HAQ1442" s="20"/>
      <c r="HAR1442" s="20"/>
      <c r="HAS1442" s="20"/>
      <c r="HAT1442" s="20"/>
      <c r="HAU1442" s="20"/>
      <c r="HAV1442" s="20"/>
      <c r="HAW1442" s="20"/>
      <c r="HAX1442" s="20"/>
      <c r="HAY1442" s="20"/>
      <c r="HAZ1442" s="20"/>
      <c r="HBA1442" s="20"/>
      <c r="HBB1442" s="20"/>
      <c r="HBC1442" s="20"/>
      <c r="HBD1442" s="20"/>
      <c r="HBE1442" s="20"/>
      <c r="HBF1442" s="20"/>
      <c r="HBG1442" s="20"/>
      <c r="HBH1442" s="20"/>
      <c r="HBI1442" s="20"/>
      <c r="HBJ1442" s="20"/>
      <c r="HBK1442" s="20"/>
      <c r="HBL1442" s="20"/>
      <c r="HBM1442" s="20"/>
      <c r="HBN1442" s="20"/>
      <c r="HBO1442" s="20"/>
      <c r="HBP1442" s="20"/>
      <c r="HBQ1442" s="20"/>
      <c r="HBR1442" s="20"/>
      <c r="HBS1442" s="20"/>
      <c r="HBT1442" s="20"/>
      <c r="HBU1442" s="20"/>
      <c r="HBV1442" s="20"/>
      <c r="HBW1442" s="20"/>
      <c r="HBX1442" s="20"/>
      <c r="HBY1442" s="20"/>
      <c r="HBZ1442" s="20"/>
      <c r="HCA1442" s="20"/>
      <c r="HCB1442" s="20"/>
      <c r="HCC1442" s="20"/>
      <c r="HCD1442" s="20"/>
      <c r="HCE1442" s="20"/>
      <c r="HCF1442" s="20"/>
      <c r="HCG1442" s="20"/>
      <c r="HCH1442" s="20"/>
      <c r="HCI1442" s="20"/>
      <c r="HCJ1442" s="20"/>
      <c r="HCK1442" s="20"/>
      <c r="HCL1442" s="20"/>
      <c r="HCM1442" s="20"/>
      <c r="HCN1442" s="20"/>
      <c r="HCO1442" s="20"/>
      <c r="HCP1442" s="20"/>
      <c r="HCQ1442" s="20"/>
      <c r="HCR1442" s="20"/>
      <c r="HCS1442" s="20"/>
      <c r="HCT1442" s="20"/>
      <c r="HCU1442" s="20"/>
      <c r="HCV1442" s="20"/>
      <c r="HCW1442" s="20"/>
      <c r="HCX1442" s="20"/>
      <c r="HCY1442" s="20"/>
      <c r="HCZ1442" s="20"/>
      <c r="HDA1442" s="20"/>
      <c r="HDB1442" s="20"/>
      <c r="HDC1442" s="20"/>
      <c r="HDD1442" s="20"/>
      <c r="HDE1442" s="20"/>
      <c r="HDF1442" s="20"/>
      <c r="HDG1442" s="20"/>
      <c r="HDH1442" s="20"/>
      <c r="HDI1442" s="20"/>
      <c r="HDJ1442" s="20"/>
      <c r="HDK1442" s="20"/>
      <c r="HDL1442" s="20"/>
      <c r="HDM1442" s="20"/>
      <c r="HDN1442" s="20"/>
      <c r="HDO1442" s="20"/>
      <c r="HDP1442" s="20"/>
      <c r="HDQ1442" s="20"/>
      <c r="HDR1442" s="20"/>
      <c r="HDS1442" s="20"/>
      <c r="HDT1442" s="20"/>
      <c r="HDU1442" s="20"/>
      <c r="HDV1442" s="20"/>
      <c r="HDW1442" s="20"/>
      <c r="HDX1442" s="20"/>
      <c r="HDY1442" s="20"/>
      <c r="HDZ1442" s="20"/>
      <c r="HEA1442" s="20"/>
      <c r="HEB1442" s="20"/>
      <c r="HEC1442" s="20"/>
      <c r="HED1442" s="20"/>
      <c r="HEE1442" s="20"/>
      <c r="HEF1442" s="20"/>
      <c r="HEG1442" s="20"/>
      <c r="HEH1442" s="20"/>
      <c r="HEI1442" s="20"/>
      <c r="HEJ1442" s="20"/>
      <c r="HEK1442" s="20"/>
      <c r="HEL1442" s="20"/>
      <c r="HEM1442" s="20"/>
      <c r="HEN1442" s="20"/>
      <c r="HEO1442" s="20"/>
      <c r="HEP1442" s="20"/>
      <c r="HEQ1442" s="20"/>
      <c r="HER1442" s="20"/>
      <c r="HES1442" s="20"/>
      <c r="HET1442" s="20"/>
      <c r="HEU1442" s="20"/>
      <c r="HEV1442" s="20"/>
      <c r="HEW1442" s="20"/>
      <c r="HEX1442" s="20"/>
      <c r="HEY1442" s="20"/>
      <c r="HEZ1442" s="20"/>
      <c r="HFA1442" s="20"/>
      <c r="HFB1442" s="20"/>
      <c r="HFC1442" s="20"/>
      <c r="HFD1442" s="20"/>
      <c r="HFE1442" s="20"/>
      <c r="HFF1442" s="20"/>
      <c r="HFG1442" s="20"/>
      <c r="HFH1442" s="20"/>
      <c r="HFI1442" s="20"/>
      <c r="HFJ1442" s="20"/>
      <c r="HFK1442" s="20"/>
      <c r="HFL1442" s="20"/>
      <c r="HFM1442" s="20"/>
      <c r="HFN1442" s="20"/>
      <c r="HFO1442" s="20"/>
      <c r="HFP1442" s="20"/>
      <c r="HFQ1442" s="20"/>
      <c r="HFR1442" s="20"/>
      <c r="HFS1442" s="20"/>
      <c r="HFT1442" s="20"/>
      <c r="HFU1442" s="20"/>
      <c r="HFV1442" s="20"/>
      <c r="HFW1442" s="20"/>
      <c r="HFX1442" s="20"/>
      <c r="HFY1442" s="20"/>
      <c r="HFZ1442" s="20"/>
      <c r="HGA1442" s="20"/>
      <c r="HGB1442" s="20"/>
      <c r="HGC1442" s="20"/>
      <c r="HGD1442" s="20"/>
      <c r="HGE1442" s="20"/>
      <c r="HGF1442" s="20"/>
      <c r="HGG1442" s="20"/>
      <c r="HGH1442" s="20"/>
      <c r="HGI1442" s="20"/>
      <c r="HGJ1442" s="20"/>
      <c r="HGK1442" s="20"/>
      <c r="HGL1442" s="20"/>
      <c r="HGM1442" s="20"/>
      <c r="HGN1442" s="20"/>
      <c r="HGO1442" s="20"/>
      <c r="HGP1442" s="20"/>
      <c r="HGQ1442" s="20"/>
      <c r="HGR1442" s="20"/>
      <c r="HGS1442" s="20"/>
      <c r="HGT1442" s="20"/>
      <c r="HGU1442" s="20"/>
      <c r="HGV1442" s="20"/>
      <c r="HGW1442" s="20"/>
      <c r="HGX1442" s="20"/>
      <c r="HGY1442" s="20"/>
      <c r="HGZ1442" s="20"/>
      <c r="HHA1442" s="20"/>
      <c r="HHB1442" s="20"/>
      <c r="HHC1442" s="20"/>
      <c r="HHD1442" s="20"/>
      <c r="HHE1442" s="20"/>
      <c r="HHF1442" s="20"/>
      <c r="HHG1442" s="20"/>
      <c r="HHH1442" s="20"/>
      <c r="HHI1442" s="20"/>
      <c r="HHJ1442" s="20"/>
      <c r="HHK1442" s="20"/>
      <c r="HHL1442" s="20"/>
      <c r="HHM1442" s="20"/>
      <c r="HHN1442" s="20"/>
      <c r="HHO1442" s="20"/>
      <c r="HHP1442" s="20"/>
      <c r="HHQ1442" s="20"/>
      <c r="HHR1442" s="20"/>
      <c r="HHS1442" s="20"/>
      <c r="HHT1442" s="20"/>
      <c r="HHU1442" s="20"/>
      <c r="HHV1442" s="20"/>
      <c r="HHW1442" s="20"/>
      <c r="HHX1442" s="20"/>
      <c r="HHY1442" s="20"/>
      <c r="HHZ1442" s="20"/>
      <c r="HIA1442" s="20"/>
      <c r="HIB1442" s="20"/>
      <c r="HIC1442" s="20"/>
      <c r="HID1442" s="20"/>
      <c r="HIE1442" s="20"/>
      <c r="HIF1442" s="20"/>
      <c r="HIG1442" s="20"/>
      <c r="HIH1442" s="20"/>
      <c r="HII1442" s="20"/>
      <c r="HIJ1442" s="20"/>
      <c r="HIK1442" s="20"/>
      <c r="HIL1442" s="20"/>
      <c r="HIM1442" s="20"/>
      <c r="HIN1442" s="20"/>
      <c r="HIO1442" s="20"/>
      <c r="HIP1442" s="20"/>
      <c r="HIQ1442" s="20"/>
      <c r="HIR1442" s="20"/>
      <c r="HIS1442" s="20"/>
      <c r="HIT1442" s="20"/>
      <c r="HIU1442" s="20"/>
      <c r="HIV1442" s="20"/>
      <c r="HIW1442" s="20"/>
      <c r="HIX1442" s="20"/>
      <c r="HIY1442" s="20"/>
      <c r="HIZ1442" s="20"/>
      <c r="HJA1442" s="20"/>
      <c r="HJB1442" s="20"/>
      <c r="HJC1442" s="20"/>
      <c r="HJD1442" s="20"/>
      <c r="HJE1442" s="20"/>
      <c r="HJF1442" s="20"/>
      <c r="HJG1442" s="20"/>
      <c r="HJH1442" s="20"/>
      <c r="HJI1442" s="20"/>
      <c r="HJJ1442" s="20"/>
      <c r="HJK1442" s="20"/>
      <c r="HJL1442" s="20"/>
      <c r="HJM1442" s="20"/>
      <c r="HJN1442" s="20"/>
      <c r="HJO1442" s="20"/>
      <c r="HJP1442" s="20"/>
      <c r="HJQ1442" s="20"/>
      <c r="HJR1442" s="20"/>
      <c r="HJS1442" s="20"/>
      <c r="HJT1442" s="20"/>
      <c r="HJU1442" s="20"/>
      <c r="HJV1442" s="20"/>
      <c r="HJW1442" s="20"/>
      <c r="HJX1442" s="20"/>
      <c r="HJY1442" s="20"/>
      <c r="HJZ1442" s="20"/>
      <c r="HKA1442" s="20"/>
      <c r="HKB1442" s="20"/>
      <c r="HKC1442" s="20"/>
      <c r="HKD1442" s="20"/>
      <c r="HKE1442" s="20"/>
      <c r="HKF1442" s="20"/>
      <c r="HKG1442" s="20"/>
      <c r="HKH1442" s="20"/>
      <c r="HKI1442" s="20"/>
      <c r="HKJ1442" s="20"/>
      <c r="HKK1442" s="20"/>
      <c r="HKL1442" s="20"/>
      <c r="HKM1442" s="20"/>
      <c r="HKN1442" s="20"/>
      <c r="HKO1442" s="20"/>
      <c r="HKP1442" s="20"/>
      <c r="HKQ1442" s="20"/>
      <c r="HKR1442" s="20"/>
      <c r="HKS1442" s="20"/>
      <c r="HKT1442" s="20"/>
      <c r="HKU1442" s="20"/>
      <c r="HKV1442" s="20"/>
      <c r="HKW1442" s="20"/>
      <c r="HKX1442" s="20"/>
      <c r="HKY1442" s="20"/>
      <c r="HKZ1442" s="20"/>
      <c r="HLA1442" s="20"/>
      <c r="HLB1442" s="20"/>
      <c r="HLC1442" s="20"/>
      <c r="HLD1442" s="20"/>
      <c r="HLE1442" s="20"/>
      <c r="HLF1442" s="20"/>
      <c r="HLG1442" s="20"/>
      <c r="HLH1442" s="20"/>
      <c r="HLI1442" s="20"/>
      <c r="HLJ1442" s="20"/>
      <c r="HLK1442" s="20"/>
      <c r="HLL1442" s="20"/>
      <c r="HLM1442" s="20"/>
      <c r="HLN1442" s="20"/>
      <c r="HLO1442" s="20"/>
      <c r="HLP1442" s="20"/>
      <c r="HLQ1442" s="20"/>
      <c r="HLR1442" s="20"/>
      <c r="HLS1442" s="20"/>
      <c r="HLT1442" s="20"/>
      <c r="HLU1442" s="20"/>
      <c r="HLV1442" s="20"/>
      <c r="HLW1442" s="20"/>
      <c r="HLX1442" s="20"/>
      <c r="HLY1442" s="20"/>
      <c r="HLZ1442" s="20"/>
      <c r="HMA1442" s="20"/>
      <c r="HMB1442" s="20"/>
      <c r="HMC1442" s="20"/>
      <c r="HMD1442" s="20"/>
      <c r="HME1442" s="20"/>
      <c r="HMF1442" s="20"/>
      <c r="HMG1442" s="20"/>
      <c r="HMH1442" s="20"/>
      <c r="HMI1442" s="20"/>
      <c r="HMJ1442" s="20"/>
      <c r="HMK1442" s="20"/>
      <c r="HML1442" s="20"/>
      <c r="HMM1442" s="20"/>
      <c r="HMN1442" s="20"/>
      <c r="HMO1442" s="20"/>
      <c r="HMP1442" s="20"/>
      <c r="HMQ1442" s="20"/>
      <c r="HMR1442" s="20"/>
      <c r="HMS1442" s="20"/>
      <c r="HMT1442" s="20"/>
      <c r="HMU1442" s="20"/>
      <c r="HMV1442" s="20"/>
      <c r="HMW1442" s="20"/>
      <c r="HMX1442" s="20"/>
      <c r="HMY1442" s="20"/>
      <c r="HMZ1442" s="20"/>
      <c r="HNA1442" s="20"/>
      <c r="HNB1442" s="20"/>
      <c r="HNC1442" s="20"/>
      <c r="HND1442" s="20"/>
      <c r="HNE1442" s="20"/>
      <c r="HNF1442" s="20"/>
      <c r="HNG1442" s="20"/>
      <c r="HNH1442" s="20"/>
      <c r="HNI1442" s="20"/>
      <c r="HNJ1442" s="20"/>
      <c r="HNK1442" s="20"/>
      <c r="HNL1442" s="20"/>
      <c r="HNM1442" s="20"/>
      <c r="HNN1442" s="20"/>
      <c r="HNO1442" s="20"/>
      <c r="HNP1442" s="20"/>
      <c r="HNQ1442" s="20"/>
      <c r="HNR1442" s="20"/>
      <c r="HNS1442" s="20"/>
      <c r="HNT1442" s="20"/>
      <c r="HNU1442" s="20"/>
      <c r="HNV1442" s="20"/>
      <c r="HNW1442" s="20"/>
      <c r="HNX1442" s="20"/>
      <c r="HNY1442" s="20"/>
      <c r="HNZ1442" s="20"/>
      <c r="HOA1442" s="20"/>
      <c r="HOB1442" s="20"/>
      <c r="HOC1442" s="20"/>
      <c r="HOD1442" s="20"/>
      <c r="HOE1442" s="20"/>
      <c r="HOF1442" s="20"/>
      <c r="HOG1442" s="20"/>
      <c r="HOH1442" s="20"/>
      <c r="HOI1442" s="20"/>
      <c r="HOJ1442" s="20"/>
      <c r="HOK1442" s="20"/>
      <c r="HOL1442" s="20"/>
      <c r="HOM1442" s="20"/>
      <c r="HON1442" s="20"/>
      <c r="HOO1442" s="20"/>
      <c r="HOP1442" s="20"/>
      <c r="HOQ1442" s="20"/>
      <c r="HOR1442" s="20"/>
      <c r="HOS1442" s="20"/>
      <c r="HOT1442" s="20"/>
      <c r="HOU1442" s="20"/>
      <c r="HOV1442" s="20"/>
      <c r="HOW1442" s="20"/>
      <c r="HOX1442" s="20"/>
      <c r="HOY1442" s="20"/>
      <c r="HOZ1442" s="20"/>
      <c r="HPA1442" s="20"/>
      <c r="HPB1442" s="20"/>
      <c r="HPC1442" s="20"/>
      <c r="HPD1442" s="20"/>
      <c r="HPE1442" s="20"/>
      <c r="HPF1442" s="20"/>
      <c r="HPG1442" s="20"/>
      <c r="HPH1442" s="20"/>
      <c r="HPI1442" s="20"/>
      <c r="HPJ1442" s="20"/>
      <c r="HPK1442" s="20"/>
      <c r="HPL1442" s="20"/>
      <c r="HPM1442" s="20"/>
      <c r="HPN1442" s="20"/>
      <c r="HPO1442" s="20"/>
      <c r="HPP1442" s="20"/>
      <c r="HPQ1442" s="20"/>
      <c r="HPR1442" s="20"/>
      <c r="HPS1442" s="20"/>
      <c r="HPT1442" s="20"/>
      <c r="HPU1442" s="20"/>
      <c r="HPV1442" s="20"/>
      <c r="HPW1442" s="20"/>
      <c r="HPX1442" s="20"/>
      <c r="HPY1442" s="20"/>
      <c r="HPZ1442" s="20"/>
      <c r="HQA1442" s="20"/>
      <c r="HQB1442" s="20"/>
      <c r="HQC1442" s="20"/>
      <c r="HQD1442" s="20"/>
      <c r="HQE1442" s="20"/>
      <c r="HQF1442" s="20"/>
      <c r="HQG1442" s="20"/>
      <c r="HQH1442" s="20"/>
      <c r="HQI1442" s="20"/>
      <c r="HQJ1442" s="20"/>
      <c r="HQK1442" s="20"/>
      <c r="HQL1442" s="20"/>
      <c r="HQM1442" s="20"/>
      <c r="HQN1442" s="20"/>
      <c r="HQO1442" s="20"/>
      <c r="HQP1442" s="20"/>
      <c r="HQQ1442" s="20"/>
      <c r="HQR1442" s="20"/>
      <c r="HQS1442" s="20"/>
      <c r="HQT1442" s="20"/>
      <c r="HQU1442" s="20"/>
      <c r="HQV1442" s="20"/>
      <c r="HQW1442" s="20"/>
      <c r="HQX1442" s="20"/>
      <c r="HQY1442" s="20"/>
      <c r="HQZ1442" s="20"/>
      <c r="HRA1442" s="20"/>
      <c r="HRB1442" s="20"/>
      <c r="HRC1442" s="20"/>
      <c r="HRD1442" s="20"/>
      <c r="HRE1442" s="20"/>
      <c r="HRF1442" s="20"/>
      <c r="HRG1442" s="20"/>
      <c r="HRH1442" s="20"/>
      <c r="HRI1442" s="20"/>
      <c r="HRJ1442" s="20"/>
      <c r="HRK1442" s="20"/>
      <c r="HRL1442" s="20"/>
      <c r="HRM1442" s="20"/>
      <c r="HRN1442" s="20"/>
      <c r="HRO1442" s="20"/>
      <c r="HRP1442" s="20"/>
      <c r="HRQ1442" s="20"/>
      <c r="HRR1442" s="20"/>
      <c r="HRS1442" s="20"/>
      <c r="HRT1442" s="20"/>
      <c r="HRU1442" s="20"/>
      <c r="HRV1442" s="20"/>
      <c r="HRW1442" s="20"/>
      <c r="HRX1442" s="20"/>
      <c r="HRY1442" s="20"/>
      <c r="HRZ1442" s="20"/>
      <c r="HSA1442" s="20"/>
      <c r="HSB1442" s="20"/>
      <c r="HSC1442" s="20"/>
      <c r="HSD1442" s="20"/>
      <c r="HSE1442" s="20"/>
      <c r="HSF1442" s="20"/>
      <c r="HSG1442" s="20"/>
      <c r="HSH1442" s="20"/>
      <c r="HSI1442" s="20"/>
      <c r="HSJ1442" s="20"/>
      <c r="HSK1442" s="20"/>
      <c r="HSL1442" s="20"/>
      <c r="HSM1442" s="20"/>
      <c r="HSN1442" s="20"/>
      <c r="HSO1442" s="20"/>
      <c r="HSP1442" s="20"/>
      <c r="HSQ1442" s="20"/>
      <c r="HSR1442" s="20"/>
      <c r="HSS1442" s="20"/>
      <c r="HST1442" s="20"/>
      <c r="HSU1442" s="20"/>
      <c r="HSV1442" s="20"/>
      <c r="HSW1442" s="20"/>
      <c r="HSX1442" s="20"/>
      <c r="HSY1442" s="20"/>
      <c r="HSZ1442" s="20"/>
      <c r="HTA1442" s="20"/>
      <c r="HTB1442" s="20"/>
      <c r="HTC1442" s="20"/>
      <c r="HTD1442" s="20"/>
      <c r="HTE1442" s="20"/>
      <c r="HTF1442" s="20"/>
      <c r="HTG1442" s="20"/>
      <c r="HTH1442" s="20"/>
      <c r="HTI1442" s="20"/>
      <c r="HTJ1442" s="20"/>
      <c r="HTK1442" s="20"/>
      <c r="HTL1442" s="20"/>
      <c r="HTM1442" s="20"/>
      <c r="HTN1442" s="20"/>
      <c r="HTO1442" s="20"/>
      <c r="HTP1442" s="20"/>
      <c r="HTQ1442" s="20"/>
      <c r="HTR1442" s="20"/>
      <c r="HTS1442" s="20"/>
      <c r="HTT1442" s="20"/>
      <c r="HTU1442" s="20"/>
      <c r="HTV1442" s="20"/>
      <c r="HTW1442" s="20"/>
      <c r="HTX1442" s="20"/>
      <c r="HTY1442" s="20"/>
      <c r="HTZ1442" s="20"/>
      <c r="HUA1442" s="20"/>
      <c r="HUB1442" s="20"/>
      <c r="HUC1442" s="20"/>
      <c r="HUD1442" s="20"/>
      <c r="HUE1442" s="20"/>
      <c r="HUF1442" s="20"/>
      <c r="HUG1442" s="20"/>
      <c r="HUH1442" s="20"/>
      <c r="HUI1442" s="20"/>
      <c r="HUJ1442" s="20"/>
      <c r="HUK1442" s="20"/>
      <c r="HUL1442" s="20"/>
      <c r="HUM1442" s="20"/>
      <c r="HUN1442" s="20"/>
      <c r="HUO1442" s="20"/>
      <c r="HUP1442" s="20"/>
      <c r="HUQ1442" s="20"/>
      <c r="HUR1442" s="20"/>
      <c r="HUS1442" s="20"/>
      <c r="HUT1442" s="20"/>
      <c r="HUU1442" s="20"/>
      <c r="HUV1442" s="20"/>
      <c r="HUW1442" s="20"/>
      <c r="HUX1442" s="20"/>
      <c r="HUY1442" s="20"/>
      <c r="HUZ1442" s="20"/>
      <c r="HVA1442" s="20"/>
      <c r="HVB1442" s="20"/>
      <c r="HVC1442" s="20"/>
      <c r="HVD1442" s="20"/>
      <c r="HVE1442" s="20"/>
      <c r="HVF1442" s="20"/>
      <c r="HVG1442" s="20"/>
      <c r="HVH1442" s="20"/>
      <c r="HVI1442" s="20"/>
      <c r="HVJ1442" s="20"/>
      <c r="HVK1442" s="20"/>
      <c r="HVL1442" s="20"/>
      <c r="HVM1442" s="20"/>
      <c r="HVN1442" s="20"/>
      <c r="HVO1442" s="20"/>
      <c r="HVP1442" s="20"/>
      <c r="HVQ1442" s="20"/>
      <c r="HVR1442" s="20"/>
      <c r="HVS1442" s="20"/>
      <c r="HVT1442" s="20"/>
      <c r="HVU1442" s="20"/>
      <c r="HVV1442" s="20"/>
      <c r="HVW1442" s="20"/>
      <c r="HVX1442" s="20"/>
      <c r="HVY1442" s="20"/>
      <c r="HVZ1442" s="20"/>
      <c r="HWA1442" s="20"/>
      <c r="HWB1442" s="20"/>
      <c r="HWC1442" s="20"/>
      <c r="HWD1442" s="20"/>
      <c r="HWE1442" s="20"/>
      <c r="HWF1442" s="20"/>
      <c r="HWG1442" s="20"/>
      <c r="HWH1442" s="20"/>
      <c r="HWI1442" s="20"/>
      <c r="HWJ1442" s="20"/>
      <c r="HWK1442" s="20"/>
      <c r="HWL1442" s="20"/>
      <c r="HWM1442" s="20"/>
      <c r="HWN1442" s="20"/>
      <c r="HWO1442" s="20"/>
      <c r="HWP1442" s="20"/>
      <c r="HWQ1442" s="20"/>
      <c r="HWR1442" s="20"/>
      <c r="HWS1442" s="20"/>
      <c r="HWT1442" s="20"/>
      <c r="HWU1442" s="20"/>
      <c r="HWV1442" s="20"/>
      <c r="HWW1442" s="20"/>
      <c r="HWX1442" s="20"/>
      <c r="HWY1442" s="20"/>
      <c r="HWZ1442" s="20"/>
      <c r="HXA1442" s="20"/>
      <c r="HXB1442" s="20"/>
      <c r="HXC1442" s="20"/>
      <c r="HXD1442" s="20"/>
      <c r="HXE1442" s="20"/>
      <c r="HXF1442" s="20"/>
      <c r="HXG1442" s="20"/>
      <c r="HXH1442" s="20"/>
      <c r="HXI1442" s="20"/>
      <c r="HXJ1442" s="20"/>
      <c r="HXK1442" s="20"/>
      <c r="HXL1442" s="20"/>
      <c r="HXM1442" s="20"/>
      <c r="HXN1442" s="20"/>
      <c r="HXO1442" s="20"/>
      <c r="HXP1442" s="20"/>
      <c r="HXQ1442" s="20"/>
      <c r="HXR1442" s="20"/>
      <c r="HXS1442" s="20"/>
      <c r="HXT1442" s="20"/>
      <c r="HXU1442" s="20"/>
      <c r="HXV1442" s="20"/>
      <c r="HXW1442" s="20"/>
      <c r="HXX1442" s="20"/>
      <c r="HXY1442" s="20"/>
      <c r="HXZ1442" s="20"/>
      <c r="HYA1442" s="20"/>
      <c r="HYB1442" s="20"/>
      <c r="HYC1442" s="20"/>
      <c r="HYD1442" s="20"/>
      <c r="HYE1442" s="20"/>
      <c r="HYF1442" s="20"/>
      <c r="HYG1442" s="20"/>
      <c r="HYH1442" s="20"/>
      <c r="HYI1442" s="20"/>
      <c r="HYJ1442" s="20"/>
      <c r="HYK1442" s="20"/>
      <c r="HYL1442" s="20"/>
      <c r="HYM1442" s="20"/>
      <c r="HYN1442" s="20"/>
      <c r="HYO1442" s="20"/>
      <c r="HYP1442" s="20"/>
      <c r="HYQ1442" s="20"/>
      <c r="HYR1442" s="20"/>
      <c r="HYS1442" s="20"/>
      <c r="HYT1442" s="20"/>
      <c r="HYU1442" s="20"/>
      <c r="HYV1442" s="20"/>
      <c r="HYW1442" s="20"/>
      <c r="HYX1442" s="20"/>
      <c r="HYY1442" s="20"/>
      <c r="HYZ1442" s="20"/>
      <c r="HZA1442" s="20"/>
      <c r="HZB1442" s="20"/>
      <c r="HZC1442" s="20"/>
      <c r="HZD1442" s="20"/>
      <c r="HZE1442" s="20"/>
      <c r="HZF1442" s="20"/>
      <c r="HZG1442" s="20"/>
      <c r="HZH1442" s="20"/>
      <c r="HZI1442" s="20"/>
      <c r="HZJ1442" s="20"/>
      <c r="HZK1442" s="20"/>
      <c r="HZL1442" s="20"/>
      <c r="HZM1442" s="20"/>
      <c r="HZN1442" s="20"/>
      <c r="HZO1442" s="20"/>
      <c r="HZP1442" s="20"/>
      <c r="HZQ1442" s="20"/>
      <c r="HZR1442" s="20"/>
      <c r="HZS1442" s="20"/>
      <c r="HZT1442" s="20"/>
      <c r="HZU1442" s="20"/>
      <c r="HZV1442" s="20"/>
      <c r="HZW1442" s="20"/>
      <c r="HZX1442" s="20"/>
      <c r="HZY1442" s="20"/>
      <c r="HZZ1442" s="20"/>
      <c r="IAA1442" s="20"/>
      <c r="IAB1442" s="20"/>
      <c r="IAC1442" s="20"/>
      <c r="IAD1442" s="20"/>
      <c r="IAE1442" s="20"/>
      <c r="IAF1442" s="20"/>
      <c r="IAG1442" s="20"/>
      <c r="IAH1442" s="20"/>
      <c r="IAI1442" s="20"/>
      <c r="IAJ1442" s="20"/>
      <c r="IAK1442" s="20"/>
      <c r="IAL1442" s="20"/>
      <c r="IAM1442" s="20"/>
      <c r="IAN1442" s="20"/>
      <c r="IAO1442" s="20"/>
      <c r="IAP1442" s="20"/>
      <c r="IAQ1442" s="20"/>
      <c r="IAR1442" s="20"/>
      <c r="IAS1442" s="20"/>
      <c r="IAT1442" s="20"/>
      <c r="IAU1442" s="20"/>
      <c r="IAV1442" s="20"/>
      <c r="IAW1442" s="20"/>
      <c r="IAX1442" s="20"/>
      <c r="IAY1442" s="20"/>
      <c r="IAZ1442" s="20"/>
      <c r="IBA1442" s="20"/>
      <c r="IBB1442" s="20"/>
      <c r="IBC1442" s="20"/>
      <c r="IBD1442" s="20"/>
      <c r="IBE1442" s="20"/>
      <c r="IBF1442" s="20"/>
      <c r="IBG1442" s="20"/>
      <c r="IBH1442" s="20"/>
      <c r="IBI1442" s="20"/>
      <c r="IBJ1442" s="20"/>
      <c r="IBK1442" s="20"/>
      <c r="IBL1442" s="20"/>
      <c r="IBM1442" s="20"/>
      <c r="IBN1442" s="20"/>
      <c r="IBO1442" s="20"/>
      <c r="IBP1442" s="20"/>
      <c r="IBQ1442" s="20"/>
      <c r="IBR1442" s="20"/>
      <c r="IBS1442" s="20"/>
      <c r="IBT1442" s="20"/>
      <c r="IBU1442" s="20"/>
      <c r="IBV1442" s="20"/>
      <c r="IBW1442" s="20"/>
      <c r="IBX1442" s="20"/>
      <c r="IBY1442" s="20"/>
      <c r="IBZ1442" s="20"/>
      <c r="ICA1442" s="20"/>
      <c r="ICB1442" s="20"/>
      <c r="ICC1442" s="20"/>
      <c r="ICD1442" s="20"/>
      <c r="ICE1442" s="20"/>
      <c r="ICF1442" s="20"/>
      <c r="ICG1442" s="20"/>
      <c r="ICH1442" s="20"/>
      <c r="ICI1442" s="20"/>
      <c r="ICJ1442" s="20"/>
      <c r="ICK1442" s="20"/>
      <c r="ICL1442" s="20"/>
      <c r="ICM1442" s="20"/>
      <c r="ICN1442" s="20"/>
      <c r="ICO1442" s="20"/>
      <c r="ICP1442" s="20"/>
      <c r="ICQ1442" s="20"/>
      <c r="ICR1442" s="20"/>
      <c r="ICS1442" s="20"/>
      <c r="ICT1442" s="20"/>
      <c r="ICU1442" s="20"/>
      <c r="ICV1442" s="20"/>
      <c r="ICW1442" s="20"/>
      <c r="ICX1442" s="20"/>
      <c r="ICY1442" s="20"/>
      <c r="ICZ1442" s="20"/>
      <c r="IDA1442" s="20"/>
      <c r="IDB1442" s="20"/>
      <c r="IDC1442" s="20"/>
      <c r="IDD1442" s="20"/>
      <c r="IDE1442" s="20"/>
      <c r="IDF1442" s="20"/>
      <c r="IDG1442" s="20"/>
      <c r="IDH1442" s="20"/>
      <c r="IDI1442" s="20"/>
      <c r="IDJ1442" s="20"/>
      <c r="IDK1442" s="20"/>
      <c r="IDL1442" s="20"/>
      <c r="IDM1442" s="20"/>
      <c r="IDN1442" s="20"/>
      <c r="IDO1442" s="20"/>
      <c r="IDP1442" s="20"/>
      <c r="IDQ1442" s="20"/>
      <c r="IDR1442" s="20"/>
      <c r="IDS1442" s="20"/>
      <c r="IDT1442" s="20"/>
      <c r="IDU1442" s="20"/>
      <c r="IDV1442" s="20"/>
      <c r="IDW1442" s="20"/>
      <c r="IDX1442" s="20"/>
      <c r="IDY1442" s="20"/>
      <c r="IDZ1442" s="20"/>
      <c r="IEA1442" s="20"/>
      <c r="IEB1442" s="20"/>
      <c r="IEC1442" s="20"/>
      <c r="IED1442" s="20"/>
      <c r="IEE1442" s="20"/>
      <c r="IEF1442" s="20"/>
      <c r="IEG1442" s="20"/>
      <c r="IEH1442" s="20"/>
      <c r="IEI1442" s="20"/>
      <c r="IEJ1442" s="20"/>
      <c r="IEK1442" s="20"/>
      <c r="IEL1442" s="20"/>
      <c r="IEM1442" s="20"/>
      <c r="IEN1442" s="20"/>
      <c r="IEO1442" s="20"/>
      <c r="IEP1442" s="20"/>
      <c r="IEQ1442" s="20"/>
      <c r="IER1442" s="20"/>
      <c r="IES1442" s="20"/>
      <c r="IET1442" s="20"/>
      <c r="IEU1442" s="20"/>
      <c r="IEV1442" s="20"/>
      <c r="IEW1442" s="20"/>
      <c r="IEX1442" s="20"/>
      <c r="IEY1442" s="20"/>
      <c r="IEZ1442" s="20"/>
      <c r="IFA1442" s="20"/>
      <c r="IFB1442" s="20"/>
      <c r="IFC1442" s="20"/>
      <c r="IFD1442" s="20"/>
      <c r="IFE1442" s="20"/>
      <c r="IFF1442" s="20"/>
      <c r="IFG1442" s="20"/>
      <c r="IFH1442" s="20"/>
      <c r="IFI1442" s="20"/>
      <c r="IFJ1442" s="20"/>
      <c r="IFK1442" s="20"/>
      <c r="IFL1442" s="20"/>
      <c r="IFM1442" s="20"/>
      <c r="IFN1442" s="20"/>
      <c r="IFO1442" s="20"/>
      <c r="IFP1442" s="20"/>
      <c r="IFQ1442" s="20"/>
      <c r="IFR1442" s="20"/>
      <c r="IFS1442" s="20"/>
      <c r="IFT1442" s="20"/>
      <c r="IFU1442" s="20"/>
      <c r="IFV1442" s="20"/>
      <c r="IFW1442" s="20"/>
      <c r="IFX1442" s="20"/>
      <c r="IFY1442" s="20"/>
      <c r="IFZ1442" s="20"/>
      <c r="IGA1442" s="20"/>
      <c r="IGB1442" s="20"/>
      <c r="IGC1442" s="20"/>
      <c r="IGD1442" s="20"/>
      <c r="IGE1442" s="20"/>
      <c r="IGF1442" s="20"/>
      <c r="IGG1442" s="20"/>
      <c r="IGH1442" s="20"/>
      <c r="IGI1442" s="20"/>
      <c r="IGJ1442" s="20"/>
      <c r="IGK1442" s="20"/>
      <c r="IGL1442" s="20"/>
      <c r="IGM1442" s="20"/>
      <c r="IGN1442" s="20"/>
      <c r="IGO1442" s="20"/>
      <c r="IGP1442" s="20"/>
      <c r="IGQ1442" s="20"/>
      <c r="IGR1442" s="20"/>
      <c r="IGS1442" s="20"/>
      <c r="IGT1442" s="20"/>
      <c r="IGU1442" s="20"/>
      <c r="IGV1442" s="20"/>
      <c r="IGW1442" s="20"/>
      <c r="IGX1442" s="20"/>
      <c r="IGY1442" s="20"/>
      <c r="IGZ1442" s="20"/>
      <c r="IHA1442" s="20"/>
      <c r="IHB1442" s="20"/>
      <c r="IHC1442" s="20"/>
      <c r="IHD1442" s="20"/>
      <c r="IHE1442" s="20"/>
      <c r="IHF1442" s="20"/>
      <c r="IHG1442" s="20"/>
      <c r="IHH1442" s="20"/>
      <c r="IHI1442" s="20"/>
      <c r="IHJ1442" s="20"/>
      <c r="IHK1442" s="20"/>
      <c r="IHL1442" s="20"/>
      <c r="IHM1442" s="20"/>
      <c r="IHN1442" s="20"/>
      <c r="IHO1442" s="20"/>
      <c r="IHP1442" s="20"/>
      <c r="IHQ1442" s="20"/>
      <c r="IHR1442" s="20"/>
      <c r="IHS1442" s="20"/>
      <c r="IHT1442" s="20"/>
      <c r="IHU1442" s="20"/>
      <c r="IHV1442" s="20"/>
      <c r="IHW1442" s="20"/>
      <c r="IHX1442" s="20"/>
      <c r="IHY1442" s="20"/>
      <c r="IHZ1442" s="20"/>
      <c r="IIA1442" s="20"/>
      <c r="IIB1442" s="20"/>
      <c r="IIC1442" s="20"/>
      <c r="IID1442" s="20"/>
      <c r="IIE1442" s="20"/>
      <c r="IIF1442" s="20"/>
      <c r="IIG1442" s="20"/>
      <c r="IIH1442" s="20"/>
      <c r="III1442" s="20"/>
      <c r="IIJ1442" s="20"/>
      <c r="IIK1442" s="20"/>
      <c r="IIL1442" s="20"/>
      <c r="IIM1442" s="20"/>
      <c r="IIN1442" s="20"/>
      <c r="IIO1442" s="20"/>
      <c r="IIP1442" s="20"/>
      <c r="IIQ1442" s="20"/>
      <c r="IIR1442" s="20"/>
      <c r="IIS1442" s="20"/>
      <c r="IIT1442" s="20"/>
      <c r="IIU1442" s="20"/>
      <c r="IIV1442" s="20"/>
      <c r="IIW1442" s="20"/>
      <c r="IIX1442" s="20"/>
      <c r="IIY1442" s="20"/>
      <c r="IIZ1442" s="20"/>
      <c r="IJA1442" s="20"/>
      <c r="IJB1442" s="20"/>
      <c r="IJC1442" s="20"/>
      <c r="IJD1442" s="20"/>
      <c r="IJE1442" s="20"/>
      <c r="IJF1442" s="20"/>
      <c r="IJG1442" s="20"/>
      <c r="IJH1442" s="20"/>
      <c r="IJI1442" s="20"/>
      <c r="IJJ1442" s="20"/>
      <c r="IJK1442" s="20"/>
      <c r="IJL1442" s="20"/>
      <c r="IJM1442" s="20"/>
      <c r="IJN1442" s="20"/>
      <c r="IJO1442" s="20"/>
      <c r="IJP1442" s="20"/>
      <c r="IJQ1442" s="20"/>
      <c r="IJR1442" s="20"/>
      <c r="IJS1442" s="20"/>
      <c r="IJT1442" s="20"/>
      <c r="IJU1442" s="20"/>
      <c r="IJV1442" s="20"/>
      <c r="IJW1442" s="20"/>
      <c r="IJX1442" s="20"/>
      <c r="IJY1442" s="20"/>
      <c r="IJZ1442" s="20"/>
      <c r="IKA1442" s="20"/>
      <c r="IKB1442" s="20"/>
      <c r="IKC1442" s="20"/>
      <c r="IKD1442" s="20"/>
      <c r="IKE1442" s="20"/>
      <c r="IKF1442" s="20"/>
      <c r="IKG1442" s="20"/>
      <c r="IKH1442" s="20"/>
      <c r="IKI1442" s="20"/>
      <c r="IKJ1442" s="20"/>
      <c r="IKK1442" s="20"/>
      <c r="IKL1442" s="20"/>
      <c r="IKM1442" s="20"/>
      <c r="IKN1442" s="20"/>
      <c r="IKO1442" s="20"/>
      <c r="IKP1442" s="20"/>
      <c r="IKQ1442" s="20"/>
      <c r="IKR1442" s="20"/>
      <c r="IKS1442" s="20"/>
      <c r="IKT1442" s="20"/>
      <c r="IKU1442" s="20"/>
      <c r="IKV1442" s="20"/>
      <c r="IKW1442" s="20"/>
      <c r="IKX1442" s="20"/>
      <c r="IKY1442" s="20"/>
      <c r="IKZ1442" s="20"/>
      <c r="ILA1442" s="20"/>
      <c r="ILB1442" s="20"/>
      <c r="ILC1442" s="20"/>
      <c r="ILD1442" s="20"/>
      <c r="ILE1442" s="20"/>
      <c r="ILF1442" s="20"/>
      <c r="ILG1442" s="20"/>
      <c r="ILH1442" s="20"/>
      <c r="ILI1442" s="20"/>
      <c r="ILJ1442" s="20"/>
      <c r="ILK1442" s="20"/>
      <c r="ILL1442" s="20"/>
      <c r="ILM1442" s="20"/>
      <c r="ILN1442" s="20"/>
      <c r="ILO1442" s="20"/>
      <c r="ILP1442" s="20"/>
      <c r="ILQ1442" s="20"/>
      <c r="ILR1442" s="20"/>
      <c r="ILS1442" s="20"/>
      <c r="ILT1442" s="20"/>
      <c r="ILU1442" s="20"/>
      <c r="ILV1442" s="20"/>
      <c r="ILW1442" s="20"/>
      <c r="ILX1442" s="20"/>
      <c r="ILY1442" s="20"/>
      <c r="ILZ1442" s="20"/>
      <c r="IMA1442" s="20"/>
      <c r="IMB1442" s="20"/>
      <c r="IMC1442" s="20"/>
      <c r="IMD1442" s="20"/>
      <c r="IME1442" s="20"/>
      <c r="IMF1442" s="20"/>
      <c r="IMG1442" s="20"/>
      <c r="IMH1442" s="20"/>
      <c r="IMI1442" s="20"/>
      <c r="IMJ1442" s="20"/>
      <c r="IMK1442" s="20"/>
      <c r="IML1442" s="20"/>
      <c r="IMM1442" s="20"/>
      <c r="IMN1442" s="20"/>
      <c r="IMO1442" s="20"/>
      <c r="IMP1442" s="20"/>
      <c r="IMQ1442" s="20"/>
      <c r="IMR1442" s="20"/>
      <c r="IMS1442" s="20"/>
      <c r="IMT1442" s="20"/>
      <c r="IMU1442" s="20"/>
      <c r="IMV1442" s="20"/>
      <c r="IMW1442" s="20"/>
      <c r="IMX1442" s="20"/>
      <c r="IMY1442" s="20"/>
      <c r="IMZ1442" s="20"/>
      <c r="INA1442" s="20"/>
      <c r="INB1442" s="20"/>
      <c r="INC1442" s="20"/>
      <c r="IND1442" s="20"/>
      <c r="INE1442" s="20"/>
      <c r="INF1442" s="20"/>
      <c r="ING1442" s="20"/>
      <c r="INH1442" s="20"/>
      <c r="INI1442" s="20"/>
      <c r="INJ1442" s="20"/>
      <c r="INK1442" s="20"/>
      <c r="INL1442" s="20"/>
      <c r="INM1442" s="20"/>
      <c r="INN1442" s="20"/>
      <c r="INO1442" s="20"/>
      <c r="INP1442" s="20"/>
      <c r="INQ1442" s="20"/>
      <c r="INR1442" s="20"/>
      <c r="INS1442" s="20"/>
      <c r="INT1442" s="20"/>
      <c r="INU1442" s="20"/>
      <c r="INV1442" s="20"/>
      <c r="INW1442" s="20"/>
      <c r="INX1442" s="20"/>
      <c r="INY1442" s="20"/>
      <c r="INZ1442" s="20"/>
      <c r="IOA1442" s="20"/>
      <c r="IOB1442" s="20"/>
      <c r="IOC1442" s="20"/>
      <c r="IOD1442" s="20"/>
      <c r="IOE1442" s="20"/>
      <c r="IOF1442" s="20"/>
      <c r="IOG1442" s="20"/>
      <c r="IOH1442" s="20"/>
      <c r="IOI1442" s="20"/>
      <c r="IOJ1442" s="20"/>
      <c r="IOK1442" s="20"/>
      <c r="IOL1442" s="20"/>
      <c r="IOM1442" s="20"/>
      <c r="ION1442" s="20"/>
      <c r="IOO1442" s="20"/>
      <c r="IOP1442" s="20"/>
      <c r="IOQ1442" s="20"/>
      <c r="IOR1442" s="20"/>
      <c r="IOS1442" s="20"/>
      <c r="IOT1442" s="20"/>
      <c r="IOU1442" s="20"/>
      <c r="IOV1442" s="20"/>
      <c r="IOW1442" s="20"/>
      <c r="IOX1442" s="20"/>
      <c r="IOY1442" s="20"/>
      <c r="IOZ1442" s="20"/>
      <c r="IPA1442" s="20"/>
      <c r="IPB1442" s="20"/>
      <c r="IPC1442" s="20"/>
      <c r="IPD1442" s="20"/>
      <c r="IPE1442" s="20"/>
      <c r="IPF1442" s="20"/>
      <c r="IPG1442" s="20"/>
      <c r="IPH1442" s="20"/>
      <c r="IPI1442" s="20"/>
      <c r="IPJ1442" s="20"/>
      <c r="IPK1442" s="20"/>
      <c r="IPL1442" s="20"/>
      <c r="IPM1442" s="20"/>
      <c r="IPN1442" s="20"/>
      <c r="IPO1442" s="20"/>
      <c r="IPP1442" s="20"/>
      <c r="IPQ1442" s="20"/>
      <c r="IPR1442" s="20"/>
      <c r="IPS1442" s="20"/>
      <c r="IPT1442" s="20"/>
      <c r="IPU1442" s="20"/>
      <c r="IPV1442" s="20"/>
      <c r="IPW1442" s="20"/>
      <c r="IPX1442" s="20"/>
      <c r="IPY1442" s="20"/>
      <c r="IPZ1442" s="20"/>
      <c r="IQA1442" s="20"/>
      <c r="IQB1442" s="20"/>
      <c r="IQC1442" s="20"/>
      <c r="IQD1442" s="20"/>
      <c r="IQE1442" s="20"/>
      <c r="IQF1442" s="20"/>
      <c r="IQG1442" s="20"/>
      <c r="IQH1442" s="20"/>
      <c r="IQI1442" s="20"/>
      <c r="IQJ1442" s="20"/>
      <c r="IQK1442" s="20"/>
      <c r="IQL1442" s="20"/>
      <c r="IQM1442" s="20"/>
      <c r="IQN1442" s="20"/>
      <c r="IQO1442" s="20"/>
      <c r="IQP1442" s="20"/>
      <c r="IQQ1442" s="20"/>
      <c r="IQR1442" s="20"/>
      <c r="IQS1442" s="20"/>
      <c r="IQT1442" s="20"/>
      <c r="IQU1442" s="20"/>
      <c r="IQV1442" s="20"/>
      <c r="IQW1442" s="20"/>
      <c r="IQX1442" s="20"/>
      <c r="IQY1442" s="20"/>
      <c r="IQZ1442" s="20"/>
      <c r="IRA1442" s="20"/>
      <c r="IRB1442" s="20"/>
      <c r="IRC1442" s="20"/>
      <c r="IRD1442" s="20"/>
      <c r="IRE1442" s="20"/>
      <c r="IRF1442" s="20"/>
      <c r="IRG1442" s="20"/>
      <c r="IRH1442" s="20"/>
      <c r="IRI1442" s="20"/>
      <c r="IRJ1442" s="20"/>
      <c r="IRK1442" s="20"/>
      <c r="IRL1442" s="20"/>
      <c r="IRM1442" s="20"/>
      <c r="IRN1442" s="20"/>
      <c r="IRO1442" s="20"/>
      <c r="IRP1442" s="20"/>
      <c r="IRQ1442" s="20"/>
      <c r="IRR1442" s="20"/>
      <c r="IRS1442" s="20"/>
      <c r="IRT1442" s="20"/>
      <c r="IRU1442" s="20"/>
      <c r="IRV1442" s="20"/>
      <c r="IRW1442" s="20"/>
      <c r="IRX1442" s="20"/>
      <c r="IRY1442" s="20"/>
      <c r="IRZ1442" s="20"/>
      <c r="ISA1442" s="20"/>
      <c r="ISB1442" s="20"/>
      <c r="ISC1442" s="20"/>
      <c r="ISD1442" s="20"/>
      <c r="ISE1442" s="20"/>
      <c r="ISF1442" s="20"/>
      <c r="ISG1442" s="20"/>
      <c r="ISH1442" s="20"/>
      <c r="ISI1442" s="20"/>
      <c r="ISJ1442" s="20"/>
      <c r="ISK1442" s="20"/>
      <c r="ISL1442" s="20"/>
      <c r="ISM1442" s="20"/>
      <c r="ISN1442" s="20"/>
      <c r="ISO1442" s="20"/>
      <c r="ISP1442" s="20"/>
      <c r="ISQ1442" s="20"/>
      <c r="ISR1442" s="20"/>
      <c r="ISS1442" s="20"/>
      <c r="IST1442" s="20"/>
      <c r="ISU1442" s="20"/>
      <c r="ISV1442" s="20"/>
      <c r="ISW1442" s="20"/>
      <c r="ISX1442" s="20"/>
      <c r="ISY1442" s="20"/>
      <c r="ISZ1442" s="20"/>
      <c r="ITA1442" s="20"/>
      <c r="ITB1442" s="20"/>
      <c r="ITC1442" s="20"/>
      <c r="ITD1442" s="20"/>
      <c r="ITE1442" s="20"/>
      <c r="ITF1442" s="20"/>
      <c r="ITG1442" s="20"/>
      <c r="ITH1442" s="20"/>
      <c r="ITI1442" s="20"/>
      <c r="ITJ1442" s="20"/>
      <c r="ITK1442" s="20"/>
      <c r="ITL1442" s="20"/>
      <c r="ITM1442" s="20"/>
      <c r="ITN1442" s="20"/>
      <c r="ITO1442" s="20"/>
      <c r="ITP1442" s="20"/>
      <c r="ITQ1442" s="20"/>
      <c r="ITR1442" s="20"/>
      <c r="ITS1442" s="20"/>
      <c r="ITT1442" s="20"/>
      <c r="ITU1442" s="20"/>
      <c r="ITV1442" s="20"/>
      <c r="ITW1442" s="20"/>
      <c r="ITX1442" s="20"/>
      <c r="ITY1442" s="20"/>
      <c r="ITZ1442" s="20"/>
      <c r="IUA1442" s="20"/>
      <c r="IUB1442" s="20"/>
      <c r="IUC1442" s="20"/>
      <c r="IUD1442" s="20"/>
      <c r="IUE1442" s="20"/>
      <c r="IUF1442" s="20"/>
      <c r="IUG1442" s="20"/>
      <c r="IUH1442" s="20"/>
      <c r="IUI1442" s="20"/>
      <c r="IUJ1442" s="20"/>
      <c r="IUK1442" s="20"/>
      <c r="IUL1442" s="20"/>
      <c r="IUM1442" s="20"/>
      <c r="IUN1442" s="20"/>
      <c r="IUO1442" s="20"/>
      <c r="IUP1442" s="20"/>
      <c r="IUQ1442" s="20"/>
      <c r="IUR1442" s="20"/>
      <c r="IUS1442" s="20"/>
      <c r="IUT1442" s="20"/>
      <c r="IUU1442" s="20"/>
      <c r="IUV1442" s="20"/>
      <c r="IUW1442" s="20"/>
      <c r="IUX1442" s="20"/>
      <c r="IUY1442" s="20"/>
      <c r="IUZ1442" s="20"/>
      <c r="IVA1442" s="20"/>
      <c r="IVB1442" s="20"/>
      <c r="IVC1442" s="20"/>
      <c r="IVD1442" s="20"/>
      <c r="IVE1442" s="20"/>
      <c r="IVF1442" s="20"/>
      <c r="IVG1442" s="20"/>
      <c r="IVH1442" s="20"/>
      <c r="IVI1442" s="20"/>
      <c r="IVJ1442" s="20"/>
      <c r="IVK1442" s="20"/>
      <c r="IVL1442" s="20"/>
      <c r="IVM1442" s="20"/>
      <c r="IVN1442" s="20"/>
      <c r="IVO1442" s="20"/>
      <c r="IVP1442" s="20"/>
      <c r="IVQ1442" s="20"/>
      <c r="IVR1442" s="20"/>
      <c r="IVS1442" s="20"/>
      <c r="IVT1442" s="20"/>
      <c r="IVU1442" s="20"/>
      <c r="IVV1442" s="20"/>
      <c r="IVW1442" s="20"/>
      <c r="IVX1442" s="20"/>
      <c r="IVY1442" s="20"/>
      <c r="IVZ1442" s="20"/>
      <c r="IWA1442" s="20"/>
      <c r="IWB1442" s="20"/>
      <c r="IWC1442" s="20"/>
      <c r="IWD1442" s="20"/>
      <c r="IWE1442" s="20"/>
      <c r="IWF1442" s="20"/>
      <c r="IWG1442" s="20"/>
      <c r="IWH1442" s="20"/>
      <c r="IWI1442" s="20"/>
      <c r="IWJ1442" s="20"/>
      <c r="IWK1442" s="20"/>
      <c r="IWL1442" s="20"/>
      <c r="IWM1442" s="20"/>
      <c r="IWN1442" s="20"/>
      <c r="IWO1442" s="20"/>
      <c r="IWP1442" s="20"/>
      <c r="IWQ1442" s="20"/>
      <c r="IWR1442" s="20"/>
      <c r="IWS1442" s="20"/>
      <c r="IWT1442" s="20"/>
      <c r="IWU1442" s="20"/>
      <c r="IWV1442" s="20"/>
      <c r="IWW1442" s="20"/>
      <c r="IWX1442" s="20"/>
      <c r="IWY1442" s="20"/>
      <c r="IWZ1442" s="20"/>
      <c r="IXA1442" s="20"/>
      <c r="IXB1442" s="20"/>
      <c r="IXC1442" s="20"/>
      <c r="IXD1442" s="20"/>
      <c r="IXE1442" s="20"/>
      <c r="IXF1442" s="20"/>
      <c r="IXG1442" s="20"/>
      <c r="IXH1442" s="20"/>
      <c r="IXI1442" s="20"/>
      <c r="IXJ1442" s="20"/>
      <c r="IXK1442" s="20"/>
      <c r="IXL1442" s="20"/>
      <c r="IXM1442" s="20"/>
      <c r="IXN1442" s="20"/>
      <c r="IXO1442" s="20"/>
      <c r="IXP1442" s="20"/>
      <c r="IXQ1442" s="20"/>
      <c r="IXR1442" s="20"/>
      <c r="IXS1442" s="20"/>
      <c r="IXT1442" s="20"/>
      <c r="IXU1442" s="20"/>
      <c r="IXV1442" s="20"/>
      <c r="IXW1442" s="20"/>
      <c r="IXX1442" s="20"/>
      <c r="IXY1442" s="20"/>
      <c r="IXZ1442" s="20"/>
      <c r="IYA1442" s="20"/>
      <c r="IYB1442" s="20"/>
      <c r="IYC1442" s="20"/>
      <c r="IYD1442" s="20"/>
      <c r="IYE1442" s="20"/>
      <c r="IYF1442" s="20"/>
      <c r="IYG1442" s="20"/>
      <c r="IYH1442" s="20"/>
      <c r="IYI1442" s="20"/>
      <c r="IYJ1442" s="20"/>
      <c r="IYK1442" s="20"/>
      <c r="IYL1442" s="20"/>
      <c r="IYM1442" s="20"/>
      <c r="IYN1442" s="20"/>
      <c r="IYO1442" s="20"/>
      <c r="IYP1442" s="20"/>
      <c r="IYQ1442" s="20"/>
      <c r="IYR1442" s="20"/>
      <c r="IYS1442" s="20"/>
      <c r="IYT1442" s="20"/>
      <c r="IYU1442" s="20"/>
      <c r="IYV1442" s="20"/>
      <c r="IYW1442" s="20"/>
      <c r="IYX1442" s="20"/>
      <c r="IYY1442" s="20"/>
      <c r="IYZ1442" s="20"/>
      <c r="IZA1442" s="20"/>
      <c r="IZB1442" s="20"/>
      <c r="IZC1442" s="20"/>
      <c r="IZD1442" s="20"/>
      <c r="IZE1442" s="20"/>
      <c r="IZF1442" s="20"/>
      <c r="IZG1442" s="20"/>
      <c r="IZH1442" s="20"/>
      <c r="IZI1442" s="20"/>
      <c r="IZJ1442" s="20"/>
      <c r="IZK1442" s="20"/>
      <c r="IZL1442" s="20"/>
      <c r="IZM1442" s="20"/>
      <c r="IZN1442" s="20"/>
      <c r="IZO1442" s="20"/>
      <c r="IZP1442" s="20"/>
      <c r="IZQ1442" s="20"/>
      <c r="IZR1442" s="20"/>
      <c r="IZS1442" s="20"/>
      <c r="IZT1442" s="20"/>
      <c r="IZU1442" s="20"/>
      <c r="IZV1442" s="20"/>
      <c r="IZW1442" s="20"/>
      <c r="IZX1442" s="20"/>
      <c r="IZY1442" s="20"/>
      <c r="IZZ1442" s="20"/>
      <c r="JAA1442" s="20"/>
      <c r="JAB1442" s="20"/>
      <c r="JAC1442" s="20"/>
      <c r="JAD1442" s="20"/>
      <c r="JAE1442" s="20"/>
      <c r="JAF1442" s="20"/>
      <c r="JAG1442" s="20"/>
      <c r="JAH1442" s="20"/>
      <c r="JAI1442" s="20"/>
      <c r="JAJ1442" s="20"/>
      <c r="JAK1442" s="20"/>
      <c r="JAL1442" s="20"/>
      <c r="JAM1442" s="20"/>
      <c r="JAN1442" s="20"/>
      <c r="JAO1442" s="20"/>
      <c r="JAP1442" s="20"/>
      <c r="JAQ1442" s="20"/>
      <c r="JAR1442" s="20"/>
      <c r="JAS1442" s="20"/>
      <c r="JAT1442" s="20"/>
      <c r="JAU1442" s="20"/>
      <c r="JAV1442" s="20"/>
      <c r="JAW1442" s="20"/>
      <c r="JAX1442" s="20"/>
      <c r="JAY1442" s="20"/>
      <c r="JAZ1442" s="20"/>
      <c r="JBA1442" s="20"/>
      <c r="JBB1442" s="20"/>
      <c r="JBC1442" s="20"/>
      <c r="JBD1442" s="20"/>
      <c r="JBE1442" s="20"/>
      <c r="JBF1442" s="20"/>
      <c r="JBG1442" s="20"/>
      <c r="JBH1442" s="20"/>
      <c r="JBI1442" s="20"/>
      <c r="JBJ1442" s="20"/>
      <c r="JBK1442" s="20"/>
      <c r="JBL1442" s="20"/>
      <c r="JBM1442" s="20"/>
      <c r="JBN1442" s="20"/>
      <c r="JBO1442" s="20"/>
      <c r="JBP1442" s="20"/>
      <c r="JBQ1442" s="20"/>
      <c r="JBR1442" s="20"/>
      <c r="JBS1442" s="20"/>
      <c r="JBT1442" s="20"/>
      <c r="JBU1442" s="20"/>
      <c r="JBV1442" s="20"/>
      <c r="JBW1442" s="20"/>
      <c r="JBX1442" s="20"/>
      <c r="JBY1442" s="20"/>
      <c r="JBZ1442" s="20"/>
      <c r="JCA1442" s="20"/>
      <c r="JCB1442" s="20"/>
      <c r="JCC1442" s="20"/>
      <c r="JCD1442" s="20"/>
      <c r="JCE1442" s="20"/>
      <c r="JCF1442" s="20"/>
      <c r="JCG1442" s="20"/>
      <c r="JCH1442" s="20"/>
      <c r="JCI1442" s="20"/>
      <c r="JCJ1442" s="20"/>
      <c r="JCK1442" s="20"/>
      <c r="JCL1442" s="20"/>
      <c r="JCM1442" s="20"/>
      <c r="JCN1442" s="20"/>
      <c r="JCO1442" s="20"/>
      <c r="JCP1442" s="20"/>
      <c r="JCQ1442" s="20"/>
      <c r="JCR1442" s="20"/>
      <c r="JCS1442" s="20"/>
      <c r="JCT1442" s="20"/>
      <c r="JCU1442" s="20"/>
      <c r="JCV1442" s="20"/>
      <c r="JCW1442" s="20"/>
      <c r="JCX1442" s="20"/>
      <c r="JCY1442" s="20"/>
      <c r="JCZ1442" s="20"/>
      <c r="JDA1442" s="20"/>
      <c r="JDB1442" s="20"/>
      <c r="JDC1442" s="20"/>
      <c r="JDD1442" s="20"/>
      <c r="JDE1442" s="20"/>
      <c r="JDF1442" s="20"/>
      <c r="JDG1442" s="20"/>
      <c r="JDH1442" s="20"/>
      <c r="JDI1442" s="20"/>
      <c r="JDJ1442" s="20"/>
      <c r="JDK1442" s="20"/>
      <c r="JDL1442" s="20"/>
      <c r="JDM1442" s="20"/>
      <c r="JDN1442" s="20"/>
      <c r="JDO1442" s="20"/>
      <c r="JDP1442" s="20"/>
      <c r="JDQ1442" s="20"/>
      <c r="JDR1442" s="20"/>
      <c r="JDS1442" s="20"/>
      <c r="JDT1442" s="20"/>
      <c r="JDU1442" s="20"/>
      <c r="JDV1442" s="20"/>
      <c r="JDW1442" s="20"/>
      <c r="JDX1442" s="20"/>
      <c r="JDY1442" s="20"/>
      <c r="JDZ1442" s="20"/>
      <c r="JEA1442" s="20"/>
      <c r="JEB1442" s="20"/>
      <c r="JEC1442" s="20"/>
      <c r="JED1442" s="20"/>
      <c r="JEE1442" s="20"/>
      <c r="JEF1442" s="20"/>
      <c r="JEG1442" s="20"/>
      <c r="JEH1442" s="20"/>
      <c r="JEI1442" s="20"/>
      <c r="JEJ1442" s="20"/>
      <c r="JEK1442" s="20"/>
      <c r="JEL1442" s="20"/>
      <c r="JEM1442" s="20"/>
      <c r="JEN1442" s="20"/>
      <c r="JEO1442" s="20"/>
      <c r="JEP1442" s="20"/>
      <c r="JEQ1442" s="20"/>
      <c r="JER1442" s="20"/>
      <c r="JES1442" s="20"/>
      <c r="JET1442" s="20"/>
      <c r="JEU1442" s="20"/>
      <c r="JEV1442" s="20"/>
      <c r="JEW1442" s="20"/>
      <c r="JEX1442" s="20"/>
      <c r="JEY1442" s="20"/>
      <c r="JEZ1442" s="20"/>
      <c r="JFA1442" s="20"/>
      <c r="JFB1442" s="20"/>
      <c r="JFC1442" s="20"/>
      <c r="JFD1442" s="20"/>
      <c r="JFE1442" s="20"/>
      <c r="JFF1442" s="20"/>
      <c r="JFG1442" s="20"/>
      <c r="JFH1442" s="20"/>
      <c r="JFI1442" s="20"/>
      <c r="JFJ1442" s="20"/>
      <c r="JFK1442" s="20"/>
      <c r="JFL1442" s="20"/>
      <c r="JFM1442" s="20"/>
      <c r="JFN1442" s="20"/>
      <c r="JFO1442" s="20"/>
      <c r="JFP1442" s="20"/>
      <c r="JFQ1442" s="20"/>
      <c r="JFR1442" s="20"/>
      <c r="JFS1442" s="20"/>
      <c r="JFT1442" s="20"/>
      <c r="JFU1442" s="20"/>
      <c r="JFV1442" s="20"/>
      <c r="JFW1442" s="20"/>
      <c r="JFX1442" s="20"/>
      <c r="JFY1442" s="20"/>
      <c r="JFZ1442" s="20"/>
      <c r="JGA1442" s="20"/>
      <c r="JGB1442" s="20"/>
      <c r="JGC1442" s="20"/>
      <c r="JGD1442" s="20"/>
      <c r="JGE1442" s="20"/>
      <c r="JGF1442" s="20"/>
      <c r="JGG1442" s="20"/>
      <c r="JGH1442" s="20"/>
      <c r="JGI1442" s="20"/>
      <c r="JGJ1442" s="20"/>
      <c r="JGK1442" s="20"/>
      <c r="JGL1442" s="20"/>
      <c r="JGM1442" s="20"/>
      <c r="JGN1442" s="20"/>
      <c r="JGO1442" s="20"/>
      <c r="JGP1442" s="20"/>
      <c r="JGQ1442" s="20"/>
      <c r="JGR1442" s="20"/>
      <c r="JGS1442" s="20"/>
      <c r="JGT1442" s="20"/>
      <c r="JGU1442" s="20"/>
      <c r="JGV1442" s="20"/>
      <c r="JGW1442" s="20"/>
      <c r="JGX1442" s="20"/>
      <c r="JGY1442" s="20"/>
      <c r="JGZ1442" s="20"/>
      <c r="JHA1442" s="20"/>
      <c r="JHB1442" s="20"/>
      <c r="JHC1442" s="20"/>
      <c r="JHD1442" s="20"/>
      <c r="JHE1442" s="20"/>
      <c r="JHF1442" s="20"/>
      <c r="JHG1442" s="20"/>
      <c r="JHH1442" s="20"/>
      <c r="JHI1442" s="20"/>
      <c r="JHJ1442" s="20"/>
      <c r="JHK1442" s="20"/>
      <c r="JHL1442" s="20"/>
      <c r="JHM1442" s="20"/>
      <c r="JHN1442" s="20"/>
      <c r="JHO1442" s="20"/>
      <c r="JHP1442" s="20"/>
      <c r="JHQ1442" s="20"/>
      <c r="JHR1442" s="20"/>
      <c r="JHS1442" s="20"/>
      <c r="JHT1442" s="20"/>
      <c r="JHU1442" s="20"/>
      <c r="JHV1442" s="20"/>
      <c r="JHW1442" s="20"/>
      <c r="JHX1442" s="20"/>
      <c r="JHY1442" s="20"/>
      <c r="JHZ1442" s="20"/>
      <c r="JIA1442" s="20"/>
      <c r="JIB1442" s="20"/>
      <c r="JIC1442" s="20"/>
      <c r="JID1442" s="20"/>
      <c r="JIE1442" s="20"/>
      <c r="JIF1442" s="20"/>
      <c r="JIG1442" s="20"/>
      <c r="JIH1442" s="20"/>
      <c r="JII1442" s="20"/>
      <c r="JIJ1442" s="20"/>
      <c r="JIK1442" s="20"/>
      <c r="JIL1442" s="20"/>
      <c r="JIM1442" s="20"/>
      <c r="JIN1442" s="20"/>
      <c r="JIO1442" s="20"/>
      <c r="JIP1442" s="20"/>
      <c r="JIQ1442" s="20"/>
      <c r="JIR1442" s="20"/>
      <c r="JIS1442" s="20"/>
      <c r="JIT1442" s="20"/>
      <c r="JIU1442" s="20"/>
      <c r="JIV1442" s="20"/>
      <c r="JIW1442" s="20"/>
      <c r="JIX1442" s="20"/>
      <c r="JIY1442" s="20"/>
      <c r="JIZ1442" s="20"/>
      <c r="JJA1442" s="20"/>
      <c r="JJB1442" s="20"/>
      <c r="JJC1442" s="20"/>
      <c r="JJD1442" s="20"/>
      <c r="JJE1442" s="20"/>
      <c r="JJF1442" s="20"/>
      <c r="JJG1442" s="20"/>
      <c r="JJH1442" s="20"/>
      <c r="JJI1442" s="20"/>
      <c r="JJJ1442" s="20"/>
      <c r="JJK1442" s="20"/>
      <c r="JJL1442" s="20"/>
      <c r="JJM1442" s="20"/>
      <c r="JJN1442" s="20"/>
      <c r="JJO1442" s="20"/>
      <c r="JJP1442" s="20"/>
      <c r="JJQ1442" s="20"/>
      <c r="JJR1442" s="20"/>
      <c r="JJS1442" s="20"/>
      <c r="JJT1442" s="20"/>
      <c r="JJU1442" s="20"/>
      <c r="JJV1442" s="20"/>
      <c r="JJW1442" s="20"/>
      <c r="JJX1442" s="20"/>
      <c r="JJY1442" s="20"/>
      <c r="JJZ1442" s="20"/>
      <c r="JKA1442" s="20"/>
      <c r="JKB1442" s="20"/>
      <c r="JKC1442" s="20"/>
      <c r="JKD1442" s="20"/>
      <c r="JKE1442" s="20"/>
      <c r="JKF1442" s="20"/>
      <c r="JKG1442" s="20"/>
      <c r="JKH1442" s="20"/>
      <c r="JKI1442" s="20"/>
      <c r="JKJ1442" s="20"/>
      <c r="JKK1442" s="20"/>
      <c r="JKL1442" s="20"/>
      <c r="JKM1442" s="20"/>
      <c r="JKN1442" s="20"/>
      <c r="JKO1442" s="20"/>
      <c r="JKP1442" s="20"/>
      <c r="JKQ1442" s="20"/>
      <c r="JKR1442" s="20"/>
      <c r="JKS1442" s="20"/>
      <c r="JKT1442" s="20"/>
      <c r="JKU1442" s="20"/>
      <c r="JKV1442" s="20"/>
      <c r="JKW1442" s="20"/>
      <c r="JKX1442" s="20"/>
      <c r="JKY1442" s="20"/>
      <c r="JKZ1442" s="20"/>
      <c r="JLA1442" s="20"/>
      <c r="JLB1442" s="20"/>
      <c r="JLC1442" s="20"/>
      <c r="JLD1442" s="20"/>
      <c r="JLE1442" s="20"/>
      <c r="JLF1442" s="20"/>
      <c r="JLG1442" s="20"/>
      <c r="JLH1442" s="20"/>
      <c r="JLI1442" s="20"/>
      <c r="JLJ1442" s="20"/>
      <c r="JLK1442" s="20"/>
      <c r="JLL1442" s="20"/>
      <c r="JLM1442" s="20"/>
      <c r="JLN1442" s="20"/>
      <c r="JLO1442" s="20"/>
      <c r="JLP1442" s="20"/>
      <c r="JLQ1442" s="20"/>
      <c r="JLR1442" s="20"/>
      <c r="JLS1442" s="20"/>
      <c r="JLT1442" s="20"/>
      <c r="JLU1442" s="20"/>
      <c r="JLV1442" s="20"/>
      <c r="JLW1442" s="20"/>
      <c r="JLX1442" s="20"/>
      <c r="JLY1442" s="20"/>
      <c r="JLZ1442" s="20"/>
      <c r="JMA1442" s="20"/>
      <c r="JMB1442" s="20"/>
      <c r="JMC1442" s="20"/>
      <c r="JMD1442" s="20"/>
      <c r="JME1442" s="20"/>
      <c r="JMF1442" s="20"/>
      <c r="JMG1442" s="20"/>
      <c r="JMH1442" s="20"/>
      <c r="JMI1442" s="20"/>
      <c r="JMJ1442" s="20"/>
      <c r="JMK1442" s="20"/>
      <c r="JML1442" s="20"/>
      <c r="JMM1442" s="20"/>
      <c r="JMN1442" s="20"/>
      <c r="JMO1442" s="20"/>
      <c r="JMP1442" s="20"/>
      <c r="JMQ1442" s="20"/>
      <c r="JMR1442" s="20"/>
      <c r="JMS1442" s="20"/>
      <c r="JMT1442" s="20"/>
      <c r="JMU1442" s="20"/>
      <c r="JMV1442" s="20"/>
      <c r="JMW1442" s="20"/>
      <c r="JMX1442" s="20"/>
      <c r="JMY1442" s="20"/>
      <c r="JMZ1442" s="20"/>
      <c r="JNA1442" s="20"/>
      <c r="JNB1442" s="20"/>
      <c r="JNC1442" s="20"/>
      <c r="JND1442" s="20"/>
      <c r="JNE1442" s="20"/>
      <c r="JNF1442" s="20"/>
      <c r="JNG1442" s="20"/>
      <c r="JNH1442" s="20"/>
      <c r="JNI1442" s="20"/>
      <c r="JNJ1442" s="20"/>
      <c r="JNK1442" s="20"/>
      <c r="JNL1442" s="20"/>
      <c r="JNM1442" s="20"/>
      <c r="JNN1442" s="20"/>
      <c r="JNO1442" s="20"/>
      <c r="JNP1442" s="20"/>
      <c r="JNQ1442" s="20"/>
      <c r="JNR1442" s="20"/>
      <c r="JNS1442" s="20"/>
      <c r="JNT1442" s="20"/>
      <c r="JNU1442" s="20"/>
      <c r="JNV1442" s="20"/>
      <c r="JNW1442" s="20"/>
      <c r="JNX1442" s="20"/>
      <c r="JNY1442" s="20"/>
      <c r="JNZ1442" s="20"/>
      <c r="JOA1442" s="20"/>
      <c r="JOB1442" s="20"/>
      <c r="JOC1442" s="20"/>
      <c r="JOD1442" s="20"/>
      <c r="JOE1442" s="20"/>
      <c r="JOF1442" s="20"/>
      <c r="JOG1442" s="20"/>
      <c r="JOH1442" s="20"/>
      <c r="JOI1442" s="20"/>
      <c r="JOJ1442" s="20"/>
      <c r="JOK1442" s="20"/>
      <c r="JOL1442" s="20"/>
      <c r="JOM1442" s="20"/>
      <c r="JON1442" s="20"/>
      <c r="JOO1442" s="20"/>
      <c r="JOP1442" s="20"/>
      <c r="JOQ1442" s="20"/>
      <c r="JOR1442" s="20"/>
      <c r="JOS1442" s="20"/>
      <c r="JOT1442" s="20"/>
      <c r="JOU1442" s="20"/>
      <c r="JOV1442" s="20"/>
      <c r="JOW1442" s="20"/>
      <c r="JOX1442" s="20"/>
      <c r="JOY1442" s="20"/>
      <c r="JOZ1442" s="20"/>
      <c r="JPA1442" s="20"/>
      <c r="JPB1442" s="20"/>
      <c r="JPC1442" s="20"/>
      <c r="JPD1442" s="20"/>
      <c r="JPE1442" s="20"/>
      <c r="JPF1442" s="20"/>
      <c r="JPG1442" s="20"/>
      <c r="JPH1442" s="20"/>
      <c r="JPI1442" s="20"/>
      <c r="JPJ1442" s="20"/>
      <c r="JPK1442" s="20"/>
      <c r="JPL1442" s="20"/>
      <c r="JPM1442" s="20"/>
      <c r="JPN1442" s="20"/>
      <c r="JPO1442" s="20"/>
      <c r="JPP1442" s="20"/>
      <c r="JPQ1442" s="20"/>
      <c r="JPR1442" s="20"/>
      <c r="JPS1442" s="20"/>
      <c r="JPT1442" s="20"/>
      <c r="JPU1442" s="20"/>
      <c r="JPV1442" s="20"/>
      <c r="JPW1442" s="20"/>
      <c r="JPX1442" s="20"/>
      <c r="JPY1442" s="20"/>
      <c r="JPZ1442" s="20"/>
      <c r="JQA1442" s="20"/>
      <c r="JQB1442" s="20"/>
      <c r="JQC1442" s="20"/>
      <c r="JQD1442" s="20"/>
      <c r="JQE1442" s="20"/>
      <c r="JQF1442" s="20"/>
      <c r="JQG1442" s="20"/>
      <c r="JQH1442" s="20"/>
      <c r="JQI1442" s="20"/>
      <c r="JQJ1442" s="20"/>
      <c r="JQK1442" s="20"/>
      <c r="JQL1442" s="20"/>
      <c r="JQM1442" s="20"/>
      <c r="JQN1442" s="20"/>
      <c r="JQO1442" s="20"/>
      <c r="JQP1442" s="20"/>
      <c r="JQQ1442" s="20"/>
      <c r="JQR1442" s="20"/>
      <c r="JQS1442" s="20"/>
      <c r="JQT1442" s="20"/>
      <c r="JQU1442" s="20"/>
      <c r="JQV1442" s="20"/>
      <c r="JQW1442" s="20"/>
      <c r="JQX1442" s="20"/>
      <c r="JQY1442" s="20"/>
      <c r="JQZ1442" s="20"/>
      <c r="JRA1442" s="20"/>
      <c r="JRB1442" s="20"/>
      <c r="JRC1442" s="20"/>
      <c r="JRD1442" s="20"/>
      <c r="JRE1442" s="20"/>
      <c r="JRF1442" s="20"/>
      <c r="JRG1442" s="20"/>
      <c r="JRH1442" s="20"/>
      <c r="JRI1442" s="20"/>
      <c r="JRJ1442" s="20"/>
      <c r="JRK1442" s="20"/>
      <c r="JRL1442" s="20"/>
      <c r="JRM1442" s="20"/>
      <c r="JRN1442" s="20"/>
      <c r="JRO1442" s="20"/>
      <c r="JRP1442" s="20"/>
      <c r="JRQ1442" s="20"/>
      <c r="JRR1442" s="20"/>
      <c r="JRS1442" s="20"/>
      <c r="JRT1442" s="20"/>
      <c r="JRU1442" s="20"/>
      <c r="JRV1442" s="20"/>
      <c r="JRW1442" s="20"/>
      <c r="JRX1442" s="20"/>
      <c r="JRY1442" s="20"/>
      <c r="JRZ1442" s="20"/>
      <c r="JSA1442" s="20"/>
      <c r="JSB1442" s="20"/>
      <c r="JSC1442" s="20"/>
      <c r="JSD1442" s="20"/>
      <c r="JSE1442" s="20"/>
      <c r="JSF1442" s="20"/>
      <c r="JSG1442" s="20"/>
      <c r="JSH1442" s="20"/>
      <c r="JSI1442" s="20"/>
      <c r="JSJ1442" s="20"/>
      <c r="JSK1442" s="20"/>
      <c r="JSL1442" s="20"/>
      <c r="JSM1442" s="20"/>
      <c r="JSN1442" s="20"/>
      <c r="JSO1442" s="20"/>
      <c r="JSP1442" s="20"/>
      <c r="JSQ1442" s="20"/>
      <c r="JSR1442" s="20"/>
      <c r="JSS1442" s="20"/>
      <c r="JST1442" s="20"/>
      <c r="JSU1442" s="20"/>
      <c r="JSV1442" s="20"/>
      <c r="JSW1442" s="20"/>
      <c r="JSX1442" s="20"/>
      <c r="JSY1442" s="20"/>
      <c r="JSZ1442" s="20"/>
      <c r="JTA1442" s="20"/>
      <c r="JTB1442" s="20"/>
      <c r="JTC1442" s="20"/>
      <c r="JTD1442" s="20"/>
      <c r="JTE1442" s="20"/>
      <c r="JTF1442" s="20"/>
      <c r="JTG1442" s="20"/>
      <c r="JTH1442" s="20"/>
      <c r="JTI1442" s="20"/>
      <c r="JTJ1442" s="20"/>
      <c r="JTK1442" s="20"/>
      <c r="JTL1442" s="20"/>
      <c r="JTM1442" s="20"/>
      <c r="JTN1442" s="20"/>
      <c r="JTO1442" s="20"/>
      <c r="JTP1442" s="20"/>
      <c r="JTQ1442" s="20"/>
      <c r="JTR1442" s="20"/>
      <c r="JTS1442" s="20"/>
      <c r="JTT1442" s="20"/>
      <c r="JTU1442" s="20"/>
      <c r="JTV1442" s="20"/>
      <c r="JTW1442" s="20"/>
      <c r="JTX1442" s="20"/>
      <c r="JTY1442" s="20"/>
      <c r="JTZ1442" s="20"/>
      <c r="JUA1442" s="20"/>
      <c r="JUB1442" s="20"/>
      <c r="JUC1442" s="20"/>
      <c r="JUD1442" s="20"/>
      <c r="JUE1442" s="20"/>
      <c r="JUF1442" s="20"/>
      <c r="JUG1442" s="20"/>
      <c r="JUH1442" s="20"/>
      <c r="JUI1442" s="20"/>
      <c r="JUJ1442" s="20"/>
      <c r="JUK1442" s="20"/>
      <c r="JUL1442" s="20"/>
      <c r="JUM1442" s="20"/>
      <c r="JUN1442" s="20"/>
      <c r="JUO1442" s="20"/>
      <c r="JUP1442" s="20"/>
      <c r="JUQ1442" s="20"/>
      <c r="JUR1442" s="20"/>
      <c r="JUS1442" s="20"/>
      <c r="JUT1442" s="20"/>
      <c r="JUU1442" s="20"/>
      <c r="JUV1442" s="20"/>
      <c r="JUW1442" s="20"/>
      <c r="JUX1442" s="20"/>
      <c r="JUY1442" s="20"/>
      <c r="JUZ1442" s="20"/>
      <c r="JVA1442" s="20"/>
      <c r="JVB1442" s="20"/>
      <c r="JVC1442" s="20"/>
      <c r="JVD1442" s="20"/>
      <c r="JVE1442" s="20"/>
      <c r="JVF1442" s="20"/>
      <c r="JVG1442" s="20"/>
      <c r="JVH1442" s="20"/>
      <c r="JVI1442" s="20"/>
      <c r="JVJ1442" s="20"/>
      <c r="JVK1442" s="20"/>
      <c r="JVL1442" s="20"/>
      <c r="JVM1442" s="20"/>
      <c r="JVN1442" s="20"/>
      <c r="JVO1442" s="20"/>
      <c r="JVP1442" s="20"/>
      <c r="JVQ1442" s="20"/>
      <c r="JVR1442" s="20"/>
      <c r="JVS1442" s="20"/>
      <c r="JVT1442" s="20"/>
      <c r="JVU1442" s="20"/>
      <c r="JVV1442" s="20"/>
      <c r="JVW1442" s="20"/>
      <c r="JVX1442" s="20"/>
      <c r="JVY1442" s="20"/>
      <c r="JVZ1442" s="20"/>
      <c r="JWA1442" s="20"/>
      <c r="JWB1442" s="20"/>
      <c r="JWC1442" s="20"/>
      <c r="JWD1442" s="20"/>
      <c r="JWE1442" s="20"/>
      <c r="JWF1442" s="20"/>
      <c r="JWG1442" s="20"/>
      <c r="JWH1442" s="20"/>
      <c r="JWI1442" s="20"/>
      <c r="JWJ1442" s="20"/>
      <c r="JWK1442" s="20"/>
      <c r="JWL1442" s="20"/>
      <c r="JWM1442" s="20"/>
      <c r="JWN1442" s="20"/>
      <c r="JWO1442" s="20"/>
      <c r="JWP1442" s="20"/>
      <c r="JWQ1442" s="20"/>
      <c r="JWR1442" s="20"/>
      <c r="JWS1442" s="20"/>
      <c r="JWT1442" s="20"/>
      <c r="JWU1442" s="20"/>
      <c r="JWV1442" s="20"/>
      <c r="JWW1442" s="20"/>
      <c r="JWX1442" s="20"/>
      <c r="JWY1442" s="20"/>
      <c r="JWZ1442" s="20"/>
      <c r="JXA1442" s="20"/>
      <c r="JXB1442" s="20"/>
      <c r="JXC1442" s="20"/>
      <c r="JXD1442" s="20"/>
      <c r="JXE1442" s="20"/>
      <c r="JXF1442" s="20"/>
      <c r="JXG1442" s="20"/>
      <c r="JXH1442" s="20"/>
      <c r="JXI1442" s="20"/>
      <c r="JXJ1442" s="20"/>
      <c r="JXK1442" s="20"/>
      <c r="JXL1442" s="20"/>
      <c r="JXM1442" s="20"/>
      <c r="JXN1442" s="20"/>
      <c r="JXO1442" s="20"/>
      <c r="JXP1442" s="20"/>
      <c r="JXQ1442" s="20"/>
      <c r="JXR1442" s="20"/>
      <c r="JXS1442" s="20"/>
      <c r="JXT1442" s="20"/>
      <c r="JXU1442" s="20"/>
      <c r="JXV1442" s="20"/>
      <c r="JXW1442" s="20"/>
      <c r="JXX1442" s="20"/>
      <c r="JXY1442" s="20"/>
      <c r="JXZ1442" s="20"/>
      <c r="JYA1442" s="20"/>
      <c r="JYB1442" s="20"/>
      <c r="JYC1442" s="20"/>
      <c r="JYD1442" s="20"/>
      <c r="JYE1442" s="20"/>
      <c r="JYF1442" s="20"/>
      <c r="JYG1442" s="20"/>
      <c r="JYH1442" s="20"/>
      <c r="JYI1442" s="20"/>
      <c r="JYJ1442" s="20"/>
      <c r="JYK1442" s="20"/>
      <c r="JYL1442" s="20"/>
      <c r="JYM1442" s="20"/>
      <c r="JYN1442" s="20"/>
      <c r="JYO1442" s="20"/>
      <c r="JYP1442" s="20"/>
      <c r="JYQ1442" s="20"/>
      <c r="JYR1442" s="20"/>
      <c r="JYS1442" s="20"/>
      <c r="JYT1442" s="20"/>
      <c r="JYU1442" s="20"/>
      <c r="JYV1442" s="20"/>
      <c r="JYW1442" s="20"/>
      <c r="JYX1442" s="20"/>
      <c r="JYY1442" s="20"/>
      <c r="JYZ1442" s="20"/>
      <c r="JZA1442" s="20"/>
      <c r="JZB1442" s="20"/>
      <c r="JZC1442" s="20"/>
      <c r="JZD1442" s="20"/>
      <c r="JZE1442" s="20"/>
      <c r="JZF1442" s="20"/>
      <c r="JZG1442" s="20"/>
      <c r="JZH1442" s="20"/>
      <c r="JZI1442" s="20"/>
      <c r="JZJ1442" s="20"/>
      <c r="JZK1442" s="20"/>
      <c r="JZL1442" s="20"/>
      <c r="JZM1442" s="20"/>
      <c r="JZN1442" s="20"/>
      <c r="JZO1442" s="20"/>
      <c r="JZP1442" s="20"/>
      <c r="JZQ1442" s="20"/>
      <c r="JZR1442" s="20"/>
      <c r="JZS1442" s="20"/>
      <c r="JZT1442" s="20"/>
      <c r="JZU1442" s="20"/>
      <c r="JZV1442" s="20"/>
      <c r="JZW1442" s="20"/>
      <c r="JZX1442" s="20"/>
      <c r="JZY1442" s="20"/>
      <c r="JZZ1442" s="20"/>
      <c r="KAA1442" s="20"/>
      <c r="KAB1442" s="20"/>
      <c r="KAC1442" s="20"/>
      <c r="KAD1442" s="20"/>
      <c r="KAE1442" s="20"/>
      <c r="KAF1442" s="20"/>
      <c r="KAG1442" s="20"/>
      <c r="KAH1442" s="20"/>
      <c r="KAI1442" s="20"/>
      <c r="KAJ1442" s="20"/>
      <c r="KAK1442" s="20"/>
      <c r="KAL1442" s="20"/>
      <c r="KAM1442" s="20"/>
      <c r="KAN1442" s="20"/>
      <c r="KAO1442" s="20"/>
      <c r="KAP1442" s="20"/>
      <c r="KAQ1442" s="20"/>
      <c r="KAR1442" s="20"/>
      <c r="KAS1442" s="20"/>
      <c r="KAT1442" s="20"/>
      <c r="KAU1442" s="20"/>
      <c r="KAV1442" s="20"/>
      <c r="KAW1442" s="20"/>
      <c r="KAX1442" s="20"/>
      <c r="KAY1442" s="20"/>
      <c r="KAZ1442" s="20"/>
      <c r="KBA1442" s="20"/>
      <c r="KBB1442" s="20"/>
      <c r="KBC1442" s="20"/>
      <c r="KBD1442" s="20"/>
      <c r="KBE1442" s="20"/>
      <c r="KBF1442" s="20"/>
      <c r="KBG1442" s="20"/>
      <c r="KBH1442" s="20"/>
      <c r="KBI1442" s="20"/>
      <c r="KBJ1442" s="20"/>
      <c r="KBK1442" s="20"/>
      <c r="KBL1442" s="20"/>
      <c r="KBM1442" s="20"/>
      <c r="KBN1442" s="20"/>
      <c r="KBO1442" s="20"/>
      <c r="KBP1442" s="20"/>
      <c r="KBQ1442" s="20"/>
      <c r="KBR1442" s="20"/>
      <c r="KBS1442" s="20"/>
      <c r="KBT1442" s="20"/>
      <c r="KBU1442" s="20"/>
      <c r="KBV1442" s="20"/>
      <c r="KBW1442" s="20"/>
      <c r="KBX1442" s="20"/>
      <c r="KBY1442" s="20"/>
      <c r="KBZ1442" s="20"/>
      <c r="KCA1442" s="20"/>
      <c r="KCB1442" s="20"/>
      <c r="KCC1442" s="20"/>
      <c r="KCD1442" s="20"/>
      <c r="KCE1442" s="20"/>
      <c r="KCF1442" s="20"/>
      <c r="KCG1442" s="20"/>
      <c r="KCH1442" s="20"/>
      <c r="KCI1442" s="20"/>
      <c r="KCJ1442" s="20"/>
      <c r="KCK1442" s="20"/>
      <c r="KCL1442" s="20"/>
      <c r="KCM1442" s="20"/>
      <c r="KCN1442" s="20"/>
      <c r="KCO1442" s="20"/>
      <c r="KCP1442" s="20"/>
      <c r="KCQ1442" s="20"/>
      <c r="KCR1442" s="20"/>
      <c r="KCS1442" s="20"/>
      <c r="KCT1442" s="20"/>
      <c r="KCU1442" s="20"/>
      <c r="KCV1442" s="20"/>
      <c r="KCW1442" s="20"/>
      <c r="KCX1442" s="20"/>
      <c r="KCY1442" s="20"/>
      <c r="KCZ1442" s="20"/>
      <c r="KDA1442" s="20"/>
      <c r="KDB1442" s="20"/>
      <c r="KDC1442" s="20"/>
      <c r="KDD1442" s="20"/>
      <c r="KDE1442" s="20"/>
      <c r="KDF1442" s="20"/>
      <c r="KDG1442" s="20"/>
      <c r="KDH1442" s="20"/>
      <c r="KDI1442" s="20"/>
      <c r="KDJ1442" s="20"/>
      <c r="KDK1442" s="20"/>
      <c r="KDL1442" s="20"/>
      <c r="KDM1442" s="20"/>
      <c r="KDN1442" s="20"/>
      <c r="KDO1442" s="20"/>
      <c r="KDP1442" s="20"/>
      <c r="KDQ1442" s="20"/>
      <c r="KDR1442" s="20"/>
      <c r="KDS1442" s="20"/>
      <c r="KDT1442" s="20"/>
      <c r="KDU1442" s="20"/>
      <c r="KDV1442" s="20"/>
      <c r="KDW1442" s="20"/>
      <c r="KDX1442" s="20"/>
      <c r="KDY1442" s="20"/>
      <c r="KDZ1442" s="20"/>
      <c r="KEA1442" s="20"/>
      <c r="KEB1442" s="20"/>
      <c r="KEC1442" s="20"/>
      <c r="KED1442" s="20"/>
      <c r="KEE1442" s="20"/>
      <c r="KEF1442" s="20"/>
      <c r="KEG1442" s="20"/>
      <c r="KEH1442" s="20"/>
      <c r="KEI1442" s="20"/>
      <c r="KEJ1442" s="20"/>
      <c r="KEK1442" s="20"/>
      <c r="KEL1442" s="20"/>
      <c r="KEM1442" s="20"/>
      <c r="KEN1442" s="20"/>
      <c r="KEO1442" s="20"/>
      <c r="KEP1442" s="20"/>
      <c r="KEQ1442" s="20"/>
      <c r="KER1442" s="20"/>
      <c r="KES1442" s="20"/>
      <c r="KET1442" s="20"/>
      <c r="KEU1442" s="20"/>
      <c r="KEV1442" s="20"/>
      <c r="KEW1442" s="20"/>
      <c r="KEX1442" s="20"/>
      <c r="KEY1442" s="20"/>
      <c r="KEZ1442" s="20"/>
      <c r="KFA1442" s="20"/>
      <c r="KFB1442" s="20"/>
      <c r="KFC1442" s="20"/>
      <c r="KFD1442" s="20"/>
      <c r="KFE1442" s="20"/>
      <c r="KFF1442" s="20"/>
      <c r="KFG1442" s="20"/>
      <c r="KFH1442" s="20"/>
      <c r="KFI1442" s="20"/>
      <c r="KFJ1442" s="20"/>
      <c r="KFK1442" s="20"/>
      <c r="KFL1442" s="20"/>
      <c r="KFM1442" s="20"/>
      <c r="KFN1442" s="20"/>
      <c r="KFO1442" s="20"/>
      <c r="KFP1442" s="20"/>
      <c r="KFQ1442" s="20"/>
      <c r="KFR1442" s="20"/>
      <c r="KFS1442" s="20"/>
      <c r="KFT1442" s="20"/>
      <c r="KFU1442" s="20"/>
      <c r="KFV1442" s="20"/>
      <c r="KFW1442" s="20"/>
      <c r="KFX1442" s="20"/>
      <c r="KFY1442" s="20"/>
      <c r="KFZ1442" s="20"/>
      <c r="KGA1442" s="20"/>
      <c r="KGB1442" s="20"/>
      <c r="KGC1442" s="20"/>
      <c r="KGD1442" s="20"/>
      <c r="KGE1442" s="20"/>
      <c r="KGF1442" s="20"/>
      <c r="KGG1442" s="20"/>
      <c r="KGH1442" s="20"/>
      <c r="KGI1442" s="20"/>
      <c r="KGJ1442" s="20"/>
      <c r="KGK1442" s="20"/>
      <c r="KGL1442" s="20"/>
      <c r="KGM1442" s="20"/>
      <c r="KGN1442" s="20"/>
      <c r="KGO1442" s="20"/>
      <c r="KGP1442" s="20"/>
      <c r="KGQ1442" s="20"/>
      <c r="KGR1442" s="20"/>
      <c r="KGS1442" s="20"/>
      <c r="KGT1442" s="20"/>
      <c r="KGU1442" s="20"/>
      <c r="KGV1442" s="20"/>
      <c r="KGW1442" s="20"/>
      <c r="KGX1442" s="20"/>
      <c r="KGY1442" s="20"/>
      <c r="KGZ1442" s="20"/>
      <c r="KHA1442" s="20"/>
      <c r="KHB1442" s="20"/>
      <c r="KHC1442" s="20"/>
      <c r="KHD1442" s="20"/>
      <c r="KHE1442" s="20"/>
      <c r="KHF1442" s="20"/>
      <c r="KHG1442" s="20"/>
      <c r="KHH1442" s="20"/>
      <c r="KHI1442" s="20"/>
      <c r="KHJ1442" s="20"/>
      <c r="KHK1442" s="20"/>
      <c r="KHL1442" s="20"/>
      <c r="KHM1442" s="20"/>
      <c r="KHN1442" s="20"/>
      <c r="KHO1442" s="20"/>
      <c r="KHP1442" s="20"/>
      <c r="KHQ1442" s="20"/>
      <c r="KHR1442" s="20"/>
      <c r="KHS1442" s="20"/>
      <c r="KHT1442" s="20"/>
      <c r="KHU1442" s="20"/>
      <c r="KHV1442" s="20"/>
      <c r="KHW1442" s="20"/>
      <c r="KHX1442" s="20"/>
      <c r="KHY1442" s="20"/>
      <c r="KHZ1442" s="20"/>
      <c r="KIA1442" s="20"/>
      <c r="KIB1442" s="20"/>
      <c r="KIC1442" s="20"/>
      <c r="KID1442" s="20"/>
      <c r="KIE1442" s="20"/>
      <c r="KIF1442" s="20"/>
      <c r="KIG1442" s="20"/>
      <c r="KIH1442" s="20"/>
      <c r="KII1442" s="20"/>
      <c r="KIJ1442" s="20"/>
      <c r="KIK1442" s="20"/>
      <c r="KIL1442" s="20"/>
      <c r="KIM1442" s="20"/>
      <c r="KIN1442" s="20"/>
      <c r="KIO1442" s="20"/>
      <c r="KIP1442" s="20"/>
      <c r="KIQ1442" s="20"/>
      <c r="KIR1442" s="20"/>
      <c r="KIS1442" s="20"/>
      <c r="KIT1442" s="20"/>
      <c r="KIU1442" s="20"/>
      <c r="KIV1442" s="20"/>
      <c r="KIW1442" s="20"/>
      <c r="KIX1442" s="20"/>
      <c r="KIY1442" s="20"/>
      <c r="KIZ1442" s="20"/>
      <c r="KJA1442" s="20"/>
      <c r="KJB1442" s="20"/>
      <c r="KJC1442" s="20"/>
      <c r="KJD1442" s="20"/>
      <c r="KJE1442" s="20"/>
      <c r="KJF1442" s="20"/>
      <c r="KJG1442" s="20"/>
      <c r="KJH1442" s="20"/>
      <c r="KJI1442" s="20"/>
      <c r="KJJ1442" s="20"/>
      <c r="KJK1442" s="20"/>
      <c r="KJL1442" s="20"/>
      <c r="KJM1442" s="20"/>
      <c r="KJN1442" s="20"/>
      <c r="KJO1442" s="20"/>
      <c r="KJP1442" s="20"/>
      <c r="KJQ1442" s="20"/>
      <c r="KJR1442" s="20"/>
      <c r="KJS1442" s="20"/>
      <c r="KJT1442" s="20"/>
      <c r="KJU1442" s="20"/>
      <c r="KJV1442" s="20"/>
      <c r="KJW1442" s="20"/>
      <c r="KJX1442" s="20"/>
      <c r="KJY1442" s="20"/>
      <c r="KJZ1442" s="20"/>
      <c r="KKA1442" s="20"/>
      <c r="KKB1442" s="20"/>
      <c r="KKC1442" s="20"/>
      <c r="KKD1442" s="20"/>
      <c r="KKE1442" s="20"/>
      <c r="KKF1442" s="20"/>
      <c r="KKG1442" s="20"/>
      <c r="KKH1442" s="20"/>
      <c r="KKI1442" s="20"/>
      <c r="KKJ1442" s="20"/>
      <c r="KKK1442" s="20"/>
      <c r="KKL1442" s="20"/>
      <c r="KKM1442" s="20"/>
      <c r="KKN1442" s="20"/>
      <c r="KKO1442" s="20"/>
      <c r="KKP1442" s="20"/>
      <c r="KKQ1442" s="20"/>
      <c r="KKR1442" s="20"/>
      <c r="KKS1442" s="20"/>
      <c r="KKT1442" s="20"/>
      <c r="KKU1442" s="20"/>
      <c r="KKV1442" s="20"/>
      <c r="KKW1442" s="20"/>
      <c r="KKX1442" s="20"/>
      <c r="KKY1442" s="20"/>
      <c r="KKZ1442" s="20"/>
      <c r="KLA1442" s="20"/>
      <c r="KLB1442" s="20"/>
      <c r="KLC1442" s="20"/>
      <c r="KLD1442" s="20"/>
      <c r="KLE1442" s="20"/>
      <c r="KLF1442" s="20"/>
      <c r="KLG1442" s="20"/>
      <c r="KLH1442" s="20"/>
      <c r="KLI1442" s="20"/>
      <c r="KLJ1442" s="20"/>
      <c r="KLK1442" s="20"/>
      <c r="KLL1442" s="20"/>
      <c r="KLM1442" s="20"/>
      <c r="KLN1442" s="20"/>
      <c r="KLO1442" s="20"/>
      <c r="KLP1442" s="20"/>
      <c r="KLQ1442" s="20"/>
      <c r="KLR1442" s="20"/>
      <c r="KLS1442" s="20"/>
      <c r="KLT1442" s="20"/>
      <c r="KLU1442" s="20"/>
      <c r="KLV1442" s="20"/>
      <c r="KLW1442" s="20"/>
      <c r="KLX1442" s="20"/>
      <c r="KLY1442" s="20"/>
      <c r="KLZ1442" s="20"/>
      <c r="KMA1442" s="20"/>
      <c r="KMB1442" s="20"/>
      <c r="KMC1442" s="20"/>
      <c r="KMD1442" s="20"/>
      <c r="KME1442" s="20"/>
      <c r="KMF1442" s="20"/>
      <c r="KMG1442" s="20"/>
      <c r="KMH1442" s="20"/>
      <c r="KMI1442" s="20"/>
      <c r="KMJ1442" s="20"/>
      <c r="KMK1442" s="20"/>
      <c r="KML1442" s="20"/>
      <c r="KMM1442" s="20"/>
      <c r="KMN1442" s="20"/>
      <c r="KMO1442" s="20"/>
      <c r="KMP1442" s="20"/>
      <c r="KMQ1442" s="20"/>
      <c r="KMR1442" s="20"/>
      <c r="KMS1442" s="20"/>
      <c r="KMT1442" s="20"/>
      <c r="KMU1442" s="20"/>
      <c r="KMV1442" s="20"/>
      <c r="KMW1442" s="20"/>
      <c r="KMX1442" s="20"/>
      <c r="KMY1442" s="20"/>
      <c r="KMZ1442" s="20"/>
      <c r="KNA1442" s="20"/>
      <c r="KNB1442" s="20"/>
      <c r="KNC1442" s="20"/>
      <c r="KND1442" s="20"/>
      <c r="KNE1442" s="20"/>
      <c r="KNF1442" s="20"/>
      <c r="KNG1442" s="20"/>
      <c r="KNH1442" s="20"/>
      <c r="KNI1442" s="20"/>
      <c r="KNJ1442" s="20"/>
      <c r="KNK1442" s="20"/>
      <c r="KNL1442" s="20"/>
      <c r="KNM1442" s="20"/>
      <c r="KNN1442" s="20"/>
      <c r="KNO1442" s="20"/>
      <c r="KNP1442" s="20"/>
      <c r="KNQ1442" s="20"/>
      <c r="KNR1442" s="20"/>
      <c r="KNS1442" s="20"/>
      <c r="KNT1442" s="20"/>
      <c r="KNU1442" s="20"/>
      <c r="KNV1442" s="20"/>
      <c r="KNW1442" s="20"/>
      <c r="KNX1442" s="20"/>
      <c r="KNY1442" s="20"/>
      <c r="KNZ1442" s="20"/>
      <c r="KOA1442" s="20"/>
      <c r="KOB1442" s="20"/>
      <c r="KOC1442" s="20"/>
      <c r="KOD1442" s="20"/>
      <c r="KOE1442" s="20"/>
      <c r="KOF1442" s="20"/>
      <c r="KOG1442" s="20"/>
      <c r="KOH1442" s="20"/>
      <c r="KOI1442" s="20"/>
      <c r="KOJ1442" s="20"/>
      <c r="KOK1442" s="20"/>
      <c r="KOL1442" s="20"/>
      <c r="KOM1442" s="20"/>
      <c r="KON1442" s="20"/>
      <c r="KOO1442" s="20"/>
      <c r="KOP1442" s="20"/>
      <c r="KOQ1442" s="20"/>
      <c r="KOR1442" s="20"/>
      <c r="KOS1442" s="20"/>
      <c r="KOT1442" s="20"/>
      <c r="KOU1442" s="20"/>
      <c r="KOV1442" s="20"/>
      <c r="KOW1442" s="20"/>
      <c r="KOX1442" s="20"/>
      <c r="KOY1442" s="20"/>
      <c r="KOZ1442" s="20"/>
      <c r="KPA1442" s="20"/>
      <c r="KPB1442" s="20"/>
      <c r="KPC1442" s="20"/>
      <c r="KPD1442" s="20"/>
      <c r="KPE1442" s="20"/>
      <c r="KPF1442" s="20"/>
      <c r="KPG1442" s="20"/>
      <c r="KPH1442" s="20"/>
      <c r="KPI1442" s="20"/>
      <c r="KPJ1442" s="20"/>
      <c r="KPK1442" s="20"/>
      <c r="KPL1442" s="20"/>
      <c r="KPM1442" s="20"/>
      <c r="KPN1442" s="20"/>
      <c r="KPO1442" s="20"/>
      <c r="KPP1442" s="20"/>
      <c r="KPQ1442" s="20"/>
      <c r="KPR1442" s="20"/>
      <c r="KPS1442" s="20"/>
      <c r="KPT1442" s="20"/>
      <c r="KPU1442" s="20"/>
      <c r="KPV1442" s="20"/>
      <c r="KPW1442" s="20"/>
      <c r="KPX1442" s="20"/>
      <c r="KPY1442" s="20"/>
      <c r="KPZ1442" s="20"/>
      <c r="KQA1442" s="20"/>
      <c r="KQB1442" s="20"/>
      <c r="KQC1442" s="20"/>
      <c r="KQD1442" s="20"/>
      <c r="KQE1442" s="20"/>
      <c r="KQF1442" s="20"/>
      <c r="KQG1442" s="20"/>
      <c r="KQH1442" s="20"/>
      <c r="KQI1442" s="20"/>
      <c r="KQJ1442" s="20"/>
      <c r="KQK1442" s="20"/>
      <c r="KQL1442" s="20"/>
      <c r="KQM1442" s="20"/>
      <c r="KQN1442" s="20"/>
      <c r="KQO1442" s="20"/>
      <c r="KQP1442" s="20"/>
      <c r="KQQ1442" s="20"/>
      <c r="KQR1442" s="20"/>
      <c r="KQS1442" s="20"/>
      <c r="KQT1442" s="20"/>
      <c r="KQU1442" s="20"/>
      <c r="KQV1442" s="20"/>
      <c r="KQW1442" s="20"/>
      <c r="KQX1442" s="20"/>
      <c r="KQY1442" s="20"/>
      <c r="KQZ1442" s="20"/>
      <c r="KRA1442" s="20"/>
      <c r="KRB1442" s="20"/>
      <c r="KRC1442" s="20"/>
      <c r="KRD1442" s="20"/>
      <c r="KRE1442" s="20"/>
      <c r="KRF1442" s="20"/>
      <c r="KRG1442" s="20"/>
      <c r="KRH1442" s="20"/>
      <c r="KRI1442" s="20"/>
      <c r="KRJ1442" s="20"/>
      <c r="KRK1442" s="20"/>
      <c r="KRL1442" s="20"/>
      <c r="KRM1442" s="20"/>
      <c r="KRN1442" s="20"/>
      <c r="KRO1442" s="20"/>
      <c r="KRP1442" s="20"/>
      <c r="KRQ1442" s="20"/>
      <c r="KRR1442" s="20"/>
      <c r="KRS1442" s="20"/>
      <c r="KRT1442" s="20"/>
      <c r="KRU1442" s="20"/>
      <c r="KRV1442" s="20"/>
      <c r="KRW1442" s="20"/>
      <c r="KRX1442" s="20"/>
      <c r="KRY1442" s="20"/>
      <c r="KRZ1442" s="20"/>
      <c r="KSA1442" s="20"/>
      <c r="KSB1442" s="20"/>
      <c r="KSC1442" s="20"/>
      <c r="KSD1442" s="20"/>
      <c r="KSE1442" s="20"/>
      <c r="KSF1442" s="20"/>
      <c r="KSG1442" s="20"/>
      <c r="KSH1442" s="20"/>
      <c r="KSI1442" s="20"/>
      <c r="KSJ1442" s="20"/>
      <c r="KSK1442" s="20"/>
      <c r="KSL1442" s="20"/>
      <c r="KSM1442" s="20"/>
      <c r="KSN1442" s="20"/>
      <c r="KSO1442" s="20"/>
      <c r="KSP1442" s="20"/>
      <c r="KSQ1442" s="20"/>
      <c r="KSR1442" s="20"/>
      <c r="KSS1442" s="20"/>
      <c r="KST1442" s="20"/>
      <c r="KSU1442" s="20"/>
      <c r="KSV1442" s="20"/>
      <c r="KSW1442" s="20"/>
      <c r="KSX1442" s="20"/>
      <c r="KSY1442" s="20"/>
      <c r="KSZ1442" s="20"/>
      <c r="KTA1442" s="20"/>
      <c r="KTB1442" s="20"/>
      <c r="KTC1442" s="20"/>
      <c r="KTD1442" s="20"/>
      <c r="KTE1442" s="20"/>
      <c r="KTF1442" s="20"/>
      <c r="KTG1442" s="20"/>
      <c r="KTH1442" s="20"/>
      <c r="KTI1442" s="20"/>
      <c r="KTJ1442" s="20"/>
      <c r="KTK1442" s="20"/>
      <c r="KTL1442" s="20"/>
      <c r="KTM1442" s="20"/>
      <c r="KTN1442" s="20"/>
      <c r="KTO1442" s="20"/>
      <c r="KTP1442" s="20"/>
      <c r="KTQ1442" s="20"/>
      <c r="KTR1442" s="20"/>
      <c r="KTS1442" s="20"/>
      <c r="KTT1442" s="20"/>
      <c r="KTU1442" s="20"/>
      <c r="KTV1442" s="20"/>
      <c r="KTW1442" s="20"/>
      <c r="KTX1442" s="20"/>
      <c r="KTY1442" s="20"/>
      <c r="KTZ1442" s="20"/>
      <c r="KUA1442" s="20"/>
      <c r="KUB1442" s="20"/>
      <c r="KUC1442" s="20"/>
      <c r="KUD1442" s="20"/>
      <c r="KUE1442" s="20"/>
      <c r="KUF1442" s="20"/>
      <c r="KUG1442" s="20"/>
      <c r="KUH1442" s="20"/>
      <c r="KUI1442" s="20"/>
      <c r="KUJ1442" s="20"/>
      <c r="KUK1442" s="20"/>
      <c r="KUL1442" s="20"/>
      <c r="KUM1442" s="20"/>
      <c r="KUN1442" s="20"/>
      <c r="KUO1442" s="20"/>
      <c r="KUP1442" s="20"/>
      <c r="KUQ1442" s="20"/>
      <c r="KUR1442" s="20"/>
      <c r="KUS1442" s="20"/>
      <c r="KUT1442" s="20"/>
      <c r="KUU1442" s="20"/>
      <c r="KUV1442" s="20"/>
      <c r="KUW1442" s="20"/>
      <c r="KUX1442" s="20"/>
      <c r="KUY1442" s="20"/>
      <c r="KUZ1442" s="20"/>
      <c r="KVA1442" s="20"/>
      <c r="KVB1442" s="20"/>
      <c r="KVC1442" s="20"/>
      <c r="KVD1442" s="20"/>
      <c r="KVE1442" s="20"/>
      <c r="KVF1442" s="20"/>
      <c r="KVG1442" s="20"/>
      <c r="KVH1442" s="20"/>
      <c r="KVI1442" s="20"/>
      <c r="KVJ1442" s="20"/>
      <c r="KVK1442" s="20"/>
      <c r="KVL1442" s="20"/>
      <c r="KVM1442" s="20"/>
      <c r="KVN1442" s="20"/>
      <c r="KVO1442" s="20"/>
      <c r="KVP1442" s="20"/>
      <c r="KVQ1442" s="20"/>
      <c r="KVR1442" s="20"/>
      <c r="KVS1442" s="20"/>
      <c r="KVT1442" s="20"/>
      <c r="KVU1442" s="20"/>
      <c r="KVV1442" s="20"/>
      <c r="KVW1442" s="20"/>
      <c r="KVX1442" s="20"/>
      <c r="KVY1442" s="20"/>
      <c r="KVZ1442" s="20"/>
      <c r="KWA1442" s="20"/>
      <c r="KWB1442" s="20"/>
      <c r="KWC1442" s="20"/>
      <c r="KWD1442" s="20"/>
      <c r="KWE1442" s="20"/>
      <c r="KWF1442" s="20"/>
      <c r="KWG1442" s="20"/>
      <c r="KWH1442" s="20"/>
      <c r="KWI1442" s="20"/>
      <c r="KWJ1442" s="20"/>
      <c r="KWK1442" s="20"/>
      <c r="KWL1442" s="20"/>
      <c r="KWM1442" s="20"/>
      <c r="KWN1442" s="20"/>
      <c r="KWO1442" s="20"/>
      <c r="KWP1442" s="20"/>
      <c r="KWQ1442" s="20"/>
      <c r="KWR1442" s="20"/>
      <c r="KWS1442" s="20"/>
      <c r="KWT1442" s="20"/>
      <c r="KWU1442" s="20"/>
      <c r="KWV1442" s="20"/>
      <c r="KWW1442" s="20"/>
      <c r="KWX1442" s="20"/>
      <c r="KWY1442" s="20"/>
      <c r="KWZ1442" s="20"/>
      <c r="KXA1442" s="20"/>
      <c r="KXB1442" s="20"/>
      <c r="KXC1442" s="20"/>
      <c r="KXD1442" s="20"/>
      <c r="KXE1442" s="20"/>
      <c r="KXF1442" s="20"/>
      <c r="KXG1442" s="20"/>
      <c r="KXH1442" s="20"/>
      <c r="KXI1442" s="20"/>
      <c r="KXJ1442" s="20"/>
      <c r="KXK1442" s="20"/>
      <c r="KXL1442" s="20"/>
      <c r="KXM1442" s="20"/>
      <c r="KXN1442" s="20"/>
      <c r="KXO1442" s="20"/>
      <c r="KXP1442" s="20"/>
      <c r="KXQ1442" s="20"/>
      <c r="KXR1442" s="20"/>
      <c r="KXS1442" s="20"/>
      <c r="KXT1442" s="20"/>
      <c r="KXU1442" s="20"/>
      <c r="KXV1442" s="20"/>
      <c r="KXW1442" s="20"/>
      <c r="KXX1442" s="20"/>
      <c r="KXY1442" s="20"/>
      <c r="KXZ1442" s="20"/>
      <c r="KYA1442" s="20"/>
      <c r="KYB1442" s="20"/>
      <c r="KYC1442" s="20"/>
      <c r="KYD1442" s="20"/>
      <c r="KYE1442" s="20"/>
      <c r="KYF1442" s="20"/>
      <c r="KYG1442" s="20"/>
      <c r="KYH1442" s="20"/>
      <c r="KYI1442" s="20"/>
      <c r="KYJ1442" s="20"/>
      <c r="KYK1442" s="20"/>
      <c r="KYL1442" s="20"/>
      <c r="KYM1442" s="20"/>
      <c r="KYN1442" s="20"/>
      <c r="KYO1442" s="20"/>
      <c r="KYP1442" s="20"/>
      <c r="KYQ1442" s="20"/>
      <c r="KYR1442" s="20"/>
      <c r="KYS1442" s="20"/>
      <c r="KYT1442" s="20"/>
      <c r="KYU1442" s="20"/>
      <c r="KYV1442" s="20"/>
      <c r="KYW1442" s="20"/>
      <c r="KYX1442" s="20"/>
      <c r="KYY1442" s="20"/>
      <c r="KYZ1442" s="20"/>
      <c r="KZA1442" s="20"/>
      <c r="KZB1442" s="20"/>
      <c r="KZC1442" s="20"/>
      <c r="KZD1442" s="20"/>
      <c r="KZE1442" s="20"/>
      <c r="KZF1442" s="20"/>
      <c r="KZG1442" s="20"/>
      <c r="KZH1442" s="20"/>
      <c r="KZI1442" s="20"/>
      <c r="KZJ1442" s="20"/>
      <c r="KZK1442" s="20"/>
      <c r="KZL1442" s="20"/>
      <c r="KZM1442" s="20"/>
      <c r="KZN1442" s="20"/>
      <c r="KZO1442" s="20"/>
      <c r="KZP1442" s="20"/>
      <c r="KZQ1442" s="20"/>
      <c r="KZR1442" s="20"/>
      <c r="KZS1442" s="20"/>
      <c r="KZT1442" s="20"/>
      <c r="KZU1442" s="20"/>
      <c r="KZV1442" s="20"/>
      <c r="KZW1442" s="20"/>
      <c r="KZX1442" s="20"/>
      <c r="KZY1442" s="20"/>
      <c r="KZZ1442" s="20"/>
      <c r="LAA1442" s="20"/>
      <c r="LAB1442" s="20"/>
      <c r="LAC1442" s="20"/>
      <c r="LAD1442" s="20"/>
      <c r="LAE1442" s="20"/>
      <c r="LAF1442" s="20"/>
      <c r="LAG1442" s="20"/>
      <c r="LAH1442" s="20"/>
      <c r="LAI1442" s="20"/>
      <c r="LAJ1442" s="20"/>
      <c r="LAK1442" s="20"/>
      <c r="LAL1442" s="20"/>
      <c r="LAM1442" s="20"/>
      <c r="LAN1442" s="20"/>
      <c r="LAO1442" s="20"/>
      <c r="LAP1442" s="20"/>
      <c r="LAQ1442" s="20"/>
      <c r="LAR1442" s="20"/>
      <c r="LAS1442" s="20"/>
      <c r="LAT1442" s="20"/>
      <c r="LAU1442" s="20"/>
      <c r="LAV1442" s="20"/>
      <c r="LAW1442" s="20"/>
      <c r="LAX1442" s="20"/>
      <c r="LAY1442" s="20"/>
      <c r="LAZ1442" s="20"/>
      <c r="LBA1442" s="20"/>
      <c r="LBB1442" s="20"/>
      <c r="LBC1442" s="20"/>
      <c r="LBD1442" s="20"/>
      <c r="LBE1442" s="20"/>
      <c r="LBF1442" s="20"/>
      <c r="LBG1442" s="20"/>
      <c r="LBH1442" s="20"/>
      <c r="LBI1442" s="20"/>
      <c r="LBJ1442" s="20"/>
      <c r="LBK1442" s="20"/>
      <c r="LBL1442" s="20"/>
      <c r="LBM1442" s="20"/>
      <c r="LBN1442" s="20"/>
      <c r="LBO1442" s="20"/>
      <c r="LBP1442" s="20"/>
      <c r="LBQ1442" s="20"/>
      <c r="LBR1442" s="20"/>
      <c r="LBS1442" s="20"/>
      <c r="LBT1442" s="20"/>
      <c r="LBU1442" s="20"/>
      <c r="LBV1442" s="20"/>
      <c r="LBW1442" s="20"/>
      <c r="LBX1442" s="20"/>
      <c r="LBY1442" s="20"/>
      <c r="LBZ1442" s="20"/>
      <c r="LCA1442" s="20"/>
      <c r="LCB1442" s="20"/>
      <c r="LCC1442" s="20"/>
      <c r="LCD1442" s="20"/>
      <c r="LCE1442" s="20"/>
      <c r="LCF1442" s="20"/>
      <c r="LCG1442" s="20"/>
      <c r="LCH1442" s="20"/>
      <c r="LCI1442" s="20"/>
      <c r="LCJ1442" s="20"/>
      <c r="LCK1442" s="20"/>
      <c r="LCL1442" s="20"/>
      <c r="LCM1442" s="20"/>
      <c r="LCN1442" s="20"/>
      <c r="LCO1442" s="20"/>
      <c r="LCP1442" s="20"/>
      <c r="LCQ1442" s="20"/>
      <c r="LCR1442" s="20"/>
      <c r="LCS1442" s="20"/>
      <c r="LCT1442" s="20"/>
      <c r="LCU1442" s="20"/>
      <c r="LCV1442" s="20"/>
      <c r="LCW1442" s="20"/>
      <c r="LCX1442" s="20"/>
      <c r="LCY1442" s="20"/>
      <c r="LCZ1442" s="20"/>
      <c r="LDA1442" s="20"/>
      <c r="LDB1442" s="20"/>
      <c r="LDC1442" s="20"/>
      <c r="LDD1442" s="20"/>
      <c r="LDE1442" s="20"/>
      <c r="LDF1442" s="20"/>
      <c r="LDG1442" s="20"/>
      <c r="LDH1442" s="20"/>
      <c r="LDI1442" s="20"/>
      <c r="LDJ1442" s="20"/>
      <c r="LDK1442" s="20"/>
      <c r="LDL1442" s="20"/>
      <c r="LDM1442" s="20"/>
      <c r="LDN1442" s="20"/>
      <c r="LDO1442" s="20"/>
      <c r="LDP1442" s="20"/>
      <c r="LDQ1442" s="20"/>
      <c r="LDR1442" s="20"/>
      <c r="LDS1442" s="20"/>
      <c r="LDT1442" s="20"/>
      <c r="LDU1442" s="20"/>
      <c r="LDV1442" s="20"/>
      <c r="LDW1442" s="20"/>
      <c r="LDX1442" s="20"/>
      <c r="LDY1442" s="20"/>
      <c r="LDZ1442" s="20"/>
      <c r="LEA1442" s="20"/>
      <c r="LEB1442" s="20"/>
      <c r="LEC1442" s="20"/>
      <c r="LED1442" s="20"/>
      <c r="LEE1442" s="20"/>
      <c r="LEF1442" s="20"/>
      <c r="LEG1442" s="20"/>
      <c r="LEH1442" s="20"/>
      <c r="LEI1442" s="20"/>
      <c r="LEJ1442" s="20"/>
      <c r="LEK1442" s="20"/>
      <c r="LEL1442" s="20"/>
      <c r="LEM1442" s="20"/>
      <c r="LEN1442" s="20"/>
      <c r="LEO1442" s="20"/>
      <c r="LEP1442" s="20"/>
      <c r="LEQ1442" s="20"/>
      <c r="LER1442" s="20"/>
      <c r="LES1442" s="20"/>
      <c r="LET1442" s="20"/>
      <c r="LEU1442" s="20"/>
      <c r="LEV1442" s="20"/>
      <c r="LEW1442" s="20"/>
      <c r="LEX1442" s="20"/>
      <c r="LEY1442" s="20"/>
      <c r="LEZ1442" s="20"/>
      <c r="LFA1442" s="20"/>
      <c r="LFB1442" s="20"/>
      <c r="LFC1442" s="20"/>
      <c r="LFD1442" s="20"/>
      <c r="LFE1442" s="20"/>
      <c r="LFF1442" s="20"/>
      <c r="LFG1442" s="20"/>
      <c r="LFH1442" s="20"/>
      <c r="LFI1442" s="20"/>
      <c r="LFJ1442" s="20"/>
      <c r="LFK1442" s="20"/>
      <c r="LFL1442" s="20"/>
      <c r="LFM1442" s="20"/>
      <c r="LFN1442" s="20"/>
      <c r="LFO1442" s="20"/>
      <c r="LFP1442" s="20"/>
      <c r="LFQ1442" s="20"/>
      <c r="LFR1442" s="20"/>
      <c r="LFS1442" s="20"/>
      <c r="LFT1442" s="20"/>
      <c r="LFU1442" s="20"/>
      <c r="LFV1442" s="20"/>
      <c r="LFW1442" s="20"/>
      <c r="LFX1442" s="20"/>
      <c r="LFY1442" s="20"/>
      <c r="LFZ1442" s="20"/>
      <c r="LGA1442" s="20"/>
      <c r="LGB1442" s="20"/>
      <c r="LGC1442" s="20"/>
      <c r="LGD1442" s="20"/>
      <c r="LGE1442" s="20"/>
      <c r="LGF1442" s="20"/>
      <c r="LGG1442" s="20"/>
      <c r="LGH1442" s="20"/>
      <c r="LGI1442" s="20"/>
      <c r="LGJ1442" s="20"/>
      <c r="LGK1442" s="20"/>
      <c r="LGL1442" s="20"/>
      <c r="LGM1442" s="20"/>
      <c r="LGN1442" s="20"/>
      <c r="LGO1442" s="20"/>
      <c r="LGP1442" s="20"/>
      <c r="LGQ1442" s="20"/>
      <c r="LGR1442" s="20"/>
      <c r="LGS1442" s="20"/>
      <c r="LGT1442" s="20"/>
      <c r="LGU1442" s="20"/>
      <c r="LGV1442" s="20"/>
      <c r="LGW1442" s="20"/>
      <c r="LGX1442" s="20"/>
      <c r="LGY1442" s="20"/>
      <c r="LGZ1442" s="20"/>
      <c r="LHA1442" s="20"/>
      <c r="LHB1442" s="20"/>
      <c r="LHC1442" s="20"/>
      <c r="LHD1442" s="20"/>
      <c r="LHE1442" s="20"/>
      <c r="LHF1442" s="20"/>
      <c r="LHG1442" s="20"/>
      <c r="LHH1442" s="20"/>
      <c r="LHI1442" s="20"/>
      <c r="LHJ1442" s="20"/>
      <c r="LHK1442" s="20"/>
      <c r="LHL1442" s="20"/>
      <c r="LHM1442" s="20"/>
      <c r="LHN1442" s="20"/>
      <c r="LHO1442" s="20"/>
      <c r="LHP1442" s="20"/>
      <c r="LHQ1442" s="20"/>
      <c r="LHR1442" s="20"/>
      <c r="LHS1442" s="20"/>
      <c r="LHT1442" s="20"/>
      <c r="LHU1442" s="20"/>
      <c r="LHV1442" s="20"/>
      <c r="LHW1442" s="20"/>
      <c r="LHX1442" s="20"/>
      <c r="LHY1442" s="20"/>
      <c r="LHZ1442" s="20"/>
      <c r="LIA1442" s="20"/>
      <c r="LIB1442" s="20"/>
      <c r="LIC1442" s="20"/>
      <c r="LID1442" s="20"/>
      <c r="LIE1442" s="20"/>
      <c r="LIF1442" s="20"/>
      <c r="LIG1442" s="20"/>
      <c r="LIH1442" s="20"/>
      <c r="LII1442" s="20"/>
      <c r="LIJ1442" s="20"/>
      <c r="LIK1442" s="20"/>
      <c r="LIL1442" s="20"/>
      <c r="LIM1442" s="20"/>
      <c r="LIN1442" s="20"/>
      <c r="LIO1442" s="20"/>
      <c r="LIP1442" s="20"/>
      <c r="LIQ1442" s="20"/>
      <c r="LIR1442" s="20"/>
      <c r="LIS1442" s="20"/>
      <c r="LIT1442" s="20"/>
      <c r="LIU1442" s="20"/>
      <c r="LIV1442" s="20"/>
      <c r="LIW1442" s="20"/>
      <c r="LIX1442" s="20"/>
      <c r="LIY1442" s="20"/>
      <c r="LIZ1442" s="20"/>
      <c r="LJA1442" s="20"/>
      <c r="LJB1442" s="20"/>
      <c r="LJC1442" s="20"/>
      <c r="LJD1442" s="20"/>
      <c r="LJE1442" s="20"/>
      <c r="LJF1442" s="20"/>
      <c r="LJG1442" s="20"/>
      <c r="LJH1442" s="20"/>
      <c r="LJI1442" s="20"/>
      <c r="LJJ1442" s="20"/>
      <c r="LJK1442" s="20"/>
      <c r="LJL1442" s="20"/>
      <c r="LJM1442" s="20"/>
      <c r="LJN1442" s="20"/>
      <c r="LJO1442" s="20"/>
      <c r="LJP1442" s="20"/>
      <c r="LJQ1442" s="20"/>
      <c r="LJR1442" s="20"/>
      <c r="LJS1442" s="20"/>
      <c r="LJT1442" s="20"/>
      <c r="LJU1442" s="20"/>
      <c r="LJV1442" s="20"/>
      <c r="LJW1442" s="20"/>
      <c r="LJX1442" s="20"/>
      <c r="LJY1442" s="20"/>
      <c r="LJZ1442" s="20"/>
      <c r="LKA1442" s="20"/>
      <c r="LKB1442" s="20"/>
      <c r="LKC1442" s="20"/>
      <c r="LKD1442" s="20"/>
      <c r="LKE1442" s="20"/>
      <c r="LKF1442" s="20"/>
      <c r="LKG1442" s="20"/>
      <c r="LKH1442" s="20"/>
      <c r="LKI1442" s="20"/>
      <c r="LKJ1442" s="20"/>
      <c r="LKK1442" s="20"/>
      <c r="LKL1442" s="20"/>
      <c r="LKM1442" s="20"/>
      <c r="LKN1442" s="20"/>
      <c r="LKO1442" s="20"/>
      <c r="LKP1442" s="20"/>
      <c r="LKQ1442" s="20"/>
      <c r="LKR1442" s="20"/>
      <c r="LKS1442" s="20"/>
      <c r="LKT1442" s="20"/>
      <c r="LKU1442" s="20"/>
      <c r="LKV1442" s="20"/>
      <c r="LKW1442" s="20"/>
      <c r="LKX1442" s="20"/>
      <c r="LKY1442" s="20"/>
      <c r="LKZ1442" s="20"/>
      <c r="LLA1442" s="20"/>
      <c r="LLB1442" s="20"/>
      <c r="LLC1442" s="20"/>
      <c r="LLD1442" s="20"/>
      <c r="LLE1442" s="20"/>
      <c r="LLF1442" s="20"/>
      <c r="LLG1442" s="20"/>
      <c r="LLH1442" s="20"/>
      <c r="LLI1442" s="20"/>
      <c r="LLJ1442" s="20"/>
      <c r="LLK1442" s="20"/>
      <c r="LLL1442" s="20"/>
      <c r="LLM1442" s="20"/>
      <c r="LLN1442" s="20"/>
      <c r="LLO1442" s="20"/>
      <c r="LLP1442" s="20"/>
      <c r="LLQ1442" s="20"/>
      <c r="LLR1442" s="20"/>
      <c r="LLS1442" s="20"/>
      <c r="LLT1442" s="20"/>
      <c r="LLU1442" s="20"/>
      <c r="LLV1442" s="20"/>
      <c r="LLW1442" s="20"/>
      <c r="LLX1442" s="20"/>
      <c r="LLY1442" s="20"/>
      <c r="LLZ1442" s="20"/>
      <c r="LMA1442" s="20"/>
      <c r="LMB1442" s="20"/>
      <c r="LMC1442" s="20"/>
      <c r="LMD1442" s="20"/>
      <c r="LME1442" s="20"/>
      <c r="LMF1442" s="20"/>
      <c r="LMG1442" s="20"/>
      <c r="LMH1442" s="20"/>
      <c r="LMI1442" s="20"/>
      <c r="LMJ1442" s="20"/>
      <c r="LMK1442" s="20"/>
      <c r="LML1442" s="20"/>
      <c r="LMM1442" s="20"/>
      <c r="LMN1442" s="20"/>
      <c r="LMO1442" s="20"/>
      <c r="LMP1442" s="20"/>
      <c r="LMQ1442" s="20"/>
      <c r="LMR1442" s="20"/>
      <c r="LMS1442" s="20"/>
      <c r="LMT1442" s="20"/>
      <c r="LMU1442" s="20"/>
      <c r="LMV1442" s="20"/>
      <c r="LMW1442" s="20"/>
      <c r="LMX1442" s="20"/>
      <c r="LMY1442" s="20"/>
      <c r="LMZ1442" s="20"/>
      <c r="LNA1442" s="20"/>
      <c r="LNB1442" s="20"/>
      <c r="LNC1442" s="20"/>
      <c r="LND1442" s="20"/>
      <c r="LNE1442" s="20"/>
      <c r="LNF1442" s="20"/>
      <c r="LNG1442" s="20"/>
      <c r="LNH1442" s="20"/>
      <c r="LNI1442" s="20"/>
      <c r="LNJ1442" s="20"/>
      <c r="LNK1442" s="20"/>
      <c r="LNL1442" s="20"/>
      <c r="LNM1442" s="20"/>
      <c r="LNN1442" s="20"/>
      <c r="LNO1442" s="20"/>
      <c r="LNP1442" s="20"/>
      <c r="LNQ1442" s="20"/>
      <c r="LNR1442" s="20"/>
      <c r="LNS1442" s="20"/>
      <c r="LNT1442" s="20"/>
      <c r="LNU1442" s="20"/>
      <c r="LNV1442" s="20"/>
      <c r="LNW1442" s="20"/>
      <c r="LNX1442" s="20"/>
      <c r="LNY1442" s="20"/>
      <c r="LNZ1442" s="20"/>
      <c r="LOA1442" s="20"/>
      <c r="LOB1442" s="20"/>
      <c r="LOC1442" s="20"/>
      <c r="LOD1442" s="20"/>
      <c r="LOE1442" s="20"/>
      <c r="LOF1442" s="20"/>
      <c r="LOG1442" s="20"/>
      <c r="LOH1442" s="20"/>
      <c r="LOI1442" s="20"/>
      <c r="LOJ1442" s="20"/>
      <c r="LOK1442" s="20"/>
      <c r="LOL1442" s="20"/>
      <c r="LOM1442" s="20"/>
      <c r="LON1442" s="20"/>
      <c r="LOO1442" s="20"/>
      <c r="LOP1442" s="20"/>
      <c r="LOQ1442" s="20"/>
      <c r="LOR1442" s="20"/>
      <c r="LOS1442" s="20"/>
      <c r="LOT1442" s="20"/>
      <c r="LOU1442" s="20"/>
      <c r="LOV1442" s="20"/>
      <c r="LOW1442" s="20"/>
      <c r="LOX1442" s="20"/>
      <c r="LOY1442" s="20"/>
      <c r="LOZ1442" s="20"/>
      <c r="LPA1442" s="20"/>
      <c r="LPB1442" s="20"/>
      <c r="LPC1442" s="20"/>
      <c r="LPD1442" s="20"/>
      <c r="LPE1442" s="20"/>
      <c r="LPF1442" s="20"/>
      <c r="LPG1442" s="20"/>
      <c r="LPH1442" s="20"/>
      <c r="LPI1442" s="20"/>
      <c r="LPJ1442" s="20"/>
      <c r="LPK1442" s="20"/>
      <c r="LPL1442" s="20"/>
      <c r="LPM1442" s="20"/>
      <c r="LPN1442" s="20"/>
      <c r="LPO1442" s="20"/>
      <c r="LPP1442" s="20"/>
      <c r="LPQ1442" s="20"/>
      <c r="LPR1442" s="20"/>
      <c r="LPS1442" s="20"/>
      <c r="LPT1442" s="20"/>
      <c r="LPU1442" s="20"/>
      <c r="LPV1442" s="20"/>
      <c r="LPW1442" s="20"/>
      <c r="LPX1442" s="20"/>
      <c r="LPY1442" s="20"/>
      <c r="LPZ1442" s="20"/>
      <c r="LQA1442" s="20"/>
      <c r="LQB1442" s="20"/>
      <c r="LQC1442" s="20"/>
      <c r="LQD1442" s="20"/>
      <c r="LQE1442" s="20"/>
      <c r="LQF1442" s="20"/>
      <c r="LQG1442" s="20"/>
      <c r="LQH1442" s="20"/>
      <c r="LQI1442" s="20"/>
      <c r="LQJ1442" s="20"/>
      <c r="LQK1442" s="20"/>
      <c r="LQL1442" s="20"/>
      <c r="LQM1442" s="20"/>
      <c r="LQN1442" s="20"/>
      <c r="LQO1442" s="20"/>
      <c r="LQP1442" s="20"/>
      <c r="LQQ1442" s="20"/>
      <c r="LQR1442" s="20"/>
      <c r="LQS1442" s="20"/>
      <c r="LQT1442" s="20"/>
      <c r="LQU1442" s="20"/>
      <c r="LQV1442" s="20"/>
      <c r="LQW1442" s="20"/>
      <c r="LQX1442" s="20"/>
      <c r="LQY1442" s="20"/>
      <c r="LQZ1442" s="20"/>
      <c r="LRA1442" s="20"/>
      <c r="LRB1442" s="20"/>
      <c r="LRC1442" s="20"/>
      <c r="LRD1442" s="20"/>
      <c r="LRE1442" s="20"/>
      <c r="LRF1442" s="20"/>
      <c r="LRG1442" s="20"/>
      <c r="LRH1442" s="20"/>
      <c r="LRI1442" s="20"/>
      <c r="LRJ1442" s="20"/>
      <c r="LRK1442" s="20"/>
      <c r="LRL1442" s="20"/>
      <c r="LRM1442" s="20"/>
      <c r="LRN1442" s="20"/>
      <c r="LRO1442" s="20"/>
      <c r="LRP1442" s="20"/>
      <c r="LRQ1442" s="20"/>
      <c r="LRR1442" s="20"/>
      <c r="LRS1442" s="20"/>
      <c r="LRT1442" s="20"/>
      <c r="LRU1442" s="20"/>
      <c r="LRV1442" s="20"/>
      <c r="LRW1442" s="20"/>
      <c r="LRX1442" s="20"/>
      <c r="LRY1442" s="20"/>
      <c r="LRZ1442" s="20"/>
      <c r="LSA1442" s="20"/>
      <c r="LSB1442" s="20"/>
      <c r="LSC1442" s="20"/>
      <c r="LSD1442" s="20"/>
      <c r="LSE1442" s="20"/>
      <c r="LSF1442" s="20"/>
      <c r="LSG1442" s="20"/>
      <c r="LSH1442" s="20"/>
      <c r="LSI1442" s="20"/>
      <c r="LSJ1442" s="20"/>
      <c r="LSK1442" s="20"/>
      <c r="LSL1442" s="20"/>
      <c r="LSM1442" s="20"/>
      <c r="LSN1442" s="20"/>
      <c r="LSO1442" s="20"/>
      <c r="LSP1442" s="20"/>
      <c r="LSQ1442" s="20"/>
      <c r="LSR1442" s="20"/>
      <c r="LSS1442" s="20"/>
      <c r="LST1442" s="20"/>
      <c r="LSU1442" s="20"/>
      <c r="LSV1442" s="20"/>
      <c r="LSW1442" s="20"/>
      <c r="LSX1442" s="20"/>
      <c r="LSY1442" s="20"/>
      <c r="LSZ1442" s="20"/>
      <c r="LTA1442" s="20"/>
      <c r="LTB1442" s="20"/>
      <c r="LTC1442" s="20"/>
      <c r="LTD1442" s="20"/>
      <c r="LTE1442" s="20"/>
      <c r="LTF1442" s="20"/>
      <c r="LTG1442" s="20"/>
      <c r="LTH1442" s="20"/>
      <c r="LTI1442" s="20"/>
      <c r="LTJ1442" s="20"/>
      <c r="LTK1442" s="20"/>
      <c r="LTL1442" s="20"/>
      <c r="LTM1442" s="20"/>
      <c r="LTN1442" s="20"/>
      <c r="LTO1442" s="20"/>
      <c r="LTP1442" s="20"/>
      <c r="LTQ1442" s="20"/>
      <c r="LTR1442" s="20"/>
      <c r="LTS1442" s="20"/>
      <c r="LTT1442" s="20"/>
      <c r="LTU1442" s="20"/>
      <c r="LTV1442" s="20"/>
      <c r="LTW1442" s="20"/>
      <c r="LTX1442" s="20"/>
      <c r="LTY1442" s="20"/>
      <c r="LTZ1442" s="20"/>
      <c r="LUA1442" s="20"/>
      <c r="LUB1442" s="20"/>
      <c r="LUC1442" s="20"/>
      <c r="LUD1442" s="20"/>
      <c r="LUE1442" s="20"/>
      <c r="LUF1442" s="20"/>
      <c r="LUG1442" s="20"/>
      <c r="LUH1442" s="20"/>
      <c r="LUI1442" s="20"/>
      <c r="LUJ1442" s="20"/>
      <c r="LUK1442" s="20"/>
      <c r="LUL1442" s="20"/>
      <c r="LUM1442" s="20"/>
      <c r="LUN1442" s="20"/>
      <c r="LUO1442" s="20"/>
      <c r="LUP1442" s="20"/>
      <c r="LUQ1442" s="20"/>
      <c r="LUR1442" s="20"/>
      <c r="LUS1442" s="20"/>
      <c r="LUT1442" s="20"/>
      <c r="LUU1442" s="20"/>
      <c r="LUV1442" s="20"/>
      <c r="LUW1442" s="20"/>
      <c r="LUX1442" s="20"/>
      <c r="LUY1442" s="20"/>
      <c r="LUZ1442" s="20"/>
      <c r="LVA1442" s="20"/>
      <c r="LVB1442" s="20"/>
      <c r="LVC1442" s="20"/>
      <c r="LVD1442" s="20"/>
      <c r="LVE1442" s="20"/>
      <c r="LVF1442" s="20"/>
      <c r="LVG1442" s="20"/>
      <c r="LVH1442" s="20"/>
      <c r="LVI1442" s="20"/>
      <c r="LVJ1442" s="20"/>
      <c r="LVK1442" s="20"/>
      <c r="LVL1442" s="20"/>
      <c r="LVM1442" s="20"/>
      <c r="LVN1442" s="20"/>
      <c r="LVO1442" s="20"/>
      <c r="LVP1442" s="20"/>
      <c r="LVQ1442" s="20"/>
      <c r="LVR1442" s="20"/>
      <c r="LVS1442" s="20"/>
      <c r="LVT1442" s="20"/>
      <c r="LVU1442" s="20"/>
      <c r="LVV1442" s="20"/>
      <c r="LVW1442" s="20"/>
      <c r="LVX1442" s="20"/>
      <c r="LVY1442" s="20"/>
      <c r="LVZ1442" s="20"/>
      <c r="LWA1442" s="20"/>
      <c r="LWB1442" s="20"/>
      <c r="LWC1442" s="20"/>
      <c r="LWD1442" s="20"/>
      <c r="LWE1442" s="20"/>
      <c r="LWF1442" s="20"/>
      <c r="LWG1442" s="20"/>
      <c r="LWH1442" s="20"/>
      <c r="LWI1442" s="20"/>
      <c r="LWJ1442" s="20"/>
      <c r="LWK1442" s="20"/>
      <c r="LWL1442" s="20"/>
      <c r="LWM1442" s="20"/>
      <c r="LWN1442" s="20"/>
      <c r="LWO1442" s="20"/>
      <c r="LWP1442" s="20"/>
      <c r="LWQ1442" s="20"/>
      <c r="LWR1442" s="20"/>
      <c r="LWS1442" s="20"/>
      <c r="LWT1442" s="20"/>
      <c r="LWU1442" s="20"/>
      <c r="LWV1442" s="20"/>
      <c r="LWW1442" s="20"/>
      <c r="LWX1442" s="20"/>
      <c r="LWY1442" s="20"/>
      <c r="LWZ1442" s="20"/>
      <c r="LXA1442" s="20"/>
      <c r="LXB1442" s="20"/>
      <c r="LXC1442" s="20"/>
      <c r="LXD1442" s="20"/>
      <c r="LXE1442" s="20"/>
      <c r="LXF1442" s="20"/>
      <c r="LXG1442" s="20"/>
      <c r="LXH1442" s="20"/>
      <c r="LXI1442" s="20"/>
      <c r="LXJ1442" s="20"/>
      <c r="LXK1442" s="20"/>
      <c r="LXL1442" s="20"/>
      <c r="LXM1442" s="20"/>
      <c r="LXN1442" s="20"/>
      <c r="LXO1442" s="20"/>
      <c r="LXP1442" s="20"/>
      <c r="LXQ1442" s="20"/>
      <c r="LXR1442" s="20"/>
      <c r="LXS1442" s="20"/>
      <c r="LXT1442" s="20"/>
      <c r="LXU1442" s="20"/>
      <c r="LXV1442" s="20"/>
      <c r="LXW1442" s="20"/>
      <c r="LXX1442" s="20"/>
      <c r="LXY1442" s="20"/>
      <c r="LXZ1442" s="20"/>
      <c r="LYA1442" s="20"/>
      <c r="LYB1442" s="20"/>
      <c r="LYC1442" s="20"/>
      <c r="LYD1442" s="20"/>
      <c r="LYE1442" s="20"/>
      <c r="LYF1442" s="20"/>
      <c r="LYG1442" s="20"/>
      <c r="LYH1442" s="20"/>
      <c r="LYI1442" s="20"/>
      <c r="LYJ1442" s="20"/>
      <c r="LYK1442" s="20"/>
      <c r="LYL1442" s="20"/>
      <c r="LYM1442" s="20"/>
      <c r="LYN1442" s="20"/>
      <c r="LYO1442" s="20"/>
      <c r="LYP1442" s="20"/>
      <c r="LYQ1442" s="20"/>
      <c r="LYR1442" s="20"/>
      <c r="LYS1442" s="20"/>
      <c r="LYT1442" s="20"/>
      <c r="LYU1442" s="20"/>
      <c r="LYV1442" s="20"/>
      <c r="LYW1442" s="20"/>
      <c r="LYX1442" s="20"/>
      <c r="LYY1442" s="20"/>
      <c r="LYZ1442" s="20"/>
      <c r="LZA1442" s="20"/>
      <c r="LZB1442" s="20"/>
      <c r="LZC1442" s="20"/>
      <c r="LZD1442" s="20"/>
      <c r="LZE1442" s="20"/>
      <c r="LZF1442" s="20"/>
      <c r="LZG1442" s="20"/>
      <c r="LZH1442" s="20"/>
      <c r="LZI1442" s="20"/>
      <c r="LZJ1442" s="20"/>
      <c r="LZK1442" s="20"/>
      <c r="LZL1442" s="20"/>
      <c r="LZM1442" s="20"/>
      <c r="LZN1442" s="20"/>
      <c r="LZO1442" s="20"/>
      <c r="LZP1442" s="20"/>
      <c r="LZQ1442" s="20"/>
      <c r="LZR1442" s="20"/>
      <c r="LZS1442" s="20"/>
      <c r="LZT1442" s="20"/>
      <c r="LZU1442" s="20"/>
      <c r="LZV1442" s="20"/>
      <c r="LZW1442" s="20"/>
      <c r="LZX1442" s="20"/>
      <c r="LZY1442" s="20"/>
      <c r="LZZ1442" s="20"/>
      <c r="MAA1442" s="20"/>
      <c r="MAB1442" s="20"/>
      <c r="MAC1442" s="20"/>
      <c r="MAD1442" s="20"/>
      <c r="MAE1442" s="20"/>
      <c r="MAF1442" s="20"/>
      <c r="MAG1442" s="20"/>
      <c r="MAH1442" s="20"/>
      <c r="MAI1442" s="20"/>
      <c r="MAJ1442" s="20"/>
      <c r="MAK1442" s="20"/>
      <c r="MAL1442" s="20"/>
      <c r="MAM1442" s="20"/>
      <c r="MAN1442" s="20"/>
      <c r="MAO1442" s="20"/>
      <c r="MAP1442" s="20"/>
      <c r="MAQ1442" s="20"/>
      <c r="MAR1442" s="20"/>
      <c r="MAS1442" s="20"/>
      <c r="MAT1442" s="20"/>
      <c r="MAU1442" s="20"/>
      <c r="MAV1442" s="20"/>
      <c r="MAW1442" s="20"/>
      <c r="MAX1442" s="20"/>
      <c r="MAY1442" s="20"/>
      <c r="MAZ1442" s="20"/>
      <c r="MBA1442" s="20"/>
      <c r="MBB1442" s="20"/>
      <c r="MBC1442" s="20"/>
      <c r="MBD1442" s="20"/>
      <c r="MBE1442" s="20"/>
      <c r="MBF1442" s="20"/>
      <c r="MBG1442" s="20"/>
      <c r="MBH1442" s="20"/>
      <c r="MBI1442" s="20"/>
      <c r="MBJ1442" s="20"/>
      <c r="MBK1442" s="20"/>
      <c r="MBL1442" s="20"/>
      <c r="MBM1442" s="20"/>
      <c r="MBN1442" s="20"/>
      <c r="MBO1442" s="20"/>
      <c r="MBP1442" s="20"/>
      <c r="MBQ1442" s="20"/>
      <c r="MBR1442" s="20"/>
      <c r="MBS1442" s="20"/>
      <c r="MBT1442" s="20"/>
      <c r="MBU1442" s="20"/>
      <c r="MBV1442" s="20"/>
      <c r="MBW1442" s="20"/>
      <c r="MBX1442" s="20"/>
      <c r="MBY1442" s="20"/>
      <c r="MBZ1442" s="20"/>
      <c r="MCA1442" s="20"/>
      <c r="MCB1442" s="20"/>
      <c r="MCC1442" s="20"/>
      <c r="MCD1442" s="20"/>
      <c r="MCE1442" s="20"/>
      <c r="MCF1442" s="20"/>
      <c r="MCG1442" s="20"/>
      <c r="MCH1442" s="20"/>
      <c r="MCI1442" s="20"/>
      <c r="MCJ1442" s="20"/>
      <c r="MCK1442" s="20"/>
      <c r="MCL1442" s="20"/>
      <c r="MCM1442" s="20"/>
      <c r="MCN1442" s="20"/>
      <c r="MCO1442" s="20"/>
      <c r="MCP1442" s="20"/>
      <c r="MCQ1442" s="20"/>
      <c r="MCR1442" s="20"/>
      <c r="MCS1442" s="20"/>
      <c r="MCT1442" s="20"/>
      <c r="MCU1442" s="20"/>
      <c r="MCV1442" s="20"/>
      <c r="MCW1442" s="20"/>
      <c r="MCX1442" s="20"/>
      <c r="MCY1442" s="20"/>
      <c r="MCZ1442" s="20"/>
      <c r="MDA1442" s="20"/>
      <c r="MDB1442" s="20"/>
      <c r="MDC1442" s="20"/>
      <c r="MDD1442" s="20"/>
      <c r="MDE1442" s="20"/>
      <c r="MDF1442" s="20"/>
      <c r="MDG1442" s="20"/>
      <c r="MDH1442" s="20"/>
      <c r="MDI1442" s="20"/>
      <c r="MDJ1442" s="20"/>
      <c r="MDK1442" s="20"/>
      <c r="MDL1442" s="20"/>
      <c r="MDM1442" s="20"/>
      <c r="MDN1442" s="20"/>
      <c r="MDO1442" s="20"/>
      <c r="MDP1442" s="20"/>
      <c r="MDQ1442" s="20"/>
      <c r="MDR1442" s="20"/>
      <c r="MDS1442" s="20"/>
      <c r="MDT1442" s="20"/>
      <c r="MDU1442" s="20"/>
      <c r="MDV1442" s="20"/>
      <c r="MDW1442" s="20"/>
      <c r="MDX1442" s="20"/>
      <c r="MDY1442" s="20"/>
      <c r="MDZ1442" s="20"/>
      <c r="MEA1442" s="20"/>
      <c r="MEB1442" s="20"/>
      <c r="MEC1442" s="20"/>
      <c r="MED1442" s="20"/>
      <c r="MEE1442" s="20"/>
      <c r="MEF1442" s="20"/>
      <c r="MEG1442" s="20"/>
      <c r="MEH1442" s="20"/>
      <c r="MEI1442" s="20"/>
      <c r="MEJ1442" s="20"/>
      <c r="MEK1442" s="20"/>
      <c r="MEL1442" s="20"/>
      <c r="MEM1442" s="20"/>
      <c r="MEN1442" s="20"/>
      <c r="MEO1442" s="20"/>
      <c r="MEP1442" s="20"/>
      <c r="MEQ1442" s="20"/>
      <c r="MER1442" s="20"/>
      <c r="MES1442" s="20"/>
      <c r="MET1442" s="20"/>
      <c r="MEU1442" s="20"/>
      <c r="MEV1442" s="20"/>
      <c r="MEW1442" s="20"/>
      <c r="MEX1442" s="20"/>
      <c r="MEY1442" s="20"/>
      <c r="MEZ1442" s="20"/>
      <c r="MFA1442" s="20"/>
      <c r="MFB1442" s="20"/>
      <c r="MFC1442" s="20"/>
      <c r="MFD1442" s="20"/>
      <c r="MFE1442" s="20"/>
      <c r="MFF1442" s="20"/>
      <c r="MFG1442" s="20"/>
      <c r="MFH1442" s="20"/>
      <c r="MFI1442" s="20"/>
      <c r="MFJ1442" s="20"/>
      <c r="MFK1442" s="20"/>
      <c r="MFL1442" s="20"/>
      <c r="MFM1442" s="20"/>
      <c r="MFN1442" s="20"/>
      <c r="MFO1442" s="20"/>
      <c r="MFP1442" s="20"/>
      <c r="MFQ1442" s="20"/>
      <c r="MFR1442" s="20"/>
      <c r="MFS1442" s="20"/>
      <c r="MFT1442" s="20"/>
      <c r="MFU1442" s="20"/>
      <c r="MFV1442" s="20"/>
      <c r="MFW1442" s="20"/>
      <c r="MFX1442" s="20"/>
      <c r="MFY1442" s="20"/>
      <c r="MFZ1442" s="20"/>
      <c r="MGA1442" s="20"/>
      <c r="MGB1442" s="20"/>
      <c r="MGC1442" s="20"/>
      <c r="MGD1442" s="20"/>
      <c r="MGE1442" s="20"/>
      <c r="MGF1442" s="20"/>
      <c r="MGG1442" s="20"/>
      <c r="MGH1442" s="20"/>
      <c r="MGI1442" s="20"/>
      <c r="MGJ1442" s="20"/>
      <c r="MGK1442" s="20"/>
      <c r="MGL1442" s="20"/>
      <c r="MGM1442" s="20"/>
      <c r="MGN1442" s="20"/>
      <c r="MGO1442" s="20"/>
      <c r="MGP1442" s="20"/>
      <c r="MGQ1442" s="20"/>
      <c r="MGR1442" s="20"/>
      <c r="MGS1442" s="20"/>
      <c r="MGT1442" s="20"/>
      <c r="MGU1442" s="20"/>
      <c r="MGV1442" s="20"/>
      <c r="MGW1442" s="20"/>
      <c r="MGX1442" s="20"/>
      <c r="MGY1442" s="20"/>
      <c r="MGZ1442" s="20"/>
      <c r="MHA1442" s="20"/>
      <c r="MHB1442" s="20"/>
      <c r="MHC1442" s="20"/>
      <c r="MHD1442" s="20"/>
      <c r="MHE1442" s="20"/>
      <c r="MHF1442" s="20"/>
      <c r="MHG1442" s="20"/>
      <c r="MHH1442" s="20"/>
      <c r="MHI1442" s="20"/>
      <c r="MHJ1442" s="20"/>
      <c r="MHK1442" s="20"/>
      <c r="MHL1442" s="20"/>
      <c r="MHM1442" s="20"/>
      <c r="MHN1442" s="20"/>
      <c r="MHO1442" s="20"/>
      <c r="MHP1442" s="20"/>
      <c r="MHQ1442" s="20"/>
      <c r="MHR1442" s="20"/>
      <c r="MHS1442" s="20"/>
      <c r="MHT1442" s="20"/>
      <c r="MHU1442" s="20"/>
      <c r="MHV1442" s="20"/>
      <c r="MHW1442" s="20"/>
      <c r="MHX1442" s="20"/>
      <c r="MHY1442" s="20"/>
      <c r="MHZ1442" s="20"/>
      <c r="MIA1442" s="20"/>
      <c r="MIB1442" s="20"/>
      <c r="MIC1442" s="20"/>
      <c r="MID1442" s="20"/>
      <c r="MIE1442" s="20"/>
      <c r="MIF1442" s="20"/>
      <c r="MIG1442" s="20"/>
      <c r="MIH1442" s="20"/>
      <c r="MII1442" s="20"/>
      <c r="MIJ1442" s="20"/>
      <c r="MIK1442" s="20"/>
      <c r="MIL1442" s="20"/>
      <c r="MIM1442" s="20"/>
      <c r="MIN1442" s="20"/>
      <c r="MIO1442" s="20"/>
      <c r="MIP1442" s="20"/>
      <c r="MIQ1442" s="20"/>
      <c r="MIR1442" s="20"/>
      <c r="MIS1442" s="20"/>
      <c r="MIT1442" s="20"/>
      <c r="MIU1442" s="20"/>
      <c r="MIV1442" s="20"/>
      <c r="MIW1442" s="20"/>
      <c r="MIX1442" s="20"/>
      <c r="MIY1442" s="20"/>
      <c r="MIZ1442" s="20"/>
      <c r="MJA1442" s="20"/>
      <c r="MJB1442" s="20"/>
      <c r="MJC1442" s="20"/>
      <c r="MJD1442" s="20"/>
      <c r="MJE1442" s="20"/>
      <c r="MJF1442" s="20"/>
      <c r="MJG1442" s="20"/>
      <c r="MJH1442" s="20"/>
      <c r="MJI1442" s="20"/>
      <c r="MJJ1442" s="20"/>
      <c r="MJK1442" s="20"/>
      <c r="MJL1442" s="20"/>
      <c r="MJM1442" s="20"/>
      <c r="MJN1442" s="20"/>
      <c r="MJO1442" s="20"/>
      <c r="MJP1442" s="20"/>
      <c r="MJQ1442" s="20"/>
      <c r="MJR1442" s="20"/>
      <c r="MJS1442" s="20"/>
      <c r="MJT1442" s="20"/>
      <c r="MJU1442" s="20"/>
      <c r="MJV1442" s="20"/>
      <c r="MJW1442" s="20"/>
      <c r="MJX1442" s="20"/>
      <c r="MJY1442" s="20"/>
      <c r="MJZ1442" s="20"/>
      <c r="MKA1442" s="20"/>
      <c r="MKB1442" s="20"/>
      <c r="MKC1442" s="20"/>
      <c r="MKD1442" s="20"/>
      <c r="MKE1442" s="20"/>
      <c r="MKF1442" s="20"/>
      <c r="MKG1442" s="20"/>
      <c r="MKH1442" s="20"/>
      <c r="MKI1442" s="20"/>
      <c r="MKJ1442" s="20"/>
      <c r="MKK1442" s="20"/>
      <c r="MKL1442" s="20"/>
      <c r="MKM1442" s="20"/>
      <c r="MKN1442" s="20"/>
      <c r="MKO1442" s="20"/>
      <c r="MKP1442" s="20"/>
      <c r="MKQ1442" s="20"/>
      <c r="MKR1442" s="20"/>
      <c r="MKS1442" s="20"/>
      <c r="MKT1442" s="20"/>
      <c r="MKU1442" s="20"/>
      <c r="MKV1442" s="20"/>
      <c r="MKW1442" s="20"/>
      <c r="MKX1442" s="20"/>
      <c r="MKY1442" s="20"/>
      <c r="MKZ1442" s="20"/>
      <c r="MLA1442" s="20"/>
      <c r="MLB1442" s="20"/>
      <c r="MLC1442" s="20"/>
      <c r="MLD1442" s="20"/>
      <c r="MLE1442" s="20"/>
      <c r="MLF1442" s="20"/>
      <c r="MLG1442" s="20"/>
      <c r="MLH1442" s="20"/>
      <c r="MLI1442" s="20"/>
      <c r="MLJ1442" s="20"/>
      <c r="MLK1442" s="20"/>
      <c r="MLL1442" s="20"/>
      <c r="MLM1442" s="20"/>
      <c r="MLN1442" s="20"/>
      <c r="MLO1442" s="20"/>
      <c r="MLP1442" s="20"/>
      <c r="MLQ1442" s="20"/>
      <c r="MLR1442" s="20"/>
      <c r="MLS1442" s="20"/>
      <c r="MLT1442" s="20"/>
      <c r="MLU1442" s="20"/>
      <c r="MLV1442" s="20"/>
      <c r="MLW1442" s="20"/>
      <c r="MLX1442" s="20"/>
      <c r="MLY1442" s="20"/>
      <c r="MLZ1442" s="20"/>
      <c r="MMA1442" s="20"/>
      <c r="MMB1442" s="20"/>
      <c r="MMC1442" s="20"/>
      <c r="MMD1442" s="20"/>
      <c r="MME1442" s="20"/>
      <c r="MMF1442" s="20"/>
      <c r="MMG1442" s="20"/>
      <c r="MMH1442" s="20"/>
      <c r="MMI1442" s="20"/>
      <c r="MMJ1442" s="20"/>
      <c r="MMK1442" s="20"/>
      <c r="MML1442" s="20"/>
      <c r="MMM1442" s="20"/>
      <c r="MMN1442" s="20"/>
      <c r="MMO1442" s="20"/>
      <c r="MMP1442" s="20"/>
      <c r="MMQ1442" s="20"/>
      <c r="MMR1442" s="20"/>
      <c r="MMS1442" s="20"/>
      <c r="MMT1442" s="20"/>
      <c r="MMU1442" s="20"/>
      <c r="MMV1442" s="20"/>
      <c r="MMW1442" s="20"/>
      <c r="MMX1442" s="20"/>
      <c r="MMY1442" s="20"/>
      <c r="MMZ1442" s="20"/>
      <c r="MNA1442" s="20"/>
      <c r="MNB1442" s="20"/>
      <c r="MNC1442" s="20"/>
      <c r="MND1442" s="20"/>
      <c r="MNE1442" s="20"/>
      <c r="MNF1442" s="20"/>
      <c r="MNG1442" s="20"/>
      <c r="MNH1442" s="20"/>
      <c r="MNI1442" s="20"/>
      <c r="MNJ1442" s="20"/>
      <c r="MNK1442" s="20"/>
      <c r="MNL1442" s="20"/>
      <c r="MNM1442" s="20"/>
      <c r="MNN1442" s="20"/>
      <c r="MNO1442" s="20"/>
      <c r="MNP1442" s="20"/>
      <c r="MNQ1442" s="20"/>
      <c r="MNR1442" s="20"/>
      <c r="MNS1442" s="20"/>
      <c r="MNT1442" s="20"/>
      <c r="MNU1442" s="20"/>
      <c r="MNV1442" s="20"/>
      <c r="MNW1442" s="20"/>
      <c r="MNX1442" s="20"/>
      <c r="MNY1442" s="20"/>
      <c r="MNZ1442" s="20"/>
      <c r="MOA1442" s="20"/>
      <c r="MOB1442" s="20"/>
      <c r="MOC1442" s="20"/>
      <c r="MOD1442" s="20"/>
      <c r="MOE1442" s="20"/>
      <c r="MOF1442" s="20"/>
      <c r="MOG1442" s="20"/>
      <c r="MOH1442" s="20"/>
      <c r="MOI1442" s="20"/>
      <c r="MOJ1442" s="20"/>
      <c r="MOK1442" s="20"/>
      <c r="MOL1442" s="20"/>
      <c r="MOM1442" s="20"/>
      <c r="MON1442" s="20"/>
      <c r="MOO1442" s="20"/>
      <c r="MOP1442" s="20"/>
      <c r="MOQ1442" s="20"/>
      <c r="MOR1442" s="20"/>
      <c r="MOS1442" s="20"/>
      <c r="MOT1442" s="20"/>
      <c r="MOU1442" s="20"/>
      <c r="MOV1442" s="20"/>
      <c r="MOW1442" s="20"/>
      <c r="MOX1442" s="20"/>
      <c r="MOY1442" s="20"/>
      <c r="MOZ1442" s="20"/>
      <c r="MPA1442" s="20"/>
      <c r="MPB1442" s="20"/>
      <c r="MPC1442" s="20"/>
      <c r="MPD1442" s="20"/>
      <c r="MPE1442" s="20"/>
      <c r="MPF1442" s="20"/>
      <c r="MPG1442" s="20"/>
      <c r="MPH1442" s="20"/>
      <c r="MPI1442" s="20"/>
      <c r="MPJ1442" s="20"/>
      <c r="MPK1442" s="20"/>
      <c r="MPL1442" s="20"/>
      <c r="MPM1442" s="20"/>
      <c r="MPN1442" s="20"/>
      <c r="MPO1442" s="20"/>
      <c r="MPP1442" s="20"/>
      <c r="MPQ1442" s="20"/>
      <c r="MPR1442" s="20"/>
      <c r="MPS1442" s="20"/>
      <c r="MPT1442" s="20"/>
      <c r="MPU1442" s="20"/>
      <c r="MPV1442" s="20"/>
      <c r="MPW1442" s="20"/>
      <c r="MPX1442" s="20"/>
      <c r="MPY1442" s="20"/>
      <c r="MPZ1442" s="20"/>
      <c r="MQA1442" s="20"/>
      <c r="MQB1442" s="20"/>
      <c r="MQC1442" s="20"/>
      <c r="MQD1442" s="20"/>
      <c r="MQE1442" s="20"/>
      <c r="MQF1442" s="20"/>
      <c r="MQG1442" s="20"/>
      <c r="MQH1442" s="20"/>
      <c r="MQI1442" s="20"/>
      <c r="MQJ1442" s="20"/>
      <c r="MQK1442" s="20"/>
      <c r="MQL1442" s="20"/>
      <c r="MQM1442" s="20"/>
      <c r="MQN1442" s="20"/>
      <c r="MQO1442" s="20"/>
      <c r="MQP1442" s="20"/>
      <c r="MQQ1442" s="20"/>
      <c r="MQR1442" s="20"/>
      <c r="MQS1442" s="20"/>
      <c r="MQT1442" s="20"/>
      <c r="MQU1442" s="20"/>
      <c r="MQV1442" s="20"/>
      <c r="MQW1442" s="20"/>
      <c r="MQX1442" s="20"/>
      <c r="MQY1442" s="20"/>
      <c r="MQZ1442" s="20"/>
      <c r="MRA1442" s="20"/>
      <c r="MRB1442" s="20"/>
      <c r="MRC1442" s="20"/>
      <c r="MRD1442" s="20"/>
      <c r="MRE1442" s="20"/>
      <c r="MRF1442" s="20"/>
      <c r="MRG1442" s="20"/>
      <c r="MRH1442" s="20"/>
      <c r="MRI1442" s="20"/>
      <c r="MRJ1442" s="20"/>
      <c r="MRK1442" s="20"/>
      <c r="MRL1442" s="20"/>
      <c r="MRM1442" s="20"/>
      <c r="MRN1442" s="20"/>
      <c r="MRO1442" s="20"/>
      <c r="MRP1442" s="20"/>
      <c r="MRQ1442" s="20"/>
      <c r="MRR1442" s="20"/>
      <c r="MRS1442" s="20"/>
      <c r="MRT1442" s="20"/>
      <c r="MRU1442" s="20"/>
      <c r="MRV1442" s="20"/>
      <c r="MRW1442" s="20"/>
      <c r="MRX1442" s="20"/>
      <c r="MRY1442" s="20"/>
      <c r="MRZ1442" s="20"/>
      <c r="MSA1442" s="20"/>
      <c r="MSB1442" s="20"/>
      <c r="MSC1442" s="20"/>
      <c r="MSD1442" s="20"/>
      <c r="MSE1442" s="20"/>
      <c r="MSF1442" s="20"/>
      <c r="MSG1442" s="20"/>
      <c r="MSH1442" s="20"/>
      <c r="MSI1442" s="20"/>
      <c r="MSJ1442" s="20"/>
      <c r="MSK1442" s="20"/>
      <c r="MSL1442" s="20"/>
      <c r="MSM1442" s="20"/>
      <c r="MSN1442" s="20"/>
      <c r="MSO1442" s="20"/>
      <c r="MSP1442" s="20"/>
      <c r="MSQ1442" s="20"/>
      <c r="MSR1442" s="20"/>
      <c r="MSS1442" s="20"/>
      <c r="MST1442" s="20"/>
      <c r="MSU1442" s="20"/>
      <c r="MSV1442" s="20"/>
      <c r="MSW1442" s="20"/>
      <c r="MSX1442" s="20"/>
      <c r="MSY1442" s="20"/>
      <c r="MSZ1442" s="20"/>
      <c r="MTA1442" s="20"/>
      <c r="MTB1442" s="20"/>
      <c r="MTC1442" s="20"/>
      <c r="MTD1442" s="20"/>
      <c r="MTE1442" s="20"/>
      <c r="MTF1442" s="20"/>
      <c r="MTG1442" s="20"/>
      <c r="MTH1442" s="20"/>
      <c r="MTI1442" s="20"/>
      <c r="MTJ1442" s="20"/>
      <c r="MTK1442" s="20"/>
      <c r="MTL1442" s="20"/>
      <c r="MTM1442" s="20"/>
      <c r="MTN1442" s="20"/>
      <c r="MTO1442" s="20"/>
      <c r="MTP1442" s="20"/>
      <c r="MTQ1442" s="20"/>
      <c r="MTR1442" s="20"/>
      <c r="MTS1442" s="20"/>
      <c r="MTT1442" s="20"/>
      <c r="MTU1442" s="20"/>
      <c r="MTV1442" s="20"/>
      <c r="MTW1442" s="20"/>
      <c r="MTX1442" s="20"/>
      <c r="MTY1442" s="20"/>
      <c r="MTZ1442" s="20"/>
      <c r="MUA1442" s="20"/>
      <c r="MUB1442" s="20"/>
      <c r="MUC1442" s="20"/>
      <c r="MUD1442" s="20"/>
      <c r="MUE1442" s="20"/>
      <c r="MUF1442" s="20"/>
      <c r="MUG1442" s="20"/>
      <c r="MUH1442" s="20"/>
      <c r="MUI1442" s="20"/>
      <c r="MUJ1442" s="20"/>
      <c r="MUK1442" s="20"/>
      <c r="MUL1442" s="20"/>
      <c r="MUM1442" s="20"/>
      <c r="MUN1442" s="20"/>
      <c r="MUO1442" s="20"/>
      <c r="MUP1442" s="20"/>
      <c r="MUQ1442" s="20"/>
      <c r="MUR1442" s="20"/>
      <c r="MUS1442" s="20"/>
      <c r="MUT1442" s="20"/>
      <c r="MUU1442" s="20"/>
      <c r="MUV1442" s="20"/>
      <c r="MUW1442" s="20"/>
      <c r="MUX1442" s="20"/>
      <c r="MUY1442" s="20"/>
      <c r="MUZ1442" s="20"/>
      <c r="MVA1442" s="20"/>
      <c r="MVB1442" s="20"/>
      <c r="MVC1442" s="20"/>
      <c r="MVD1442" s="20"/>
      <c r="MVE1442" s="20"/>
      <c r="MVF1442" s="20"/>
      <c r="MVG1442" s="20"/>
      <c r="MVH1442" s="20"/>
      <c r="MVI1442" s="20"/>
      <c r="MVJ1442" s="20"/>
      <c r="MVK1442" s="20"/>
      <c r="MVL1442" s="20"/>
      <c r="MVM1442" s="20"/>
      <c r="MVN1442" s="20"/>
      <c r="MVO1442" s="20"/>
      <c r="MVP1442" s="20"/>
      <c r="MVQ1442" s="20"/>
      <c r="MVR1442" s="20"/>
      <c r="MVS1442" s="20"/>
      <c r="MVT1442" s="20"/>
      <c r="MVU1442" s="20"/>
      <c r="MVV1442" s="20"/>
      <c r="MVW1442" s="20"/>
      <c r="MVX1442" s="20"/>
      <c r="MVY1442" s="20"/>
      <c r="MVZ1442" s="20"/>
      <c r="MWA1442" s="20"/>
      <c r="MWB1442" s="20"/>
      <c r="MWC1442" s="20"/>
      <c r="MWD1442" s="20"/>
      <c r="MWE1442" s="20"/>
      <c r="MWF1442" s="20"/>
      <c r="MWG1442" s="20"/>
      <c r="MWH1442" s="20"/>
      <c r="MWI1442" s="20"/>
      <c r="MWJ1442" s="20"/>
      <c r="MWK1442" s="20"/>
      <c r="MWL1442" s="20"/>
      <c r="MWM1442" s="20"/>
      <c r="MWN1442" s="20"/>
      <c r="MWO1442" s="20"/>
      <c r="MWP1442" s="20"/>
      <c r="MWQ1442" s="20"/>
      <c r="MWR1442" s="20"/>
      <c r="MWS1442" s="20"/>
      <c r="MWT1442" s="20"/>
      <c r="MWU1442" s="20"/>
      <c r="MWV1442" s="20"/>
      <c r="MWW1442" s="20"/>
      <c r="MWX1442" s="20"/>
      <c r="MWY1442" s="20"/>
      <c r="MWZ1442" s="20"/>
      <c r="MXA1442" s="20"/>
      <c r="MXB1442" s="20"/>
      <c r="MXC1442" s="20"/>
      <c r="MXD1442" s="20"/>
      <c r="MXE1442" s="20"/>
      <c r="MXF1442" s="20"/>
      <c r="MXG1442" s="20"/>
      <c r="MXH1442" s="20"/>
      <c r="MXI1442" s="20"/>
      <c r="MXJ1442" s="20"/>
      <c r="MXK1442" s="20"/>
      <c r="MXL1442" s="20"/>
      <c r="MXM1442" s="20"/>
      <c r="MXN1442" s="20"/>
      <c r="MXO1442" s="20"/>
      <c r="MXP1442" s="20"/>
      <c r="MXQ1442" s="20"/>
      <c r="MXR1442" s="20"/>
      <c r="MXS1442" s="20"/>
      <c r="MXT1442" s="20"/>
      <c r="MXU1442" s="20"/>
      <c r="MXV1442" s="20"/>
      <c r="MXW1442" s="20"/>
      <c r="MXX1442" s="20"/>
      <c r="MXY1442" s="20"/>
      <c r="MXZ1442" s="20"/>
      <c r="MYA1442" s="20"/>
      <c r="MYB1442" s="20"/>
      <c r="MYC1442" s="20"/>
      <c r="MYD1442" s="20"/>
      <c r="MYE1442" s="20"/>
      <c r="MYF1442" s="20"/>
      <c r="MYG1442" s="20"/>
      <c r="MYH1442" s="20"/>
      <c r="MYI1442" s="20"/>
      <c r="MYJ1442" s="20"/>
      <c r="MYK1442" s="20"/>
      <c r="MYL1442" s="20"/>
      <c r="MYM1442" s="20"/>
      <c r="MYN1442" s="20"/>
      <c r="MYO1442" s="20"/>
      <c r="MYP1442" s="20"/>
      <c r="MYQ1442" s="20"/>
      <c r="MYR1442" s="20"/>
      <c r="MYS1442" s="20"/>
      <c r="MYT1442" s="20"/>
      <c r="MYU1442" s="20"/>
      <c r="MYV1442" s="20"/>
      <c r="MYW1442" s="20"/>
      <c r="MYX1442" s="20"/>
      <c r="MYY1442" s="20"/>
      <c r="MYZ1442" s="20"/>
      <c r="MZA1442" s="20"/>
      <c r="MZB1442" s="20"/>
      <c r="MZC1442" s="20"/>
      <c r="MZD1442" s="20"/>
      <c r="MZE1442" s="20"/>
      <c r="MZF1442" s="20"/>
      <c r="MZG1442" s="20"/>
      <c r="MZH1442" s="20"/>
      <c r="MZI1442" s="20"/>
      <c r="MZJ1442" s="20"/>
      <c r="MZK1442" s="20"/>
      <c r="MZL1442" s="20"/>
      <c r="MZM1442" s="20"/>
      <c r="MZN1442" s="20"/>
      <c r="MZO1442" s="20"/>
      <c r="MZP1442" s="20"/>
      <c r="MZQ1442" s="20"/>
      <c r="MZR1442" s="20"/>
      <c r="MZS1442" s="20"/>
      <c r="MZT1442" s="20"/>
      <c r="MZU1442" s="20"/>
      <c r="MZV1442" s="20"/>
      <c r="MZW1442" s="20"/>
      <c r="MZX1442" s="20"/>
      <c r="MZY1442" s="20"/>
      <c r="MZZ1442" s="20"/>
      <c r="NAA1442" s="20"/>
      <c r="NAB1442" s="20"/>
      <c r="NAC1442" s="20"/>
      <c r="NAD1442" s="20"/>
      <c r="NAE1442" s="20"/>
      <c r="NAF1442" s="20"/>
      <c r="NAG1442" s="20"/>
      <c r="NAH1442" s="20"/>
      <c r="NAI1442" s="20"/>
      <c r="NAJ1442" s="20"/>
      <c r="NAK1442" s="20"/>
      <c r="NAL1442" s="20"/>
      <c r="NAM1442" s="20"/>
      <c r="NAN1442" s="20"/>
      <c r="NAO1442" s="20"/>
      <c r="NAP1442" s="20"/>
      <c r="NAQ1442" s="20"/>
      <c r="NAR1442" s="20"/>
      <c r="NAS1442" s="20"/>
      <c r="NAT1442" s="20"/>
      <c r="NAU1442" s="20"/>
      <c r="NAV1442" s="20"/>
      <c r="NAW1442" s="20"/>
      <c r="NAX1442" s="20"/>
      <c r="NAY1442" s="20"/>
      <c r="NAZ1442" s="20"/>
      <c r="NBA1442" s="20"/>
      <c r="NBB1442" s="20"/>
      <c r="NBC1442" s="20"/>
      <c r="NBD1442" s="20"/>
      <c r="NBE1442" s="20"/>
      <c r="NBF1442" s="20"/>
      <c r="NBG1442" s="20"/>
      <c r="NBH1442" s="20"/>
      <c r="NBI1442" s="20"/>
      <c r="NBJ1442" s="20"/>
      <c r="NBK1442" s="20"/>
      <c r="NBL1442" s="20"/>
      <c r="NBM1442" s="20"/>
      <c r="NBN1442" s="20"/>
      <c r="NBO1442" s="20"/>
      <c r="NBP1442" s="20"/>
      <c r="NBQ1442" s="20"/>
      <c r="NBR1442" s="20"/>
      <c r="NBS1442" s="20"/>
      <c r="NBT1442" s="20"/>
      <c r="NBU1442" s="20"/>
      <c r="NBV1442" s="20"/>
      <c r="NBW1442" s="20"/>
      <c r="NBX1442" s="20"/>
      <c r="NBY1442" s="20"/>
      <c r="NBZ1442" s="20"/>
      <c r="NCA1442" s="20"/>
      <c r="NCB1442" s="20"/>
      <c r="NCC1442" s="20"/>
      <c r="NCD1442" s="20"/>
      <c r="NCE1442" s="20"/>
      <c r="NCF1442" s="20"/>
      <c r="NCG1442" s="20"/>
      <c r="NCH1442" s="20"/>
      <c r="NCI1442" s="20"/>
      <c r="NCJ1442" s="20"/>
      <c r="NCK1442" s="20"/>
      <c r="NCL1442" s="20"/>
      <c r="NCM1442" s="20"/>
      <c r="NCN1442" s="20"/>
      <c r="NCO1442" s="20"/>
      <c r="NCP1442" s="20"/>
      <c r="NCQ1442" s="20"/>
      <c r="NCR1442" s="20"/>
      <c r="NCS1442" s="20"/>
      <c r="NCT1442" s="20"/>
      <c r="NCU1442" s="20"/>
      <c r="NCV1442" s="20"/>
      <c r="NCW1442" s="20"/>
      <c r="NCX1442" s="20"/>
      <c r="NCY1442" s="20"/>
      <c r="NCZ1442" s="20"/>
      <c r="NDA1442" s="20"/>
      <c r="NDB1442" s="20"/>
      <c r="NDC1442" s="20"/>
      <c r="NDD1442" s="20"/>
      <c r="NDE1442" s="20"/>
      <c r="NDF1442" s="20"/>
      <c r="NDG1442" s="20"/>
      <c r="NDH1442" s="20"/>
      <c r="NDI1442" s="20"/>
      <c r="NDJ1442" s="20"/>
      <c r="NDK1442" s="20"/>
      <c r="NDL1442" s="20"/>
      <c r="NDM1442" s="20"/>
      <c r="NDN1442" s="20"/>
      <c r="NDO1442" s="20"/>
      <c r="NDP1442" s="20"/>
      <c r="NDQ1442" s="20"/>
      <c r="NDR1442" s="20"/>
      <c r="NDS1442" s="20"/>
      <c r="NDT1442" s="20"/>
      <c r="NDU1442" s="20"/>
      <c r="NDV1442" s="20"/>
      <c r="NDW1442" s="20"/>
      <c r="NDX1442" s="20"/>
      <c r="NDY1442" s="20"/>
      <c r="NDZ1442" s="20"/>
      <c r="NEA1442" s="20"/>
      <c r="NEB1442" s="20"/>
      <c r="NEC1442" s="20"/>
      <c r="NED1442" s="20"/>
      <c r="NEE1442" s="20"/>
      <c r="NEF1442" s="20"/>
      <c r="NEG1442" s="20"/>
      <c r="NEH1442" s="20"/>
      <c r="NEI1442" s="20"/>
      <c r="NEJ1442" s="20"/>
      <c r="NEK1442" s="20"/>
      <c r="NEL1442" s="20"/>
      <c r="NEM1442" s="20"/>
      <c r="NEN1442" s="20"/>
      <c r="NEO1442" s="20"/>
      <c r="NEP1442" s="20"/>
      <c r="NEQ1442" s="20"/>
      <c r="NER1442" s="20"/>
      <c r="NES1442" s="20"/>
      <c r="NET1442" s="20"/>
      <c r="NEU1442" s="20"/>
      <c r="NEV1442" s="20"/>
      <c r="NEW1442" s="20"/>
      <c r="NEX1442" s="20"/>
      <c r="NEY1442" s="20"/>
      <c r="NEZ1442" s="20"/>
      <c r="NFA1442" s="20"/>
      <c r="NFB1442" s="20"/>
      <c r="NFC1442" s="20"/>
      <c r="NFD1442" s="20"/>
      <c r="NFE1442" s="20"/>
      <c r="NFF1442" s="20"/>
      <c r="NFG1442" s="20"/>
      <c r="NFH1442" s="20"/>
      <c r="NFI1442" s="20"/>
      <c r="NFJ1442" s="20"/>
      <c r="NFK1442" s="20"/>
      <c r="NFL1442" s="20"/>
      <c r="NFM1442" s="20"/>
      <c r="NFN1442" s="20"/>
      <c r="NFO1442" s="20"/>
      <c r="NFP1442" s="20"/>
      <c r="NFQ1442" s="20"/>
      <c r="NFR1442" s="20"/>
      <c r="NFS1442" s="20"/>
      <c r="NFT1442" s="20"/>
      <c r="NFU1442" s="20"/>
      <c r="NFV1442" s="20"/>
      <c r="NFW1442" s="20"/>
      <c r="NFX1442" s="20"/>
      <c r="NFY1442" s="20"/>
      <c r="NFZ1442" s="20"/>
      <c r="NGA1442" s="20"/>
      <c r="NGB1442" s="20"/>
      <c r="NGC1442" s="20"/>
      <c r="NGD1442" s="20"/>
      <c r="NGE1442" s="20"/>
      <c r="NGF1442" s="20"/>
      <c r="NGG1442" s="20"/>
      <c r="NGH1442" s="20"/>
      <c r="NGI1442" s="20"/>
      <c r="NGJ1442" s="20"/>
      <c r="NGK1442" s="20"/>
      <c r="NGL1442" s="20"/>
      <c r="NGM1442" s="20"/>
      <c r="NGN1442" s="20"/>
      <c r="NGO1442" s="20"/>
      <c r="NGP1442" s="20"/>
      <c r="NGQ1442" s="20"/>
      <c r="NGR1442" s="20"/>
      <c r="NGS1442" s="20"/>
      <c r="NGT1442" s="20"/>
      <c r="NGU1442" s="20"/>
      <c r="NGV1442" s="20"/>
      <c r="NGW1442" s="20"/>
      <c r="NGX1442" s="20"/>
      <c r="NGY1442" s="20"/>
      <c r="NGZ1442" s="20"/>
      <c r="NHA1442" s="20"/>
      <c r="NHB1442" s="20"/>
      <c r="NHC1442" s="20"/>
      <c r="NHD1442" s="20"/>
      <c r="NHE1442" s="20"/>
      <c r="NHF1442" s="20"/>
      <c r="NHG1442" s="20"/>
      <c r="NHH1442" s="20"/>
      <c r="NHI1442" s="20"/>
      <c r="NHJ1442" s="20"/>
      <c r="NHK1442" s="20"/>
      <c r="NHL1442" s="20"/>
      <c r="NHM1442" s="20"/>
      <c r="NHN1442" s="20"/>
      <c r="NHO1442" s="20"/>
      <c r="NHP1442" s="20"/>
      <c r="NHQ1442" s="20"/>
      <c r="NHR1442" s="20"/>
      <c r="NHS1442" s="20"/>
      <c r="NHT1442" s="20"/>
      <c r="NHU1442" s="20"/>
      <c r="NHV1442" s="20"/>
      <c r="NHW1442" s="20"/>
      <c r="NHX1442" s="20"/>
      <c r="NHY1442" s="20"/>
      <c r="NHZ1442" s="20"/>
      <c r="NIA1442" s="20"/>
      <c r="NIB1442" s="20"/>
      <c r="NIC1442" s="20"/>
      <c r="NID1442" s="20"/>
      <c r="NIE1442" s="20"/>
      <c r="NIF1442" s="20"/>
      <c r="NIG1442" s="20"/>
      <c r="NIH1442" s="20"/>
      <c r="NII1442" s="20"/>
      <c r="NIJ1442" s="20"/>
      <c r="NIK1442" s="20"/>
      <c r="NIL1442" s="20"/>
      <c r="NIM1442" s="20"/>
      <c r="NIN1442" s="20"/>
      <c r="NIO1442" s="20"/>
      <c r="NIP1442" s="20"/>
      <c r="NIQ1442" s="20"/>
      <c r="NIR1442" s="20"/>
      <c r="NIS1442" s="20"/>
      <c r="NIT1442" s="20"/>
      <c r="NIU1442" s="20"/>
      <c r="NIV1442" s="20"/>
      <c r="NIW1442" s="20"/>
      <c r="NIX1442" s="20"/>
      <c r="NIY1442" s="20"/>
      <c r="NIZ1442" s="20"/>
      <c r="NJA1442" s="20"/>
      <c r="NJB1442" s="20"/>
      <c r="NJC1442" s="20"/>
      <c r="NJD1442" s="20"/>
      <c r="NJE1442" s="20"/>
      <c r="NJF1442" s="20"/>
      <c r="NJG1442" s="20"/>
      <c r="NJH1442" s="20"/>
      <c r="NJI1442" s="20"/>
      <c r="NJJ1442" s="20"/>
      <c r="NJK1442" s="20"/>
      <c r="NJL1442" s="20"/>
      <c r="NJM1442" s="20"/>
      <c r="NJN1442" s="20"/>
      <c r="NJO1442" s="20"/>
      <c r="NJP1442" s="20"/>
      <c r="NJQ1442" s="20"/>
      <c r="NJR1442" s="20"/>
      <c r="NJS1442" s="20"/>
      <c r="NJT1442" s="20"/>
      <c r="NJU1442" s="20"/>
      <c r="NJV1442" s="20"/>
      <c r="NJW1442" s="20"/>
      <c r="NJX1442" s="20"/>
      <c r="NJY1442" s="20"/>
      <c r="NJZ1442" s="20"/>
      <c r="NKA1442" s="20"/>
      <c r="NKB1442" s="20"/>
      <c r="NKC1442" s="20"/>
      <c r="NKD1442" s="20"/>
      <c r="NKE1442" s="20"/>
      <c r="NKF1442" s="20"/>
      <c r="NKG1442" s="20"/>
      <c r="NKH1442" s="20"/>
      <c r="NKI1442" s="20"/>
      <c r="NKJ1442" s="20"/>
      <c r="NKK1442" s="20"/>
      <c r="NKL1442" s="20"/>
      <c r="NKM1442" s="20"/>
      <c r="NKN1442" s="20"/>
      <c r="NKO1442" s="20"/>
      <c r="NKP1442" s="20"/>
      <c r="NKQ1442" s="20"/>
      <c r="NKR1442" s="20"/>
      <c r="NKS1442" s="20"/>
      <c r="NKT1442" s="20"/>
      <c r="NKU1442" s="20"/>
      <c r="NKV1442" s="20"/>
      <c r="NKW1442" s="20"/>
      <c r="NKX1442" s="20"/>
      <c r="NKY1442" s="20"/>
      <c r="NKZ1442" s="20"/>
      <c r="NLA1442" s="20"/>
      <c r="NLB1442" s="20"/>
      <c r="NLC1442" s="20"/>
      <c r="NLD1442" s="20"/>
      <c r="NLE1442" s="20"/>
      <c r="NLF1442" s="20"/>
      <c r="NLG1442" s="20"/>
      <c r="NLH1442" s="20"/>
      <c r="NLI1442" s="20"/>
      <c r="NLJ1442" s="20"/>
      <c r="NLK1442" s="20"/>
      <c r="NLL1442" s="20"/>
      <c r="NLM1442" s="20"/>
      <c r="NLN1442" s="20"/>
      <c r="NLO1442" s="20"/>
      <c r="NLP1442" s="20"/>
      <c r="NLQ1442" s="20"/>
      <c r="NLR1442" s="20"/>
      <c r="NLS1442" s="20"/>
      <c r="NLT1442" s="20"/>
      <c r="NLU1442" s="20"/>
      <c r="NLV1442" s="20"/>
      <c r="NLW1442" s="20"/>
      <c r="NLX1442" s="20"/>
      <c r="NLY1442" s="20"/>
      <c r="NLZ1442" s="20"/>
      <c r="NMA1442" s="20"/>
      <c r="NMB1442" s="20"/>
      <c r="NMC1442" s="20"/>
      <c r="NMD1442" s="20"/>
      <c r="NME1442" s="20"/>
      <c r="NMF1442" s="20"/>
      <c r="NMG1442" s="20"/>
      <c r="NMH1442" s="20"/>
      <c r="NMI1442" s="20"/>
      <c r="NMJ1442" s="20"/>
      <c r="NMK1442" s="20"/>
      <c r="NML1442" s="20"/>
      <c r="NMM1442" s="20"/>
      <c r="NMN1442" s="20"/>
      <c r="NMO1442" s="20"/>
      <c r="NMP1442" s="20"/>
      <c r="NMQ1442" s="20"/>
      <c r="NMR1442" s="20"/>
      <c r="NMS1442" s="20"/>
      <c r="NMT1442" s="20"/>
      <c r="NMU1442" s="20"/>
      <c r="NMV1442" s="20"/>
      <c r="NMW1442" s="20"/>
      <c r="NMX1442" s="20"/>
      <c r="NMY1442" s="20"/>
      <c r="NMZ1442" s="20"/>
      <c r="NNA1442" s="20"/>
      <c r="NNB1442" s="20"/>
      <c r="NNC1442" s="20"/>
      <c r="NND1442" s="20"/>
      <c r="NNE1442" s="20"/>
      <c r="NNF1442" s="20"/>
      <c r="NNG1442" s="20"/>
      <c r="NNH1442" s="20"/>
      <c r="NNI1442" s="20"/>
      <c r="NNJ1442" s="20"/>
      <c r="NNK1442" s="20"/>
      <c r="NNL1442" s="20"/>
      <c r="NNM1442" s="20"/>
      <c r="NNN1442" s="20"/>
      <c r="NNO1442" s="20"/>
      <c r="NNP1442" s="20"/>
      <c r="NNQ1442" s="20"/>
      <c r="NNR1442" s="20"/>
      <c r="NNS1442" s="20"/>
      <c r="NNT1442" s="20"/>
      <c r="NNU1442" s="20"/>
      <c r="NNV1442" s="20"/>
      <c r="NNW1442" s="20"/>
      <c r="NNX1442" s="20"/>
      <c r="NNY1442" s="20"/>
      <c r="NNZ1442" s="20"/>
      <c r="NOA1442" s="20"/>
      <c r="NOB1442" s="20"/>
      <c r="NOC1442" s="20"/>
      <c r="NOD1442" s="20"/>
      <c r="NOE1442" s="20"/>
      <c r="NOF1442" s="20"/>
      <c r="NOG1442" s="20"/>
      <c r="NOH1442" s="20"/>
      <c r="NOI1442" s="20"/>
      <c r="NOJ1442" s="20"/>
      <c r="NOK1442" s="20"/>
      <c r="NOL1442" s="20"/>
      <c r="NOM1442" s="20"/>
      <c r="NON1442" s="20"/>
      <c r="NOO1442" s="20"/>
      <c r="NOP1442" s="20"/>
      <c r="NOQ1442" s="20"/>
      <c r="NOR1442" s="20"/>
      <c r="NOS1442" s="20"/>
      <c r="NOT1442" s="20"/>
      <c r="NOU1442" s="20"/>
      <c r="NOV1442" s="20"/>
      <c r="NOW1442" s="20"/>
      <c r="NOX1442" s="20"/>
      <c r="NOY1442" s="20"/>
      <c r="NOZ1442" s="20"/>
      <c r="NPA1442" s="20"/>
      <c r="NPB1442" s="20"/>
      <c r="NPC1442" s="20"/>
      <c r="NPD1442" s="20"/>
      <c r="NPE1442" s="20"/>
      <c r="NPF1442" s="20"/>
      <c r="NPG1442" s="20"/>
      <c r="NPH1442" s="20"/>
      <c r="NPI1442" s="20"/>
      <c r="NPJ1442" s="20"/>
      <c r="NPK1442" s="20"/>
      <c r="NPL1442" s="20"/>
      <c r="NPM1442" s="20"/>
      <c r="NPN1442" s="20"/>
      <c r="NPO1442" s="20"/>
      <c r="NPP1442" s="20"/>
      <c r="NPQ1442" s="20"/>
      <c r="NPR1442" s="20"/>
      <c r="NPS1442" s="20"/>
      <c r="NPT1442" s="20"/>
      <c r="NPU1442" s="20"/>
      <c r="NPV1442" s="20"/>
      <c r="NPW1442" s="20"/>
      <c r="NPX1442" s="20"/>
      <c r="NPY1442" s="20"/>
      <c r="NPZ1442" s="20"/>
      <c r="NQA1442" s="20"/>
      <c r="NQB1442" s="20"/>
      <c r="NQC1442" s="20"/>
      <c r="NQD1442" s="20"/>
      <c r="NQE1442" s="20"/>
      <c r="NQF1442" s="20"/>
      <c r="NQG1442" s="20"/>
      <c r="NQH1442" s="20"/>
      <c r="NQI1442" s="20"/>
      <c r="NQJ1442" s="20"/>
      <c r="NQK1442" s="20"/>
      <c r="NQL1442" s="20"/>
      <c r="NQM1442" s="20"/>
      <c r="NQN1442" s="20"/>
      <c r="NQO1442" s="20"/>
      <c r="NQP1442" s="20"/>
      <c r="NQQ1442" s="20"/>
      <c r="NQR1442" s="20"/>
      <c r="NQS1442" s="20"/>
      <c r="NQT1442" s="20"/>
      <c r="NQU1442" s="20"/>
      <c r="NQV1442" s="20"/>
      <c r="NQW1442" s="20"/>
      <c r="NQX1442" s="20"/>
      <c r="NQY1442" s="20"/>
      <c r="NQZ1442" s="20"/>
      <c r="NRA1442" s="20"/>
      <c r="NRB1442" s="20"/>
      <c r="NRC1442" s="20"/>
      <c r="NRD1442" s="20"/>
      <c r="NRE1442" s="20"/>
      <c r="NRF1442" s="20"/>
      <c r="NRG1442" s="20"/>
      <c r="NRH1442" s="20"/>
      <c r="NRI1442" s="20"/>
      <c r="NRJ1442" s="20"/>
      <c r="NRK1442" s="20"/>
      <c r="NRL1442" s="20"/>
      <c r="NRM1442" s="20"/>
      <c r="NRN1442" s="20"/>
      <c r="NRO1442" s="20"/>
      <c r="NRP1442" s="20"/>
      <c r="NRQ1442" s="20"/>
      <c r="NRR1442" s="20"/>
      <c r="NRS1442" s="20"/>
      <c r="NRT1442" s="20"/>
      <c r="NRU1442" s="20"/>
      <c r="NRV1442" s="20"/>
      <c r="NRW1442" s="20"/>
      <c r="NRX1442" s="20"/>
      <c r="NRY1442" s="20"/>
      <c r="NRZ1442" s="20"/>
      <c r="NSA1442" s="20"/>
      <c r="NSB1442" s="20"/>
      <c r="NSC1442" s="20"/>
      <c r="NSD1442" s="20"/>
      <c r="NSE1442" s="20"/>
      <c r="NSF1442" s="20"/>
      <c r="NSG1442" s="20"/>
      <c r="NSH1442" s="20"/>
      <c r="NSI1442" s="20"/>
      <c r="NSJ1442" s="20"/>
      <c r="NSK1442" s="20"/>
      <c r="NSL1442" s="20"/>
      <c r="NSM1442" s="20"/>
      <c r="NSN1442" s="20"/>
      <c r="NSO1442" s="20"/>
      <c r="NSP1442" s="20"/>
      <c r="NSQ1442" s="20"/>
      <c r="NSR1442" s="20"/>
      <c r="NSS1442" s="20"/>
      <c r="NST1442" s="20"/>
      <c r="NSU1442" s="20"/>
      <c r="NSV1442" s="20"/>
      <c r="NSW1442" s="20"/>
      <c r="NSX1442" s="20"/>
      <c r="NSY1442" s="20"/>
      <c r="NSZ1442" s="20"/>
      <c r="NTA1442" s="20"/>
      <c r="NTB1442" s="20"/>
      <c r="NTC1442" s="20"/>
      <c r="NTD1442" s="20"/>
      <c r="NTE1442" s="20"/>
      <c r="NTF1442" s="20"/>
      <c r="NTG1442" s="20"/>
      <c r="NTH1442" s="20"/>
      <c r="NTI1442" s="20"/>
      <c r="NTJ1442" s="20"/>
      <c r="NTK1442" s="20"/>
      <c r="NTL1442" s="20"/>
      <c r="NTM1442" s="20"/>
      <c r="NTN1442" s="20"/>
      <c r="NTO1442" s="20"/>
      <c r="NTP1442" s="20"/>
      <c r="NTQ1442" s="20"/>
      <c r="NTR1442" s="20"/>
      <c r="NTS1442" s="20"/>
      <c r="NTT1442" s="20"/>
      <c r="NTU1442" s="20"/>
      <c r="NTV1442" s="20"/>
      <c r="NTW1442" s="20"/>
      <c r="NTX1442" s="20"/>
      <c r="NTY1442" s="20"/>
      <c r="NTZ1442" s="20"/>
      <c r="NUA1442" s="20"/>
      <c r="NUB1442" s="20"/>
      <c r="NUC1442" s="20"/>
      <c r="NUD1442" s="20"/>
      <c r="NUE1442" s="20"/>
      <c r="NUF1442" s="20"/>
      <c r="NUG1442" s="20"/>
      <c r="NUH1442" s="20"/>
      <c r="NUI1442" s="20"/>
      <c r="NUJ1442" s="20"/>
      <c r="NUK1442" s="20"/>
      <c r="NUL1442" s="20"/>
      <c r="NUM1442" s="20"/>
      <c r="NUN1442" s="20"/>
      <c r="NUO1442" s="20"/>
      <c r="NUP1442" s="20"/>
      <c r="NUQ1442" s="20"/>
      <c r="NUR1442" s="20"/>
      <c r="NUS1442" s="20"/>
      <c r="NUT1442" s="20"/>
      <c r="NUU1442" s="20"/>
      <c r="NUV1442" s="20"/>
      <c r="NUW1442" s="20"/>
      <c r="NUX1442" s="20"/>
      <c r="NUY1442" s="20"/>
      <c r="NUZ1442" s="20"/>
      <c r="NVA1442" s="20"/>
      <c r="NVB1442" s="20"/>
      <c r="NVC1442" s="20"/>
      <c r="NVD1442" s="20"/>
      <c r="NVE1442" s="20"/>
      <c r="NVF1442" s="20"/>
      <c r="NVG1442" s="20"/>
      <c r="NVH1442" s="20"/>
      <c r="NVI1442" s="20"/>
      <c r="NVJ1442" s="20"/>
      <c r="NVK1442" s="20"/>
      <c r="NVL1442" s="20"/>
      <c r="NVM1442" s="20"/>
      <c r="NVN1442" s="20"/>
      <c r="NVO1442" s="20"/>
      <c r="NVP1442" s="20"/>
      <c r="NVQ1442" s="20"/>
      <c r="NVR1442" s="20"/>
      <c r="NVS1442" s="20"/>
      <c r="NVT1442" s="20"/>
      <c r="NVU1442" s="20"/>
      <c r="NVV1442" s="20"/>
      <c r="NVW1442" s="20"/>
      <c r="NVX1442" s="20"/>
      <c r="NVY1442" s="20"/>
      <c r="NVZ1442" s="20"/>
      <c r="NWA1442" s="20"/>
      <c r="NWB1442" s="20"/>
      <c r="NWC1442" s="20"/>
      <c r="NWD1442" s="20"/>
      <c r="NWE1442" s="20"/>
      <c r="NWF1442" s="20"/>
      <c r="NWG1442" s="20"/>
      <c r="NWH1442" s="20"/>
      <c r="NWI1442" s="20"/>
      <c r="NWJ1442" s="20"/>
      <c r="NWK1442" s="20"/>
      <c r="NWL1442" s="20"/>
      <c r="NWM1442" s="20"/>
      <c r="NWN1442" s="20"/>
      <c r="NWO1442" s="20"/>
      <c r="NWP1442" s="20"/>
      <c r="NWQ1442" s="20"/>
      <c r="NWR1442" s="20"/>
      <c r="NWS1442" s="20"/>
      <c r="NWT1442" s="20"/>
      <c r="NWU1442" s="20"/>
      <c r="NWV1442" s="20"/>
      <c r="NWW1442" s="20"/>
      <c r="NWX1442" s="20"/>
      <c r="NWY1442" s="20"/>
      <c r="NWZ1442" s="20"/>
      <c r="NXA1442" s="20"/>
      <c r="NXB1442" s="20"/>
      <c r="NXC1442" s="20"/>
      <c r="NXD1442" s="20"/>
      <c r="NXE1442" s="20"/>
      <c r="NXF1442" s="20"/>
      <c r="NXG1442" s="20"/>
      <c r="NXH1442" s="20"/>
      <c r="NXI1442" s="20"/>
      <c r="NXJ1442" s="20"/>
      <c r="NXK1442" s="20"/>
      <c r="NXL1442" s="20"/>
      <c r="NXM1442" s="20"/>
      <c r="NXN1442" s="20"/>
      <c r="NXO1442" s="20"/>
      <c r="NXP1442" s="20"/>
      <c r="NXQ1442" s="20"/>
      <c r="NXR1442" s="20"/>
      <c r="NXS1442" s="20"/>
      <c r="NXT1442" s="20"/>
      <c r="NXU1442" s="20"/>
      <c r="NXV1442" s="20"/>
      <c r="NXW1442" s="20"/>
      <c r="NXX1442" s="20"/>
      <c r="NXY1442" s="20"/>
      <c r="NXZ1442" s="20"/>
      <c r="NYA1442" s="20"/>
      <c r="NYB1442" s="20"/>
      <c r="NYC1442" s="20"/>
      <c r="NYD1442" s="20"/>
      <c r="NYE1442" s="20"/>
      <c r="NYF1442" s="20"/>
      <c r="NYG1442" s="20"/>
      <c r="NYH1442" s="20"/>
      <c r="NYI1442" s="20"/>
      <c r="NYJ1442" s="20"/>
      <c r="NYK1442" s="20"/>
      <c r="NYL1442" s="20"/>
      <c r="NYM1442" s="20"/>
      <c r="NYN1442" s="20"/>
      <c r="NYO1442" s="20"/>
      <c r="NYP1442" s="20"/>
      <c r="NYQ1442" s="20"/>
      <c r="NYR1442" s="20"/>
      <c r="NYS1442" s="20"/>
      <c r="NYT1442" s="20"/>
      <c r="NYU1442" s="20"/>
      <c r="NYV1442" s="20"/>
      <c r="NYW1442" s="20"/>
      <c r="NYX1442" s="20"/>
      <c r="NYY1442" s="20"/>
      <c r="NYZ1442" s="20"/>
      <c r="NZA1442" s="20"/>
      <c r="NZB1442" s="20"/>
      <c r="NZC1442" s="20"/>
      <c r="NZD1442" s="20"/>
      <c r="NZE1442" s="20"/>
      <c r="NZF1442" s="20"/>
      <c r="NZG1442" s="20"/>
      <c r="NZH1442" s="20"/>
      <c r="NZI1442" s="20"/>
      <c r="NZJ1442" s="20"/>
      <c r="NZK1442" s="20"/>
      <c r="NZL1442" s="20"/>
      <c r="NZM1442" s="20"/>
      <c r="NZN1442" s="20"/>
      <c r="NZO1442" s="20"/>
      <c r="NZP1442" s="20"/>
      <c r="NZQ1442" s="20"/>
      <c r="NZR1442" s="20"/>
      <c r="NZS1442" s="20"/>
      <c r="NZT1442" s="20"/>
      <c r="NZU1442" s="20"/>
      <c r="NZV1442" s="20"/>
      <c r="NZW1442" s="20"/>
      <c r="NZX1442" s="20"/>
      <c r="NZY1442" s="20"/>
      <c r="NZZ1442" s="20"/>
      <c r="OAA1442" s="20"/>
      <c r="OAB1442" s="20"/>
      <c r="OAC1442" s="20"/>
      <c r="OAD1442" s="20"/>
      <c r="OAE1442" s="20"/>
      <c r="OAF1442" s="20"/>
      <c r="OAG1442" s="20"/>
      <c r="OAH1442" s="20"/>
      <c r="OAI1442" s="20"/>
      <c r="OAJ1442" s="20"/>
      <c r="OAK1442" s="20"/>
      <c r="OAL1442" s="20"/>
      <c r="OAM1442" s="20"/>
      <c r="OAN1442" s="20"/>
      <c r="OAO1442" s="20"/>
      <c r="OAP1442" s="20"/>
      <c r="OAQ1442" s="20"/>
      <c r="OAR1442" s="20"/>
      <c r="OAS1442" s="20"/>
      <c r="OAT1442" s="20"/>
      <c r="OAU1442" s="20"/>
      <c r="OAV1442" s="20"/>
      <c r="OAW1442" s="20"/>
      <c r="OAX1442" s="20"/>
      <c r="OAY1442" s="20"/>
      <c r="OAZ1442" s="20"/>
      <c r="OBA1442" s="20"/>
      <c r="OBB1442" s="20"/>
      <c r="OBC1442" s="20"/>
      <c r="OBD1442" s="20"/>
      <c r="OBE1442" s="20"/>
      <c r="OBF1442" s="20"/>
      <c r="OBG1442" s="20"/>
      <c r="OBH1442" s="20"/>
      <c r="OBI1442" s="20"/>
      <c r="OBJ1442" s="20"/>
      <c r="OBK1442" s="20"/>
      <c r="OBL1442" s="20"/>
      <c r="OBM1442" s="20"/>
      <c r="OBN1442" s="20"/>
      <c r="OBO1442" s="20"/>
      <c r="OBP1442" s="20"/>
      <c r="OBQ1442" s="20"/>
      <c r="OBR1442" s="20"/>
      <c r="OBS1442" s="20"/>
      <c r="OBT1442" s="20"/>
      <c r="OBU1442" s="20"/>
      <c r="OBV1442" s="20"/>
      <c r="OBW1442" s="20"/>
      <c r="OBX1442" s="20"/>
      <c r="OBY1442" s="20"/>
      <c r="OBZ1442" s="20"/>
      <c r="OCA1442" s="20"/>
      <c r="OCB1442" s="20"/>
      <c r="OCC1442" s="20"/>
      <c r="OCD1442" s="20"/>
      <c r="OCE1442" s="20"/>
      <c r="OCF1442" s="20"/>
      <c r="OCG1442" s="20"/>
      <c r="OCH1442" s="20"/>
      <c r="OCI1442" s="20"/>
      <c r="OCJ1442" s="20"/>
      <c r="OCK1442" s="20"/>
      <c r="OCL1442" s="20"/>
      <c r="OCM1442" s="20"/>
      <c r="OCN1442" s="20"/>
      <c r="OCO1442" s="20"/>
      <c r="OCP1442" s="20"/>
      <c r="OCQ1442" s="20"/>
      <c r="OCR1442" s="20"/>
      <c r="OCS1442" s="20"/>
      <c r="OCT1442" s="20"/>
      <c r="OCU1442" s="20"/>
      <c r="OCV1442" s="20"/>
      <c r="OCW1442" s="20"/>
      <c r="OCX1442" s="20"/>
      <c r="OCY1442" s="20"/>
      <c r="OCZ1442" s="20"/>
      <c r="ODA1442" s="20"/>
      <c r="ODB1442" s="20"/>
      <c r="ODC1442" s="20"/>
      <c r="ODD1442" s="20"/>
      <c r="ODE1442" s="20"/>
      <c r="ODF1442" s="20"/>
      <c r="ODG1442" s="20"/>
      <c r="ODH1442" s="20"/>
      <c r="ODI1442" s="20"/>
      <c r="ODJ1442" s="20"/>
      <c r="ODK1442" s="20"/>
      <c r="ODL1442" s="20"/>
      <c r="ODM1442" s="20"/>
      <c r="ODN1442" s="20"/>
      <c r="ODO1442" s="20"/>
      <c r="ODP1442" s="20"/>
      <c r="ODQ1442" s="20"/>
      <c r="ODR1442" s="20"/>
      <c r="ODS1442" s="20"/>
      <c r="ODT1442" s="20"/>
      <c r="ODU1442" s="20"/>
      <c r="ODV1442" s="20"/>
      <c r="ODW1442" s="20"/>
      <c r="ODX1442" s="20"/>
      <c r="ODY1442" s="20"/>
      <c r="ODZ1442" s="20"/>
      <c r="OEA1442" s="20"/>
      <c r="OEB1442" s="20"/>
      <c r="OEC1442" s="20"/>
      <c r="OED1442" s="20"/>
      <c r="OEE1442" s="20"/>
      <c r="OEF1442" s="20"/>
      <c r="OEG1442" s="20"/>
      <c r="OEH1442" s="20"/>
      <c r="OEI1442" s="20"/>
      <c r="OEJ1442" s="20"/>
      <c r="OEK1442" s="20"/>
      <c r="OEL1442" s="20"/>
      <c r="OEM1442" s="20"/>
      <c r="OEN1442" s="20"/>
      <c r="OEO1442" s="20"/>
      <c r="OEP1442" s="20"/>
      <c r="OEQ1442" s="20"/>
      <c r="OER1442" s="20"/>
      <c r="OES1442" s="20"/>
      <c r="OET1442" s="20"/>
      <c r="OEU1442" s="20"/>
      <c r="OEV1442" s="20"/>
      <c r="OEW1442" s="20"/>
      <c r="OEX1442" s="20"/>
      <c r="OEY1442" s="20"/>
      <c r="OEZ1442" s="20"/>
      <c r="OFA1442" s="20"/>
      <c r="OFB1442" s="20"/>
      <c r="OFC1442" s="20"/>
      <c r="OFD1442" s="20"/>
      <c r="OFE1442" s="20"/>
      <c r="OFF1442" s="20"/>
      <c r="OFG1442" s="20"/>
      <c r="OFH1442" s="20"/>
      <c r="OFI1442" s="20"/>
      <c r="OFJ1442" s="20"/>
      <c r="OFK1442" s="20"/>
      <c r="OFL1442" s="20"/>
      <c r="OFM1442" s="20"/>
      <c r="OFN1442" s="20"/>
      <c r="OFO1442" s="20"/>
      <c r="OFP1442" s="20"/>
      <c r="OFQ1442" s="20"/>
      <c r="OFR1442" s="20"/>
      <c r="OFS1442" s="20"/>
      <c r="OFT1442" s="20"/>
      <c r="OFU1442" s="20"/>
      <c r="OFV1442" s="20"/>
      <c r="OFW1442" s="20"/>
      <c r="OFX1442" s="20"/>
      <c r="OFY1442" s="20"/>
      <c r="OFZ1442" s="20"/>
      <c r="OGA1442" s="20"/>
      <c r="OGB1442" s="20"/>
      <c r="OGC1442" s="20"/>
      <c r="OGD1442" s="20"/>
      <c r="OGE1442" s="20"/>
      <c r="OGF1442" s="20"/>
      <c r="OGG1442" s="20"/>
      <c r="OGH1442" s="20"/>
      <c r="OGI1442" s="20"/>
      <c r="OGJ1442" s="20"/>
      <c r="OGK1442" s="20"/>
      <c r="OGL1442" s="20"/>
      <c r="OGM1442" s="20"/>
      <c r="OGN1442" s="20"/>
      <c r="OGO1442" s="20"/>
      <c r="OGP1442" s="20"/>
      <c r="OGQ1442" s="20"/>
      <c r="OGR1442" s="20"/>
      <c r="OGS1442" s="20"/>
      <c r="OGT1442" s="20"/>
      <c r="OGU1442" s="20"/>
      <c r="OGV1442" s="20"/>
      <c r="OGW1442" s="20"/>
      <c r="OGX1442" s="20"/>
      <c r="OGY1442" s="20"/>
      <c r="OGZ1442" s="20"/>
      <c r="OHA1442" s="20"/>
      <c r="OHB1442" s="20"/>
      <c r="OHC1442" s="20"/>
      <c r="OHD1442" s="20"/>
      <c r="OHE1442" s="20"/>
      <c r="OHF1442" s="20"/>
      <c r="OHG1442" s="20"/>
      <c r="OHH1442" s="20"/>
      <c r="OHI1442" s="20"/>
      <c r="OHJ1442" s="20"/>
      <c r="OHK1442" s="20"/>
      <c r="OHL1442" s="20"/>
      <c r="OHM1442" s="20"/>
      <c r="OHN1442" s="20"/>
      <c r="OHO1442" s="20"/>
      <c r="OHP1442" s="20"/>
      <c r="OHQ1442" s="20"/>
      <c r="OHR1442" s="20"/>
      <c r="OHS1442" s="20"/>
      <c r="OHT1442" s="20"/>
      <c r="OHU1442" s="20"/>
      <c r="OHV1442" s="20"/>
      <c r="OHW1442" s="20"/>
      <c r="OHX1442" s="20"/>
      <c r="OHY1442" s="20"/>
      <c r="OHZ1442" s="20"/>
      <c r="OIA1442" s="20"/>
      <c r="OIB1442" s="20"/>
      <c r="OIC1442" s="20"/>
      <c r="OID1442" s="20"/>
      <c r="OIE1442" s="20"/>
      <c r="OIF1442" s="20"/>
      <c r="OIG1442" s="20"/>
      <c r="OIH1442" s="20"/>
      <c r="OII1442" s="20"/>
      <c r="OIJ1442" s="20"/>
      <c r="OIK1442" s="20"/>
      <c r="OIL1442" s="20"/>
      <c r="OIM1442" s="20"/>
      <c r="OIN1442" s="20"/>
      <c r="OIO1442" s="20"/>
      <c r="OIP1442" s="20"/>
      <c r="OIQ1442" s="20"/>
      <c r="OIR1442" s="20"/>
      <c r="OIS1442" s="20"/>
      <c r="OIT1442" s="20"/>
      <c r="OIU1442" s="20"/>
      <c r="OIV1442" s="20"/>
      <c r="OIW1442" s="20"/>
      <c r="OIX1442" s="20"/>
      <c r="OIY1442" s="20"/>
      <c r="OIZ1442" s="20"/>
      <c r="OJA1442" s="20"/>
      <c r="OJB1442" s="20"/>
      <c r="OJC1442" s="20"/>
      <c r="OJD1442" s="20"/>
      <c r="OJE1442" s="20"/>
      <c r="OJF1442" s="20"/>
      <c r="OJG1442" s="20"/>
      <c r="OJH1442" s="20"/>
      <c r="OJI1442" s="20"/>
      <c r="OJJ1442" s="20"/>
      <c r="OJK1442" s="20"/>
      <c r="OJL1442" s="20"/>
      <c r="OJM1442" s="20"/>
      <c r="OJN1442" s="20"/>
      <c r="OJO1442" s="20"/>
      <c r="OJP1442" s="20"/>
      <c r="OJQ1442" s="20"/>
      <c r="OJR1442" s="20"/>
      <c r="OJS1442" s="20"/>
      <c r="OJT1442" s="20"/>
      <c r="OJU1442" s="20"/>
      <c r="OJV1442" s="20"/>
      <c r="OJW1442" s="20"/>
      <c r="OJX1442" s="20"/>
      <c r="OJY1442" s="20"/>
      <c r="OJZ1442" s="20"/>
      <c r="OKA1442" s="20"/>
      <c r="OKB1442" s="20"/>
      <c r="OKC1442" s="20"/>
      <c r="OKD1442" s="20"/>
      <c r="OKE1442" s="20"/>
      <c r="OKF1442" s="20"/>
      <c r="OKG1442" s="20"/>
      <c r="OKH1442" s="20"/>
      <c r="OKI1442" s="20"/>
      <c r="OKJ1442" s="20"/>
      <c r="OKK1442" s="20"/>
      <c r="OKL1442" s="20"/>
      <c r="OKM1442" s="20"/>
      <c r="OKN1442" s="20"/>
      <c r="OKO1442" s="20"/>
      <c r="OKP1442" s="20"/>
      <c r="OKQ1442" s="20"/>
      <c r="OKR1442" s="20"/>
      <c r="OKS1442" s="20"/>
      <c r="OKT1442" s="20"/>
      <c r="OKU1442" s="20"/>
      <c r="OKV1442" s="20"/>
      <c r="OKW1442" s="20"/>
      <c r="OKX1442" s="20"/>
      <c r="OKY1442" s="20"/>
      <c r="OKZ1442" s="20"/>
      <c r="OLA1442" s="20"/>
      <c r="OLB1442" s="20"/>
      <c r="OLC1442" s="20"/>
      <c r="OLD1442" s="20"/>
      <c r="OLE1442" s="20"/>
      <c r="OLF1442" s="20"/>
      <c r="OLG1442" s="20"/>
      <c r="OLH1442" s="20"/>
      <c r="OLI1442" s="20"/>
      <c r="OLJ1442" s="20"/>
      <c r="OLK1442" s="20"/>
      <c r="OLL1442" s="20"/>
      <c r="OLM1442" s="20"/>
      <c r="OLN1442" s="20"/>
      <c r="OLO1442" s="20"/>
      <c r="OLP1442" s="20"/>
      <c r="OLQ1442" s="20"/>
      <c r="OLR1442" s="20"/>
      <c r="OLS1442" s="20"/>
      <c r="OLT1442" s="20"/>
      <c r="OLU1442" s="20"/>
      <c r="OLV1442" s="20"/>
      <c r="OLW1442" s="20"/>
      <c r="OLX1442" s="20"/>
      <c r="OLY1442" s="20"/>
      <c r="OLZ1442" s="20"/>
      <c r="OMA1442" s="20"/>
      <c r="OMB1442" s="20"/>
      <c r="OMC1442" s="20"/>
      <c r="OMD1442" s="20"/>
      <c r="OME1442" s="20"/>
      <c r="OMF1442" s="20"/>
      <c r="OMG1442" s="20"/>
      <c r="OMH1442" s="20"/>
      <c r="OMI1442" s="20"/>
      <c r="OMJ1442" s="20"/>
      <c r="OMK1442" s="20"/>
      <c r="OML1442" s="20"/>
      <c r="OMM1442" s="20"/>
      <c r="OMN1442" s="20"/>
      <c r="OMO1442" s="20"/>
      <c r="OMP1442" s="20"/>
      <c r="OMQ1442" s="20"/>
      <c r="OMR1442" s="20"/>
      <c r="OMS1442" s="20"/>
      <c r="OMT1442" s="20"/>
      <c r="OMU1442" s="20"/>
      <c r="OMV1442" s="20"/>
      <c r="OMW1442" s="20"/>
      <c r="OMX1442" s="20"/>
      <c r="OMY1442" s="20"/>
      <c r="OMZ1442" s="20"/>
      <c r="ONA1442" s="20"/>
      <c r="ONB1442" s="20"/>
      <c r="ONC1442" s="20"/>
      <c r="OND1442" s="20"/>
      <c r="ONE1442" s="20"/>
      <c r="ONF1442" s="20"/>
      <c r="ONG1442" s="20"/>
      <c r="ONH1442" s="20"/>
      <c r="ONI1442" s="20"/>
      <c r="ONJ1442" s="20"/>
      <c r="ONK1442" s="20"/>
      <c r="ONL1442" s="20"/>
      <c r="ONM1442" s="20"/>
      <c r="ONN1442" s="20"/>
      <c r="ONO1442" s="20"/>
      <c r="ONP1442" s="20"/>
      <c r="ONQ1442" s="20"/>
      <c r="ONR1442" s="20"/>
      <c r="ONS1442" s="20"/>
      <c r="ONT1442" s="20"/>
      <c r="ONU1442" s="20"/>
      <c r="ONV1442" s="20"/>
      <c r="ONW1442" s="20"/>
      <c r="ONX1442" s="20"/>
      <c r="ONY1442" s="20"/>
      <c r="ONZ1442" s="20"/>
      <c r="OOA1442" s="20"/>
      <c r="OOB1442" s="20"/>
      <c r="OOC1442" s="20"/>
      <c r="OOD1442" s="20"/>
      <c r="OOE1442" s="20"/>
      <c r="OOF1442" s="20"/>
      <c r="OOG1442" s="20"/>
      <c r="OOH1442" s="20"/>
      <c r="OOI1442" s="20"/>
      <c r="OOJ1442" s="20"/>
      <c r="OOK1442" s="20"/>
      <c r="OOL1442" s="20"/>
      <c r="OOM1442" s="20"/>
      <c r="OON1442" s="20"/>
      <c r="OOO1442" s="20"/>
      <c r="OOP1442" s="20"/>
      <c r="OOQ1442" s="20"/>
      <c r="OOR1442" s="20"/>
      <c r="OOS1442" s="20"/>
      <c r="OOT1442" s="20"/>
      <c r="OOU1442" s="20"/>
      <c r="OOV1442" s="20"/>
      <c r="OOW1442" s="20"/>
      <c r="OOX1442" s="20"/>
      <c r="OOY1442" s="20"/>
      <c r="OOZ1442" s="20"/>
      <c r="OPA1442" s="20"/>
      <c r="OPB1442" s="20"/>
      <c r="OPC1442" s="20"/>
      <c r="OPD1442" s="20"/>
      <c r="OPE1442" s="20"/>
      <c r="OPF1442" s="20"/>
      <c r="OPG1442" s="20"/>
      <c r="OPH1442" s="20"/>
      <c r="OPI1442" s="20"/>
      <c r="OPJ1442" s="20"/>
      <c r="OPK1442" s="20"/>
      <c r="OPL1442" s="20"/>
      <c r="OPM1442" s="20"/>
      <c r="OPN1442" s="20"/>
      <c r="OPO1442" s="20"/>
      <c r="OPP1442" s="20"/>
      <c r="OPQ1442" s="20"/>
      <c r="OPR1442" s="20"/>
      <c r="OPS1442" s="20"/>
      <c r="OPT1442" s="20"/>
      <c r="OPU1442" s="20"/>
      <c r="OPV1442" s="20"/>
      <c r="OPW1442" s="20"/>
      <c r="OPX1442" s="20"/>
      <c r="OPY1442" s="20"/>
      <c r="OPZ1442" s="20"/>
      <c r="OQA1442" s="20"/>
      <c r="OQB1442" s="20"/>
      <c r="OQC1442" s="20"/>
      <c r="OQD1442" s="20"/>
      <c r="OQE1442" s="20"/>
      <c r="OQF1442" s="20"/>
      <c r="OQG1442" s="20"/>
      <c r="OQH1442" s="20"/>
      <c r="OQI1442" s="20"/>
      <c r="OQJ1442" s="20"/>
      <c r="OQK1442" s="20"/>
      <c r="OQL1442" s="20"/>
      <c r="OQM1442" s="20"/>
      <c r="OQN1442" s="20"/>
      <c r="OQO1442" s="20"/>
      <c r="OQP1442" s="20"/>
      <c r="OQQ1442" s="20"/>
      <c r="OQR1442" s="20"/>
      <c r="OQS1442" s="20"/>
      <c r="OQT1442" s="20"/>
      <c r="OQU1442" s="20"/>
      <c r="OQV1442" s="20"/>
      <c r="OQW1442" s="20"/>
      <c r="OQX1442" s="20"/>
      <c r="OQY1442" s="20"/>
      <c r="OQZ1442" s="20"/>
      <c r="ORA1442" s="20"/>
      <c r="ORB1442" s="20"/>
      <c r="ORC1442" s="20"/>
      <c r="ORD1442" s="20"/>
      <c r="ORE1442" s="20"/>
      <c r="ORF1442" s="20"/>
      <c r="ORG1442" s="20"/>
      <c r="ORH1442" s="20"/>
      <c r="ORI1442" s="20"/>
      <c r="ORJ1442" s="20"/>
      <c r="ORK1442" s="20"/>
      <c r="ORL1442" s="20"/>
      <c r="ORM1442" s="20"/>
      <c r="ORN1442" s="20"/>
      <c r="ORO1442" s="20"/>
      <c r="ORP1442" s="20"/>
      <c r="ORQ1442" s="20"/>
      <c r="ORR1442" s="20"/>
      <c r="ORS1442" s="20"/>
      <c r="ORT1442" s="20"/>
      <c r="ORU1442" s="20"/>
      <c r="ORV1442" s="20"/>
      <c r="ORW1442" s="20"/>
      <c r="ORX1442" s="20"/>
      <c r="ORY1442" s="20"/>
      <c r="ORZ1442" s="20"/>
      <c r="OSA1442" s="20"/>
      <c r="OSB1442" s="20"/>
      <c r="OSC1442" s="20"/>
      <c r="OSD1442" s="20"/>
      <c r="OSE1442" s="20"/>
      <c r="OSF1442" s="20"/>
      <c r="OSG1442" s="20"/>
      <c r="OSH1442" s="20"/>
      <c r="OSI1442" s="20"/>
      <c r="OSJ1442" s="20"/>
      <c r="OSK1442" s="20"/>
      <c r="OSL1442" s="20"/>
      <c r="OSM1442" s="20"/>
      <c r="OSN1442" s="20"/>
      <c r="OSO1442" s="20"/>
      <c r="OSP1442" s="20"/>
      <c r="OSQ1442" s="20"/>
      <c r="OSR1442" s="20"/>
      <c r="OSS1442" s="20"/>
      <c r="OST1442" s="20"/>
      <c r="OSU1442" s="20"/>
      <c r="OSV1442" s="20"/>
      <c r="OSW1442" s="20"/>
      <c r="OSX1442" s="20"/>
      <c r="OSY1442" s="20"/>
      <c r="OSZ1442" s="20"/>
      <c r="OTA1442" s="20"/>
      <c r="OTB1442" s="20"/>
      <c r="OTC1442" s="20"/>
      <c r="OTD1442" s="20"/>
      <c r="OTE1442" s="20"/>
      <c r="OTF1442" s="20"/>
      <c r="OTG1442" s="20"/>
      <c r="OTH1442" s="20"/>
      <c r="OTI1442" s="20"/>
      <c r="OTJ1442" s="20"/>
      <c r="OTK1442" s="20"/>
      <c r="OTL1442" s="20"/>
      <c r="OTM1442" s="20"/>
      <c r="OTN1442" s="20"/>
      <c r="OTO1442" s="20"/>
      <c r="OTP1442" s="20"/>
      <c r="OTQ1442" s="20"/>
      <c r="OTR1442" s="20"/>
      <c r="OTS1442" s="20"/>
      <c r="OTT1442" s="20"/>
      <c r="OTU1442" s="20"/>
      <c r="OTV1442" s="20"/>
      <c r="OTW1442" s="20"/>
      <c r="OTX1442" s="20"/>
      <c r="OTY1442" s="20"/>
      <c r="OTZ1442" s="20"/>
      <c r="OUA1442" s="20"/>
      <c r="OUB1442" s="20"/>
      <c r="OUC1442" s="20"/>
      <c r="OUD1442" s="20"/>
      <c r="OUE1442" s="20"/>
      <c r="OUF1442" s="20"/>
      <c r="OUG1442" s="20"/>
      <c r="OUH1442" s="20"/>
      <c r="OUI1442" s="20"/>
      <c r="OUJ1442" s="20"/>
      <c r="OUK1442" s="20"/>
      <c r="OUL1442" s="20"/>
      <c r="OUM1442" s="20"/>
      <c r="OUN1442" s="20"/>
      <c r="OUO1442" s="20"/>
      <c r="OUP1442" s="20"/>
      <c r="OUQ1442" s="20"/>
      <c r="OUR1442" s="20"/>
      <c r="OUS1442" s="20"/>
      <c r="OUT1442" s="20"/>
      <c r="OUU1442" s="20"/>
      <c r="OUV1442" s="20"/>
      <c r="OUW1442" s="20"/>
      <c r="OUX1442" s="20"/>
      <c r="OUY1442" s="20"/>
      <c r="OUZ1442" s="20"/>
      <c r="OVA1442" s="20"/>
      <c r="OVB1442" s="20"/>
      <c r="OVC1442" s="20"/>
      <c r="OVD1442" s="20"/>
      <c r="OVE1442" s="20"/>
      <c r="OVF1442" s="20"/>
      <c r="OVG1442" s="20"/>
      <c r="OVH1442" s="20"/>
      <c r="OVI1442" s="20"/>
      <c r="OVJ1442" s="20"/>
      <c r="OVK1442" s="20"/>
      <c r="OVL1442" s="20"/>
      <c r="OVM1442" s="20"/>
      <c r="OVN1442" s="20"/>
      <c r="OVO1442" s="20"/>
      <c r="OVP1442" s="20"/>
      <c r="OVQ1442" s="20"/>
      <c r="OVR1442" s="20"/>
      <c r="OVS1442" s="20"/>
      <c r="OVT1442" s="20"/>
      <c r="OVU1442" s="20"/>
      <c r="OVV1442" s="20"/>
      <c r="OVW1442" s="20"/>
      <c r="OVX1442" s="20"/>
      <c r="OVY1442" s="20"/>
      <c r="OVZ1442" s="20"/>
      <c r="OWA1442" s="20"/>
      <c r="OWB1442" s="20"/>
      <c r="OWC1442" s="20"/>
      <c r="OWD1442" s="20"/>
      <c r="OWE1442" s="20"/>
      <c r="OWF1442" s="20"/>
      <c r="OWG1442" s="20"/>
      <c r="OWH1442" s="20"/>
      <c r="OWI1442" s="20"/>
      <c r="OWJ1442" s="20"/>
      <c r="OWK1442" s="20"/>
      <c r="OWL1442" s="20"/>
      <c r="OWM1442" s="20"/>
      <c r="OWN1442" s="20"/>
      <c r="OWO1442" s="20"/>
      <c r="OWP1442" s="20"/>
      <c r="OWQ1442" s="20"/>
      <c r="OWR1442" s="20"/>
      <c r="OWS1442" s="20"/>
      <c r="OWT1442" s="20"/>
      <c r="OWU1442" s="20"/>
      <c r="OWV1442" s="20"/>
      <c r="OWW1442" s="20"/>
      <c r="OWX1442" s="20"/>
      <c r="OWY1442" s="20"/>
      <c r="OWZ1442" s="20"/>
      <c r="OXA1442" s="20"/>
      <c r="OXB1442" s="20"/>
      <c r="OXC1442" s="20"/>
      <c r="OXD1442" s="20"/>
      <c r="OXE1442" s="20"/>
      <c r="OXF1442" s="20"/>
      <c r="OXG1442" s="20"/>
      <c r="OXH1442" s="20"/>
      <c r="OXI1442" s="20"/>
      <c r="OXJ1442" s="20"/>
      <c r="OXK1442" s="20"/>
      <c r="OXL1442" s="20"/>
      <c r="OXM1442" s="20"/>
      <c r="OXN1442" s="20"/>
      <c r="OXO1442" s="20"/>
      <c r="OXP1442" s="20"/>
      <c r="OXQ1442" s="20"/>
      <c r="OXR1442" s="20"/>
      <c r="OXS1442" s="20"/>
      <c r="OXT1442" s="20"/>
      <c r="OXU1442" s="20"/>
      <c r="OXV1442" s="20"/>
      <c r="OXW1442" s="20"/>
      <c r="OXX1442" s="20"/>
      <c r="OXY1442" s="20"/>
      <c r="OXZ1442" s="20"/>
      <c r="OYA1442" s="20"/>
      <c r="OYB1442" s="20"/>
      <c r="OYC1442" s="20"/>
      <c r="OYD1442" s="20"/>
      <c r="OYE1442" s="20"/>
      <c r="OYF1442" s="20"/>
      <c r="OYG1442" s="20"/>
      <c r="OYH1442" s="20"/>
      <c r="OYI1442" s="20"/>
      <c r="OYJ1442" s="20"/>
      <c r="OYK1442" s="20"/>
      <c r="OYL1442" s="20"/>
      <c r="OYM1442" s="20"/>
      <c r="OYN1442" s="20"/>
      <c r="OYO1442" s="20"/>
      <c r="OYP1442" s="20"/>
      <c r="OYQ1442" s="20"/>
      <c r="OYR1442" s="20"/>
      <c r="OYS1442" s="20"/>
      <c r="OYT1442" s="20"/>
      <c r="OYU1442" s="20"/>
      <c r="OYV1442" s="20"/>
      <c r="OYW1442" s="20"/>
      <c r="OYX1442" s="20"/>
      <c r="OYY1442" s="20"/>
      <c r="OYZ1442" s="20"/>
      <c r="OZA1442" s="20"/>
      <c r="OZB1442" s="20"/>
      <c r="OZC1442" s="20"/>
      <c r="OZD1442" s="20"/>
      <c r="OZE1442" s="20"/>
      <c r="OZF1442" s="20"/>
      <c r="OZG1442" s="20"/>
      <c r="OZH1442" s="20"/>
      <c r="OZI1442" s="20"/>
      <c r="OZJ1442" s="20"/>
      <c r="OZK1442" s="20"/>
      <c r="OZL1442" s="20"/>
      <c r="OZM1442" s="20"/>
      <c r="OZN1442" s="20"/>
      <c r="OZO1442" s="20"/>
      <c r="OZP1442" s="20"/>
      <c r="OZQ1442" s="20"/>
      <c r="OZR1442" s="20"/>
      <c r="OZS1442" s="20"/>
      <c r="OZT1442" s="20"/>
      <c r="OZU1442" s="20"/>
      <c r="OZV1442" s="20"/>
      <c r="OZW1442" s="20"/>
      <c r="OZX1442" s="20"/>
      <c r="OZY1442" s="20"/>
      <c r="OZZ1442" s="20"/>
      <c r="PAA1442" s="20"/>
      <c r="PAB1442" s="20"/>
      <c r="PAC1442" s="20"/>
      <c r="PAD1442" s="20"/>
      <c r="PAE1442" s="20"/>
      <c r="PAF1442" s="20"/>
      <c r="PAG1442" s="20"/>
      <c r="PAH1442" s="20"/>
      <c r="PAI1442" s="20"/>
      <c r="PAJ1442" s="20"/>
      <c r="PAK1442" s="20"/>
      <c r="PAL1442" s="20"/>
      <c r="PAM1442" s="20"/>
      <c r="PAN1442" s="20"/>
      <c r="PAO1442" s="20"/>
      <c r="PAP1442" s="20"/>
      <c r="PAQ1442" s="20"/>
      <c r="PAR1442" s="20"/>
      <c r="PAS1442" s="20"/>
      <c r="PAT1442" s="20"/>
      <c r="PAU1442" s="20"/>
      <c r="PAV1442" s="20"/>
      <c r="PAW1442" s="20"/>
      <c r="PAX1442" s="20"/>
      <c r="PAY1442" s="20"/>
      <c r="PAZ1442" s="20"/>
      <c r="PBA1442" s="20"/>
      <c r="PBB1442" s="20"/>
      <c r="PBC1442" s="20"/>
      <c r="PBD1442" s="20"/>
      <c r="PBE1442" s="20"/>
      <c r="PBF1442" s="20"/>
      <c r="PBG1442" s="20"/>
      <c r="PBH1442" s="20"/>
      <c r="PBI1442" s="20"/>
      <c r="PBJ1442" s="20"/>
      <c r="PBK1442" s="20"/>
      <c r="PBL1442" s="20"/>
      <c r="PBM1442" s="20"/>
      <c r="PBN1442" s="20"/>
      <c r="PBO1442" s="20"/>
      <c r="PBP1442" s="20"/>
      <c r="PBQ1442" s="20"/>
      <c r="PBR1442" s="20"/>
      <c r="PBS1442" s="20"/>
      <c r="PBT1442" s="20"/>
      <c r="PBU1442" s="20"/>
      <c r="PBV1442" s="20"/>
      <c r="PBW1442" s="20"/>
      <c r="PBX1442" s="20"/>
      <c r="PBY1442" s="20"/>
      <c r="PBZ1442" s="20"/>
      <c r="PCA1442" s="20"/>
      <c r="PCB1442" s="20"/>
      <c r="PCC1442" s="20"/>
      <c r="PCD1442" s="20"/>
      <c r="PCE1442" s="20"/>
      <c r="PCF1442" s="20"/>
      <c r="PCG1442" s="20"/>
      <c r="PCH1442" s="20"/>
      <c r="PCI1442" s="20"/>
      <c r="PCJ1442" s="20"/>
      <c r="PCK1442" s="20"/>
      <c r="PCL1442" s="20"/>
      <c r="PCM1442" s="20"/>
      <c r="PCN1442" s="20"/>
      <c r="PCO1442" s="20"/>
      <c r="PCP1442" s="20"/>
      <c r="PCQ1442" s="20"/>
      <c r="PCR1442" s="20"/>
      <c r="PCS1442" s="20"/>
      <c r="PCT1442" s="20"/>
      <c r="PCU1442" s="20"/>
      <c r="PCV1442" s="20"/>
      <c r="PCW1442" s="20"/>
      <c r="PCX1442" s="20"/>
      <c r="PCY1442" s="20"/>
      <c r="PCZ1442" s="20"/>
      <c r="PDA1442" s="20"/>
      <c r="PDB1442" s="20"/>
      <c r="PDC1442" s="20"/>
      <c r="PDD1442" s="20"/>
      <c r="PDE1442" s="20"/>
      <c r="PDF1442" s="20"/>
      <c r="PDG1442" s="20"/>
      <c r="PDH1442" s="20"/>
      <c r="PDI1442" s="20"/>
      <c r="PDJ1442" s="20"/>
      <c r="PDK1442" s="20"/>
      <c r="PDL1442" s="20"/>
      <c r="PDM1442" s="20"/>
      <c r="PDN1442" s="20"/>
      <c r="PDO1442" s="20"/>
      <c r="PDP1442" s="20"/>
      <c r="PDQ1442" s="20"/>
      <c r="PDR1442" s="20"/>
      <c r="PDS1442" s="20"/>
      <c r="PDT1442" s="20"/>
      <c r="PDU1442" s="20"/>
      <c r="PDV1442" s="20"/>
      <c r="PDW1442" s="20"/>
      <c r="PDX1442" s="20"/>
      <c r="PDY1442" s="20"/>
      <c r="PDZ1442" s="20"/>
      <c r="PEA1442" s="20"/>
      <c r="PEB1442" s="20"/>
      <c r="PEC1442" s="20"/>
      <c r="PED1442" s="20"/>
      <c r="PEE1442" s="20"/>
      <c r="PEF1442" s="20"/>
      <c r="PEG1442" s="20"/>
      <c r="PEH1442" s="20"/>
      <c r="PEI1442" s="20"/>
      <c r="PEJ1442" s="20"/>
      <c r="PEK1442" s="20"/>
      <c r="PEL1442" s="20"/>
      <c r="PEM1442" s="20"/>
      <c r="PEN1442" s="20"/>
      <c r="PEO1442" s="20"/>
      <c r="PEP1442" s="20"/>
      <c r="PEQ1442" s="20"/>
      <c r="PER1442" s="20"/>
      <c r="PES1442" s="20"/>
      <c r="PET1442" s="20"/>
      <c r="PEU1442" s="20"/>
      <c r="PEV1442" s="20"/>
      <c r="PEW1442" s="20"/>
      <c r="PEX1442" s="20"/>
      <c r="PEY1442" s="20"/>
      <c r="PEZ1442" s="20"/>
      <c r="PFA1442" s="20"/>
      <c r="PFB1442" s="20"/>
      <c r="PFC1442" s="20"/>
      <c r="PFD1442" s="20"/>
      <c r="PFE1442" s="20"/>
      <c r="PFF1442" s="20"/>
      <c r="PFG1442" s="20"/>
      <c r="PFH1442" s="20"/>
      <c r="PFI1442" s="20"/>
      <c r="PFJ1442" s="20"/>
      <c r="PFK1442" s="20"/>
      <c r="PFL1442" s="20"/>
      <c r="PFM1442" s="20"/>
      <c r="PFN1442" s="20"/>
      <c r="PFO1442" s="20"/>
      <c r="PFP1442" s="20"/>
      <c r="PFQ1442" s="20"/>
      <c r="PFR1442" s="20"/>
      <c r="PFS1442" s="20"/>
      <c r="PFT1442" s="20"/>
      <c r="PFU1442" s="20"/>
      <c r="PFV1442" s="20"/>
      <c r="PFW1442" s="20"/>
      <c r="PFX1442" s="20"/>
      <c r="PFY1442" s="20"/>
      <c r="PFZ1442" s="20"/>
      <c r="PGA1442" s="20"/>
      <c r="PGB1442" s="20"/>
      <c r="PGC1442" s="20"/>
      <c r="PGD1442" s="20"/>
      <c r="PGE1442" s="20"/>
      <c r="PGF1442" s="20"/>
      <c r="PGG1442" s="20"/>
      <c r="PGH1442" s="20"/>
      <c r="PGI1442" s="20"/>
      <c r="PGJ1442" s="20"/>
      <c r="PGK1442" s="20"/>
      <c r="PGL1442" s="20"/>
      <c r="PGM1442" s="20"/>
      <c r="PGN1442" s="20"/>
      <c r="PGO1442" s="20"/>
      <c r="PGP1442" s="20"/>
      <c r="PGQ1442" s="20"/>
      <c r="PGR1442" s="20"/>
      <c r="PGS1442" s="20"/>
      <c r="PGT1442" s="20"/>
      <c r="PGU1442" s="20"/>
      <c r="PGV1442" s="20"/>
      <c r="PGW1442" s="20"/>
      <c r="PGX1442" s="20"/>
      <c r="PGY1442" s="20"/>
      <c r="PGZ1442" s="20"/>
      <c r="PHA1442" s="20"/>
      <c r="PHB1442" s="20"/>
      <c r="PHC1442" s="20"/>
      <c r="PHD1442" s="20"/>
      <c r="PHE1442" s="20"/>
      <c r="PHF1442" s="20"/>
      <c r="PHG1442" s="20"/>
      <c r="PHH1442" s="20"/>
      <c r="PHI1442" s="20"/>
      <c r="PHJ1442" s="20"/>
      <c r="PHK1442" s="20"/>
      <c r="PHL1442" s="20"/>
      <c r="PHM1442" s="20"/>
      <c r="PHN1442" s="20"/>
      <c r="PHO1442" s="20"/>
      <c r="PHP1442" s="20"/>
      <c r="PHQ1442" s="20"/>
      <c r="PHR1442" s="20"/>
      <c r="PHS1442" s="20"/>
      <c r="PHT1442" s="20"/>
      <c r="PHU1442" s="20"/>
      <c r="PHV1442" s="20"/>
      <c r="PHW1442" s="20"/>
      <c r="PHX1442" s="20"/>
      <c r="PHY1442" s="20"/>
      <c r="PHZ1442" s="20"/>
      <c r="PIA1442" s="20"/>
      <c r="PIB1442" s="20"/>
      <c r="PIC1442" s="20"/>
      <c r="PID1442" s="20"/>
      <c r="PIE1442" s="20"/>
      <c r="PIF1442" s="20"/>
      <c r="PIG1442" s="20"/>
      <c r="PIH1442" s="20"/>
      <c r="PII1442" s="20"/>
      <c r="PIJ1442" s="20"/>
      <c r="PIK1442" s="20"/>
      <c r="PIL1442" s="20"/>
      <c r="PIM1442" s="20"/>
      <c r="PIN1442" s="20"/>
      <c r="PIO1442" s="20"/>
      <c r="PIP1442" s="20"/>
      <c r="PIQ1442" s="20"/>
      <c r="PIR1442" s="20"/>
      <c r="PIS1442" s="20"/>
      <c r="PIT1442" s="20"/>
      <c r="PIU1442" s="20"/>
      <c r="PIV1442" s="20"/>
      <c r="PIW1442" s="20"/>
      <c r="PIX1442" s="20"/>
      <c r="PIY1442" s="20"/>
      <c r="PIZ1442" s="20"/>
      <c r="PJA1442" s="20"/>
      <c r="PJB1442" s="20"/>
      <c r="PJC1442" s="20"/>
      <c r="PJD1442" s="20"/>
      <c r="PJE1442" s="20"/>
      <c r="PJF1442" s="20"/>
      <c r="PJG1442" s="20"/>
      <c r="PJH1442" s="20"/>
      <c r="PJI1442" s="20"/>
      <c r="PJJ1442" s="20"/>
      <c r="PJK1442" s="20"/>
      <c r="PJL1442" s="20"/>
      <c r="PJM1442" s="20"/>
      <c r="PJN1442" s="20"/>
      <c r="PJO1442" s="20"/>
      <c r="PJP1442" s="20"/>
      <c r="PJQ1442" s="20"/>
      <c r="PJR1442" s="20"/>
      <c r="PJS1442" s="20"/>
      <c r="PJT1442" s="20"/>
      <c r="PJU1442" s="20"/>
      <c r="PJV1442" s="20"/>
      <c r="PJW1442" s="20"/>
      <c r="PJX1442" s="20"/>
      <c r="PJY1442" s="20"/>
      <c r="PJZ1442" s="20"/>
      <c r="PKA1442" s="20"/>
      <c r="PKB1442" s="20"/>
      <c r="PKC1442" s="20"/>
      <c r="PKD1442" s="20"/>
      <c r="PKE1442" s="20"/>
      <c r="PKF1442" s="20"/>
      <c r="PKG1442" s="20"/>
      <c r="PKH1442" s="20"/>
      <c r="PKI1442" s="20"/>
      <c r="PKJ1442" s="20"/>
      <c r="PKK1442" s="20"/>
      <c r="PKL1442" s="20"/>
      <c r="PKM1442" s="20"/>
      <c r="PKN1442" s="20"/>
      <c r="PKO1442" s="20"/>
      <c r="PKP1442" s="20"/>
      <c r="PKQ1442" s="20"/>
      <c r="PKR1442" s="20"/>
      <c r="PKS1442" s="20"/>
      <c r="PKT1442" s="20"/>
      <c r="PKU1442" s="20"/>
      <c r="PKV1442" s="20"/>
      <c r="PKW1442" s="20"/>
      <c r="PKX1442" s="20"/>
      <c r="PKY1442" s="20"/>
      <c r="PKZ1442" s="20"/>
      <c r="PLA1442" s="20"/>
      <c r="PLB1442" s="20"/>
      <c r="PLC1442" s="20"/>
      <c r="PLD1442" s="20"/>
      <c r="PLE1442" s="20"/>
      <c r="PLF1442" s="20"/>
      <c r="PLG1442" s="20"/>
      <c r="PLH1442" s="20"/>
      <c r="PLI1442" s="20"/>
      <c r="PLJ1442" s="20"/>
      <c r="PLK1442" s="20"/>
      <c r="PLL1442" s="20"/>
      <c r="PLM1442" s="20"/>
      <c r="PLN1442" s="20"/>
      <c r="PLO1442" s="20"/>
      <c r="PLP1442" s="20"/>
      <c r="PLQ1442" s="20"/>
      <c r="PLR1442" s="20"/>
      <c r="PLS1442" s="20"/>
      <c r="PLT1442" s="20"/>
      <c r="PLU1442" s="20"/>
      <c r="PLV1442" s="20"/>
      <c r="PLW1442" s="20"/>
      <c r="PLX1442" s="20"/>
      <c r="PLY1442" s="20"/>
      <c r="PLZ1442" s="20"/>
      <c r="PMA1442" s="20"/>
      <c r="PMB1442" s="20"/>
      <c r="PMC1442" s="20"/>
      <c r="PMD1442" s="20"/>
      <c r="PME1442" s="20"/>
      <c r="PMF1442" s="20"/>
      <c r="PMG1442" s="20"/>
      <c r="PMH1442" s="20"/>
      <c r="PMI1442" s="20"/>
      <c r="PMJ1442" s="20"/>
      <c r="PMK1442" s="20"/>
      <c r="PML1442" s="20"/>
      <c r="PMM1442" s="20"/>
      <c r="PMN1442" s="20"/>
      <c r="PMO1442" s="20"/>
      <c r="PMP1442" s="20"/>
      <c r="PMQ1442" s="20"/>
      <c r="PMR1442" s="20"/>
      <c r="PMS1442" s="20"/>
      <c r="PMT1442" s="20"/>
      <c r="PMU1442" s="20"/>
      <c r="PMV1442" s="20"/>
      <c r="PMW1442" s="20"/>
      <c r="PMX1442" s="20"/>
      <c r="PMY1442" s="20"/>
      <c r="PMZ1442" s="20"/>
      <c r="PNA1442" s="20"/>
      <c r="PNB1442" s="20"/>
      <c r="PNC1442" s="20"/>
      <c r="PND1442" s="20"/>
      <c r="PNE1442" s="20"/>
      <c r="PNF1442" s="20"/>
      <c r="PNG1442" s="20"/>
      <c r="PNH1442" s="20"/>
      <c r="PNI1442" s="20"/>
      <c r="PNJ1442" s="20"/>
      <c r="PNK1442" s="20"/>
      <c r="PNL1442" s="20"/>
      <c r="PNM1442" s="20"/>
      <c r="PNN1442" s="20"/>
      <c r="PNO1442" s="20"/>
      <c r="PNP1442" s="20"/>
      <c r="PNQ1442" s="20"/>
      <c r="PNR1442" s="20"/>
      <c r="PNS1442" s="20"/>
      <c r="PNT1442" s="20"/>
      <c r="PNU1442" s="20"/>
      <c r="PNV1442" s="20"/>
      <c r="PNW1442" s="20"/>
      <c r="PNX1442" s="20"/>
      <c r="PNY1442" s="20"/>
      <c r="PNZ1442" s="20"/>
      <c r="POA1442" s="20"/>
      <c r="POB1442" s="20"/>
      <c r="POC1442" s="20"/>
      <c r="POD1442" s="20"/>
      <c r="POE1442" s="20"/>
      <c r="POF1442" s="20"/>
      <c r="POG1442" s="20"/>
      <c r="POH1442" s="20"/>
      <c r="POI1442" s="20"/>
      <c r="POJ1442" s="20"/>
      <c r="POK1442" s="20"/>
      <c r="POL1442" s="20"/>
      <c r="POM1442" s="20"/>
      <c r="PON1442" s="20"/>
      <c r="POO1442" s="20"/>
      <c r="POP1442" s="20"/>
      <c r="POQ1442" s="20"/>
      <c r="POR1442" s="20"/>
      <c r="POS1442" s="20"/>
      <c r="POT1442" s="20"/>
      <c r="POU1442" s="20"/>
      <c r="POV1442" s="20"/>
      <c r="POW1442" s="20"/>
      <c r="POX1442" s="20"/>
      <c r="POY1442" s="20"/>
      <c r="POZ1442" s="20"/>
      <c r="PPA1442" s="20"/>
      <c r="PPB1442" s="20"/>
      <c r="PPC1442" s="20"/>
      <c r="PPD1442" s="20"/>
      <c r="PPE1442" s="20"/>
      <c r="PPF1442" s="20"/>
      <c r="PPG1442" s="20"/>
      <c r="PPH1442" s="20"/>
      <c r="PPI1442" s="20"/>
      <c r="PPJ1442" s="20"/>
      <c r="PPK1442" s="20"/>
      <c r="PPL1442" s="20"/>
      <c r="PPM1442" s="20"/>
      <c r="PPN1442" s="20"/>
      <c r="PPO1442" s="20"/>
      <c r="PPP1442" s="20"/>
      <c r="PPQ1442" s="20"/>
      <c r="PPR1442" s="20"/>
      <c r="PPS1442" s="20"/>
      <c r="PPT1442" s="20"/>
      <c r="PPU1442" s="20"/>
      <c r="PPV1442" s="20"/>
      <c r="PPW1442" s="20"/>
      <c r="PPX1442" s="20"/>
      <c r="PPY1442" s="20"/>
      <c r="PPZ1442" s="20"/>
      <c r="PQA1442" s="20"/>
      <c r="PQB1442" s="20"/>
      <c r="PQC1442" s="20"/>
      <c r="PQD1442" s="20"/>
      <c r="PQE1442" s="20"/>
      <c r="PQF1442" s="20"/>
      <c r="PQG1442" s="20"/>
      <c r="PQH1442" s="20"/>
      <c r="PQI1442" s="20"/>
      <c r="PQJ1442" s="20"/>
      <c r="PQK1442" s="20"/>
      <c r="PQL1442" s="20"/>
      <c r="PQM1442" s="20"/>
      <c r="PQN1442" s="20"/>
      <c r="PQO1442" s="20"/>
      <c r="PQP1442" s="20"/>
      <c r="PQQ1442" s="20"/>
      <c r="PQR1442" s="20"/>
      <c r="PQS1442" s="20"/>
      <c r="PQT1442" s="20"/>
      <c r="PQU1442" s="20"/>
      <c r="PQV1442" s="20"/>
      <c r="PQW1442" s="20"/>
      <c r="PQX1442" s="20"/>
      <c r="PQY1442" s="20"/>
      <c r="PQZ1442" s="20"/>
      <c r="PRA1442" s="20"/>
      <c r="PRB1442" s="20"/>
      <c r="PRC1442" s="20"/>
      <c r="PRD1442" s="20"/>
      <c r="PRE1442" s="20"/>
      <c r="PRF1442" s="20"/>
      <c r="PRG1442" s="20"/>
      <c r="PRH1442" s="20"/>
      <c r="PRI1442" s="20"/>
      <c r="PRJ1442" s="20"/>
      <c r="PRK1442" s="20"/>
      <c r="PRL1442" s="20"/>
      <c r="PRM1442" s="20"/>
      <c r="PRN1442" s="20"/>
      <c r="PRO1442" s="20"/>
      <c r="PRP1442" s="20"/>
      <c r="PRQ1442" s="20"/>
      <c r="PRR1442" s="20"/>
      <c r="PRS1442" s="20"/>
      <c r="PRT1442" s="20"/>
      <c r="PRU1442" s="20"/>
      <c r="PRV1442" s="20"/>
      <c r="PRW1442" s="20"/>
      <c r="PRX1442" s="20"/>
      <c r="PRY1442" s="20"/>
      <c r="PRZ1442" s="20"/>
      <c r="PSA1442" s="20"/>
      <c r="PSB1442" s="20"/>
      <c r="PSC1442" s="20"/>
      <c r="PSD1442" s="20"/>
      <c r="PSE1442" s="20"/>
      <c r="PSF1442" s="20"/>
      <c r="PSG1442" s="20"/>
      <c r="PSH1442" s="20"/>
      <c r="PSI1442" s="20"/>
      <c r="PSJ1442" s="20"/>
      <c r="PSK1442" s="20"/>
      <c r="PSL1442" s="20"/>
      <c r="PSM1442" s="20"/>
      <c r="PSN1442" s="20"/>
      <c r="PSO1442" s="20"/>
      <c r="PSP1442" s="20"/>
      <c r="PSQ1442" s="20"/>
      <c r="PSR1442" s="20"/>
      <c r="PSS1442" s="20"/>
      <c r="PST1442" s="20"/>
      <c r="PSU1442" s="20"/>
      <c r="PSV1442" s="20"/>
      <c r="PSW1442" s="20"/>
      <c r="PSX1442" s="20"/>
      <c r="PSY1442" s="20"/>
      <c r="PSZ1442" s="20"/>
      <c r="PTA1442" s="20"/>
      <c r="PTB1442" s="20"/>
      <c r="PTC1442" s="20"/>
      <c r="PTD1442" s="20"/>
      <c r="PTE1442" s="20"/>
      <c r="PTF1442" s="20"/>
      <c r="PTG1442" s="20"/>
      <c r="PTH1442" s="20"/>
      <c r="PTI1442" s="20"/>
      <c r="PTJ1442" s="20"/>
      <c r="PTK1442" s="20"/>
      <c r="PTL1442" s="20"/>
      <c r="PTM1442" s="20"/>
      <c r="PTN1442" s="20"/>
      <c r="PTO1442" s="20"/>
      <c r="PTP1442" s="20"/>
      <c r="PTQ1442" s="20"/>
      <c r="PTR1442" s="20"/>
      <c r="PTS1442" s="20"/>
      <c r="PTT1442" s="20"/>
      <c r="PTU1442" s="20"/>
      <c r="PTV1442" s="20"/>
      <c r="PTW1442" s="20"/>
      <c r="PTX1442" s="20"/>
      <c r="PTY1442" s="20"/>
      <c r="PTZ1442" s="20"/>
      <c r="PUA1442" s="20"/>
      <c r="PUB1442" s="20"/>
      <c r="PUC1442" s="20"/>
      <c r="PUD1442" s="20"/>
      <c r="PUE1442" s="20"/>
      <c r="PUF1442" s="20"/>
      <c r="PUG1442" s="20"/>
      <c r="PUH1442" s="20"/>
      <c r="PUI1442" s="20"/>
      <c r="PUJ1442" s="20"/>
      <c r="PUK1442" s="20"/>
      <c r="PUL1442" s="20"/>
      <c r="PUM1442" s="20"/>
      <c r="PUN1442" s="20"/>
      <c r="PUO1442" s="20"/>
      <c r="PUP1442" s="20"/>
      <c r="PUQ1442" s="20"/>
      <c r="PUR1442" s="20"/>
      <c r="PUS1442" s="20"/>
      <c r="PUT1442" s="20"/>
      <c r="PUU1442" s="20"/>
      <c r="PUV1442" s="20"/>
      <c r="PUW1442" s="20"/>
      <c r="PUX1442" s="20"/>
      <c r="PUY1442" s="20"/>
      <c r="PUZ1442" s="20"/>
      <c r="PVA1442" s="20"/>
      <c r="PVB1442" s="20"/>
      <c r="PVC1442" s="20"/>
      <c r="PVD1442" s="20"/>
      <c r="PVE1442" s="20"/>
      <c r="PVF1442" s="20"/>
      <c r="PVG1442" s="20"/>
      <c r="PVH1442" s="20"/>
      <c r="PVI1442" s="20"/>
      <c r="PVJ1442" s="20"/>
      <c r="PVK1442" s="20"/>
      <c r="PVL1442" s="20"/>
      <c r="PVM1442" s="20"/>
      <c r="PVN1442" s="20"/>
      <c r="PVO1442" s="20"/>
      <c r="PVP1442" s="20"/>
      <c r="PVQ1442" s="20"/>
      <c r="PVR1442" s="20"/>
      <c r="PVS1442" s="20"/>
      <c r="PVT1442" s="20"/>
      <c r="PVU1442" s="20"/>
      <c r="PVV1442" s="20"/>
      <c r="PVW1442" s="20"/>
      <c r="PVX1442" s="20"/>
      <c r="PVY1442" s="20"/>
      <c r="PVZ1442" s="20"/>
      <c r="PWA1442" s="20"/>
      <c r="PWB1442" s="20"/>
      <c r="PWC1442" s="20"/>
      <c r="PWD1442" s="20"/>
      <c r="PWE1442" s="20"/>
      <c r="PWF1442" s="20"/>
      <c r="PWG1442" s="20"/>
      <c r="PWH1442" s="20"/>
      <c r="PWI1442" s="20"/>
      <c r="PWJ1442" s="20"/>
      <c r="PWK1442" s="20"/>
      <c r="PWL1442" s="20"/>
      <c r="PWM1442" s="20"/>
      <c r="PWN1442" s="20"/>
      <c r="PWO1442" s="20"/>
      <c r="PWP1442" s="20"/>
      <c r="PWQ1442" s="20"/>
      <c r="PWR1442" s="20"/>
      <c r="PWS1442" s="20"/>
      <c r="PWT1442" s="20"/>
      <c r="PWU1442" s="20"/>
      <c r="PWV1442" s="20"/>
      <c r="PWW1442" s="20"/>
      <c r="PWX1442" s="20"/>
      <c r="PWY1442" s="20"/>
      <c r="PWZ1442" s="20"/>
      <c r="PXA1442" s="20"/>
      <c r="PXB1442" s="20"/>
      <c r="PXC1442" s="20"/>
      <c r="PXD1442" s="20"/>
      <c r="PXE1442" s="20"/>
      <c r="PXF1442" s="20"/>
      <c r="PXG1442" s="20"/>
      <c r="PXH1442" s="20"/>
      <c r="PXI1442" s="20"/>
      <c r="PXJ1442" s="20"/>
      <c r="PXK1442" s="20"/>
      <c r="PXL1442" s="20"/>
      <c r="PXM1442" s="20"/>
      <c r="PXN1442" s="20"/>
      <c r="PXO1442" s="20"/>
      <c r="PXP1442" s="20"/>
      <c r="PXQ1442" s="20"/>
      <c r="PXR1442" s="20"/>
      <c r="PXS1442" s="20"/>
      <c r="PXT1442" s="20"/>
      <c r="PXU1442" s="20"/>
      <c r="PXV1442" s="20"/>
      <c r="PXW1442" s="20"/>
      <c r="PXX1442" s="20"/>
      <c r="PXY1442" s="20"/>
      <c r="PXZ1442" s="20"/>
      <c r="PYA1442" s="20"/>
      <c r="PYB1442" s="20"/>
      <c r="PYC1442" s="20"/>
      <c r="PYD1442" s="20"/>
      <c r="PYE1442" s="20"/>
      <c r="PYF1442" s="20"/>
      <c r="PYG1442" s="20"/>
      <c r="PYH1442" s="20"/>
      <c r="PYI1442" s="20"/>
      <c r="PYJ1442" s="20"/>
      <c r="PYK1442" s="20"/>
      <c r="PYL1442" s="20"/>
      <c r="PYM1442" s="20"/>
      <c r="PYN1442" s="20"/>
      <c r="PYO1442" s="20"/>
      <c r="PYP1442" s="20"/>
      <c r="PYQ1442" s="20"/>
      <c r="PYR1442" s="20"/>
      <c r="PYS1442" s="20"/>
      <c r="PYT1442" s="20"/>
      <c r="PYU1442" s="20"/>
      <c r="PYV1442" s="20"/>
      <c r="PYW1442" s="20"/>
      <c r="PYX1442" s="20"/>
      <c r="PYY1442" s="20"/>
      <c r="PYZ1442" s="20"/>
      <c r="PZA1442" s="20"/>
      <c r="PZB1442" s="20"/>
      <c r="PZC1442" s="20"/>
      <c r="PZD1442" s="20"/>
      <c r="PZE1442" s="20"/>
      <c r="PZF1442" s="20"/>
      <c r="PZG1442" s="20"/>
      <c r="PZH1442" s="20"/>
      <c r="PZI1442" s="20"/>
      <c r="PZJ1442" s="20"/>
      <c r="PZK1442" s="20"/>
      <c r="PZL1442" s="20"/>
      <c r="PZM1442" s="20"/>
      <c r="PZN1442" s="20"/>
      <c r="PZO1442" s="20"/>
      <c r="PZP1442" s="20"/>
      <c r="PZQ1442" s="20"/>
      <c r="PZR1442" s="20"/>
      <c r="PZS1442" s="20"/>
      <c r="PZT1442" s="20"/>
      <c r="PZU1442" s="20"/>
      <c r="PZV1442" s="20"/>
      <c r="PZW1442" s="20"/>
      <c r="PZX1442" s="20"/>
      <c r="PZY1442" s="20"/>
      <c r="PZZ1442" s="20"/>
      <c r="QAA1442" s="20"/>
      <c r="QAB1442" s="20"/>
      <c r="QAC1442" s="20"/>
      <c r="QAD1442" s="20"/>
      <c r="QAE1442" s="20"/>
      <c r="QAF1442" s="20"/>
      <c r="QAG1442" s="20"/>
      <c r="QAH1442" s="20"/>
      <c r="QAI1442" s="20"/>
      <c r="QAJ1442" s="20"/>
      <c r="QAK1442" s="20"/>
      <c r="QAL1442" s="20"/>
      <c r="QAM1442" s="20"/>
      <c r="QAN1442" s="20"/>
      <c r="QAO1442" s="20"/>
      <c r="QAP1442" s="20"/>
      <c r="QAQ1442" s="20"/>
      <c r="QAR1442" s="20"/>
      <c r="QAS1442" s="20"/>
      <c r="QAT1442" s="20"/>
      <c r="QAU1442" s="20"/>
      <c r="QAV1442" s="20"/>
      <c r="QAW1442" s="20"/>
      <c r="QAX1442" s="20"/>
      <c r="QAY1442" s="20"/>
      <c r="QAZ1442" s="20"/>
      <c r="QBA1442" s="20"/>
      <c r="QBB1442" s="20"/>
      <c r="QBC1442" s="20"/>
      <c r="QBD1442" s="20"/>
      <c r="QBE1442" s="20"/>
      <c r="QBF1442" s="20"/>
      <c r="QBG1442" s="20"/>
      <c r="QBH1442" s="20"/>
      <c r="QBI1442" s="20"/>
      <c r="QBJ1442" s="20"/>
      <c r="QBK1442" s="20"/>
      <c r="QBL1442" s="20"/>
      <c r="QBM1442" s="20"/>
      <c r="QBN1442" s="20"/>
      <c r="QBO1442" s="20"/>
      <c r="QBP1442" s="20"/>
      <c r="QBQ1442" s="20"/>
      <c r="QBR1442" s="20"/>
      <c r="QBS1442" s="20"/>
      <c r="QBT1442" s="20"/>
      <c r="QBU1442" s="20"/>
      <c r="QBV1442" s="20"/>
      <c r="QBW1442" s="20"/>
      <c r="QBX1442" s="20"/>
      <c r="QBY1442" s="20"/>
      <c r="QBZ1442" s="20"/>
      <c r="QCA1442" s="20"/>
      <c r="QCB1442" s="20"/>
      <c r="QCC1442" s="20"/>
      <c r="QCD1442" s="20"/>
      <c r="QCE1442" s="20"/>
      <c r="QCF1442" s="20"/>
      <c r="QCG1442" s="20"/>
      <c r="QCH1442" s="20"/>
      <c r="QCI1442" s="20"/>
      <c r="QCJ1442" s="20"/>
      <c r="QCK1442" s="20"/>
      <c r="QCL1442" s="20"/>
      <c r="QCM1442" s="20"/>
      <c r="QCN1442" s="20"/>
      <c r="QCO1442" s="20"/>
      <c r="QCP1442" s="20"/>
      <c r="QCQ1442" s="20"/>
      <c r="QCR1442" s="20"/>
      <c r="QCS1442" s="20"/>
      <c r="QCT1442" s="20"/>
      <c r="QCU1442" s="20"/>
      <c r="QCV1442" s="20"/>
      <c r="QCW1442" s="20"/>
      <c r="QCX1442" s="20"/>
      <c r="QCY1442" s="20"/>
      <c r="QCZ1442" s="20"/>
      <c r="QDA1442" s="20"/>
      <c r="QDB1442" s="20"/>
      <c r="QDC1442" s="20"/>
      <c r="QDD1442" s="20"/>
      <c r="QDE1442" s="20"/>
      <c r="QDF1442" s="20"/>
      <c r="QDG1442" s="20"/>
      <c r="QDH1442" s="20"/>
      <c r="QDI1442" s="20"/>
      <c r="QDJ1442" s="20"/>
      <c r="QDK1442" s="20"/>
      <c r="QDL1442" s="20"/>
      <c r="QDM1442" s="20"/>
      <c r="QDN1442" s="20"/>
      <c r="QDO1442" s="20"/>
      <c r="QDP1442" s="20"/>
      <c r="QDQ1442" s="20"/>
      <c r="QDR1442" s="20"/>
      <c r="QDS1442" s="20"/>
      <c r="QDT1442" s="20"/>
      <c r="QDU1442" s="20"/>
      <c r="QDV1442" s="20"/>
      <c r="QDW1442" s="20"/>
      <c r="QDX1442" s="20"/>
      <c r="QDY1442" s="20"/>
      <c r="QDZ1442" s="20"/>
      <c r="QEA1442" s="20"/>
      <c r="QEB1442" s="20"/>
      <c r="QEC1442" s="20"/>
      <c r="QED1442" s="20"/>
      <c r="QEE1442" s="20"/>
      <c r="QEF1442" s="20"/>
      <c r="QEG1442" s="20"/>
      <c r="QEH1442" s="20"/>
      <c r="QEI1442" s="20"/>
      <c r="QEJ1442" s="20"/>
      <c r="QEK1442" s="20"/>
      <c r="QEL1442" s="20"/>
      <c r="QEM1442" s="20"/>
      <c r="QEN1442" s="20"/>
      <c r="QEO1442" s="20"/>
      <c r="QEP1442" s="20"/>
      <c r="QEQ1442" s="20"/>
      <c r="QER1442" s="20"/>
      <c r="QES1442" s="20"/>
      <c r="QET1442" s="20"/>
      <c r="QEU1442" s="20"/>
      <c r="QEV1442" s="20"/>
      <c r="QEW1442" s="20"/>
      <c r="QEX1442" s="20"/>
      <c r="QEY1442" s="20"/>
      <c r="QEZ1442" s="20"/>
      <c r="QFA1442" s="20"/>
      <c r="QFB1442" s="20"/>
      <c r="QFC1442" s="20"/>
      <c r="QFD1442" s="20"/>
      <c r="QFE1442" s="20"/>
      <c r="QFF1442" s="20"/>
      <c r="QFG1442" s="20"/>
      <c r="QFH1442" s="20"/>
      <c r="QFI1442" s="20"/>
      <c r="QFJ1442" s="20"/>
      <c r="QFK1442" s="20"/>
      <c r="QFL1442" s="20"/>
      <c r="QFM1442" s="20"/>
      <c r="QFN1442" s="20"/>
      <c r="QFO1442" s="20"/>
      <c r="QFP1442" s="20"/>
      <c r="QFQ1442" s="20"/>
      <c r="QFR1442" s="20"/>
      <c r="QFS1442" s="20"/>
      <c r="QFT1442" s="20"/>
      <c r="QFU1442" s="20"/>
      <c r="QFV1442" s="20"/>
      <c r="QFW1442" s="20"/>
      <c r="QFX1442" s="20"/>
      <c r="QFY1442" s="20"/>
      <c r="QFZ1442" s="20"/>
      <c r="QGA1442" s="20"/>
      <c r="QGB1442" s="20"/>
      <c r="QGC1442" s="20"/>
      <c r="QGD1442" s="20"/>
      <c r="QGE1442" s="20"/>
      <c r="QGF1442" s="20"/>
      <c r="QGG1442" s="20"/>
      <c r="QGH1442" s="20"/>
      <c r="QGI1442" s="20"/>
      <c r="QGJ1442" s="20"/>
      <c r="QGK1442" s="20"/>
      <c r="QGL1442" s="20"/>
      <c r="QGM1442" s="20"/>
      <c r="QGN1442" s="20"/>
      <c r="QGO1442" s="20"/>
      <c r="QGP1442" s="20"/>
      <c r="QGQ1442" s="20"/>
      <c r="QGR1442" s="20"/>
      <c r="QGS1442" s="20"/>
      <c r="QGT1442" s="20"/>
      <c r="QGU1442" s="20"/>
      <c r="QGV1442" s="20"/>
      <c r="QGW1442" s="20"/>
      <c r="QGX1442" s="20"/>
      <c r="QGY1442" s="20"/>
      <c r="QGZ1442" s="20"/>
      <c r="QHA1442" s="20"/>
      <c r="QHB1442" s="20"/>
      <c r="QHC1442" s="20"/>
      <c r="QHD1442" s="20"/>
      <c r="QHE1442" s="20"/>
      <c r="QHF1442" s="20"/>
      <c r="QHG1442" s="20"/>
      <c r="QHH1442" s="20"/>
      <c r="QHI1442" s="20"/>
      <c r="QHJ1442" s="20"/>
      <c r="QHK1442" s="20"/>
      <c r="QHL1442" s="20"/>
      <c r="QHM1442" s="20"/>
      <c r="QHN1442" s="20"/>
      <c r="QHO1442" s="20"/>
      <c r="QHP1442" s="20"/>
      <c r="QHQ1442" s="20"/>
      <c r="QHR1442" s="20"/>
      <c r="QHS1442" s="20"/>
      <c r="QHT1442" s="20"/>
      <c r="QHU1442" s="20"/>
      <c r="QHV1442" s="20"/>
      <c r="QHW1442" s="20"/>
      <c r="QHX1442" s="20"/>
      <c r="QHY1442" s="20"/>
      <c r="QHZ1442" s="20"/>
      <c r="QIA1442" s="20"/>
      <c r="QIB1442" s="20"/>
      <c r="QIC1442" s="20"/>
      <c r="QID1442" s="20"/>
      <c r="QIE1442" s="20"/>
      <c r="QIF1442" s="20"/>
      <c r="QIG1442" s="20"/>
      <c r="QIH1442" s="20"/>
      <c r="QII1442" s="20"/>
      <c r="QIJ1442" s="20"/>
      <c r="QIK1442" s="20"/>
      <c r="QIL1442" s="20"/>
      <c r="QIM1442" s="20"/>
      <c r="QIN1442" s="20"/>
      <c r="QIO1442" s="20"/>
      <c r="QIP1442" s="20"/>
      <c r="QIQ1442" s="20"/>
      <c r="QIR1442" s="20"/>
      <c r="QIS1442" s="20"/>
      <c r="QIT1442" s="20"/>
      <c r="QIU1442" s="20"/>
      <c r="QIV1442" s="20"/>
      <c r="QIW1442" s="20"/>
      <c r="QIX1442" s="20"/>
      <c r="QIY1442" s="20"/>
      <c r="QIZ1442" s="20"/>
      <c r="QJA1442" s="20"/>
      <c r="QJB1442" s="20"/>
      <c r="QJC1442" s="20"/>
      <c r="QJD1442" s="20"/>
      <c r="QJE1442" s="20"/>
      <c r="QJF1442" s="20"/>
      <c r="QJG1442" s="20"/>
      <c r="QJH1442" s="20"/>
      <c r="QJI1442" s="20"/>
      <c r="QJJ1442" s="20"/>
      <c r="QJK1442" s="20"/>
      <c r="QJL1442" s="20"/>
      <c r="QJM1442" s="20"/>
      <c r="QJN1442" s="20"/>
      <c r="QJO1442" s="20"/>
      <c r="QJP1442" s="20"/>
      <c r="QJQ1442" s="20"/>
      <c r="QJR1442" s="20"/>
      <c r="QJS1442" s="20"/>
      <c r="QJT1442" s="20"/>
      <c r="QJU1442" s="20"/>
      <c r="QJV1442" s="20"/>
      <c r="QJW1442" s="20"/>
      <c r="QJX1442" s="20"/>
      <c r="QJY1442" s="20"/>
      <c r="QJZ1442" s="20"/>
      <c r="QKA1442" s="20"/>
      <c r="QKB1442" s="20"/>
      <c r="QKC1442" s="20"/>
      <c r="QKD1442" s="20"/>
      <c r="QKE1442" s="20"/>
      <c r="QKF1442" s="20"/>
      <c r="QKG1442" s="20"/>
      <c r="QKH1442" s="20"/>
      <c r="QKI1442" s="20"/>
      <c r="QKJ1442" s="20"/>
      <c r="QKK1442" s="20"/>
      <c r="QKL1442" s="20"/>
      <c r="QKM1442" s="20"/>
      <c r="QKN1442" s="20"/>
      <c r="QKO1442" s="20"/>
      <c r="QKP1442" s="20"/>
      <c r="QKQ1442" s="20"/>
      <c r="QKR1442" s="20"/>
      <c r="QKS1442" s="20"/>
      <c r="QKT1442" s="20"/>
      <c r="QKU1442" s="20"/>
      <c r="QKV1442" s="20"/>
      <c r="QKW1442" s="20"/>
      <c r="QKX1442" s="20"/>
      <c r="QKY1442" s="20"/>
      <c r="QKZ1442" s="20"/>
      <c r="QLA1442" s="20"/>
      <c r="QLB1442" s="20"/>
      <c r="QLC1442" s="20"/>
      <c r="QLD1442" s="20"/>
      <c r="QLE1442" s="20"/>
      <c r="QLF1442" s="20"/>
      <c r="QLG1442" s="20"/>
      <c r="QLH1442" s="20"/>
      <c r="QLI1442" s="20"/>
      <c r="QLJ1442" s="20"/>
      <c r="QLK1442" s="20"/>
      <c r="QLL1442" s="20"/>
      <c r="QLM1442" s="20"/>
      <c r="QLN1442" s="20"/>
      <c r="QLO1442" s="20"/>
      <c r="QLP1442" s="20"/>
      <c r="QLQ1442" s="20"/>
      <c r="QLR1442" s="20"/>
      <c r="QLS1442" s="20"/>
      <c r="QLT1442" s="20"/>
      <c r="QLU1442" s="20"/>
      <c r="QLV1442" s="20"/>
      <c r="QLW1442" s="20"/>
      <c r="QLX1442" s="20"/>
      <c r="QLY1442" s="20"/>
      <c r="QLZ1442" s="20"/>
      <c r="QMA1442" s="20"/>
      <c r="QMB1442" s="20"/>
      <c r="QMC1442" s="20"/>
      <c r="QMD1442" s="20"/>
      <c r="QME1442" s="20"/>
      <c r="QMF1442" s="20"/>
      <c r="QMG1442" s="20"/>
      <c r="QMH1442" s="20"/>
      <c r="QMI1442" s="20"/>
      <c r="QMJ1442" s="20"/>
      <c r="QMK1442" s="20"/>
      <c r="QML1442" s="20"/>
      <c r="QMM1442" s="20"/>
      <c r="QMN1442" s="20"/>
      <c r="QMO1442" s="20"/>
      <c r="QMP1442" s="20"/>
      <c r="QMQ1442" s="20"/>
      <c r="QMR1442" s="20"/>
      <c r="QMS1442" s="20"/>
      <c r="QMT1442" s="20"/>
      <c r="QMU1442" s="20"/>
      <c r="QMV1442" s="20"/>
      <c r="QMW1442" s="20"/>
      <c r="QMX1442" s="20"/>
      <c r="QMY1442" s="20"/>
      <c r="QMZ1442" s="20"/>
      <c r="QNA1442" s="20"/>
      <c r="QNB1442" s="20"/>
      <c r="QNC1442" s="20"/>
      <c r="QND1442" s="20"/>
      <c r="QNE1442" s="20"/>
      <c r="QNF1442" s="20"/>
      <c r="QNG1442" s="20"/>
      <c r="QNH1442" s="20"/>
      <c r="QNI1442" s="20"/>
      <c r="QNJ1442" s="20"/>
      <c r="QNK1442" s="20"/>
      <c r="QNL1442" s="20"/>
      <c r="QNM1442" s="20"/>
      <c r="QNN1442" s="20"/>
      <c r="QNO1442" s="20"/>
      <c r="QNP1442" s="20"/>
      <c r="QNQ1442" s="20"/>
      <c r="QNR1442" s="20"/>
      <c r="QNS1442" s="20"/>
      <c r="QNT1442" s="20"/>
      <c r="QNU1442" s="20"/>
      <c r="QNV1442" s="20"/>
      <c r="QNW1442" s="20"/>
      <c r="QNX1442" s="20"/>
      <c r="QNY1442" s="20"/>
      <c r="QNZ1442" s="20"/>
      <c r="QOA1442" s="20"/>
      <c r="QOB1442" s="20"/>
      <c r="QOC1442" s="20"/>
      <c r="QOD1442" s="20"/>
      <c r="QOE1442" s="20"/>
      <c r="QOF1442" s="20"/>
      <c r="QOG1442" s="20"/>
      <c r="QOH1442" s="20"/>
      <c r="QOI1442" s="20"/>
      <c r="QOJ1442" s="20"/>
      <c r="QOK1442" s="20"/>
      <c r="QOL1442" s="20"/>
      <c r="QOM1442" s="20"/>
      <c r="QON1442" s="20"/>
      <c r="QOO1442" s="20"/>
      <c r="QOP1442" s="20"/>
      <c r="QOQ1442" s="20"/>
      <c r="QOR1442" s="20"/>
      <c r="QOS1442" s="20"/>
      <c r="QOT1442" s="20"/>
      <c r="QOU1442" s="20"/>
      <c r="QOV1442" s="20"/>
      <c r="QOW1442" s="20"/>
      <c r="QOX1442" s="20"/>
      <c r="QOY1442" s="20"/>
      <c r="QOZ1442" s="20"/>
      <c r="QPA1442" s="20"/>
      <c r="QPB1442" s="20"/>
      <c r="QPC1442" s="20"/>
      <c r="QPD1442" s="20"/>
      <c r="QPE1442" s="20"/>
      <c r="QPF1442" s="20"/>
      <c r="QPG1442" s="20"/>
      <c r="QPH1442" s="20"/>
      <c r="QPI1442" s="20"/>
      <c r="QPJ1442" s="20"/>
      <c r="QPK1442" s="20"/>
      <c r="QPL1442" s="20"/>
      <c r="QPM1442" s="20"/>
      <c r="QPN1442" s="20"/>
      <c r="QPO1442" s="20"/>
      <c r="QPP1442" s="20"/>
      <c r="QPQ1442" s="20"/>
      <c r="QPR1442" s="20"/>
      <c r="QPS1442" s="20"/>
      <c r="QPT1442" s="20"/>
      <c r="QPU1442" s="20"/>
      <c r="QPV1442" s="20"/>
      <c r="QPW1442" s="20"/>
      <c r="QPX1442" s="20"/>
      <c r="QPY1442" s="20"/>
      <c r="QPZ1442" s="20"/>
      <c r="QQA1442" s="20"/>
      <c r="QQB1442" s="20"/>
      <c r="QQC1442" s="20"/>
      <c r="QQD1442" s="20"/>
      <c r="QQE1442" s="20"/>
      <c r="QQF1442" s="20"/>
      <c r="QQG1442" s="20"/>
      <c r="QQH1442" s="20"/>
      <c r="QQI1442" s="20"/>
      <c r="QQJ1442" s="20"/>
      <c r="QQK1442" s="20"/>
      <c r="QQL1442" s="20"/>
      <c r="QQM1442" s="20"/>
      <c r="QQN1442" s="20"/>
      <c r="QQO1442" s="20"/>
      <c r="QQP1442" s="20"/>
      <c r="QQQ1442" s="20"/>
      <c r="QQR1442" s="20"/>
      <c r="QQS1442" s="20"/>
      <c r="QQT1442" s="20"/>
      <c r="QQU1442" s="20"/>
      <c r="QQV1442" s="20"/>
      <c r="QQW1442" s="20"/>
      <c r="QQX1442" s="20"/>
      <c r="QQY1442" s="20"/>
      <c r="QQZ1442" s="20"/>
      <c r="QRA1442" s="20"/>
      <c r="QRB1442" s="20"/>
      <c r="QRC1442" s="20"/>
      <c r="QRD1442" s="20"/>
      <c r="QRE1442" s="20"/>
      <c r="QRF1442" s="20"/>
      <c r="QRG1442" s="20"/>
      <c r="QRH1442" s="20"/>
      <c r="QRI1442" s="20"/>
      <c r="QRJ1442" s="20"/>
      <c r="QRK1442" s="20"/>
      <c r="QRL1442" s="20"/>
      <c r="QRM1442" s="20"/>
      <c r="QRN1442" s="20"/>
      <c r="QRO1442" s="20"/>
      <c r="QRP1442" s="20"/>
      <c r="QRQ1442" s="20"/>
      <c r="QRR1442" s="20"/>
      <c r="QRS1442" s="20"/>
      <c r="QRT1442" s="20"/>
      <c r="QRU1442" s="20"/>
      <c r="QRV1442" s="20"/>
      <c r="QRW1442" s="20"/>
      <c r="QRX1442" s="20"/>
      <c r="QRY1442" s="20"/>
      <c r="QRZ1442" s="20"/>
      <c r="QSA1442" s="20"/>
      <c r="QSB1442" s="20"/>
      <c r="QSC1442" s="20"/>
      <c r="QSD1442" s="20"/>
      <c r="QSE1442" s="20"/>
      <c r="QSF1442" s="20"/>
      <c r="QSG1442" s="20"/>
      <c r="QSH1442" s="20"/>
      <c r="QSI1442" s="20"/>
      <c r="QSJ1442" s="20"/>
      <c r="QSK1442" s="20"/>
      <c r="QSL1442" s="20"/>
      <c r="QSM1442" s="20"/>
      <c r="QSN1442" s="20"/>
      <c r="QSO1442" s="20"/>
      <c r="QSP1442" s="20"/>
      <c r="QSQ1442" s="20"/>
      <c r="QSR1442" s="20"/>
      <c r="QSS1442" s="20"/>
      <c r="QST1442" s="20"/>
      <c r="QSU1442" s="20"/>
      <c r="QSV1442" s="20"/>
      <c r="QSW1442" s="20"/>
      <c r="QSX1442" s="20"/>
      <c r="QSY1442" s="20"/>
      <c r="QSZ1442" s="20"/>
      <c r="QTA1442" s="20"/>
      <c r="QTB1442" s="20"/>
      <c r="QTC1442" s="20"/>
      <c r="QTD1442" s="20"/>
      <c r="QTE1442" s="20"/>
      <c r="QTF1442" s="20"/>
      <c r="QTG1442" s="20"/>
      <c r="QTH1442" s="20"/>
      <c r="QTI1442" s="20"/>
      <c r="QTJ1442" s="20"/>
      <c r="QTK1442" s="20"/>
      <c r="QTL1442" s="20"/>
      <c r="QTM1442" s="20"/>
      <c r="QTN1442" s="20"/>
      <c r="QTO1442" s="20"/>
      <c r="QTP1442" s="20"/>
      <c r="QTQ1442" s="20"/>
      <c r="QTR1442" s="20"/>
      <c r="QTS1442" s="20"/>
      <c r="QTT1442" s="20"/>
      <c r="QTU1442" s="20"/>
      <c r="QTV1442" s="20"/>
      <c r="QTW1442" s="20"/>
      <c r="QTX1442" s="20"/>
      <c r="QTY1442" s="20"/>
      <c r="QTZ1442" s="20"/>
      <c r="QUA1442" s="20"/>
      <c r="QUB1442" s="20"/>
      <c r="QUC1442" s="20"/>
      <c r="QUD1442" s="20"/>
      <c r="QUE1442" s="20"/>
      <c r="QUF1442" s="20"/>
      <c r="QUG1442" s="20"/>
      <c r="QUH1442" s="20"/>
      <c r="QUI1442" s="20"/>
      <c r="QUJ1442" s="20"/>
      <c r="QUK1442" s="20"/>
      <c r="QUL1442" s="20"/>
      <c r="QUM1442" s="20"/>
      <c r="QUN1442" s="20"/>
      <c r="QUO1442" s="20"/>
      <c r="QUP1442" s="20"/>
      <c r="QUQ1442" s="20"/>
      <c r="QUR1442" s="20"/>
      <c r="QUS1442" s="20"/>
      <c r="QUT1442" s="20"/>
      <c r="QUU1442" s="20"/>
      <c r="QUV1442" s="20"/>
      <c r="QUW1442" s="20"/>
      <c r="QUX1442" s="20"/>
      <c r="QUY1442" s="20"/>
      <c r="QUZ1442" s="20"/>
      <c r="QVA1442" s="20"/>
      <c r="QVB1442" s="20"/>
      <c r="QVC1442" s="20"/>
      <c r="QVD1442" s="20"/>
      <c r="QVE1442" s="20"/>
      <c r="QVF1442" s="20"/>
      <c r="QVG1442" s="20"/>
      <c r="QVH1442" s="20"/>
      <c r="QVI1442" s="20"/>
      <c r="QVJ1442" s="20"/>
      <c r="QVK1442" s="20"/>
      <c r="QVL1442" s="20"/>
      <c r="QVM1442" s="20"/>
      <c r="QVN1442" s="20"/>
      <c r="QVO1442" s="20"/>
      <c r="QVP1442" s="20"/>
      <c r="QVQ1442" s="20"/>
      <c r="QVR1442" s="20"/>
      <c r="QVS1442" s="20"/>
      <c r="QVT1442" s="20"/>
      <c r="QVU1442" s="20"/>
      <c r="QVV1442" s="20"/>
      <c r="QVW1442" s="20"/>
      <c r="QVX1442" s="20"/>
      <c r="QVY1442" s="20"/>
      <c r="QVZ1442" s="20"/>
      <c r="QWA1442" s="20"/>
      <c r="QWB1442" s="20"/>
      <c r="QWC1442" s="20"/>
      <c r="QWD1442" s="20"/>
      <c r="QWE1442" s="20"/>
      <c r="QWF1442" s="20"/>
      <c r="QWG1442" s="20"/>
      <c r="QWH1442" s="20"/>
      <c r="QWI1442" s="20"/>
      <c r="QWJ1442" s="20"/>
      <c r="QWK1442" s="20"/>
      <c r="QWL1442" s="20"/>
      <c r="QWM1442" s="20"/>
      <c r="QWN1442" s="20"/>
      <c r="QWO1442" s="20"/>
      <c r="QWP1442" s="20"/>
      <c r="QWQ1442" s="20"/>
      <c r="QWR1442" s="20"/>
      <c r="QWS1442" s="20"/>
      <c r="QWT1442" s="20"/>
      <c r="QWU1442" s="20"/>
      <c r="QWV1442" s="20"/>
      <c r="QWW1442" s="20"/>
      <c r="QWX1442" s="20"/>
      <c r="QWY1442" s="20"/>
      <c r="QWZ1442" s="20"/>
      <c r="QXA1442" s="20"/>
      <c r="QXB1442" s="20"/>
      <c r="QXC1442" s="20"/>
      <c r="QXD1442" s="20"/>
      <c r="QXE1442" s="20"/>
      <c r="QXF1442" s="20"/>
      <c r="QXG1442" s="20"/>
      <c r="QXH1442" s="20"/>
      <c r="QXI1442" s="20"/>
      <c r="QXJ1442" s="20"/>
      <c r="QXK1442" s="20"/>
      <c r="QXL1442" s="20"/>
      <c r="QXM1442" s="20"/>
      <c r="QXN1442" s="20"/>
      <c r="QXO1442" s="20"/>
      <c r="QXP1442" s="20"/>
      <c r="QXQ1442" s="20"/>
      <c r="QXR1442" s="20"/>
      <c r="QXS1442" s="20"/>
      <c r="QXT1442" s="20"/>
      <c r="QXU1442" s="20"/>
      <c r="QXV1442" s="20"/>
      <c r="QXW1442" s="20"/>
      <c r="QXX1442" s="20"/>
      <c r="QXY1442" s="20"/>
      <c r="QXZ1442" s="20"/>
      <c r="QYA1442" s="20"/>
      <c r="QYB1442" s="20"/>
      <c r="QYC1442" s="20"/>
      <c r="QYD1442" s="20"/>
      <c r="QYE1442" s="20"/>
      <c r="QYF1442" s="20"/>
      <c r="QYG1442" s="20"/>
      <c r="QYH1442" s="20"/>
      <c r="QYI1442" s="20"/>
      <c r="QYJ1442" s="20"/>
      <c r="QYK1442" s="20"/>
      <c r="QYL1442" s="20"/>
      <c r="QYM1442" s="20"/>
      <c r="QYN1442" s="20"/>
      <c r="QYO1442" s="20"/>
      <c r="QYP1442" s="20"/>
      <c r="QYQ1442" s="20"/>
      <c r="QYR1442" s="20"/>
      <c r="QYS1442" s="20"/>
      <c r="QYT1442" s="20"/>
      <c r="QYU1442" s="20"/>
      <c r="QYV1442" s="20"/>
      <c r="QYW1442" s="20"/>
      <c r="QYX1442" s="20"/>
      <c r="QYY1442" s="20"/>
      <c r="QYZ1442" s="20"/>
      <c r="QZA1442" s="20"/>
      <c r="QZB1442" s="20"/>
      <c r="QZC1442" s="20"/>
      <c r="QZD1442" s="20"/>
      <c r="QZE1442" s="20"/>
      <c r="QZF1442" s="20"/>
      <c r="QZG1442" s="20"/>
      <c r="QZH1442" s="20"/>
      <c r="QZI1442" s="20"/>
      <c r="QZJ1442" s="20"/>
      <c r="QZK1442" s="20"/>
      <c r="QZL1442" s="20"/>
      <c r="QZM1442" s="20"/>
      <c r="QZN1442" s="20"/>
      <c r="QZO1442" s="20"/>
      <c r="QZP1442" s="20"/>
      <c r="QZQ1442" s="20"/>
      <c r="QZR1442" s="20"/>
      <c r="QZS1442" s="20"/>
      <c r="QZT1442" s="20"/>
      <c r="QZU1442" s="20"/>
      <c r="QZV1442" s="20"/>
      <c r="QZW1442" s="20"/>
      <c r="QZX1442" s="20"/>
      <c r="QZY1442" s="20"/>
      <c r="QZZ1442" s="20"/>
      <c r="RAA1442" s="20"/>
      <c r="RAB1442" s="20"/>
      <c r="RAC1442" s="20"/>
      <c r="RAD1442" s="20"/>
      <c r="RAE1442" s="20"/>
      <c r="RAF1442" s="20"/>
      <c r="RAG1442" s="20"/>
      <c r="RAH1442" s="20"/>
      <c r="RAI1442" s="20"/>
      <c r="RAJ1442" s="20"/>
      <c r="RAK1442" s="20"/>
      <c r="RAL1442" s="20"/>
      <c r="RAM1442" s="20"/>
      <c r="RAN1442" s="20"/>
      <c r="RAO1442" s="20"/>
      <c r="RAP1442" s="20"/>
      <c r="RAQ1442" s="20"/>
      <c r="RAR1442" s="20"/>
      <c r="RAS1442" s="20"/>
      <c r="RAT1442" s="20"/>
      <c r="RAU1442" s="20"/>
      <c r="RAV1442" s="20"/>
      <c r="RAW1442" s="20"/>
      <c r="RAX1442" s="20"/>
      <c r="RAY1442" s="20"/>
      <c r="RAZ1442" s="20"/>
      <c r="RBA1442" s="20"/>
      <c r="RBB1442" s="20"/>
      <c r="RBC1442" s="20"/>
      <c r="RBD1442" s="20"/>
      <c r="RBE1442" s="20"/>
      <c r="RBF1442" s="20"/>
      <c r="RBG1442" s="20"/>
      <c r="RBH1442" s="20"/>
      <c r="RBI1442" s="20"/>
      <c r="RBJ1442" s="20"/>
      <c r="RBK1442" s="20"/>
      <c r="RBL1442" s="20"/>
      <c r="RBM1442" s="20"/>
      <c r="RBN1442" s="20"/>
      <c r="RBO1442" s="20"/>
      <c r="RBP1442" s="20"/>
      <c r="RBQ1442" s="20"/>
      <c r="RBR1442" s="20"/>
      <c r="RBS1442" s="20"/>
      <c r="RBT1442" s="20"/>
      <c r="RBU1442" s="20"/>
      <c r="RBV1442" s="20"/>
      <c r="RBW1442" s="20"/>
      <c r="RBX1442" s="20"/>
      <c r="RBY1442" s="20"/>
      <c r="RBZ1442" s="20"/>
      <c r="RCA1442" s="20"/>
      <c r="RCB1442" s="20"/>
      <c r="RCC1442" s="20"/>
      <c r="RCD1442" s="20"/>
      <c r="RCE1442" s="20"/>
      <c r="RCF1442" s="20"/>
      <c r="RCG1442" s="20"/>
      <c r="RCH1442" s="20"/>
      <c r="RCI1442" s="20"/>
      <c r="RCJ1442" s="20"/>
      <c r="RCK1442" s="20"/>
      <c r="RCL1442" s="20"/>
      <c r="RCM1442" s="20"/>
      <c r="RCN1442" s="20"/>
      <c r="RCO1442" s="20"/>
      <c r="RCP1442" s="20"/>
      <c r="RCQ1442" s="20"/>
      <c r="RCR1442" s="20"/>
      <c r="RCS1442" s="20"/>
      <c r="RCT1442" s="20"/>
      <c r="RCU1442" s="20"/>
      <c r="RCV1442" s="20"/>
      <c r="RCW1442" s="20"/>
      <c r="RCX1442" s="20"/>
      <c r="RCY1442" s="20"/>
      <c r="RCZ1442" s="20"/>
      <c r="RDA1442" s="20"/>
      <c r="RDB1442" s="20"/>
      <c r="RDC1442" s="20"/>
      <c r="RDD1442" s="20"/>
      <c r="RDE1442" s="20"/>
      <c r="RDF1442" s="20"/>
      <c r="RDG1442" s="20"/>
      <c r="RDH1442" s="20"/>
      <c r="RDI1442" s="20"/>
      <c r="RDJ1442" s="20"/>
      <c r="RDK1442" s="20"/>
      <c r="RDL1442" s="20"/>
      <c r="RDM1442" s="20"/>
      <c r="RDN1442" s="20"/>
      <c r="RDO1442" s="20"/>
      <c r="RDP1442" s="20"/>
      <c r="RDQ1442" s="20"/>
      <c r="RDR1442" s="20"/>
      <c r="RDS1442" s="20"/>
      <c r="RDT1442" s="20"/>
      <c r="RDU1442" s="20"/>
      <c r="RDV1442" s="20"/>
      <c r="RDW1442" s="20"/>
      <c r="RDX1442" s="20"/>
      <c r="RDY1442" s="20"/>
      <c r="RDZ1442" s="20"/>
      <c r="REA1442" s="20"/>
      <c r="REB1442" s="20"/>
      <c r="REC1442" s="20"/>
      <c r="RED1442" s="20"/>
      <c r="REE1442" s="20"/>
      <c r="REF1442" s="20"/>
      <c r="REG1442" s="20"/>
      <c r="REH1442" s="20"/>
      <c r="REI1442" s="20"/>
      <c r="REJ1442" s="20"/>
      <c r="REK1442" s="20"/>
      <c r="REL1442" s="20"/>
      <c r="REM1442" s="20"/>
      <c r="REN1442" s="20"/>
      <c r="REO1442" s="20"/>
      <c r="REP1442" s="20"/>
      <c r="REQ1442" s="20"/>
      <c r="RER1442" s="20"/>
      <c r="RES1442" s="20"/>
      <c r="RET1442" s="20"/>
      <c r="REU1442" s="20"/>
      <c r="REV1442" s="20"/>
      <c r="REW1442" s="20"/>
      <c r="REX1442" s="20"/>
      <c r="REY1442" s="20"/>
      <c r="REZ1442" s="20"/>
      <c r="RFA1442" s="20"/>
      <c r="RFB1442" s="20"/>
      <c r="RFC1442" s="20"/>
      <c r="RFD1442" s="20"/>
      <c r="RFE1442" s="20"/>
      <c r="RFF1442" s="20"/>
      <c r="RFG1442" s="20"/>
      <c r="RFH1442" s="20"/>
      <c r="RFI1442" s="20"/>
      <c r="RFJ1442" s="20"/>
      <c r="RFK1442" s="20"/>
      <c r="RFL1442" s="20"/>
      <c r="RFM1442" s="20"/>
      <c r="RFN1442" s="20"/>
      <c r="RFO1442" s="20"/>
      <c r="RFP1442" s="20"/>
      <c r="RFQ1442" s="20"/>
      <c r="RFR1442" s="20"/>
      <c r="RFS1442" s="20"/>
      <c r="RFT1442" s="20"/>
      <c r="RFU1442" s="20"/>
      <c r="RFV1442" s="20"/>
      <c r="RFW1442" s="20"/>
      <c r="RFX1442" s="20"/>
      <c r="RFY1442" s="20"/>
      <c r="RFZ1442" s="20"/>
      <c r="RGA1442" s="20"/>
      <c r="RGB1442" s="20"/>
      <c r="RGC1442" s="20"/>
      <c r="RGD1442" s="20"/>
      <c r="RGE1442" s="20"/>
      <c r="RGF1442" s="20"/>
      <c r="RGG1442" s="20"/>
      <c r="RGH1442" s="20"/>
      <c r="RGI1442" s="20"/>
      <c r="RGJ1442" s="20"/>
      <c r="RGK1442" s="20"/>
      <c r="RGL1442" s="20"/>
      <c r="RGM1442" s="20"/>
      <c r="RGN1442" s="20"/>
      <c r="RGO1442" s="20"/>
      <c r="RGP1442" s="20"/>
      <c r="RGQ1442" s="20"/>
      <c r="RGR1442" s="20"/>
      <c r="RGS1442" s="20"/>
      <c r="RGT1442" s="20"/>
      <c r="RGU1442" s="20"/>
      <c r="RGV1442" s="20"/>
      <c r="RGW1442" s="20"/>
      <c r="RGX1442" s="20"/>
      <c r="RGY1442" s="20"/>
      <c r="RGZ1442" s="20"/>
      <c r="RHA1442" s="20"/>
      <c r="RHB1442" s="20"/>
      <c r="RHC1442" s="20"/>
      <c r="RHD1442" s="20"/>
      <c r="RHE1442" s="20"/>
      <c r="RHF1442" s="20"/>
      <c r="RHG1442" s="20"/>
      <c r="RHH1442" s="20"/>
      <c r="RHI1442" s="20"/>
      <c r="RHJ1442" s="20"/>
      <c r="RHK1442" s="20"/>
      <c r="RHL1442" s="20"/>
      <c r="RHM1442" s="20"/>
      <c r="RHN1442" s="20"/>
      <c r="RHO1442" s="20"/>
      <c r="RHP1442" s="20"/>
      <c r="RHQ1442" s="20"/>
      <c r="RHR1442" s="20"/>
      <c r="RHS1442" s="20"/>
      <c r="RHT1442" s="20"/>
      <c r="RHU1442" s="20"/>
      <c r="RHV1442" s="20"/>
      <c r="RHW1442" s="20"/>
      <c r="RHX1442" s="20"/>
      <c r="RHY1442" s="20"/>
      <c r="RHZ1442" s="20"/>
      <c r="RIA1442" s="20"/>
      <c r="RIB1442" s="20"/>
      <c r="RIC1442" s="20"/>
      <c r="RID1442" s="20"/>
      <c r="RIE1442" s="20"/>
      <c r="RIF1442" s="20"/>
      <c r="RIG1442" s="20"/>
      <c r="RIH1442" s="20"/>
      <c r="RII1442" s="20"/>
      <c r="RIJ1442" s="20"/>
      <c r="RIK1442" s="20"/>
      <c r="RIL1442" s="20"/>
      <c r="RIM1442" s="20"/>
      <c r="RIN1442" s="20"/>
      <c r="RIO1442" s="20"/>
      <c r="RIP1442" s="20"/>
      <c r="RIQ1442" s="20"/>
      <c r="RIR1442" s="20"/>
      <c r="RIS1442" s="20"/>
      <c r="RIT1442" s="20"/>
      <c r="RIU1442" s="20"/>
      <c r="RIV1442" s="20"/>
      <c r="RIW1442" s="20"/>
      <c r="RIX1442" s="20"/>
      <c r="RIY1442" s="20"/>
      <c r="RIZ1442" s="20"/>
      <c r="RJA1442" s="20"/>
      <c r="RJB1442" s="20"/>
      <c r="RJC1442" s="20"/>
      <c r="RJD1442" s="20"/>
      <c r="RJE1442" s="20"/>
      <c r="RJF1442" s="20"/>
      <c r="RJG1442" s="20"/>
      <c r="RJH1442" s="20"/>
      <c r="RJI1442" s="20"/>
      <c r="RJJ1442" s="20"/>
      <c r="RJK1442" s="20"/>
      <c r="RJL1442" s="20"/>
      <c r="RJM1442" s="20"/>
      <c r="RJN1442" s="20"/>
      <c r="RJO1442" s="20"/>
      <c r="RJP1442" s="20"/>
      <c r="RJQ1442" s="20"/>
      <c r="RJR1442" s="20"/>
      <c r="RJS1442" s="20"/>
      <c r="RJT1442" s="20"/>
      <c r="RJU1442" s="20"/>
      <c r="RJV1442" s="20"/>
      <c r="RJW1442" s="20"/>
      <c r="RJX1442" s="20"/>
      <c r="RJY1442" s="20"/>
      <c r="RJZ1442" s="20"/>
      <c r="RKA1442" s="20"/>
      <c r="RKB1442" s="20"/>
      <c r="RKC1442" s="20"/>
      <c r="RKD1442" s="20"/>
      <c r="RKE1442" s="20"/>
      <c r="RKF1442" s="20"/>
      <c r="RKG1442" s="20"/>
      <c r="RKH1442" s="20"/>
      <c r="RKI1442" s="20"/>
      <c r="RKJ1442" s="20"/>
      <c r="RKK1442" s="20"/>
      <c r="RKL1442" s="20"/>
      <c r="RKM1442" s="20"/>
      <c r="RKN1442" s="20"/>
      <c r="RKO1442" s="20"/>
      <c r="RKP1442" s="20"/>
      <c r="RKQ1442" s="20"/>
      <c r="RKR1442" s="20"/>
      <c r="RKS1442" s="20"/>
      <c r="RKT1442" s="20"/>
      <c r="RKU1442" s="20"/>
      <c r="RKV1442" s="20"/>
      <c r="RKW1442" s="20"/>
      <c r="RKX1442" s="20"/>
      <c r="RKY1442" s="20"/>
      <c r="RKZ1442" s="20"/>
      <c r="RLA1442" s="20"/>
      <c r="RLB1442" s="20"/>
      <c r="RLC1442" s="20"/>
      <c r="RLD1442" s="20"/>
      <c r="RLE1442" s="20"/>
      <c r="RLF1442" s="20"/>
      <c r="RLG1442" s="20"/>
      <c r="RLH1442" s="20"/>
      <c r="RLI1442" s="20"/>
      <c r="RLJ1442" s="20"/>
      <c r="RLK1442" s="20"/>
      <c r="RLL1442" s="20"/>
      <c r="RLM1442" s="20"/>
      <c r="RLN1442" s="20"/>
      <c r="RLO1442" s="20"/>
      <c r="RLP1442" s="20"/>
      <c r="RLQ1442" s="20"/>
      <c r="RLR1442" s="20"/>
      <c r="RLS1442" s="20"/>
      <c r="RLT1442" s="20"/>
      <c r="RLU1442" s="20"/>
      <c r="RLV1442" s="20"/>
      <c r="RLW1442" s="20"/>
      <c r="RLX1442" s="20"/>
      <c r="RLY1442" s="20"/>
      <c r="RLZ1442" s="20"/>
      <c r="RMA1442" s="20"/>
      <c r="RMB1442" s="20"/>
      <c r="RMC1442" s="20"/>
      <c r="RMD1442" s="20"/>
      <c r="RME1442" s="20"/>
      <c r="RMF1442" s="20"/>
      <c r="RMG1442" s="20"/>
      <c r="RMH1442" s="20"/>
      <c r="RMI1442" s="20"/>
      <c r="RMJ1442" s="20"/>
      <c r="RMK1442" s="20"/>
      <c r="RML1442" s="20"/>
      <c r="RMM1442" s="20"/>
      <c r="RMN1442" s="20"/>
      <c r="RMO1442" s="20"/>
      <c r="RMP1442" s="20"/>
      <c r="RMQ1442" s="20"/>
      <c r="RMR1442" s="20"/>
      <c r="RMS1442" s="20"/>
      <c r="RMT1442" s="20"/>
      <c r="RMU1442" s="20"/>
      <c r="RMV1442" s="20"/>
      <c r="RMW1442" s="20"/>
      <c r="RMX1442" s="20"/>
      <c r="RMY1442" s="20"/>
      <c r="RMZ1442" s="20"/>
      <c r="RNA1442" s="20"/>
      <c r="RNB1442" s="20"/>
      <c r="RNC1442" s="20"/>
      <c r="RND1442" s="20"/>
      <c r="RNE1442" s="20"/>
      <c r="RNF1442" s="20"/>
      <c r="RNG1442" s="20"/>
      <c r="RNH1442" s="20"/>
      <c r="RNI1442" s="20"/>
      <c r="RNJ1442" s="20"/>
      <c r="RNK1442" s="20"/>
      <c r="RNL1442" s="20"/>
      <c r="RNM1442" s="20"/>
      <c r="RNN1442" s="20"/>
      <c r="RNO1442" s="20"/>
      <c r="RNP1442" s="20"/>
      <c r="RNQ1442" s="20"/>
      <c r="RNR1442" s="20"/>
      <c r="RNS1442" s="20"/>
      <c r="RNT1442" s="20"/>
      <c r="RNU1442" s="20"/>
      <c r="RNV1442" s="20"/>
      <c r="RNW1442" s="20"/>
      <c r="RNX1442" s="20"/>
      <c r="RNY1442" s="20"/>
      <c r="RNZ1442" s="20"/>
      <c r="ROA1442" s="20"/>
      <c r="ROB1442" s="20"/>
      <c r="ROC1442" s="20"/>
      <c r="ROD1442" s="20"/>
      <c r="ROE1442" s="20"/>
      <c r="ROF1442" s="20"/>
      <c r="ROG1442" s="20"/>
      <c r="ROH1442" s="20"/>
      <c r="ROI1442" s="20"/>
      <c r="ROJ1442" s="20"/>
      <c r="ROK1442" s="20"/>
      <c r="ROL1442" s="20"/>
      <c r="ROM1442" s="20"/>
      <c r="RON1442" s="20"/>
      <c r="ROO1442" s="20"/>
      <c r="ROP1442" s="20"/>
      <c r="ROQ1442" s="20"/>
      <c r="ROR1442" s="20"/>
      <c r="ROS1442" s="20"/>
      <c r="ROT1442" s="20"/>
      <c r="ROU1442" s="20"/>
      <c r="ROV1442" s="20"/>
      <c r="ROW1442" s="20"/>
      <c r="ROX1442" s="20"/>
      <c r="ROY1442" s="20"/>
      <c r="ROZ1442" s="20"/>
      <c r="RPA1442" s="20"/>
      <c r="RPB1442" s="20"/>
      <c r="RPC1442" s="20"/>
      <c r="RPD1442" s="20"/>
      <c r="RPE1442" s="20"/>
      <c r="RPF1442" s="20"/>
      <c r="RPG1442" s="20"/>
      <c r="RPH1442" s="20"/>
      <c r="RPI1442" s="20"/>
      <c r="RPJ1442" s="20"/>
      <c r="RPK1442" s="20"/>
      <c r="RPL1442" s="20"/>
      <c r="RPM1442" s="20"/>
      <c r="RPN1442" s="20"/>
      <c r="RPO1442" s="20"/>
      <c r="RPP1442" s="20"/>
      <c r="RPQ1442" s="20"/>
      <c r="RPR1442" s="20"/>
      <c r="RPS1442" s="20"/>
      <c r="RPT1442" s="20"/>
      <c r="RPU1442" s="20"/>
      <c r="RPV1442" s="20"/>
      <c r="RPW1442" s="20"/>
      <c r="RPX1442" s="20"/>
      <c r="RPY1442" s="20"/>
      <c r="RPZ1442" s="20"/>
      <c r="RQA1442" s="20"/>
      <c r="RQB1442" s="20"/>
      <c r="RQC1442" s="20"/>
      <c r="RQD1442" s="20"/>
      <c r="RQE1442" s="20"/>
      <c r="RQF1442" s="20"/>
      <c r="RQG1442" s="20"/>
      <c r="RQH1442" s="20"/>
      <c r="RQI1442" s="20"/>
      <c r="RQJ1442" s="20"/>
      <c r="RQK1442" s="20"/>
      <c r="RQL1442" s="20"/>
      <c r="RQM1442" s="20"/>
      <c r="RQN1442" s="20"/>
      <c r="RQO1442" s="20"/>
      <c r="RQP1442" s="20"/>
      <c r="RQQ1442" s="20"/>
      <c r="RQR1442" s="20"/>
      <c r="RQS1442" s="20"/>
      <c r="RQT1442" s="20"/>
      <c r="RQU1442" s="20"/>
      <c r="RQV1442" s="20"/>
      <c r="RQW1442" s="20"/>
      <c r="RQX1442" s="20"/>
      <c r="RQY1442" s="20"/>
      <c r="RQZ1442" s="20"/>
      <c r="RRA1442" s="20"/>
      <c r="RRB1442" s="20"/>
      <c r="RRC1442" s="20"/>
      <c r="RRD1442" s="20"/>
      <c r="RRE1442" s="20"/>
      <c r="RRF1442" s="20"/>
      <c r="RRG1442" s="20"/>
      <c r="RRH1442" s="20"/>
      <c r="RRI1442" s="20"/>
      <c r="RRJ1442" s="20"/>
      <c r="RRK1442" s="20"/>
      <c r="RRL1442" s="20"/>
      <c r="RRM1442" s="20"/>
      <c r="RRN1442" s="20"/>
      <c r="RRO1442" s="20"/>
      <c r="RRP1442" s="20"/>
      <c r="RRQ1442" s="20"/>
      <c r="RRR1442" s="20"/>
      <c r="RRS1442" s="20"/>
      <c r="RRT1442" s="20"/>
      <c r="RRU1442" s="20"/>
      <c r="RRV1442" s="20"/>
      <c r="RRW1442" s="20"/>
      <c r="RRX1442" s="20"/>
      <c r="RRY1442" s="20"/>
      <c r="RRZ1442" s="20"/>
      <c r="RSA1442" s="20"/>
      <c r="RSB1442" s="20"/>
      <c r="RSC1442" s="20"/>
      <c r="RSD1442" s="20"/>
      <c r="RSE1442" s="20"/>
      <c r="RSF1442" s="20"/>
      <c r="RSG1442" s="20"/>
      <c r="RSH1442" s="20"/>
      <c r="RSI1442" s="20"/>
      <c r="RSJ1442" s="20"/>
      <c r="RSK1442" s="20"/>
      <c r="RSL1442" s="20"/>
      <c r="RSM1442" s="20"/>
      <c r="RSN1442" s="20"/>
      <c r="RSO1442" s="20"/>
      <c r="RSP1442" s="20"/>
      <c r="RSQ1442" s="20"/>
      <c r="RSR1442" s="20"/>
      <c r="RSS1442" s="20"/>
      <c r="RST1442" s="20"/>
      <c r="RSU1442" s="20"/>
      <c r="RSV1442" s="20"/>
      <c r="RSW1442" s="20"/>
      <c r="RSX1442" s="20"/>
      <c r="RSY1442" s="20"/>
      <c r="RSZ1442" s="20"/>
      <c r="RTA1442" s="20"/>
      <c r="RTB1442" s="20"/>
      <c r="RTC1442" s="20"/>
      <c r="RTD1442" s="20"/>
      <c r="RTE1442" s="20"/>
      <c r="RTF1442" s="20"/>
      <c r="RTG1442" s="20"/>
      <c r="RTH1442" s="20"/>
      <c r="RTI1442" s="20"/>
      <c r="RTJ1442" s="20"/>
      <c r="RTK1442" s="20"/>
      <c r="RTL1442" s="20"/>
      <c r="RTM1442" s="20"/>
      <c r="RTN1442" s="20"/>
      <c r="RTO1442" s="20"/>
      <c r="RTP1442" s="20"/>
      <c r="RTQ1442" s="20"/>
      <c r="RTR1442" s="20"/>
      <c r="RTS1442" s="20"/>
      <c r="RTT1442" s="20"/>
      <c r="RTU1442" s="20"/>
      <c r="RTV1442" s="20"/>
      <c r="RTW1442" s="20"/>
      <c r="RTX1442" s="20"/>
      <c r="RTY1442" s="20"/>
      <c r="RTZ1442" s="20"/>
      <c r="RUA1442" s="20"/>
      <c r="RUB1442" s="20"/>
      <c r="RUC1442" s="20"/>
      <c r="RUD1442" s="20"/>
      <c r="RUE1442" s="20"/>
      <c r="RUF1442" s="20"/>
      <c r="RUG1442" s="20"/>
      <c r="RUH1442" s="20"/>
      <c r="RUI1442" s="20"/>
      <c r="RUJ1442" s="20"/>
      <c r="RUK1442" s="20"/>
      <c r="RUL1442" s="20"/>
      <c r="RUM1442" s="20"/>
      <c r="RUN1442" s="20"/>
      <c r="RUO1442" s="20"/>
      <c r="RUP1442" s="20"/>
      <c r="RUQ1442" s="20"/>
      <c r="RUR1442" s="20"/>
      <c r="RUS1442" s="20"/>
      <c r="RUT1442" s="20"/>
      <c r="RUU1442" s="20"/>
      <c r="RUV1442" s="20"/>
      <c r="RUW1442" s="20"/>
      <c r="RUX1442" s="20"/>
      <c r="RUY1442" s="20"/>
      <c r="RUZ1442" s="20"/>
      <c r="RVA1442" s="20"/>
      <c r="RVB1442" s="20"/>
      <c r="RVC1442" s="20"/>
      <c r="RVD1442" s="20"/>
      <c r="RVE1442" s="20"/>
      <c r="RVF1442" s="20"/>
      <c r="RVG1442" s="20"/>
      <c r="RVH1442" s="20"/>
      <c r="RVI1442" s="20"/>
      <c r="RVJ1442" s="20"/>
      <c r="RVK1442" s="20"/>
      <c r="RVL1442" s="20"/>
      <c r="RVM1442" s="20"/>
      <c r="RVN1442" s="20"/>
      <c r="RVO1442" s="20"/>
      <c r="RVP1442" s="20"/>
      <c r="RVQ1442" s="20"/>
      <c r="RVR1442" s="20"/>
      <c r="RVS1442" s="20"/>
      <c r="RVT1442" s="20"/>
      <c r="RVU1442" s="20"/>
      <c r="RVV1442" s="20"/>
      <c r="RVW1442" s="20"/>
      <c r="RVX1442" s="20"/>
      <c r="RVY1442" s="20"/>
      <c r="RVZ1442" s="20"/>
      <c r="RWA1442" s="20"/>
      <c r="RWB1442" s="20"/>
      <c r="RWC1442" s="20"/>
      <c r="RWD1442" s="20"/>
      <c r="RWE1442" s="20"/>
      <c r="RWF1442" s="20"/>
      <c r="RWG1442" s="20"/>
      <c r="RWH1442" s="20"/>
      <c r="RWI1442" s="20"/>
      <c r="RWJ1442" s="20"/>
      <c r="RWK1442" s="20"/>
      <c r="RWL1442" s="20"/>
      <c r="RWM1442" s="20"/>
      <c r="RWN1442" s="20"/>
      <c r="RWO1442" s="20"/>
      <c r="RWP1442" s="20"/>
      <c r="RWQ1442" s="20"/>
      <c r="RWR1442" s="20"/>
      <c r="RWS1442" s="20"/>
      <c r="RWT1442" s="20"/>
      <c r="RWU1442" s="20"/>
      <c r="RWV1442" s="20"/>
      <c r="RWW1442" s="20"/>
      <c r="RWX1442" s="20"/>
      <c r="RWY1442" s="20"/>
      <c r="RWZ1442" s="20"/>
      <c r="RXA1442" s="20"/>
      <c r="RXB1442" s="20"/>
      <c r="RXC1442" s="20"/>
      <c r="RXD1442" s="20"/>
      <c r="RXE1442" s="20"/>
      <c r="RXF1442" s="20"/>
      <c r="RXG1442" s="20"/>
      <c r="RXH1442" s="20"/>
      <c r="RXI1442" s="20"/>
      <c r="RXJ1442" s="20"/>
      <c r="RXK1442" s="20"/>
      <c r="RXL1442" s="20"/>
      <c r="RXM1442" s="20"/>
      <c r="RXN1442" s="20"/>
      <c r="RXO1442" s="20"/>
      <c r="RXP1442" s="20"/>
      <c r="RXQ1442" s="20"/>
      <c r="RXR1442" s="20"/>
      <c r="RXS1442" s="20"/>
      <c r="RXT1442" s="20"/>
      <c r="RXU1442" s="20"/>
      <c r="RXV1442" s="20"/>
      <c r="RXW1442" s="20"/>
      <c r="RXX1442" s="20"/>
      <c r="RXY1442" s="20"/>
      <c r="RXZ1442" s="20"/>
      <c r="RYA1442" s="20"/>
      <c r="RYB1442" s="20"/>
      <c r="RYC1442" s="20"/>
      <c r="RYD1442" s="20"/>
      <c r="RYE1442" s="20"/>
      <c r="RYF1442" s="20"/>
      <c r="RYG1442" s="20"/>
      <c r="RYH1442" s="20"/>
      <c r="RYI1442" s="20"/>
      <c r="RYJ1442" s="20"/>
      <c r="RYK1442" s="20"/>
      <c r="RYL1442" s="20"/>
      <c r="RYM1442" s="20"/>
      <c r="RYN1442" s="20"/>
      <c r="RYO1442" s="20"/>
      <c r="RYP1442" s="20"/>
      <c r="RYQ1442" s="20"/>
      <c r="RYR1442" s="20"/>
      <c r="RYS1442" s="20"/>
      <c r="RYT1442" s="20"/>
      <c r="RYU1442" s="20"/>
      <c r="RYV1442" s="20"/>
      <c r="RYW1442" s="20"/>
      <c r="RYX1442" s="20"/>
      <c r="RYY1442" s="20"/>
      <c r="RYZ1442" s="20"/>
      <c r="RZA1442" s="20"/>
      <c r="RZB1442" s="20"/>
      <c r="RZC1442" s="20"/>
      <c r="RZD1442" s="20"/>
      <c r="RZE1442" s="20"/>
      <c r="RZF1442" s="20"/>
      <c r="RZG1442" s="20"/>
      <c r="RZH1442" s="20"/>
      <c r="RZI1442" s="20"/>
      <c r="RZJ1442" s="20"/>
      <c r="RZK1442" s="20"/>
      <c r="RZL1442" s="20"/>
      <c r="RZM1442" s="20"/>
      <c r="RZN1442" s="20"/>
      <c r="RZO1442" s="20"/>
      <c r="RZP1442" s="20"/>
      <c r="RZQ1442" s="20"/>
      <c r="RZR1442" s="20"/>
      <c r="RZS1442" s="20"/>
      <c r="RZT1442" s="20"/>
      <c r="RZU1442" s="20"/>
      <c r="RZV1442" s="20"/>
      <c r="RZW1442" s="20"/>
      <c r="RZX1442" s="20"/>
      <c r="RZY1442" s="20"/>
      <c r="RZZ1442" s="20"/>
      <c r="SAA1442" s="20"/>
      <c r="SAB1442" s="20"/>
      <c r="SAC1442" s="20"/>
      <c r="SAD1442" s="20"/>
      <c r="SAE1442" s="20"/>
      <c r="SAF1442" s="20"/>
      <c r="SAG1442" s="20"/>
      <c r="SAH1442" s="20"/>
      <c r="SAI1442" s="20"/>
      <c r="SAJ1442" s="20"/>
      <c r="SAK1442" s="20"/>
      <c r="SAL1442" s="20"/>
      <c r="SAM1442" s="20"/>
      <c r="SAN1442" s="20"/>
      <c r="SAO1442" s="20"/>
      <c r="SAP1442" s="20"/>
      <c r="SAQ1442" s="20"/>
      <c r="SAR1442" s="20"/>
      <c r="SAS1442" s="20"/>
      <c r="SAT1442" s="20"/>
      <c r="SAU1442" s="20"/>
      <c r="SAV1442" s="20"/>
      <c r="SAW1442" s="20"/>
      <c r="SAX1442" s="20"/>
      <c r="SAY1442" s="20"/>
      <c r="SAZ1442" s="20"/>
      <c r="SBA1442" s="20"/>
      <c r="SBB1442" s="20"/>
      <c r="SBC1442" s="20"/>
      <c r="SBD1442" s="20"/>
      <c r="SBE1442" s="20"/>
      <c r="SBF1442" s="20"/>
      <c r="SBG1442" s="20"/>
      <c r="SBH1442" s="20"/>
      <c r="SBI1442" s="20"/>
      <c r="SBJ1442" s="20"/>
      <c r="SBK1442" s="20"/>
      <c r="SBL1442" s="20"/>
      <c r="SBM1442" s="20"/>
      <c r="SBN1442" s="20"/>
      <c r="SBO1442" s="20"/>
      <c r="SBP1442" s="20"/>
      <c r="SBQ1442" s="20"/>
      <c r="SBR1442" s="20"/>
      <c r="SBS1442" s="20"/>
      <c r="SBT1442" s="20"/>
      <c r="SBU1442" s="20"/>
      <c r="SBV1442" s="20"/>
      <c r="SBW1442" s="20"/>
      <c r="SBX1442" s="20"/>
      <c r="SBY1442" s="20"/>
      <c r="SBZ1442" s="20"/>
      <c r="SCA1442" s="20"/>
      <c r="SCB1442" s="20"/>
      <c r="SCC1442" s="20"/>
      <c r="SCD1442" s="20"/>
      <c r="SCE1442" s="20"/>
      <c r="SCF1442" s="20"/>
      <c r="SCG1442" s="20"/>
      <c r="SCH1442" s="20"/>
      <c r="SCI1442" s="20"/>
      <c r="SCJ1442" s="20"/>
      <c r="SCK1442" s="20"/>
      <c r="SCL1442" s="20"/>
      <c r="SCM1442" s="20"/>
      <c r="SCN1442" s="20"/>
      <c r="SCO1442" s="20"/>
      <c r="SCP1442" s="20"/>
      <c r="SCQ1442" s="20"/>
      <c r="SCR1442" s="20"/>
      <c r="SCS1442" s="20"/>
      <c r="SCT1442" s="20"/>
      <c r="SCU1442" s="20"/>
      <c r="SCV1442" s="20"/>
      <c r="SCW1442" s="20"/>
      <c r="SCX1442" s="20"/>
      <c r="SCY1442" s="20"/>
      <c r="SCZ1442" s="20"/>
      <c r="SDA1442" s="20"/>
      <c r="SDB1442" s="20"/>
      <c r="SDC1442" s="20"/>
      <c r="SDD1442" s="20"/>
      <c r="SDE1442" s="20"/>
      <c r="SDF1442" s="20"/>
      <c r="SDG1442" s="20"/>
      <c r="SDH1442" s="20"/>
      <c r="SDI1442" s="20"/>
      <c r="SDJ1442" s="20"/>
      <c r="SDK1442" s="20"/>
      <c r="SDL1442" s="20"/>
      <c r="SDM1442" s="20"/>
      <c r="SDN1442" s="20"/>
      <c r="SDO1442" s="20"/>
      <c r="SDP1442" s="20"/>
      <c r="SDQ1442" s="20"/>
      <c r="SDR1442" s="20"/>
      <c r="SDS1442" s="20"/>
      <c r="SDT1442" s="20"/>
      <c r="SDU1442" s="20"/>
      <c r="SDV1442" s="20"/>
      <c r="SDW1442" s="20"/>
      <c r="SDX1442" s="20"/>
      <c r="SDY1442" s="20"/>
      <c r="SDZ1442" s="20"/>
      <c r="SEA1442" s="20"/>
      <c r="SEB1442" s="20"/>
      <c r="SEC1442" s="20"/>
      <c r="SED1442" s="20"/>
      <c r="SEE1442" s="20"/>
      <c r="SEF1442" s="20"/>
      <c r="SEG1442" s="20"/>
      <c r="SEH1442" s="20"/>
      <c r="SEI1442" s="20"/>
      <c r="SEJ1442" s="20"/>
      <c r="SEK1442" s="20"/>
      <c r="SEL1442" s="20"/>
      <c r="SEM1442" s="20"/>
      <c r="SEN1442" s="20"/>
      <c r="SEO1442" s="20"/>
      <c r="SEP1442" s="20"/>
      <c r="SEQ1442" s="20"/>
      <c r="SER1442" s="20"/>
      <c r="SES1442" s="20"/>
      <c r="SET1442" s="20"/>
      <c r="SEU1442" s="20"/>
      <c r="SEV1442" s="20"/>
      <c r="SEW1442" s="20"/>
      <c r="SEX1442" s="20"/>
      <c r="SEY1442" s="20"/>
      <c r="SEZ1442" s="20"/>
      <c r="SFA1442" s="20"/>
      <c r="SFB1442" s="20"/>
      <c r="SFC1442" s="20"/>
      <c r="SFD1442" s="20"/>
      <c r="SFE1442" s="20"/>
      <c r="SFF1442" s="20"/>
      <c r="SFG1442" s="20"/>
      <c r="SFH1442" s="20"/>
      <c r="SFI1442" s="20"/>
      <c r="SFJ1442" s="20"/>
      <c r="SFK1442" s="20"/>
      <c r="SFL1442" s="20"/>
      <c r="SFM1442" s="20"/>
      <c r="SFN1442" s="20"/>
      <c r="SFO1442" s="20"/>
      <c r="SFP1442" s="20"/>
      <c r="SFQ1442" s="20"/>
      <c r="SFR1442" s="20"/>
      <c r="SFS1442" s="20"/>
      <c r="SFT1442" s="20"/>
      <c r="SFU1442" s="20"/>
      <c r="SFV1442" s="20"/>
      <c r="SFW1442" s="20"/>
      <c r="SFX1442" s="20"/>
      <c r="SFY1442" s="20"/>
      <c r="SFZ1442" s="20"/>
      <c r="SGA1442" s="20"/>
      <c r="SGB1442" s="20"/>
      <c r="SGC1442" s="20"/>
      <c r="SGD1442" s="20"/>
      <c r="SGE1442" s="20"/>
      <c r="SGF1442" s="20"/>
      <c r="SGG1442" s="20"/>
      <c r="SGH1442" s="20"/>
      <c r="SGI1442" s="20"/>
      <c r="SGJ1442" s="20"/>
      <c r="SGK1442" s="20"/>
      <c r="SGL1442" s="20"/>
      <c r="SGM1442" s="20"/>
      <c r="SGN1442" s="20"/>
      <c r="SGO1442" s="20"/>
      <c r="SGP1442" s="20"/>
      <c r="SGQ1442" s="20"/>
      <c r="SGR1442" s="20"/>
      <c r="SGS1442" s="20"/>
      <c r="SGT1442" s="20"/>
      <c r="SGU1442" s="20"/>
      <c r="SGV1442" s="20"/>
      <c r="SGW1442" s="20"/>
      <c r="SGX1442" s="20"/>
      <c r="SGY1442" s="20"/>
      <c r="SGZ1442" s="20"/>
      <c r="SHA1442" s="20"/>
      <c r="SHB1442" s="20"/>
      <c r="SHC1442" s="20"/>
      <c r="SHD1442" s="20"/>
      <c r="SHE1442" s="20"/>
      <c r="SHF1442" s="20"/>
      <c r="SHG1442" s="20"/>
      <c r="SHH1442" s="20"/>
      <c r="SHI1442" s="20"/>
      <c r="SHJ1442" s="20"/>
      <c r="SHK1442" s="20"/>
      <c r="SHL1442" s="20"/>
      <c r="SHM1442" s="20"/>
      <c r="SHN1442" s="20"/>
      <c r="SHO1442" s="20"/>
      <c r="SHP1442" s="20"/>
      <c r="SHQ1442" s="20"/>
      <c r="SHR1442" s="20"/>
      <c r="SHS1442" s="20"/>
      <c r="SHT1442" s="20"/>
      <c r="SHU1442" s="20"/>
      <c r="SHV1442" s="20"/>
      <c r="SHW1442" s="20"/>
      <c r="SHX1442" s="20"/>
      <c r="SHY1442" s="20"/>
      <c r="SHZ1442" s="20"/>
      <c r="SIA1442" s="20"/>
      <c r="SIB1442" s="20"/>
      <c r="SIC1442" s="20"/>
      <c r="SID1442" s="20"/>
      <c r="SIE1442" s="20"/>
      <c r="SIF1442" s="20"/>
      <c r="SIG1442" s="20"/>
      <c r="SIH1442" s="20"/>
      <c r="SII1442" s="20"/>
      <c r="SIJ1442" s="20"/>
      <c r="SIK1442" s="20"/>
      <c r="SIL1442" s="20"/>
      <c r="SIM1442" s="20"/>
      <c r="SIN1442" s="20"/>
      <c r="SIO1442" s="20"/>
      <c r="SIP1442" s="20"/>
      <c r="SIQ1442" s="20"/>
      <c r="SIR1442" s="20"/>
      <c r="SIS1442" s="20"/>
      <c r="SIT1442" s="20"/>
      <c r="SIU1442" s="20"/>
      <c r="SIV1442" s="20"/>
      <c r="SIW1442" s="20"/>
      <c r="SIX1442" s="20"/>
      <c r="SIY1442" s="20"/>
      <c r="SIZ1442" s="20"/>
      <c r="SJA1442" s="20"/>
      <c r="SJB1442" s="20"/>
      <c r="SJC1442" s="20"/>
      <c r="SJD1442" s="20"/>
      <c r="SJE1442" s="20"/>
      <c r="SJF1442" s="20"/>
      <c r="SJG1442" s="20"/>
      <c r="SJH1442" s="20"/>
      <c r="SJI1442" s="20"/>
      <c r="SJJ1442" s="20"/>
      <c r="SJK1442" s="20"/>
      <c r="SJL1442" s="20"/>
      <c r="SJM1442" s="20"/>
      <c r="SJN1442" s="20"/>
      <c r="SJO1442" s="20"/>
      <c r="SJP1442" s="20"/>
      <c r="SJQ1442" s="20"/>
      <c r="SJR1442" s="20"/>
      <c r="SJS1442" s="20"/>
      <c r="SJT1442" s="20"/>
      <c r="SJU1442" s="20"/>
      <c r="SJV1442" s="20"/>
      <c r="SJW1442" s="20"/>
      <c r="SJX1442" s="20"/>
      <c r="SJY1442" s="20"/>
      <c r="SJZ1442" s="20"/>
      <c r="SKA1442" s="20"/>
      <c r="SKB1442" s="20"/>
      <c r="SKC1442" s="20"/>
      <c r="SKD1442" s="20"/>
      <c r="SKE1442" s="20"/>
      <c r="SKF1442" s="20"/>
      <c r="SKG1442" s="20"/>
      <c r="SKH1442" s="20"/>
      <c r="SKI1442" s="20"/>
      <c r="SKJ1442" s="20"/>
      <c r="SKK1442" s="20"/>
      <c r="SKL1442" s="20"/>
      <c r="SKM1442" s="20"/>
      <c r="SKN1442" s="20"/>
      <c r="SKO1442" s="20"/>
      <c r="SKP1442" s="20"/>
      <c r="SKQ1442" s="20"/>
      <c r="SKR1442" s="20"/>
      <c r="SKS1442" s="20"/>
      <c r="SKT1442" s="20"/>
      <c r="SKU1442" s="20"/>
      <c r="SKV1442" s="20"/>
      <c r="SKW1442" s="20"/>
      <c r="SKX1442" s="20"/>
      <c r="SKY1442" s="20"/>
      <c r="SKZ1442" s="20"/>
      <c r="SLA1442" s="20"/>
      <c r="SLB1442" s="20"/>
      <c r="SLC1442" s="20"/>
      <c r="SLD1442" s="20"/>
      <c r="SLE1442" s="20"/>
      <c r="SLF1442" s="20"/>
      <c r="SLG1442" s="20"/>
      <c r="SLH1442" s="20"/>
      <c r="SLI1442" s="20"/>
      <c r="SLJ1442" s="20"/>
      <c r="SLK1442" s="20"/>
      <c r="SLL1442" s="20"/>
      <c r="SLM1442" s="20"/>
      <c r="SLN1442" s="20"/>
      <c r="SLO1442" s="20"/>
      <c r="SLP1442" s="20"/>
      <c r="SLQ1442" s="20"/>
      <c r="SLR1442" s="20"/>
      <c r="SLS1442" s="20"/>
      <c r="SLT1442" s="20"/>
      <c r="SLU1442" s="20"/>
      <c r="SLV1442" s="20"/>
      <c r="SLW1442" s="20"/>
      <c r="SLX1442" s="20"/>
      <c r="SLY1442" s="20"/>
      <c r="SLZ1442" s="20"/>
      <c r="SMA1442" s="20"/>
      <c r="SMB1442" s="20"/>
      <c r="SMC1442" s="20"/>
      <c r="SMD1442" s="20"/>
      <c r="SME1442" s="20"/>
      <c r="SMF1442" s="20"/>
      <c r="SMG1442" s="20"/>
      <c r="SMH1442" s="20"/>
      <c r="SMI1442" s="20"/>
      <c r="SMJ1442" s="20"/>
      <c r="SMK1442" s="20"/>
      <c r="SML1442" s="20"/>
      <c r="SMM1442" s="20"/>
      <c r="SMN1442" s="20"/>
      <c r="SMO1442" s="20"/>
      <c r="SMP1442" s="20"/>
      <c r="SMQ1442" s="20"/>
      <c r="SMR1442" s="20"/>
      <c r="SMS1442" s="20"/>
      <c r="SMT1442" s="20"/>
      <c r="SMU1442" s="20"/>
      <c r="SMV1442" s="20"/>
      <c r="SMW1442" s="20"/>
      <c r="SMX1442" s="20"/>
      <c r="SMY1442" s="20"/>
      <c r="SMZ1442" s="20"/>
      <c r="SNA1442" s="20"/>
      <c r="SNB1442" s="20"/>
      <c r="SNC1442" s="20"/>
      <c r="SND1442" s="20"/>
      <c r="SNE1442" s="20"/>
      <c r="SNF1442" s="20"/>
      <c r="SNG1442" s="20"/>
      <c r="SNH1442" s="20"/>
      <c r="SNI1442" s="20"/>
      <c r="SNJ1442" s="20"/>
      <c r="SNK1442" s="20"/>
      <c r="SNL1442" s="20"/>
      <c r="SNM1442" s="20"/>
      <c r="SNN1442" s="20"/>
      <c r="SNO1442" s="20"/>
      <c r="SNP1442" s="20"/>
      <c r="SNQ1442" s="20"/>
      <c r="SNR1442" s="20"/>
      <c r="SNS1442" s="20"/>
      <c r="SNT1442" s="20"/>
      <c r="SNU1442" s="20"/>
      <c r="SNV1442" s="20"/>
      <c r="SNW1442" s="20"/>
      <c r="SNX1442" s="20"/>
      <c r="SNY1442" s="20"/>
      <c r="SNZ1442" s="20"/>
      <c r="SOA1442" s="20"/>
      <c r="SOB1442" s="20"/>
      <c r="SOC1442" s="20"/>
      <c r="SOD1442" s="20"/>
      <c r="SOE1442" s="20"/>
      <c r="SOF1442" s="20"/>
      <c r="SOG1442" s="20"/>
      <c r="SOH1442" s="20"/>
      <c r="SOI1442" s="20"/>
      <c r="SOJ1442" s="20"/>
      <c r="SOK1442" s="20"/>
      <c r="SOL1442" s="20"/>
      <c r="SOM1442" s="20"/>
      <c r="SON1442" s="20"/>
      <c r="SOO1442" s="20"/>
      <c r="SOP1442" s="20"/>
      <c r="SOQ1442" s="20"/>
      <c r="SOR1442" s="20"/>
      <c r="SOS1442" s="20"/>
      <c r="SOT1442" s="20"/>
      <c r="SOU1442" s="20"/>
      <c r="SOV1442" s="20"/>
      <c r="SOW1442" s="20"/>
      <c r="SOX1442" s="20"/>
      <c r="SOY1442" s="20"/>
      <c r="SOZ1442" s="20"/>
      <c r="SPA1442" s="20"/>
      <c r="SPB1442" s="20"/>
      <c r="SPC1442" s="20"/>
      <c r="SPD1442" s="20"/>
      <c r="SPE1442" s="20"/>
      <c r="SPF1442" s="20"/>
      <c r="SPG1442" s="20"/>
      <c r="SPH1442" s="20"/>
      <c r="SPI1442" s="20"/>
      <c r="SPJ1442" s="20"/>
      <c r="SPK1442" s="20"/>
      <c r="SPL1442" s="20"/>
      <c r="SPM1442" s="20"/>
      <c r="SPN1442" s="20"/>
      <c r="SPO1442" s="20"/>
      <c r="SPP1442" s="20"/>
      <c r="SPQ1442" s="20"/>
      <c r="SPR1442" s="20"/>
      <c r="SPS1442" s="20"/>
      <c r="SPT1442" s="20"/>
      <c r="SPU1442" s="20"/>
      <c r="SPV1442" s="20"/>
      <c r="SPW1442" s="20"/>
      <c r="SPX1442" s="20"/>
      <c r="SPY1442" s="20"/>
      <c r="SPZ1442" s="20"/>
      <c r="SQA1442" s="20"/>
      <c r="SQB1442" s="20"/>
      <c r="SQC1442" s="20"/>
      <c r="SQD1442" s="20"/>
      <c r="SQE1442" s="20"/>
      <c r="SQF1442" s="20"/>
      <c r="SQG1442" s="20"/>
      <c r="SQH1442" s="20"/>
      <c r="SQI1442" s="20"/>
      <c r="SQJ1442" s="20"/>
      <c r="SQK1442" s="20"/>
      <c r="SQL1442" s="20"/>
      <c r="SQM1442" s="20"/>
      <c r="SQN1442" s="20"/>
      <c r="SQO1442" s="20"/>
      <c r="SQP1442" s="20"/>
      <c r="SQQ1442" s="20"/>
      <c r="SQR1442" s="20"/>
      <c r="SQS1442" s="20"/>
      <c r="SQT1442" s="20"/>
      <c r="SQU1442" s="20"/>
      <c r="SQV1442" s="20"/>
      <c r="SQW1442" s="20"/>
      <c r="SQX1442" s="20"/>
      <c r="SQY1442" s="20"/>
      <c r="SQZ1442" s="20"/>
      <c r="SRA1442" s="20"/>
      <c r="SRB1442" s="20"/>
      <c r="SRC1442" s="20"/>
      <c r="SRD1442" s="20"/>
      <c r="SRE1442" s="20"/>
      <c r="SRF1442" s="20"/>
      <c r="SRG1442" s="20"/>
      <c r="SRH1442" s="20"/>
      <c r="SRI1442" s="20"/>
      <c r="SRJ1442" s="20"/>
      <c r="SRK1442" s="20"/>
      <c r="SRL1442" s="20"/>
      <c r="SRM1442" s="20"/>
      <c r="SRN1442" s="20"/>
      <c r="SRO1442" s="20"/>
      <c r="SRP1442" s="20"/>
      <c r="SRQ1442" s="20"/>
      <c r="SRR1442" s="20"/>
      <c r="SRS1442" s="20"/>
      <c r="SRT1442" s="20"/>
      <c r="SRU1442" s="20"/>
      <c r="SRV1442" s="20"/>
      <c r="SRW1442" s="20"/>
      <c r="SRX1442" s="20"/>
      <c r="SRY1442" s="20"/>
      <c r="SRZ1442" s="20"/>
      <c r="SSA1442" s="20"/>
      <c r="SSB1442" s="20"/>
      <c r="SSC1442" s="20"/>
      <c r="SSD1442" s="20"/>
      <c r="SSE1442" s="20"/>
      <c r="SSF1442" s="20"/>
      <c r="SSG1442" s="20"/>
      <c r="SSH1442" s="20"/>
      <c r="SSI1442" s="20"/>
      <c r="SSJ1442" s="20"/>
      <c r="SSK1442" s="20"/>
      <c r="SSL1442" s="20"/>
      <c r="SSM1442" s="20"/>
      <c r="SSN1442" s="20"/>
      <c r="SSO1442" s="20"/>
      <c r="SSP1442" s="20"/>
      <c r="SSQ1442" s="20"/>
      <c r="SSR1442" s="20"/>
      <c r="SSS1442" s="20"/>
      <c r="SST1442" s="20"/>
      <c r="SSU1442" s="20"/>
      <c r="SSV1442" s="20"/>
      <c r="SSW1442" s="20"/>
      <c r="SSX1442" s="20"/>
      <c r="SSY1442" s="20"/>
      <c r="SSZ1442" s="20"/>
      <c r="STA1442" s="20"/>
      <c r="STB1442" s="20"/>
      <c r="STC1442" s="20"/>
      <c r="STD1442" s="20"/>
      <c r="STE1442" s="20"/>
      <c r="STF1442" s="20"/>
      <c r="STG1442" s="20"/>
      <c r="STH1442" s="20"/>
      <c r="STI1442" s="20"/>
      <c r="STJ1442" s="20"/>
      <c r="STK1442" s="20"/>
      <c r="STL1442" s="20"/>
      <c r="STM1442" s="20"/>
      <c r="STN1442" s="20"/>
      <c r="STO1442" s="20"/>
      <c r="STP1442" s="20"/>
      <c r="STQ1442" s="20"/>
      <c r="STR1442" s="20"/>
      <c r="STS1442" s="20"/>
      <c r="STT1442" s="20"/>
      <c r="STU1442" s="20"/>
      <c r="STV1442" s="20"/>
      <c r="STW1442" s="20"/>
      <c r="STX1442" s="20"/>
      <c r="STY1442" s="20"/>
      <c r="STZ1442" s="20"/>
      <c r="SUA1442" s="20"/>
      <c r="SUB1442" s="20"/>
      <c r="SUC1442" s="20"/>
      <c r="SUD1442" s="20"/>
      <c r="SUE1442" s="20"/>
      <c r="SUF1442" s="20"/>
      <c r="SUG1442" s="20"/>
      <c r="SUH1442" s="20"/>
      <c r="SUI1442" s="20"/>
      <c r="SUJ1442" s="20"/>
      <c r="SUK1442" s="20"/>
      <c r="SUL1442" s="20"/>
      <c r="SUM1442" s="20"/>
      <c r="SUN1442" s="20"/>
      <c r="SUO1442" s="20"/>
      <c r="SUP1442" s="20"/>
      <c r="SUQ1442" s="20"/>
      <c r="SUR1442" s="20"/>
      <c r="SUS1442" s="20"/>
      <c r="SUT1442" s="20"/>
      <c r="SUU1442" s="20"/>
      <c r="SUV1442" s="20"/>
      <c r="SUW1442" s="20"/>
      <c r="SUX1442" s="20"/>
      <c r="SUY1442" s="20"/>
      <c r="SUZ1442" s="20"/>
      <c r="SVA1442" s="20"/>
      <c r="SVB1442" s="20"/>
      <c r="SVC1442" s="20"/>
      <c r="SVD1442" s="20"/>
      <c r="SVE1442" s="20"/>
      <c r="SVF1442" s="20"/>
      <c r="SVG1442" s="20"/>
      <c r="SVH1442" s="20"/>
      <c r="SVI1442" s="20"/>
      <c r="SVJ1442" s="20"/>
      <c r="SVK1442" s="20"/>
      <c r="SVL1442" s="20"/>
      <c r="SVM1442" s="20"/>
      <c r="SVN1442" s="20"/>
      <c r="SVO1442" s="20"/>
      <c r="SVP1442" s="20"/>
      <c r="SVQ1442" s="20"/>
      <c r="SVR1442" s="20"/>
      <c r="SVS1442" s="20"/>
      <c r="SVT1442" s="20"/>
      <c r="SVU1442" s="20"/>
      <c r="SVV1442" s="20"/>
      <c r="SVW1442" s="20"/>
      <c r="SVX1442" s="20"/>
      <c r="SVY1442" s="20"/>
      <c r="SVZ1442" s="20"/>
      <c r="SWA1442" s="20"/>
      <c r="SWB1442" s="20"/>
      <c r="SWC1442" s="20"/>
      <c r="SWD1442" s="20"/>
      <c r="SWE1442" s="20"/>
      <c r="SWF1442" s="20"/>
      <c r="SWG1442" s="20"/>
      <c r="SWH1442" s="20"/>
      <c r="SWI1442" s="20"/>
      <c r="SWJ1442" s="20"/>
      <c r="SWK1442" s="20"/>
      <c r="SWL1442" s="20"/>
      <c r="SWM1442" s="20"/>
      <c r="SWN1442" s="20"/>
      <c r="SWO1442" s="20"/>
      <c r="SWP1442" s="20"/>
      <c r="SWQ1442" s="20"/>
      <c r="SWR1442" s="20"/>
      <c r="SWS1442" s="20"/>
      <c r="SWT1442" s="20"/>
      <c r="SWU1442" s="20"/>
      <c r="SWV1442" s="20"/>
      <c r="SWW1442" s="20"/>
      <c r="SWX1442" s="20"/>
      <c r="SWY1442" s="20"/>
      <c r="SWZ1442" s="20"/>
      <c r="SXA1442" s="20"/>
      <c r="SXB1442" s="20"/>
      <c r="SXC1442" s="20"/>
      <c r="SXD1442" s="20"/>
      <c r="SXE1442" s="20"/>
      <c r="SXF1442" s="20"/>
      <c r="SXG1442" s="20"/>
      <c r="SXH1442" s="20"/>
      <c r="SXI1442" s="20"/>
      <c r="SXJ1442" s="20"/>
      <c r="SXK1442" s="20"/>
      <c r="SXL1442" s="20"/>
      <c r="SXM1442" s="20"/>
      <c r="SXN1442" s="20"/>
      <c r="SXO1442" s="20"/>
      <c r="SXP1442" s="20"/>
      <c r="SXQ1442" s="20"/>
      <c r="SXR1442" s="20"/>
      <c r="SXS1442" s="20"/>
      <c r="SXT1442" s="20"/>
      <c r="SXU1442" s="20"/>
      <c r="SXV1442" s="20"/>
      <c r="SXW1442" s="20"/>
      <c r="SXX1442" s="20"/>
      <c r="SXY1442" s="20"/>
      <c r="SXZ1442" s="20"/>
      <c r="SYA1442" s="20"/>
      <c r="SYB1442" s="20"/>
      <c r="SYC1442" s="20"/>
      <c r="SYD1442" s="20"/>
      <c r="SYE1442" s="20"/>
      <c r="SYF1442" s="20"/>
      <c r="SYG1442" s="20"/>
      <c r="SYH1442" s="20"/>
      <c r="SYI1442" s="20"/>
      <c r="SYJ1442" s="20"/>
      <c r="SYK1442" s="20"/>
      <c r="SYL1442" s="20"/>
      <c r="SYM1442" s="20"/>
      <c r="SYN1442" s="20"/>
      <c r="SYO1442" s="20"/>
      <c r="SYP1442" s="20"/>
      <c r="SYQ1442" s="20"/>
      <c r="SYR1442" s="20"/>
      <c r="SYS1442" s="20"/>
      <c r="SYT1442" s="20"/>
      <c r="SYU1442" s="20"/>
      <c r="SYV1442" s="20"/>
      <c r="SYW1442" s="20"/>
      <c r="SYX1442" s="20"/>
      <c r="SYY1442" s="20"/>
      <c r="SYZ1442" s="20"/>
      <c r="SZA1442" s="20"/>
      <c r="SZB1442" s="20"/>
      <c r="SZC1442" s="20"/>
      <c r="SZD1442" s="20"/>
      <c r="SZE1442" s="20"/>
      <c r="SZF1442" s="20"/>
      <c r="SZG1442" s="20"/>
      <c r="SZH1442" s="20"/>
      <c r="SZI1442" s="20"/>
      <c r="SZJ1442" s="20"/>
      <c r="SZK1442" s="20"/>
      <c r="SZL1442" s="20"/>
      <c r="SZM1442" s="20"/>
      <c r="SZN1442" s="20"/>
      <c r="SZO1442" s="20"/>
      <c r="SZP1442" s="20"/>
      <c r="SZQ1442" s="20"/>
      <c r="SZR1442" s="20"/>
      <c r="SZS1442" s="20"/>
      <c r="SZT1442" s="20"/>
      <c r="SZU1442" s="20"/>
      <c r="SZV1442" s="20"/>
      <c r="SZW1442" s="20"/>
      <c r="SZX1442" s="20"/>
      <c r="SZY1442" s="20"/>
      <c r="SZZ1442" s="20"/>
      <c r="TAA1442" s="20"/>
      <c r="TAB1442" s="20"/>
      <c r="TAC1442" s="20"/>
      <c r="TAD1442" s="20"/>
      <c r="TAE1442" s="20"/>
      <c r="TAF1442" s="20"/>
      <c r="TAG1442" s="20"/>
      <c r="TAH1442" s="20"/>
      <c r="TAI1442" s="20"/>
      <c r="TAJ1442" s="20"/>
      <c r="TAK1442" s="20"/>
      <c r="TAL1442" s="20"/>
      <c r="TAM1442" s="20"/>
      <c r="TAN1442" s="20"/>
      <c r="TAO1442" s="20"/>
      <c r="TAP1442" s="20"/>
      <c r="TAQ1442" s="20"/>
      <c r="TAR1442" s="20"/>
      <c r="TAS1442" s="20"/>
      <c r="TAT1442" s="20"/>
      <c r="TAU1442" s="20"/>
      <c r="TAV1442" s="20"/>
      <c r="TAW1442" s="20"/>
      <c r="TAX1442" s="20"/>
      <c r="TAY1442" s="20"/>
      <c r="TAZ1442" s="20"/>
      <c r="TBA1442" s="20"/>
      <c r="TBB1442" s="20"/>
      <c r="TBC1442" s="20"/>
      <c r="TBD1442" s="20"/>
      <c r="TBE1442" s="20"/>
      <c r="TBF1442" s="20"/>
      <c r="TBG1442" s="20"/>
      <c r="TBH1442" s="20"/>
      <c r="TBI1442" s="20"/>
      <c r="TBJ1442" s="20"/>
      <c r="TBK1442" s="20"/>
      <c r="TBL1442" s="20"/>
      <c r="TBM1442" s="20"/>
      <c r="TBN1442" s="20"/>
      <c r="TBO1442" s="20"/>
      <c r="TBP1442" s="20"/>
      <c r="TBQ1442" s="20"/>
      <c r="TBR1442" s="20"/>
      <c r="TBS1442" s="20"/>
      <c r="TBT1442" s="20"/>
      <c r="TBU1442" s="20"/>
      <c r="TBV1442" s="20"/>
      <c r="TBW1442" s="20"/>
      <c r="TBX1442" s="20"/>
      <c r="TBY1442" s="20"/>
      <c r="TBZ1442" s="20"/>
      <c r="TCA1442" s="20"/>
      <c r="TCB1442" s="20"/>
      <c r="TCC1442" s="20"/>
      <c r="TCD1442" s="20"/>
      <c r="TCE1442" s="20"/>
      <c r="TCF1442" s="20"/>
      <c r="TCG1442" s="20"/>
      <c r="TCH1442" s="20"/>
      <c r="TCI1442" s="20"/>
      <c r="TCJ1442" s="20"/>
      <c r="TCK1442" s="20"/>
      <c r="TCL1442" s="20"/>
      <c r="TCM1442" s="20"/>
      <c r="TCN1442" s="20"/>
      <c r="TCO1442" s="20"/>
      <c r="TCP1442" s="20"/>
      <c r="TCQ1442" s="20"/>
      <c r="TCR1442" s="20"/>
      <c r="TCS1442" s="20"/>
      <c r="TCT1442" s="20"/>
      <c r="TCU1442" s="20"/>
      <c r="TCV1442" s="20"/>
      <c r="TCW1442" s="20"/>
      <c r="TCX1442" s="20"/>
      <c r="TCY1442" s="20"/>
      <c r="TCZ1442" s="20"/>
      <c r="TDA1442" s="20"/>
      <c r="TDB1442" s="20"/>
      <c r="TDC1442" s="20"/>
      <c r="TDD1442" s="20"/>
      <c r="TDE1442" s="20"/>
      <c r="TDF1442" s="20"/>
      <c r="TDG1442" s="20"/>
      <c r="TDH1442" s="20"/>
      <c r="TDI1442" s="20"/>
      <c r="TDJ1442" s="20"/>
      <c r="TDK1442" s="20"/>
      <c r="TDL1442" s="20"/>
      <c r="TDM1442" s="20"/>
      <c r="TDN1442" s="20"/>
      <c r="TDO1442" s="20"/>
      <c r="TDP1442" s="20"/>
      <c r="TDQ1442" s="20"/>
      <c r="TDR1442" s="20"/>
      <c r="TDS1442" s="20"/>
      <c r="TDT1442" s="20"/>
      <c r="TDU1442" s="20"/>
      <c r="TDV1442" s="20"/>
      <c r="TDW1442" s="20"/>
      <c r="TDX1442" s="20"/>
      <c r="TDY1442" s="20"/>
      <c r="TDZ1442" s="20"/>
      <c r="TEA1442" s="20"/>
      <c r="TEB1442" s="20"/>
      <c r="TEC1442" s="20"/>
      <c r="TED1442" s="20"/>
      <c r="TEE1442" s="20"/>
      <c r="TEF1442" s="20"/>
      <c r="TEG1442" s="20"/>
      <c r="TEH1442" s="20"/>
      <c r="TEI1442" s="20"/>
      <c r="TEJ1442" s="20"/>
      <c r="TEK1442" s="20"/>
      <c r="TEL1442" s="20"/>
      <c r="TEM1442" s="20"/>
      <c r="TEN1442" s="20"/>
      <c r="TEO1442" s="20"/>
      <c r="TEP1442" s="20"/>
      <c r="TEQ1442" s="20"/>
      <c r="TER1442" s="20"/>
      <c r="TES1442" s="20"/>
      <c r="TET1442" s="20"/>
      <c r="TEU1442" s="20"/>
      <c r="TEV1442" s="20"/>
      <c r="TEW1442" s="20"/>
      <c r="TEX1442" s="20"/>
      <c r="TEY1442" s="20"/>
      <c r="TEZ1442" s="20"/>
      <c r="TFA1442" s="20"/>
      <c r="TFB1442" s="20"/>
      <c r="TFC1442" s="20"/>
      <c r="TFD1442" s="20"/>
      <c r="TFE1442" s="20"/>
      <c r="TFF1442" s="20"/>
      <c r="TFG1442" s="20"/>
      <c r="TFH1442" s="20"/>
      <c r="TFI1442" s="20"/>
      <c r="TFJ1442" s="20"/>
      <c r="TFK1442" s="20"/>
      <c r="TFL1442" s="20"/>
      <c r="TFM1442" s="20"/>
      <c r="TFN1442" s="20"/>
      <c r="TFO1442" s="20"/>
      <c r="TFP1442" s="20"/>
      <c r="TFQ1442" s="20"/>
      <c r="TFR1442" s="20"/>
      <c r="TFS1442" s="20"/>
      <c r="TFT1442" s="20"/>
      <c r="TFU1442" s="20"/>
      <c r="TFV1442" s="20"/>
      <c r="TFW1442" s="20"/>
      <c r="TFX1442" s="20"/>
      <c r="TFY1442" s="20"/>
      <c r="TFZ1442" s="20"/>
      <c r="TGA1442" s="20"/>
      <c r="TGB1442" s="20"/>
      <c r="TGC1442" s="20"/>
      <c r="TGD1442" s="20"/>
      <c r="TGE1442" s="20"/>
      <c r="TGF1442" s="20"/>
      <c r="TGG1442" s="20"/>
      <c r="TGH1442" s="20"/>
      <c r="TGI1442" s="20"/>
      <c r="TGJ1442" s="20"/>
      <c r="TGK1442" s="20"/>
      <c r="TGL1442" s="20"/>
      <c r="TGM1442" s="20"/>
      <c r="TGN1442" s="20"/>
      <c r="TGO1442" s="20"/>
      <c r="TGP1442" s="20"/>
      <c r="TGQ1442" s="20"/>
      <c r="TGR1442" s="20"/>
      <c r="TGS1442" s="20"/>
      <c r="TGT1442" s="20"/>
      <c r="TGU1442" s="20"/>
      <c r="TGV1442" s="20"/>
      <c r="TGW1442" s="20"/>
      <c r="TGX1442" s="20"/>
      <c r="TGY1442" s="20"/>
      <c r="TGZ1442" s="20"/>
      <c r="THA1442" s="20"/>
      <c r="THB1442" s="20"/>
      <c r="THC1442" s="20"/>
      <c r="THD1442" s="20"/>
      <c r="THE1442" s="20"/>
      <c r="THF1442" s="20"/>
      <c r="THG1442" s="20"/>
      <c r="THH1442" s="20"/>
      <c r="THI1442" s="20"/>
      <c r="THJ1442" s="20"/>
      <c r="THK1442" s="20"/>
      <c r="THL1442" s="20"/>
      <c r="THM1442" s="20"/>
      <c r="THN1442" s="20"/>
      <c r="THO1442" s="20"/>
      <c r="THP1442" s="20"/>
      <c r="THQ1442" s="20"/>
      <c r="THR1442" s="20"/>
      <c r="THS1442" s="20"/>
      <c r="THT1442" s="20"/>
      <c r="THU1442" s="20"/>
      <c r="THV1442" s="20"/>
      <c r="THW1442" s="20"/>
      <c r="THX1442" s="20"/>
      <c r="THY1442" s="20"/>
      <c r="THZ1442" s="20"/>
      <c r="TIA1442" s="20"/>
      <c r="TIB1442" s="20"/>
      <c r="TIC1442" s="20"/>
      <c r="TID1442" s="20"/>
      <c r="TIE1442" s="20"/>
      <c r="TIF1442" s="20"/>
      <c r="TIG1442" s="20"/>
      <c r="TIH1442" s="20"/>
      <c r="TII1442" s="20"/>
      <c r="TIJ1442" s="20"/>
      <c r="TIK1442" s="20"/>
      <c r="TIL1442" s="20"/>
      <c r="TIM1442" s="20"/>
      <c r="TIN1442" s="20"/>
      <c r="TIO1442" s="20"/>
      <c r="TIP1442" s="20"/>
      <c r="TIQ1442" s="20"/>
      <c r="TIR1442" s="20"/>
      <c r="TIS1442" s="20"/>
      <c r="TIT1442" s="20"/>
      <c r="TIU1442" s="20"/>
      <c r="TIV1442" s="20"/>
      <c r="TIW1442" s="20"/>
      <c r="TIX1442" s="20"/>
      <c r="TIY1442" s="20"/>
      <c r="TIZ1442" s="20"/>
      <c r="TJA1442" s="20"/>
      <c r="TJB1442" s="20"/>
      <c r="TJC1442" s="20"/>
      <c r="TJD1442" s="20"/>
      <c r="TJE1442" s="20"/>
      <c r="TJF1442" s="20"/>
      <c r="TJG1442" s="20"/>
      <c r="TJH1442" s="20"/>
      <c r="TJI1442" s="20"/>
      <c r="TJJ1442" s="20"/>
      <c r="TJK1442" s="20"/>
      <c r="TJL1442" s="20"/>
      <c r="TJM1442" s="20"/>
      <c r="TJN1442" s="20"/>
      <c r="TJO1442" s="20"/>
      <c r="TJP1442" s="20"/>
      <c r="TJQ1442" s="20"/>
      <c r="TJR1442" s="20"/>
      <c r="TJS1442" s="20"/>
      <c r="TJT1442" s="20"/>
      <c r="TJU1442" s="20"/>
      <c r="TJV1442" s="20"/>
      <c r="TJW1442" s="20"/>
      <c r="TJX1442" s="20"/>
      <c r="TJY1442" s="20"/>
      <c r="TJZ1442" s="20"/>
      <c r="TKA1442" s="20"/>
      <c r="TKB1442" s="20"/>
      <c r="TKC1442" s="20"/>
      <c r="TKD1442" s="20"/>
      <c r="TKE1442" s="20"/>
      <c r="TKF1442" s="20"/>
      <c r="TKG1442" s="20"/>
      <c r="TKH1442" s="20"/>
      <c r="TKI1442" s="20"/>
      <c r="TKJ1442" s="20"/>
      <c r="TKK1442" s="20"/>
      <c r="TKL1442" s="20"/>
      <c r="TKM1442" s="20"/>
      <c r="TKN1442" s="20"/>
      <c r="TKO1442" s="20"/>
      <c r="TKP1442" s="20"/>
      <c r="TKQ1442" s="20"/>
      <c r="TKR1442" s="20"/>
      <c r="TKS1442" s="20"/>
      <c r="TKT1442" s="20"/>
      <c r="TKU1442" s="20"/>
      <c r="TKV1442" s="20"/>
      <c r="TKW1442" s="20"/>
      <c r="TKX1442" s="20"/>
      <c r="TKY1442" s="20"/>
      <c r="TKZ1442" s="20"/>
      <c r="TLA1442" s="20"/>
      <c r="TLB1442" s="20"/>
      <c r="TLC1442" s="20"/>
      <c r="TLD1442" s="20"/>
      <c r="TLE1442" s="20"/>
      <c r="TLF1442" s="20"/>
      <c r="TLG1442" s="20"/>
      <c r="TLH1442" s="20"/>
      <c r="TLI1442" s="20"/>
      <c r="TLJ1442" s="20"/>
      <c r="TLK1442" s="20"/>
      <c r="TLL1442" s="20"/>
      <c r="TLM1442" s="20"/>
      <c r="TLN1442" s="20"/>
      <c r="TLO1442" s="20"/>
      <c r="TLP1442" s="20"/>
      <c r="TLQ1442" s="20"/>
      <c r="TLR1442" s="20"/>
      <c r="TLS1442" s="20"/>
      <c r="TLT1442" s="20"/>
      <c r="TLU1442" s="20"/>
      <c r="TLV1442" s="20"/>
      <c r="TLW1442" s="20"/>
      <c r="TLX1442" s="20"/>
      <c r="TLY1442" s="20"/>
      <c r="TLZ1442" s="20"/>
      <c r="TMA1442" s="20"/>
      <c r="TMB1442" s="20"/>
      <c r="TMC1442" s="20"/>
      <c r="TMD1442" s="20"/>
      <c r="TME1442" s="20"/>
      <c r="TMF1442" s="20"/>
      <c r="TMG1442" s="20"/>
      <c r="TMH1442" s="20"/>
      <c r="TMI1442" s="20"/>
      <c r="TMJ1442" s="20"/>
      <c r="TMK1442" s="20"/>
      <c r="TML1442" s="20"/>
      <c r="TMM1442" s="20"/>
      <c r="TMN1442" s="20"/>
      <c r="TMO1442" s="20"/>
      <c r="TMP1442" s="20"/>
      <c r="TMQ1442" s="20"/>
      <c r="TMR1442" s="20"/>
      <c r="TMS1442" s="20"/>
      <c r="TMT1442" s="20"/>
      <c r="TMU1442" s="20"/>
      <c r="TMV1442" s="20"/>
      <c r="TMW1442" s="20"/>
      <c r="TMX1442" s="20"/>
      <c r="TMY1442" s="20"/>
      <c r="TMZ1442" s="20"/>
      <c r="TNA1442" s="20"/>
      <c r="TNB1442" s="20"/>
      <c r="TNC1442" s="20"/>
      <c r="TND1442" s="20"/>
      <c r="TNE1442" s="20"/>
      <c r="TNF1442" s="20"/>
      <c r="TNG1442" s="20"/>
      <c r="TNH1442" s="20"/>
      <c r="TNI1442" s="20"/>
      <c r="TNJ1442" s="20"/>
      <c r="TNK1442" s="20"/>
      <c r="TNL1442" s="20"/>
      <c r="TNM1442" s="20"/>
      <c r="TNN1442" s="20"/>
      <c r="TNO1442" s="20"/>
      <c r="TNP1442" s="20"/>
      <c r="TNQ1442" s="20"/>
      <c r="TNR1442" s="20"/>
      <c r="TNS1442" s="20"/>
      <c r="TNT1442" s="20"/>
      <c r="TNU1442" s="20"/>
      <c r="TNV1442" s="20"/>
      <c r="TNW1442" s="20"/>
      <c r="TNX1442" s="20"/>
      <c r="TNY1442" s="20"/>
      <c r="TNZ1442" s="20"/>
      <c r="TOA1442" s="20"/>
      <c r="TOB1442" s="20"/>
      <c r="TOC1442" s="20"/>
      <c r="TOD1442" s="20"/>
      <c r="TOE1442" s="20"/>
      <c r="TOF1442" s="20"/>
      <c r="TOG1442" s="20"/>
      <c r="TOH1442" s="20"/>
      <c r="TOI1442" s="20"/>
      <c r="TOJ1442" s="20"/>
      <c r="TOK1442" s="20"/>
      <c r="TOL1442" s="20"/>
      <c r="TOM1442" s="20"/>
      <c r="TON1442" s="20"/>
      <c r="TOO1442" s="20"/>
      <c r="TOP1442" s="20"/>
      <c r="TOQ1442" s="20"/>
      <c r="TOR1442" s="20"/>
      <c r="TOS1442" s="20"/>
      <c r="TOT1442" s="20"/>
      <c r="TOU1442" s="20"/>
      <c r="TOV1442" s="20"/>
      <c r="TOW1442" s="20"/>
      <c r="TOX1442" s="20"/>
      <c r="TOY1442" s="20"/>
      <c r="TOZ1442" s="20"/>
      <c r="TPA1442" s="20"/>
      <c r="TPB1442" s="20"/>
      <c r="TPC1442" s="20"/>
      <c r="TPD1442" s="20"/>
      <c r="TPE1442" s="20"/>
      <c r="TPF1442" s="20"/>
      <c r="TPG1442" s="20"/>
      <c r="TPH1442" s="20"/>
      <c r="TPI1442" s="20"/>
      <c r="TPJ1442" s="20"/>
      <c r="TPK1442" s="20"/>
      <c r="TPL1442" s="20"/>
      <c r="TPM1442" s="20"/>
      <c r="TPN1442" s="20"/>
      <c r="TPO1442" s="20"/>
      <c r="TPP1442" s="20"/>
      <c r="TPQ1442" s="20"/>
      <c r="TPR1442" s="20"/>
      <c r="TPS1442" s="20"/>
      <c r="TPT1442" s="20"/>
      <c r="TPU1442" s="20"/>
      <c r="TPV1442" s="20"/>
      <c r="TPW1442" s="20"/>
      <c r="TPX1442" s="20"/>
      <c r="TPY1442" s="20"/>
      <c r="TPZ1442" s="20"/>
      <c r="TQA1442" s="20"/>
      <c r="TQB1442" s="20"/>
      <c r="TQC1442" s="20"/>
      <c r="TQD1442" s="20"/>
      <c r="TQE1442" s="20"/>
      <c r="TQF1442" s="20"/>
      <c r="TQG1442" s="20"/>
      <c r="TQH1442" s="20"/>
      <c r="TQI1442" s="20"/>
      <c r="TQJ1442" s="20"/>
      <c r="TQK1442" s="20"/>
      <c r="TQL1442" s="20"/>
      <c r="TQM1442" s="20"/>
      <c r="TQN1442" s="20"/>
      <c r="TQO1442" s="20"/>
      <c r="TQP1442" s="20"/>
      <c r="TQQ1442" s="20"/>
      <c r="TQR1442" s="20"/>
      <c r="TQS1442" s="20"/>
      <c r="TQT1442" s="20"/>
      <c r="TQU1442" s="20"/>
      <c r="TQV1442" s="20"/>
      <c r="TQW1442" s="20"/>
      <c r="TQX1442" s="20"/>
      <c r="TQY1442" s="20"/>
      <c r="TQZ1442" s="20"/>
      <c r="TRA1442" s="20"/>
      <c r="TRB1442" s="20"/>
      <c r="TRC1442" s="20"/>
      <c r="TRD1442" s="20"/>
      <c r="TRE1442" s="20"/>
      <c r="TRF1442" s="20"/>
      <c r="TRG1442" s="20"/>
      <c r="TRH1442" s="20"/>
      <c r="TRI1442" s="20"/>
      <c r="TRJ1442" s="20"/>
      <c r="TRK1442" s="20"/>
      <c r="TRL1442" s="20"/>
      <c r="TRM1442" s="20"/>
      <c r="TRN1442" s="20"/>
      <c r="TRO1442" s="20"/>
      <c r="TRP1442" s="20"/>
      <c r="TRQ1442" s="20"/>
      <c r="TRR1442" s="20"/>
      <c r="TRS1442" s="20"/>
      <c r="TRT1442" s="20"/>
      <c r="TRU1442" s="20"/>
      <c r="TRV1442" s="20"/>
      <c r="TRW1442" s="20"/>
      <c r="TRX1442" s="20"/>
      <c r="TRY1442" s="20"/>
      <c r="TRZ1442" s="20"/>
      <c r="TSA1442" s="20"/>
      <c r="TSB1442" s="20"/>
      <c r="TSC1442" s="20"/>
      <c r="TSD1442" s="20"/>
      <c r="TSE1442" s="20"/>
      <c r="TSF1442" s="20"/>
      <c r="TSG1442" s="20"/>
      <c r="TSH1442" s="20"/>
      <c r="TSI1442" s="20"/>
      <c r="TSJ1442" s="20"/>
      <c r="TSK1442" s="20"/>
      <c r="TSL1442" s="20"/>
      <c r="TSM1442" s="20"/>
      <c r="TSN1442" s="20"/>
      <c r="TSO1442" s="20"/>
      <c r="TSP1442" s="20"/>
      <c r="TSQ1442" s="20"/>
      <c r="TSR1442" s="20"/>
      <c r="TSS1442" s="20"/>
      <c r="TST1442" s="20"/>
      <c r="TSU1442" s="20"/>
      <c r="TSV1442" s="20"/>
      <c r="TSW1442" s="20"/>
      <c r="TSX1442" s="20"/>
      <c r="TSY1442" s="20"/>
      <c r="TSZ1442" s="20"/>
      <c r="TTA1442" s="20"/>
      <c r="TTB1442" s="20"/>
      <c r="TTC1442" s="20"/>
      <c r="TTD1442" s="20"/>
      <c r="TTE1442" s="20"/>
      <c r="TTF1442" s="20"/>
      <c r="TTG1442" s="20"/>
      <c r="TTH1442" s="20"/>
      <c r="TTI1442" s="20"/>
      <c r="TTJ1442" s="20"/>
      <c r="TTK1442" s="20"/>
      <c r="TTL1442" s="20"/>
      <c r="TTM1442" s="20"/>
      <c r="TTN1442" s="20"/>
      <c r="TTO1442" s="20"/>
      <c r="TTP1442" s="20"/>
      <c r="TTQ1442" s="20"/>
      <c r="TTR1442" s="20"/>
      <c r="TTS1442" s="20"/>
      <c r="TTT1442" s="20"/>
      <c r="TTU1442" s="20"/>
      <c r="TTV1442" s="20"/>
      <c r="TTW1442" s="20"/>
      <c r="TTX1442" s="20"/>
      <c r="TTY1442" s="20"/>
      <c r="TTZ1442" s="20"/>
      <c r="TUA1442" s="20"/>
      <c r="TUB1442" s="20"/>
      <c r="TUC1442" s="20"/>
      <c r="TUD1442" s="20"/>
      <c r="TUE1442" s="20"/>
      <c r="TUF1442" s="20"/>
      <c r="TUG1442" s="20"/>
      <c r="TUH1442" s="20"/>
      <c r="TUI1442" s="20"/>
      <c r="TUJ1442" s="20"/>
      <c r="TUK1442" s="20"/>
      <c r="TUL1442" s="20"/>
      <c r="TUM1442" s="20"/>
      <c r="TUN1442" s="20"/>
      <c r="TUO1442" s="20"/>
      <c r="TUP1442" s="20"/>
      <c r="TUQ1442" s="20"/>
      <c r="TUR1442" s="20"/>
      <c r="TUS1442" s="20"/>
      <c r="TUT1442" s="20"/>
      <c r="TUU1442" s="20"/>
      <c r="TUV1442" s="20"/>
      <c r="TUW1442" s="20"/>
      <c r="TUX1442" s="20"/>
      <c r="TUY1442" s="20"/>
      <c r="TUZ1442" s="20"/>
      <c r="TVA1442" s="20"/>
      <c r="TVB1442" s="20"/>
      <c r="TVC1442" s="20"/>
      <c r="TVD1442" s="20"/>
      <c r="TVE1442" s="20"/>
      <c r="TVF1442" s="20"/>
      <c r="TVG1442" s="20"/>
      <c r="TVH1442" s="20"/>
      <c r="TVI1442" s="20"/>
      <c r="TVJ1442" s="20"/>
      <c r="TVK1442" s="20"/>
      <c r="TVL1442" s="20"/>
      <c r="TVM1442" s="20"/>
      <c r="TVN1442" s="20"/>
      <c r="TVO1442" s="20"/>
      <c r="TVP1442" s="20"/>
      <c r="TVQ1442" s="20"/>
      <c r="TVR1442" s="20"/>
      <c r="TVS1442" s="20"/>
      <c r="TVT1442" s="20"/>
      <c r="TVU1442" s="20"/>
      <c r="TVV1442" s="20"/>
      <c r="TVW1442" s="20"/>
      <c r="TVX1442" s="20"/>
      <c r="TVY1442" s="20"/>
      <c r="TVZ1442" s="20"/>
      <c r="TWA1442" s="20"/>
      <c r="TWB1442" s="20"/>
      <c r="TWC1442" s="20"/>
      <c r="TWD1442" s="20"/>
      <c r="TWE1442" s="20"/>
      <c r="TWF1442" s="20"/>
      <c r="TWG1442" s="20"/>
      <c r="TWH1442" s="20"/>
      <c r="TWI1442" s="20"/>
      <c r="TWJ1442" s="20"/>
      <c r="TWK1442" s="20"/>
      <c r="TWL1442" s="20"/>
      <c r="TWM1442" s="20"/>
      <c r="TWN1442" s="20"/>
      <c r="TWO1442" s="20"/>
      <c r="TWP1442" s="20"/>
      <c r="TWQ1442" s="20"/>
      <c r="TWR1442" s="20"/>
      <c r="TWS1442" s="20"/>
      <c r="TWT1442" s="20"/>
      <c r="TWU1442" s="20"/>
      <c r="TWV1442" s="20"/>
      <c r="TWW1442" s="20"/>
      <c r="TWX1442" s="20"/>
      <c r="TWY1442" s="20"/>
      <c r="TWZ1442" s="20"/>
      <c r="TXA1442" s="20"/>
      <c r="TXB1442" s="20"/>
      <c r="TXC1442" s="20"/>
      <c r="TXD1442" s="20"/>
      <c r="TXE1442" s="20"/>
      <c r="TXF1442" s="20"/>
      <c r="TXG1442" s="20"/>
      <c r="TXH1442" s="20"/>
      <c r="TXI1442" s="20"/>
      <c r="TXJ1442" s="20"/>
      <c r="TXK1442" s="20"/>
      <c r="TXL1442" s="20"/>
      <c r="TXM1442" s="20"/>
      <c r="TXN1442" s="20"/>
      <c r="TXO1442" s="20"/>
      <c r="TXP1442" s="20"/>
      <c r="TXQ1442" s="20"/>
      <c r="TXR1442" s="20"/>
      <c r="TXS1442" s="20"/>
      <c r="TXT1442" s="20"/>
      <c r="TXU1442" s="20"/>
      <c r="TXV1442" s="20"/>
      <c r="TXW1442" s="20"/>
      <c r="TXX1442" s="20"/>
      <c r="TXY1442" s="20"/>
      <c r="TXZ1442" s="20"/>
      <c r="TYA1442" s="20"/>
      <c r="TYB1442" s="20"/>
      <c r="TYC1442" s="20"/>
      <c r="TYD1442" s="20"/>
      <c r="TYE1442" s="20"/>
      <c r="TYF1442" s="20"/>
      <c r="TYG1442" s="20"/>
      <c r="TYH1442" s="20"/>
      <c r="TYI1442" s="20"/>
      <c r="TYJ1442" s="20"/>
      <c r="TYK1442" s="20"/>
      <c r="TYL1442" s="20"/>
      <c r="TYM1442" s="20"/>
      <c r="TYN1442" s="20"/>
      <c r="TYO1442" s="20"/>
      <c r="TYP1442" s="20"/>
      <c r="TYQ1442" s="20"/>
      <c r="TYR1442" s="20"/>
      <c r="TYS1442" s="20"/>
      <c r="TYT1442" s="20"/>
      <c r="TYU1442" s="20"/>
      <c r="TYV1442" s="20"/>
      <c r="TYW1442" s="20"/>
      <c r="TYX1442" s="20"/>
      <c r="TYY1442" s="20"/>
      <c r="TYZ1442" s="20"/>
      <c r="TZA1442" s="20"/>
      <c r="TZB1442" s="20"/>
      <c r="TZC1442" s="20"/>
      <c r="TZD1442" s="20"/>
      <c r="TZE1442" s="20"/>
      <c r="TZF1442" s="20"/>
      <c r="TZG1442" s="20"/>
      <c r="TZH1442" s="20"/>
      <c r="TZI1442" s="20"/>
      <c r="TZJ1442" s="20"/>
      <c r="TZK1442" s="20"/>
      <c r="TZL1442" s="20"/>
      <c r="TZM1442" s="20"/>
      <c r="TZN1442" s="20"/>
      <c r="TZO1442" s="20"/>
      <c r="TZP1442" s="20"/>
      <c r="TZQ1442" s="20"/>
      <c r="TZR1442" s="20"/>
      <c r="TZS1442" s="20"/>
      <c r="TZT1442" s="20"/>
      <c r="TZU1442" s="20"/>
      <c r="TZV1442" s="20"/>
      <c r="TZW1442" s="20"/>
      <c r="TZX1442" s="20"/>
      <c r="TZY1442" s="20"/>
      <c r="TZZ1442" s="20"/>
      <c r="UAA1442" s="20"/>
      <c r="UAB1442" s="20"/>
      <c r="UAC1442" s="20"/>
      <c r="UAD1442" s="20"/>
      <c r="UAE1442" s="20"/>
      <c r="UAF1442" s="20"/>
      <c r="UAG1442" s="20"/>
      <c r="UAH1442" s="20"/>
      <c r="UAI1442" s="20"/>
      <c r="UAJ1442" s="20"/>
      <c r="UAK1442" s="20"/>
      <c r="UAL1442" s="20"/>
      <c r="UAM1442" s="20"/>
      <c r="UAN1442" s="20"/>
      <c r="UAO1442" s="20"/>
      <c r="UAP1442" s="20"/>
      <c r="UAQ1442" s="20"/>
      <c r="UAR1442" s="20"/>
      <c r="UAS1442" s="20"/>
      <c r="UAT1442" s="20"/>
      <c r="UAU1442" s="20"/>
      <c r="UAV1442" s="20"/>
      <c r="UAW1442" s="20"/>
      <c r="UAX1442" s="20"/>
      <c r="UAY1442" s="20"/>
      <c r="UAZ1442" s="20"/>
      <c r="UBA1442" s="20"/>
      <c r="UBB1442" s="20"/>
      <c r="UBC1442" s="20"/>
      <c r="UBD1442" s="20"/>
      <c r="UBE1442" s="20"/>
      <c r="UBF1442" s="20"/>
      <c r="UBG1442" s="20"/>
      <c r="UBH1442" s="20"/>
      <c r="UBI1442" s="20"/>
      <c r="UBJ1442" s="20"/>
      <c r="UBK1442" s="20"/>
      <c r="UBL1442" s="20"/>
      <c r="UBM1442" s="20"/>
      <c r="UBN1442" s="20"/>
      <c r="UBO1442" s="20"/>
      <c r="UBP1442" s="20"/>
      <c r="UBQ1442" s="20"/>
      <c r="UBR1442" s="20"/>
      <c r="UBS1442" s="20"/>
      <c r="UBT1442" s="20"/>
      <c r="UBU1442" s="20"/>
      <c r="UBV1442" s="20"/>
      <c r="UBW1442" s="20"/>
      <c r="UBX1442" s="20"/>
      <c r="UBY1442" s="20"/>
      <c r="UBZ1442" s="20"/>
      <c r="UCA1442" s="20"/>
      <c r="UCB1442" s="20"/>
      <c r="UCC1442" s="20"/>
      <c r="UCD1442" s="20"/>
      <c r="UCE1442" s="20"/>
      <c r="UCF1442" s="20"/>
      <c r="UCG1442" s="20"/>
      <c r="UCH1442" s="20"/>
      <c r="UCI1442" s="20"/>
      <c r="UCJ1442" s="20"/>
      <c r="UCK1442" s="20"/>
      <c r="UCL1442" s="20"/>
      <c r="UCM1442" s="20"/>
      <c r="UCN1442" s="20"/>
      <c r="UCO1442" s="20"/>
      <c r="UCP1442" s="20"/>
      <c r="UCQ1442" s="20"/>
      <c r="UCR1442" s="20"/>
      <c r="UCS1442" s="20"/>
      <c r="UCT1442" s="20"/>
      <c r="UCU1442" s="20"/>
      <c r="UCV1442" s="20"/>
      <c r="UCW1442" s="20"/>
      <c r="UCX1442" s="20"/>
      <c r="UCY1442" s="20"/>
      <c r="UCZ1442" s="20"/>
      <c r="UDA1442" s="20"/>
      <c r="UDB1442" s="20"/>
      <c r="UDC1442" s="20"/>
      <c r="UDD1442" s="20"/>
      <c r="UDE1442" s="20"/>
      <c r="UDF1442" s="20"/>
      <c r="UDG1442" s="20"/>
      <c r="UDH1442" s="20"/>
      <c r="UDI1442" s="20"/>
      <c r="UDJ1442" s="20"/>
      <c r="UDK1442" s="20"/>
      <c r="UDL1442" s="20"/>
      <c r="UDM1442" s="20"/>
      <c r="UDN1442" s="20"/>
      <c r="UDO1442" s="20"/>
      <c r="UDP1442" s="20"/>
      <c r="UDQ1442" s="20"/>
      <c r="UDR1442" s="20"/>
      <c r="UDS1442" s="20"/>
      <c r="UDT1442" s="20"/>
      <c r="UDU1442" s="20"/>
      <c r="UDV1442" s="20"/>
      <c r="UDW1442" s="20"/>
      <c r="UDX1442" s="20"/>
      <c r="UDY1442" s="20"/>
      <c r="UDZ1442" s="20"/>
      <c r="UEA1442" s="20"/>
      <c r="UEB1442" s="20"/>
      <c r="UEC1442" s="20"/>
      <c r="UED1442" s="20"/>
      <c r="UEE1442" s="20"/>
      <c r="UEF1442" s="20"/>
      <c r="UEG1442" s="20"/>
      <c r="UEH1442" s="20"/>
      <c r="UEI1442" s="20"/>
      <c r="UEJ1442" s="20"/>
      <c r="UEK1442" s="20"/>
      <c r="UEL1442" s="20"/>
      <c r="UEM1442" s="20"/>
      <c r="UEN1442" s="20"/>
      <c r="UEO1442" s="20"/>
      <c r="UEP1442" s="20"/>
      <c r="UEQ1442" s="20"/>
      <c r="UER1442" s="20"/>
      <c r="UES1442" s="20"/>
      <c r="UET1442" s="20"/>
      <c r="UEU1442" s="20"/>
      <c r="UEV1442" s="20"/>
      <c r="UEW1442" s="20"/>
      <c r="UEX1442" s="20"/>
      <c r="UEY1442" s="20"/>
      <c r="UEZ1442" s="20"/>
      <c r="UFA1442" s="20"/>
      <c r="UFB1442" s="20"/>
      <c r="UFC1442" s="20"/>
      <c r="UFD1442" s="20"/>
      <c r="UFE1442" s="20"/>
      <c r="UFF1442" s="20"/>
      <c r="UFG1442" s="20"/>
      <c r="UFH1442" s="20"/>
      <c r="UFI1442" s="20"/>
      <c r="UFJ1442" s="20"/>
      <c r="UFK1442" s="20"/>
      <c r="UFL1442" s="20"/>
      <c r="UFM1442" s="20"/>
      <c r="UFN1442" s="20"/>
      <c r="UFO1442" s="20"/>
      <c r="UFP1442" s="20"/>
      <c r="UFQ1442" s="20"/>
      <c r="UFR1442" s="20"/>
      <c r="UFS1442" s="20"/>
      <c r="UFT1442" s="20"/>
      <c r="UFU1442" s="20"/>
      <c r="UFV1442" s="20"/>
      <c r="UFW1442" s="20"/>
      <c r="UFX1442" s="20"/>
      <c r="UFY1442" s="20"/>
      <c r="UFZ1442" s="20"/>
      <c r="UGA1442" s="20"/>
      <c r="UGB1442" s="20"/>
      <c r="UGC1442" s="20"/>
      <c r="UGD1442" s="20"/>
      <c r="UGE1442" s="20"/>
      <c r="UGF1442" s="20"/>
      <c r="UGG1442" s="20"/>
      <c r="UGH1442" s="20"/>
      <c r="UGI1442" s="20"/>
      <c r="UGJ1442" s="20"/>
      <c r="UGK1442" s="20"/>
      <c r="UGL1442" s="20"/>
      <c r="UGM1442" s="20"/>
      <c r="UGN1442" s="20"/>
      <c r="UGO1442" s="20"/>
      <c r="UGP1442" s="20"/>
      <c r="UGQ1442" s="20"/>
      <c r="UGR1442" s="20"/>
      <c r="UGS1442" s="20"/>
      <c r="UGT1442" s="20"/>
      <c r="UGU1442" s="20"/>
      <c r="UGV1442" s="20"/>
      <c r="UGW1442" s="20"/>
      <c r="UGX1442" s="20"/>
      <c r="UGY1442" s="20"/>
      <c r="UGZ1442" s="20"/>
      <c r="UHA1442" s="20"/>
      <c r="UHB1442" s="20"/>
      <c r="UHC1442" s="20"/>
      <c r="UHD1442" s="20"/>
      <c r="UHE1442" s="20"/>
      <c r="UHF1442" s="20"/>
      <c r="UHG1442" s="20"/>
      <c r="UHH1442" s="20"/>
      <c r="UHI1442" s="20"/>
      <c r="UHJ1442" s="20"/>
      <c r="UHK1442" s="20"/>
      <c r="UHL1442" s="20"/>
      <c r="UHM1442" s="20"/>
      <c r="UHN1442" s="20"/>
      <c r="UHO1442" s="20"/>
      <c r="UHP1442" s="20"/>
      <c r="UHQ1442" s="20"/>
      <c r="UHR1442" s="20"/>
      <c r="UHS1442" s="20"/>
      <c r="UHT1442" s="20"/>
      <c r="UHU1442" s="20"/>
      <c r="UHV1442" s="20"/>
      <c r="UHW1442" s="20"/>
      <c r="UHX1442" s="20"/>
      <c r="UHY1442" s="20"/>
      <c r="UHZ1442" s="20"/>
      <c r="UIA1442" s="20"/>
      <c r="UIB1442" s="20"/>
      <c r="UIC1442" s="20"/>
      <c r="UID1442" s="20"/>
      <c r="UIE1442" s="20"/>
      <c r="UIF1442" s="20"/>
      <c r="UIG1442" s="20"/>
      <c r="UIH1442" s="20"/>
      <c r="UII1442" s="20"/>
      <c r="UIJ1442" s="20"/>
      <c r="UIK1442" s="20"/>
      <c r="UIL1442" s="20"/>
      <c r="UIM1442" s="20"/>
      <c r="UIN1442" s="20"/>
      <c r="UIO1442" s="20"/>
      <c r="UIP1442" s="20"/>
      <c r="UIQ1442" s="20"/>
      <c r="UIR1442" s="20"/>
      <c r="UIS1442" s="20"/>
      <c r="UIT1442" s="20"/>
      <c r="UIU1442" s="20"/>
      <c r="UIV1442" s="20"/>
      <c r="UIW1442" s="20"/>
      <c r="UIX1442" s="20"/>
      <c r="UIY1442" s="20"/>
      <c r="UIZ1442" s="20"/>
      <c r="UJA1442" s="20"/>
      <c r="UJB1442" s="20"/>
      <c r="UJC1442" s="20"/>
      <c r="UJD1442" s="20"/>
      <c r="UJE1442" s="20"/>
      <c r="UJF1442" s="20"/>
      <c r="UJG1442" s="20"/>
      <c r="UJH1442" s="20"/>
      <c r="UJI1442" s="20"/>
      <c r="UJJ1442" s="20"/>
      <c r="UJK1442" s="20"/>
      <c r="UJL1442" s="20"/>
      <c r="UJM1442" s="20"/>
      <c r="UJN1442" s="20"/>
      <c r="UJO1442" s="20"/>
      <c r="UJP1442" s="20"/>
      <c r="UJQ1442" s="20"/>
      <c r="UJR1442" s="20"/>
      <c r="UJS1442" s="20"/>
      <c r="UJT1442" s="20"/>
      <c r="UJU1442" s="20"/>
      <c r="UJV1442" s="20"/>
      <c r="UJW1442" s="20"/>
      <c r="UJX1442" s="20"/>
      <c r="UJY1442" s="20"/>
      <c r="UJZ1442" s="20"/>
      <c r="UKA1442" s="20"/>
      <c r="UKB1442" s="20"/>
      <c r="UKC1442" s="20"/>
      <c r="UKD1442" s="20"/>
      <c r="UKE1442" s="20"/>
      <c r="UKF1442" s="20"/>
      <c r="UKG1442" s="20"/>
      <c r="UKH1442" s="20"/>
      <c r="UKI1442" s="20"/>
      <c r="UKJ1442" s="20"/>
      <c r="UKK1442" s="20"/>
      <c r="UKL1442" s="20"/>
      <c r="UKM1442" s="20"/>
      <c r="UKN1442" s="20"/>
      <c r="UKO1442" s="20"/>
      <c r="UKP1442" s="20"/>
      <c r="UKQ1442" s="20"/>
      <c r="UKR1442" s="20"/>
      <c r="UKS1442" s="20"/>
      <c r="UKT1442" s="20"/>
      <c r="UKU1442" s="20"/>
      <c r="UKV1442" s="20"/>
      <c r="UKW1442" s="20"/>
      <c r="UKX1442" s="20"/>
      <c r="UKY1442" s="20"/>
      <c r="UKZ1442" s="20"/>
      <c r="ULA1442" s="20"/>
      <c r="ULB1442" s="20"/>
      <c r="ULC1442" s="20"/>
      <c r="ULD1442" s="20"/>
      <c r="ULE1442" s="20"/>
      <c r="ULF1442" s="20"/>
      <c r="ULG1442" s="20"/>
      <c r="ULH1442" s="20"/>
      <c r="ULI1442" s="20"/>
      <c r="ULJ1442" s="20"/>
      <c r="ULK1442" s="20"/>
      <c r="ULL1442" s="20"/>
      <c r="ULM1442" s="20"/>
      <c r="ULN1442" s="20"/>
      <c r="ULO1442" s="20"/>
      <c r="ULP1442" s="20"/>
      <c r="ULQ1442" s="20"/>
      <c r="ULR1442" s="20"/>
      <c r="ULS1442" s="20"/>
      <c r="ULT1442" s="20"/>
      <c r="ULU1442" s="20"/>
      <c r="ULV1442" s="20"/>
      <c r="ULW1442" s="20"/>
      <c r="ULX1442" s="20"/>
      <c r="ULY1442" s="20"/>
      <c r="ULZ1442" s="20"/>
      <c r="UMA1442" s="20"/>
      <c r="UMB1442" s="20"/>
      <c r="UMC1442" s="20"/>
      <c r="UMD1442" s="20"/>
      <c r="UME1442" s="20"/>
      <c r="UMF1442" s="20"/>
      <c r="UMG1442" s="20"/>
      <c r="UMH1442" s="20"/>
      <c r="UMI1442" s="20"/>
      <c r="UMJ1442" s="20"/>
      <c r="UMK1442" s="20"/>
      <c r="UML1442" s="20"/>
      <c r="UMM1442" s="20"/>
      <c r="UMN1442" s="20"/>
      <c r="UMO1442" s="20"/>
      <c r="UMP1442" s="20"/>
      <c r="UMQ1442" s="20"/>
      <c r="UMR1442" s="20"/>
      <c r="UMS1442" s="20"/>
      <c r="UMT1442" s="20"/>
      <c r="UMU1442" s="20"/>
      <c r="UMV1442" s="20"/>
      <c r="UMW1442" s="20"/>
      <c r="UMX1442" s="20"/>
      <c r="UMY1442" s="20"/>
      <c r="UMZ1442" s="20"/>
      <c r="UNA1442" s="20"/>
      <c r="UNB1442" s="20"/>
      <c r="UNC1442" s="20"/>
      <c r="UND1442" s="20"/>
      <c r="UNE1442" s="20"/>
      <c r="UNF1442" s="20"/>
      <c r="UNG1442" s="20"/>
      <c r="UNH1442" s="20"/>
      <c r="UNI1442" s="20"/>
      <c r="UNJ1442" s="20"/>
      <c r="UNK1442" s="20"/>
      <c r="UNL1442" s="20"/>
      <c r="UNM1442" s="20"/>
      <c r="UNN1442" s="20"/>
      <c r="UNO1442" s="20"/>
      <c r="UNP1442" s="20"/>
      <c r="UNQ1442" s="20"/>
      <c r="UNR1442" s="20"/>
      <c r="UNS1442" s="20"/>
      <c r="UNT1442" s="20"/>
      <c r="UNU1442" s="20"/>
      <c r="UNV1442" s="20"/>
      <c r="UNW1442" s="20"/>
      <c r="UNX1442" s="20"/>
      <c r="UNY1442" s="20"/>
      <c r="UNZ1442" s="20"/>
      <c r="UOA1442" s="20"/>
      <c r="UOB1442" s="20"/>
      <c r="UOC1442" s="20"/>
      <c r="UOD1442" s="20"/>
      <c r="UOE1442" s="20"/>
      <c r="UOF1442" s="20"/>
      <c r="UOG1442" s="20"/>
      <c r="UOH1442" s="20"/>
      <c r="UOI1442" s="20"/>
      <c r="UOJ1442" s="20"/>
      <c r="UOK1442" s="20"/>
      <c r="UOL1442" s="20"/>
      <c r="UOM1442" s="20"/>
      <c r="UON1442" s="20"/>
      <c r="UOO1442" s="20"/>
      <c r="UOP1442" s="20"/>
      <c r="UOQ1442" s="20"/>
      <c r="UOR1442" s="20"/>
      <c r="UOS1442" s="20"/>
      <c r="UOT1442" s="20"/>
      <c r="UOU1442" s="20"/>
      <c r="UOV1442" s="20"/>
      <c r="UOW1442" s="20"/>
      <c r="UOX1442" s="20"/>
      <c r="UOY1442" s="20"/>
      <c r="UOZ1442" s="20"/>
      <c r="UPA1442" s="20"/>
      <c r="UPB1442" s="20"/>
      <c r="UPC1442" s="20"/>
      <c r="UPD1442" s="20"/>
      <c r="UPE1442" s="20"/>
      <c r="UPF1442" s="20"/>
      <c r="UPG1442" s="20"/>
      <c r="UPH1442" s="20"/>
      <c r="UPI1442" s="20"/>
      <c r="UPJ1442" s="20"/>
      <c r="UPK1442" s="20"/>
      <c r="UPL1442" s="20"/>
      <c r="UPM1442" s="20"/>
      <c r="UPN1442" s="20"/>
      <c r="UPO1442" s="20"/>
      <c r="UPP1442" s="20"/>
      <c r="UPQ1442" s="20"/>
      <c r="UPR1442" s="20"/>
      <c r="UPS1442" s="20"/>
      <c r="UPT1442" s="20"/>
      <c r="UPU1442" s="20"/>
      <c r="UPV1442" s="20"/>
      <c r="UPW1442" s="20"/>
      <c r="UPX1442" s="20"/>
      <c r="UPY1442" s="20"/>
      <c r="UPZ1442" s="20"/>
      <c r="UQA1442" s="20"/>
      <c r="UQB1442" s="20"/>
      <c r="UQC1442" s="20"/>
      <c r="UQD1442" s="20"/>
      <c r="UQE1442" s="20"/>
      <c r="UQF1442" s="20"/>
      <c r="UQG1442" s="20"/>
      <c r="UQH1442" s="20"/>
      <c r="UQI1442" s="20"/>
      <c r="UQJ1442" s="20"/>
      <c r="UQK1442" s="20"/>
      <c r="UQL1442" s="20"/>
      <c r="UQM1442" s="20"/>
      <c r="UQN1442" s="20"/>
      <c r="UQO1442" s="20"/>
      <c r="UQP1442" s="20"/>
      <c r="UQQ1442" s="20"/>
      <c r="UQR1442" s="20"/>
      <c r="UQS1442" s="20"/>
      <c r="UQT1442" s="20"/>
      <c r="UQU1442" s="20"/>
      <c r="UQV1442" s="20"/>
      <c r="UQW1442" s="20"/>
      <c r="UQX1442" s="20"/>
      <c r="UQY1442" s="20"/>
      <c r="UQZ1442" s="20"/>
      <c r="URA1442" s="20"/>
      <c r="URB1442" s="20"/>
      <c r="URC1442" s="20"/>
      <c r="URD1442" s="20"/>
      <c r="URE1442" s="20"/>
      <c r="URF1442" s="20"/>
      <c r="URG1442" s="20"/>
      <c r="URH1442" s="20"/>
      <c r="URI1442" s="20"/>
      <c r="URJ1442" s="20"/>
      <c r="URK1442" s="20"/>
      <c r="URL1442" s="20"/>
      <c r="URM1442" s="20"/>
      <c r="URN1442" s="20"/>
      <c r="URO1442" s="20"/>
      <c r="URP1442" s="20"/>
      <c r="URQ1442" s="20"/>
      <c r="URR1442" s="20"/>
      <c r="URS1442" s="20"/>
      <c r="URT1442" s="20"/>
      <c r="URU1442" s="20"/>
      <c r="URV1442" s="20"/>
      <c r="URW1442" s="20"/>
      <c r="URX1442" s="20"/>
      <c r="URY1442" s="20"/>
      <c r="URZ1442" s="20"/>
      <c r="USA1442" s="20"/>
      <c r="USB1442" s="20"/>
      <c r="USC1442" s="20"/>
      <c r="USD1442" s="20"/>
      <c r="USE1442" s="20"/>
      <c r="USF1442" s="20"/>
      <c r="USG1442" s="20"/>
      <c r="USH1442" s="20"/>
      <c r="USI1442" s="20"/>
      <c r="USJ1442" s="20"/>
      <c r="USK1442" s="20"/>
      <c r="USL1442" s="20"/>
      <c r="USM1442" s="20"/>
      <c r="USN1442" s="20"/>
      <c r="USO1442" s="20"/>
      <c r="USP1442" s="20"/>
      <c r="USQ1442" s="20"/>
      <c r="USR1442" s="20"/>
      <c r="USS1442" s="20"/>
      <c r="UST1442" s="20"/>
      <c r="USU1442" s="20"/>
      <c r="USV1442" s="20"/>
      <c r="USW1442" s="20"/>
      <c r="USX1442" s="20"/>
      <c r="USY1442" s="20"/>
      <c r="USZ1442" s="20"/>
      <c r="UTA1442" s="20"/>
      <c r="UTB1442" s="20"/>
      <c r="UTC1442" s="20"/>
      <c r="UTD1442" s="20"/>
      <c r="UTE1442" s="20"/>
      <c r="UTF1442" s="20"/>
      <c r="UTG1442" s="20"/>
      <c r="UTH1442" s="20"/>
      <c r="UTI1442" s="20"/>
      <c r="UTJ1442" s="20"/>
      <c r="UTK1442" s="20"/>
      <c r="UTL1442" s="20"/>
      <c r="UTM1442" s="20"/>
      <c r="UTN1442" s="20"/>
      <c r="UTO1442" s="20"/>
      <c r="UTP1442" s="20"/>
      <c r="UTQ1442" s="20"/>
      <c r="UTR1442" s="20"/>
      <c r="UTS1442" s="20"/>
      <c r="UTT1442" s="20"/>
      <c r="UTU1442" s="20"/>
      <c r="UTV1442" s="20"/>
      <c r="UTW1442" s="20"/>
      <c r="UTX1442" s="20"/>
      <c r="UTY1442" s="20"/>
      <c r="UTZ1442" s="20"/>
      <c r="UUA1442" s="20"/>
      <c r="UUB1442" s="20"/>
      <c r="UUC1442" s="20"/>
      <c r="UUD1442" s="20"/>
      <c r="UUE1442" s="20"/>
      <c r="UUF1442" s="20"/>
      <c r="UUG1442" s="20"/>
      <c r="UUH1442" s="20"/>
      <c r="UUI1442" s="20"/>
      <c r="UUJ1442" s="20"/>
      <c r="UUK1442" s="20"/>
      <c r="UUL1442" s="20"/>
      <c r="UUM1442" s="20"/>
      <c r="UUN1442" s="20"/>
      <c r="UUO1442" s="20"/>
      <c r="UUP1442" s="20"/>
      <c r="UUQ1442" s="20"/>
      <c r="UUR1442" s="20"/>
      <c r="UUS1442" s="20"/>
      <c r="UUT1442" s="20"/>
      <c r="UUU1442" s="20"/>
      <c r="UUV1442" s="20"/>
      <c r="UUW1442" s="20"/>
      <c r="UUX1442" s="20"/>
      <c r="UUY1442" s="20"/>
      <c r="UUZ1442" s="20"/>
      <c r="UVA1442" s="20"/>
      <c r="UVB1442" s="20"/>
      <c r="UVC1442" s="20"/>
      <c r="UVD1442" s="20"/>
      <c r="UVE1442" s="20"/>
      <c r="UVF1442" s="20"/>
      <c r="UVG1442" s="20"/>
      <c r="UVH1442" s="20"/>
      <c r="UVI1442" s="20"/>
      <c r="UVJ1442" s="20"/>
      <c r="UVK1442" s="20"/>
      <c r="UVL1442" s="20"/>
      <c r="UVM1442" s="20"/>
      <c r="UVN1442" s="20"/>
      <c r="UVO1442" s="20"/>
      <c r="UVP1442" s="20"/>
      <c r="UVQ1442" s="20"/>
      <c r="UVR1442" s="20"/>
      <c r="UVS1442" s="20"/>
      <c r="UVT1442" s="20"/>
      <c r="UVU1442" s="20"/>
      <c r="UVV1442" s="20"/>
      <c r="UVW1442" s="20"/>
      <c r="UVX1442" s="20"/>
      <c r="UVY1442" s="20"/>
      <c r="UVZ1442" s="20"/>
      <c r="UWA1442" s="20"/>
      <c r="UWB1442" s="20"/>
      <c r="UWC1442" s="20"/>
      <c r="UWD1442" s="20"/>
      <c r="UWE1442" s="20"/>
      <c r="UWF1442" s="20"/>
      <c r="UWG1442" s="20"/>
      <c r="UWH1442" s="20"/>
      <c r="UWI1442" s="20"/>
      <c r="UWJ1442" s="20"/>
      <c r="UWK1442" s="20"/>
      <c r="UWL1442" s="20"/>
      <c r="UWM1442" s="20"/>
      <c r="UWN1442" s="20"/>
      <c r="UWO1442" s="20"/>
      <c r="UWP1442" s="20"/>
      <c r="UWQ1442" s="20"/>
      <c r="UWR1442" s="20"/>
      <c r="UWS1442" s="20"/>
      <c r="UWT1442" s="20"/>
      <c r="UWU1442" s="20"/>
      <c r="UWV1442" s="20"/>
      <c r="UWW1442" s="20"/>
      <c r="UWX1442" s="20"/>
      <c r="UWY1442" s="20"/>
      <c r="UWZ1442" s="20"/>
      <c r="UXA1442" s="20"/>
      <c r="UXB1442" s="20"/>
      <c r="UXC1442" s="20"/>
      <c r="UXD1442" s="20"/>
      <c r="UXE1442" s="20"/>
      <c r="UXF1442" s="20"/>
      <c r="UXG1442" s="20"/>
      <c r="UXH1442" s="20"/>
      <c r="UXI1442" s="20"/>
      <c r="UXJ1442" s="20"/>
      <c r="UXK1442" s="20"/>
      <c r="UXL1442" s="20"/>
      <c r="UXM1442" s="20"/>
      <c r="UXN1442" s="20"/>
      <c r="UXO1442" s="20"/>
      <c r="UXP1442" s="20"/>
      <c r="UXQ1442" s="20"/>
      <c r="UXR1442" s="20"/>
      <c r="UXS1442" s="20"/>
      <c r="UXT1442" s="20"/>
      <c r="UXU1442" s="20"/>
      <c r="UXV1442" s="20"/>
      <c r="UXW1442" s="20"/>
      <c r="UXX1442" s="20"/>
      <c r="UXY1442" s="20"/>
      <c r="UXZ1442" s="20"/>
      <c r="UYA1442" s="20"/>
      <c r="UYB1442" s="20"/>
      <c r="UYC1442" s="20"/>
      <c r="UYD1442" s="20"/>
      <c r="UYE1442" s="20"/>
      <c r="UYF1442" s="20"/>
      <c r="UYG1442" s="20"/>
      <c r="UYH1442" s="20"/>
      <c r="UYI1442" s="20"/>
      <c r="UYJ1442" s="20"/>
      <c r="UYK1442" s="20"/>
      <c r="UYL1442" s="20"/>
      <c r="UYM1442" s="20"/>
      <c r="UYN1442" s="20"/>
      <c r="UYO1442" s="20"/>
      <c r="UYP1442" s="20"/>
      <c r="UYQ1442" s="20"/>
      <c r="UYR1442" s="20"/>
      <c r="UYS1442" s="20"/>
      <c r="UYT1442" s="20"/>
      <c r="UYU1442" s="20"/>
      <c r="UYV1442" s="20"/>
      <c r="UYW1442" s="20"/>
      <c r="UYX1442" s="20"/>
      <c r="UYY1442" s="20"/>
      <c r="UYZ1442" s="20"/>
      <c r="UZA1442" s="20"/>
      <c r="UZB1442" s="20"/>
      <c r="UZC1442" s="20"/>
      <c r="UZD1442" s="20"/>
      <c r="UZE1442" s="20"/>
      <c r="UZF1442" s="20"/>
      <c r="UZG1442" s="20"/>
      <c r="UZH1442" s="20"/>
      <c r="UZI1442" s="20"/>
      <c r="UZJ1442" s="20"/>
      <c r="UZK1442" s="20"/>
      <c r="UZL1442" s="20"/>
      <c r="UZM1442" s="20"/>
      <c r="UZN1442" s="20"/>
      <c r="UZO1442" s="20"/>
      <c r="UZP1442" s="20"/>
      <c r="UZQ1442" s="20"/>
      <c r="UZR1442" s="20"/>
      <c r="UZS1442" s="20"/>
      <c r="UZT1442" s="20"/>
      <c r="UZU1442" s="20"/>
      <c r="UZV1442" s="20"/>
      <c r="UZW1442" s="20"/>
      <c r="UZX1442" s="20"/>
      <c r="UZY1442" s="20"/>
      <c r="UZZ1442" s="20"/>
      <c r="VAA1442" s="20"/>
      <c r="VAB1442" s="20"/>
      <c r="VAC1442" s="20"/>
      <c r="VAD1442" s="20"/>
      <c r="VAE1442" s="20"/>
      <c r="VAF1442" s="20"/>
      <c r="VAG1442" s="20"/>
      <c r="VAH1442" s="20"/>
      <c r="VAI1442" s="20"/>
      <c r="VAJ1442" s="20"/>
      <c r="VAK1442" s="20"/>
      <c r="VAL1442" s="20"/>
      <c r="VAM1442" s="20"/>
      <c r="VAN1442" s="20"/>
      <c r="VAO1442" s="20"/>
      <c r="VAP1442" s="20"/>
      <c r="VAQ1442" s="20"/>
      <c r="VAR1442" s="20"/>
      <c r="VAS1442" s="20"/>
      <c r="VAT1442" s="20"/>
      <c r="VAU1442" s="20"/>
      <c r="VAV1442" s="20"/>
      <c r="VAW1442" s="20"/>
      <c r="VAX1442" s="20"/>
      <c r="VAY1442" s="20"/>
      <c r="VAZ1442" s="20"/>
      <c r="VBA1442" s="20"/>
      <c r="VBB1442" s="20"/>
      <c r="VBC1442" s="20"/>
      <c r="VBD1442" s="20"/>
      <c r="VBE1442" s="20"/>
      <c r="VBF1442" s="20"/>
      <c r="VBG1442" s="20"/>
      <c r="VBH1442" s="20"/>
      <c r="VBI1442" s="20"/>
      <c r="VBJ1442" s="20"/>
      <c r="VBK1442" s="20"/>
      <c r="VBL1442" s="20"/>
      <c r="VBM1442" s="20"/>
      <c r="VBN1442" s="20"/>
      <c r="VBO1442" s="20"/>
      <c r="VBP1442" s="20"/>
      <c r="VBQ1442" s="20"/>
      <c r="VBR1442" s="20"/>
      <c r="VBS1442" s="20"/>
      <c r="VBT1442" s="20"/>
      <c r="VBU1442" s="20"/>
      <c r="VBV1442" s="20"/>
      <c r="VBW1442" s="20"/>
      <c r="VBX1442" s="20"/>
      <c r="VBY1442" s="20"/>
      <c r="VBZ1442" s="20"/>
      <c r="VCA1442" s="20"/>
      <c r="VCB1442" s="20"/>
      <c r="VCC1442" s="20"/>
      <c r="VCD1442" s="20"/>
      <c r="VCE1442" s="20"/>
      <c r="VCF1442" s="20"/>
      <c r="VCG1442" s="20"/>
      <c r="VCH1442" s="20"/>
      <c r="VCI1442" s="20"/>
      <c r="VCJ1442" s="20"/>
      <c r="VCK1442" s="20"/>
      <c r="VCL1442" s="20"/>
      <c r="VCM1442" s="20"/>
      <c r="VCN1442" s="20"/>
      <c r="VCO1442" s="20"/>
      <c r="VCP1442" s="20"/>
      <c r="VCQ1442" s="20"/>
      <c r="VCR1442" s="20"/>
      <c r="VCS1442" s="20"/>
      <c r="VCT1442" s="20"/>
      <c r="VCU1442" s="20"/>
      <c r="VCV1442" s="20"/>
      <c r="VCW1442" s="20"/>
      <c r="VCX1442" s="20"/>
      <c r="VCY1442" s="20"/>
      <c r="VCZ1442" s="20"/>
      <c r="VDA1442" s="20"/>
      <c r="VDB1442" s="20"/>
      <c r="VDC1442" s="20"/>
      <c r="VDD1442" s="20"/>
      <c r="VDE1442" s="20"/>
      <c r="VDF1442" s="20"/>
      <c r="VDG1442" s="20"/>
      <c r="VDH1442" s="20"/>
      <c r="VDI1442" s="20"/>
      <c r="VDJ1442" s="20"/>
      <c r="VDK1442" s="20"/>
      <c r="VDL1442" s="20"/>
      <c r="VDM1442" s="20"/>
      <c r="VDN1442" s="20"/>
      <c r="VDO1442" s="20"/>
      <c r="VDP1442" s="20"/>
      <c r="VDQ1442" s="20"/>
      <c r="VDR1442" s="20"/>
      <c r="VDS1442" s="20"/>
      <c r="VDT1442" s="20"/>
      <c r="VDU1442" s="20"/>
      <c r="VDV1442" s="20"/>
      <c r="VDW1442" s="20"/>
      <c r="VDX1442" s="20"/>
      <c r="VDY1442" s="20"/>
      <c r="VDZ1442" s="20"/>
      <c r="VEA1442" s="20"/>
      <c r="VEB1442" s="20"/>
      <c r="VEC1442" s="20"/>
      <c r="VED1442" s="20"/>
      <c r="VEE1442" s="20"/>
      <c r="VEF1442" s="20"/>
      <c r="VEG1442" s="20"/>
      <c r="VEH1442" s="20"/>
      <c r="VEI1442" s="20"/>
      <c r="VEJ1442" s="20"/>
      <c r="VEK1442" s="20"/>
      <c r="VEL1442" s="20"/>
      <c r="VEM1442" s="20"/>
      <c r="VEN1442" s="20"/>
      <c r="VEO1442" s="20"/>
      <c r="VEP1442" s="20"/>
      <c r="VEQ1442" s="20"/>
      <c r="VER1442" s="20"/>
      <c r="VES1442" s="20"/>
      <c r="VET1442" s="20"/>
      <c r="VEU1442" s="20"/>
      <c r="VEV1442" s="20"/>
      <c r="VEW1442" s="20"/>
      <c r="VEX1442" s="20"/>
      <c r="VEY1442" s="20"/>
      <c r="VEZ1442" s="20"/>
      <c r="VFA1442" s="20"/>
      <c r="VFB1442" s="20"/>
      <c r="VFC1442" s="20"/>
      <c r="VFD1442" s="20"/>
      <c r="VFE1442" s="20"/>
      <c r="VFF1442" s="20"/>
      <c r="VFG1442" s="20"/>
      <c r="VFH1442" s="20"/>
      <c r="VFI1442" s="20"/>
      <c r="VFJ1442" s="20"/>
      <c r="VFK1442" s="20"/>
      <c r="VFL1442" s="20"/>
      <c r="VFM1442" s="20"/>
      <c r="VFN1442" s="20"/>
      <c r="VFO1442" s="20"/>
      <c r="VFP1442" s="20"/>
      <c r="VFQ1442" s="20"/>
      <c r="VFR1442" s="20"/>
      <c r="VFS1442" s="20"/>
      <c r="VFT1442" s="20"/>
      <c r="VFU1442" s="20"/>
      <c r="VFV1442" s="20"/>
      <c r="VFW1442" s="20"/>
      <c r="VFX1442" s="20"/>
      <c r="VFY1442" s="20"/>
      <c r="VFZ1442" s="20"/>
      <c r="VGA1442" s="20"/>
      <c r="VGB1442" s="20"/>
      <c r="VGC1442" s="20"/>
      <c r="VGD1442" s="20"/>
      <c r="VGE1442" s="20"/>
      <c r="VGF1442" s="20"/>
      <c r="VGG1442" s="20"/>
      <c r="VGH1442" s="20"/>
      <c r="VGI1442" s="20"/>
      <c r="VGJ1442" s="20"/>
      <c r="VGK1442" s="20"/>
      <c r="VGL1442" s="20"/>
      <c r="VGM1442" s="20"/>
      <c r="VGN1442" s="20"/>
      <c r="VGO1442" s="20"/>
      <c r="VGP1442" s="20"/>
      <c r="VGQ1442" s="20"/>
      <c r="VGR1442" s="20"/>
      <c r="VGS1442" s="20"/>
      <c r="VGT1442" s="20"/>
      <c r="VGU1442" s="20"/>
      <c r="VGV1442" s="20"/>
      <c r="VGW1442" s="20"/>
      <c r="VGX1442" s="20"/>
      <c r="VGY1442" s="20"/>
      <c r="VGZ1442" s="20"/>
      <c r="VHA1442" s="20"/>
      <c r="VHB1442" s="20"/>
      <c r="VHC1442" s="20"/>
      <c r="VHD1442" s="20"/>
      <c r="VHE1442" s="20"/>
      <c r="VHF1442" s="20"/>
      <c r="VHG1442" s="20"/>
      <c r="VHH1442" s="20"/>
      <c r="VHI1442" s="20"/>
      <c r="VHJ1442" s="20"/>
      <c r="VHK1442" s="20"/>
      <c r="VHL1442" s="20"/>
      <c r="VHM1442" s="20"/>
      <c r="VHN1442" s="20"/>
      <c r="VHO1442" s="20"/>
      <c r="VHP1442" s="20"/>
      <c r="VHQ1442" s="20"/>
      <c r="VHR1442" s="20"/>
      <c r="VHS1442" s="20"/>
      <c r="VHT1442" s="20"/>
      <c r="VHU1442" s="20"/>
      <c r="VHV1442" s="20"/>
      <c r="VHW1442" s="20"/>
      <c r="VHX1442" s="20"/>
      <c r="VHY1442" s="20"/>
      <c r="VHZ1442" s="20"/>
      <c r="VIA1442" s="20"/>
      <c r="VIB1442" s="20"/>
      <c r="VIC1442" s="20"/>
      <c r="VID1442" s="20"/>
      <c r="VIE1442" s="20"/>
      <c r="VIF1442" s="20"/>
      <c r="VIG1442" s="20"/>
      <c r="VIH1442" s="20"/>
      <c r="VII1442" s="20"/>
      <c r="VIJ1442" s="20"/>
      <c r="VIK1442" s="20"/>
      <c r="VIL1442" s="20"/>
      <c r="VIM1442" s="20"/>
      <c r="VIN1442" s="20"/>
      <c r="VIO1442" s="20"/>
      <c r="VIP1442" s="20"/>
      <c r="VIQ1442" s="20"/>
      <c r="VIR1442" s="20"/>
      <c r="VIS1442" s="20"/>
      <c r="VIT1442" s="20"/>
      <c r="VIU1442" s="20"/>
      <c r="VIV1442" s="20"/>
      <c r="VIW1442" s="20"/>
      <c r="VIX1442" s="20"/>
      <c r="VIY1442" s="20"/>
      <c r="VIZ1442" s="20"/>
      <c r="VJA1442" s="20"/>
      <c r="VJB1442" s="20"/>
      <c r="VJC1442" s="20"/>
      <c r="VJD1442" s="20"/>
      <c r="VJE1442" s="20"/>
      <c r="VJF1442" s="20"/>
      <c r="VJG1442" s="20"/>
      <c r="VJH1442" s="20"/>
      <c r="VJI1442" s="20"/>
      <c r="VJJ1442" s="20"/>
      <c r="VJK1442" s="20"/>
      <c r="VJL1442" s="20"/>
      <c r="VJM1442" s="20"/>
      <c r="VJN1442" s="20"/>
      <c r="VJO1442" s="20"/>
      <c r="VJP1442" s="20"/>
      <c r="VJQ1442" s="20"/>
      <c r="VJR1442" s="20"/>
      <c r="VJS1442" s="20"/>
      <c r="VJT1442" s="20"/>
      <c r="VJU1442" s="20"/>
      <c r="VJV1442" s="20"/>
      <c r="VJW1442" s="20"/>
      <c r="VJX1442" s="20"/>
      <c r="VJY1442" s="20"/>
      <c r="VJZ1442" s="20"/>
      <c r="VKA1442" s="20"/>
      <c r="VKB1442" s="20"/>
      <c r="VKC1442" s="20"/>
      <c r="VKD1442" s="20"/>
      <c r="VKE1442" s="20"/>
      <c r="VKF1442" s="20"/>
      <c r="VKG1442" s="20"/>
      <c r="VKH1442" s="20"/>
      <c r="VKI1442" s="20"/>
      <c r="VKJ1442" s="20"/>
      <c r="VKK1442" s="20"/>
      <c r="VKL1442" s="20"/>
      <c r="VKM1442" s="20"/>
      <c r="VKN1442" s="20"/>
      <c r="VKO1442" s="20"/>
      <c r="VKP1442" s="20"/>
      <c r="VKQ1442" s="20"/>
      <c r="VKR1442" s="20"/>
      <c r="VKS1442" s="20"/>
      <c r="VKT1442" s="20"/>
      <c r="VKU1442" s="20"/>
      <c r="VKV1442" s="20"/>
      <c r="VKW1442" s="20"/>
      <c r="VKX1442" s="20"/>
      <c r="VKY1442" s="20"/>
      <c r="VKZ1442" s="20"/>
      <c r="VLA1442" s="20"/>
      <c r="VLB1442" s="20"/>
      <c r="VLC1442" s="20"/>
      <c r="VLD1442" s="20"/>
      <c r="VLE1442" s="20"/>
      <c r="VLF1442" s="20"/>
      <c r="VLG1442" s="20"/>
      <c r="VLH1442" s="20"/>
      <c r="VLI1442" s="20"/>
      <c r="VLJ1442" s="20"/>
      <c r="VLK1442" s="20"/>
      <c r="VLL1442" s="20"/>
      <c r="VLM1442" s="20"/>
      <c r="VLN1442" s="20"/>
      <c r="VLO1442" s="20"/>
      <c r="VLP1442" s="20"/>
      <c r="VLQ1442" s="20"/>
      <c r="VLR1442" s="20"/>
      <c r="VLS1442" s="20"/>
      <c r="VLT1442" s="20"/>
      <c r="VLU1442" s="20"/>
      <c r="VLV1442" s="20"/>
      <c r="VLW1442" s="20"/>
      <c r="VLX1442" s="20"/>
      <c r="VLY1442" s="20"/>
      <c r="VLZ1442" s="20"/>
      <c r="VMA1442" s="20"/>
      <c r="VMB1442" s="20"/>
      <c r="VMC1442" s="20"/>
      <c r="VMD1442" s="20"/>
      <c r="VME1442" s="20"/>
      <c r="VMF1442" s="20"/>
      <c r="VMG1442" s="20"/>
      <c r="VMH1442" s="20"/>
      <c r="VMI1442" s="20"/>
      <c r="VMJ1442" s="20"/>
      <c r="VMK1442" s="20"/>
      <c r="VML1442" s="20"/>
      <c r="VMM1442" s="20"/>
      <c r="VMN1442" s="20"/>
      <c r="VMO1442" s="20"/>
      <c r="VMP1442" s="20"/>
      <c r="VMQ1442" s="20"/>
      <c r="VMR1442" s="20"/>
      <c r="VMS1442" s="20"/>
      <c r="VMT1442" s="20"/>
      <c r="VMU1442" s="20"/>
      <c r="VMV1442" s="20"/>
      <c r="VMW1442" s="20"/>
      <c r="VMX1442" s="20"/>
      <c r="VMY1442" s="20"/>
      <c r="VMZ1442" s="20"/>
      <c r="VNA1442" s="20"/>
      <c r="VNB1442" s="20"/>
      <c r="VNC1442" s="20"/>
      <c r="VND1442" s="20"/>
      <c r="VNE1442" s="20"/>
      <c r="VNF1442" s="20"/>
      <c r="VNG1442" s="20"/>
      <c r="VNH1442" s="20"/>
      <c r="VNI1442" s="20"/>
      <c r="VNJ1442" s="20"/>
      <c r="VNK1442" s="20"/>
      <c r="VNL1442" s="20"/>
      <c r="VNM1442" s="20"/>
      <c r="VNN1442" s="20"/>
      <c r="VNO1442" s="20"/>
      <c r="VNP1442" s="20"/>
      <c r="VNQ1442" s="20"/>
      <c r="VNR1442" s="20"/>
      <c r="VNS1442" s="20"/>
      <c r="VNT1442" s="20"/>
      <c r="VNU1442" s="20"/>
      <c r="VNV1442" s="20"/>
      <c r="VNW1442" s="20"/>
      <c r="VNX1442" s="20"/>
      <c r="VNY1442" s="20"/>
      <c r="VNZ1442" s="20"/>
      <c r="VOA1442" s="20"/>
      <c r="VOB1442" s="20"/>
      <c r="VOC1442" s="20"/>
      <c r="VOD1442" s="20"/>
      <c r="VOE1442" s="20"/>
      <c r="VOF1442" s="20"/>
      <c r="VOG1442" s="20"/>
      <c r="VOH1442" s="20"/>
      <c r="VOI1442" s="20"/>
      <c r="VOJ1442" s="20"/>
      <c r="VOK1442" s="20"/>
      <c r="VOL1442" s="20"/>
      <c r="VOM1442" s="20"/>
      <c r="VON1442" s="20"/>
      <c r="VOO1442" s="20"/>
      <c r="VOP1442" s="20"/>
      <c r="VOQ1442" s="20"/>
      <c r="VOR1442" s="20"/>
      <c r="VOS1442" s="20"/>
      <c r="VOT1442" s="20"/>
      <c r="VOU1442" s="20"/>
      <c r="VOV1442" s="20"/>
      <c r="VOW1442" s="20"/>
      <c r="VOX1442" s="20"/>
      <c r="VOY1442" s="20"/>
      <c r="VOZ1442" s="20"/>
      <c r="VPA1442" s="20"/>
      <c r="VPB1442" s="20"/>
      <c r="VPC1442" s="20"/>
      <c r="VPD1442" s="20"/>
      <c r="VPE1442" s="20"/>
      <c r="VPF1442" s="20"/>
      <c r="VPG1442" s="20"/>
      <c r="VPH1442" s="20"/>
      <c r="VPI1442" s="20"/>
      <c r="VPJ1442" s="20"/>
      <c r="VPK1442" s="20"/>
      <c r="VPL1442" s="20"/>
      <c r="VPM1442" s="20"/>
      <c r="VPN1442" s="20"/>
      <c r="VPO1442" s="20"/>
      <c r="VPP1442" s="20"/>
      <c r="VPQ1442" s="20"/>
      <c r="VPR1442" s="20"/>
      <c r="VPS1442" s="20"/>
      <c r="VPT1442" s="20"/>
      <c r="VPU1442" s="20"/>
      <c r="VPV1442" s="20"/>
      <c r="VPW1442" s="20"/>
      <c r="VPX1442" s="20"/>
      <c r="VPY1442" s="20"/>
      <c r="VPZ1442" s="20"/>
      <c r="VQA1442" s="20"/>
      <c r="VQB1442" s="20"/>
      <c r="VQC1442" s="20"/>
      <c r="VQD1442" s="20"/>
      <c r="VQE1442" s="20"/>
      <c r="VQF1442" s="20"/>
      <c r="VQG1442" s="20"/>
      <c r="VQH1442" s="20"/>
      <c r="VQI1442" s="20"/>
      <c r="VQJ1442" s="20"/>
      <c r="VQK1442" s="20"/>
      <c r="VQL1442" s="20"/>
      <c r="VQM1442" s="20"/>
      <c r="VQN1442" s="20"/>
      <c r="VQO1442" s="20"/>
      <c r="VQP1442" s="20"/>
      <c r="VQQ1442" s="20"/>
      <c r="VQR1442" s="20"/>
      <c r="VQS1442" s="20"/>
      <c r="VQT1442" s="20"/>
      <c r="VQU1442" s="20"/>
      <c r="VQV1442" s="20"/>
      <c r="VQW1442" s="20"/>
      <c r="VQX1442" s="20"/>
      <c r="VQY1442" s="20"/>
      <c r="VQZ1442" s="20"/>
      <c r="VRA1442" s="20"/>
      <c r="VRB1442" s="20"/>
      <c r="VRC1442" s="20"/>
      <c r="VRD1442" s="20"/>
      <c r="VRE1442" s="20"/>
      <c r="VRF1442" s="20"/>
      <c r="VRG1442" s="20"/>
      <c r="VRH1442" s="20"/>
      <c r="VRI1442" s="20"/>
      <c r="VRJ1442" s="20"/>
      <c r="VRK1442" s="20"/>
      <c r="VRL1442" s="20"/>
      <c r="VRM1442" s="20"/>
      <c r="VRN1442" s="20"/>
      <c r="VRO1442" s="20"/>
      <c r="VRP1442" s="20"/>
      <c r="VRQ1442" s="20"/>
      <c r="VRR1442" s="20"/>
      <c r="VRS1442" s="20"/>
      <c r="VRT1442" s="20"/>
      <c r="VRU1442" s="20"/>
      <c r="VRV1442" s="20"/>
      <c r="VRW1442" s="20"/>
      <c r="VRX1442" s="20"/>
      <c r="VRY1442" s="20"/>
      <c r="VRZ1442" s="20"/>
      <c r="VSA1442" s="20"/>
      <c r="VSB1442" s="20"/>
      <c r="VSC1442" s="20"/>
      <c r="VSD1442" s="20"/>
      <c r="VSE1442" s="20"/>
      <c r="VSF1442" s="20"/>
      <c r="VSG1442" s="20"/>
      <c r="VSH1442" s="20"/>
      <c r="VSI1442" s="20"/>
      <c r="VSJ1442" s="20"/>
      <c r="VSK1442" s="20"/>
      <c r="VSL1442" s="20"/>
      <c r="VSM1442" s="20"/>
      <c r="VSN1442" s="20"/>
      <c r="VSO1442" s="20"/>
      <c r="VSP1442" s="20"/>
      <c r="VSQ1442" s="20"/>
      <c r="VSR1442" s="20"/>
      <c r="VSS1442" s="20"/>
      <c r="VST1442" s="20"/>
      <c r="VSU1442" s="20"/>
      <c r="VSV1442" s="20"/>
      <c r="VSW1442" s="20"/>
      <c r="VSX1442" s="20"/>
      <c r="VSY1442" s="20"/>
      <c r="VSZ1442" s="20"/>
      <c r="VTA1442" s="20"/>
      <c r="VTB1442" s="20"/>
      <c r="VTC1442" s="20"/>
      <c r="VTD1442" s="20"/>
      <c r="VTE1442" s="20"/>
      <c r="VTF1442" s="20"/>
      <c r="VTG1442" s="20"/>
      <c r="VTH1442" s="20"/>
      <c r="VTI1442" s="20"/>
      <c r="VTJ1442" s="20"/>
      <c r="VTK1442" s="20"/>
      <c r="VTL1442" s="20"/>
      <c r="VTM1442" s="20"/>
      <c r="VTN1442" s="20"/>
      <c r="VTO1442" s="20"/>
      <c r="VTP1442" s="20"/>
      <c r="VTQ1442" s="20"/>
      <c r="VTR1442" s="20"/>
      <c r="VTS1442" s="20"/>
      <c r="VTT1442" s="20"/>
      <c r="VTU1442" s="20"/>
      <c r="VTV1442" s="20"/>
      <c r="VTW1442" s="20"/>
      <c r="VTX1442" s="20"/>
      <c r="VTY1442" s="20"/>
      <c r="VTZ1442" s="20"/>
      <c r="VUA1442" s="20"/>
      <c r="VUB1442" s="20"/>
      <c r="VUC1442" s="20"/>
      <c r="VUD1442" s="20"/>
      <c r="VUE1442" s="20"/>
      <c r="VUF1442" s="20"/>
      <c r="VUG1442" s="20"/>
      <c r="VUH1442" s="20"/>
      <c r="VUI1442" s="20"/>
      <c r="VUJ1442" s="20"/>
      <c r="VUK1442" s="20"/>
      <c r="VUL1442" s="20"/>
      <c r="VUM1442" s="20"/>
      <c r="VUN1442" s="20"/>
      <c r="VUO1442" s="20"/>
      <c r="VUP1442" s="20"/>
      <c r="VUQ1442" s="20"/>
      <c r="VUR1442" s="20"/>
      <c r="VUS1442" s="20"/>
      <c r="VUT1442" s="20"/>
      <c r="VUU1442" s="20"/>
      <c r="VUV1442" s="20"/>
      <c r="VUW1442" s="20"/>
      <c r="VUX1442" s="20"/>
      <c r="VUY1442" s="20"/>
      <c r="VUZ1442" s="20"/>
      <c r="VVA1442" s="20"/>
      <c r="VVB1442" s="20"/>
      <c r="VVC1442" s="20"/>
      <c r="VVD1442" s="20"/>
      <c r="VVE1442" s="20"/>
      <c r="VVF1442" s="20"/>
      <c r="VVG1442" s="20"/>
      <c r="VVH1442" s="20"/>
      <c r="VVI1442" s="20"/>
      <c r="VVJ1442" s="20"/>
      <c r="VVK1442" s="20"/>
      <c r="VVL1442" s="20"/>
      <c r="VVM1442" s="20"/>
      <c r="VVN1442" s="20"/>
      <c r="VVO1442" s="20"/>
      <c r="VVP1442" s="20"/>
      <c r="VVQ1442" s="20"/>
      <c r="VVR1442" s="20"/>
      <c r="VVS1442" s="20"/>
      <c r="VVT1442" s="20"/>
      <c r="VVU1442" s="20"/>
      <c r="VVV1442" s="20"/>
      <c r="VVW1442" s="20"/>
      <c r="VVX1442" s="20"/>
      <c r="VVY1442" s="20"/>
      <c r="VVZ1442" s="20"/>
      <c r="VWA1442" s="20"/>
      <c r="VWB1442" s="20"/>
      <c r="VWC1442" s="20"/>
      <c r="VWD1442" s="20"/>
      <c r="VWE1442" s="20"/>
      <c r="VWF1442" s="20"/>
      <c r="VWG1442" s="20"/>
      <c r="VWH1442" s="20"/>
      <c r="VWI1442" s="20"/>
      <c r="VWJ1442" s="20"/>
      <c r="VWK1442" s="20"/>
      <c r="VWL1442" s="20"/>
      <c r="VWM1442" s="20"/>
      <c r="VWN1442" s="20"/>
      <c r="VWO1442" s="20"/>
      <c r="VWP1442" s="20"/>
      <c r="VWQ1442" s="20"/>
      <c r="VWR1442" s="20"/>
      <c r="VWS1442" s="20"/>
      <c r="VWT1442" s="20"/>
      <c r="VWU1442" s="20"/>
      <c r="VWV1442" s="20"/>
      <c r="VWW1442" s="20"/>
      <c r="VWX1442" s="20"/>
      <c r="VWY1442" s="20"/>
      <c r="VWZ1442" s="20"/>
      <c r="VXA1442" s="20"/>
      <c r="VXB1442" s="20"/>
      <c r="VXC1442" s="20"/>
      <c r="VXD1442" s="20"/>
      <c r="VXE1442" s="20"/>
      <c r="VXF1442" s="20"/>
      <c r="VXG1442" s="20"/>
      <c r="VXH1442" s="20"/>
      <c r="VXI1442" s="20"/>
      <c r="VXJ1442" s="20"/>
      <c r="VXK1442" s="20"/>
      <c r="VXL1442" s="20"/>
      <c r="VXM1442" s="20"/>
      <c r="VXN1442" s="20"/>
      <c r="VXO1442" s="20"/>
      <c r="VXP1442" s="20"/>
      <c r="VXQ1442" s="20"/>
      <c r="VXR1442" s="20"/>
      <c r="VXS1442" s="20"/>
      <c r="VXT1442" s="20"/>
      <c r="VXU1442" s="20"/>
      <c r="VXV1442" s="20"/>
      <c r="VXW1442" s="20"/>
      <c r="VXX1442" s="20"/>
      <c r="VXY1442" s="20"/>
      <c r="VXZ1442" s="20"/>
      <c r="VYA1442" s="20"/>
      <c r="VYB1442" s="20"/>
      <c r="VYC1442" s="20"/>
      <c r="VYD1442" s="20"/>
      <c r="VYE1442" s="20"/>
      <c r="VYF1442" s="20"/>
      <c r="VYG1442" s="20"/>
      <c r="VYH1442" s="20"/>
      <c r="VYI1442" s="20"/>
      <c r="VYJ1442" s="20"/>
      <c r="VYK1442" s="20"/>
      <c r="VYL1442" s="20"/>
      <c r="VYM1442" s="20"/>
      <c r="VYN1442" s="20"/>
      <c r="VYO1442" s="20"/>
      <c r="VYP1442" s="20"/>
      <c r="VYQ1442" s="20"/>
      <c r="VYR1442" s="20"/>
      <c r="VYS1442" s="20"/>
      <c r="VYT1442" s="20"/>
      <c r="VYU1442" s="20"/>
      <c r="VYV1442" s="20"/>
      <c r="VYW1442" s="20"/>
      <c r="VYX1442" s="20"/>
      <c r="VYY1442" s="20"/>
      <c r="VYZ1442" s="20"/>
      <c r="VZA1442" s="20"/>
      <c r="VZB1442" s="20"/>
      <c r="VZC1442" s="20"/>
      <c r="VZD1442" s="20"/>
      <c r="VZE1442" s="20"/>
      <c r="VZF1442" s="20"/>
      <c r="VZG1442" s="20"/>
      <c r="VZH1442" s="20"/>
      <c r="VZI1442" s="20"/>
      <c r="VZJ1442" s="20"/>
      <c r="VZK1442" s="20"/>
      <c r="VZL1442" s="20"/>
      <c r="VZM1442" s="20"/>
      <c r="VZN1442" s="20"/>
      <c r="VZO1442" s="20"/>
      <c r="VZP1442" s="20"/>
      <c r="VZQ1442" s="20"/>
      <c r="VZR1442" s="20"/>
      <c r="VZS1442" s="20"/>
      <c r="VZT1442" s="20"/>
      <c r="VZU1442" s="20"/>
      <c r="VZV1442" s="20"/>
      <c r="VZW1442" s="20"/>
      <c r="VZX1442" s="20"/>
      <c r="VZY1442" s="20"/>
      <c r="VZZ1442" s="20"/>
      <c r="WAA1442" s="20"/>
      <c r="WAB1442" s="20"/>
      <c r="WAC1442" s="20"/>
      <c r="WAD1442" s="20"/>
      <c r="WAE1442" s="20"/>
      <c r="WAF1442" s="20"/>
      <c r="WAG1442" s="20"/>
      <c r="WAH1442" s="20"/>
      <c r="WAI1442" s="20"/>
      <c r="WAJ1442" s="20"/>
      <c r="WAK1442" s="20"/>
      <c r="WAL1442" s="20"/>
      <c r="WAM1442" s="20"/>
      <c r="WAN1442" s="20"/>
      <c r="WAO1442" s="20"/>
      <c r="WAP1442" s="20"/>
      <c r="WAQ1442" s="20"/>
      <c r="WAR1442" s="20"/>
      <c r="WAS1442" s="20"/>
      <c r="WAT1442" s="20"/>
      <c r="WAU1442" s="20"/>
      <c r="WAV1442" s="20"/>
      <c r="WAW1442" s="20"/>
      <c r="WAX1442" s="20"/>
      <c r="WAY1442" s="20"/>
      <c r="WAZ1442" s="20"/>
      <c r="WBA1442" s="20"/>
      <c r="WBB1442" s="20"/>
      <c r="WBC1442" s="20"/>
      <c r="WBD1442" s="20"/>
      <c r="WBE1442" s="20"/>
      <c r="WBF1442" s="20"/>
      <c r="WBG1442" s="20"/>
      <c r="WBH1442" s="20"/>
      <c r="WBI1442" s="20"/>
      <c r="WBJ1442" s="20"/>
      <c r="WBK1442" s="20"/>
      <c r="WBL1442" s="20"/>
      <c r="WBM1442" s="20"/>
      <c r="WBN1442" s="20"/>
      <c r="WBO1442" s="20"/>
      <c r="WBP1442" s="20"/>
      <c r="WBQ1442" s="20"/>
      <c r="WBR1442" s="20"/>
      <c r="WBS1442" s="20"/>
      <c r="WBT1442" s="20"/>
      <c r="WBU1442" s="20"/>
      <c r="WBV1442" s="20"/>
      <c r="WBW1442" s="20"/>
      <c r="WBX1442" s="20"/>
      <c r="WBY1442" s="20"/>
      <c r="WBZ1442" s="20"/>
      <c r="WCA1442" s="20"/>
      <c r="WCB1442" s="20"/>
      <c r="WCC1442" s="20"/>
      <c r="WCD1442" s="20"/>
      <c r="WCE1442" s="20"/>
      <c r="WCF1442" s="20"/>
      <c r="WCG1442" s="20"/>
      <c r="WCH1442" s="20"/>
      <c r="WCI1442" s="20"/>
      <c r="WCJ1442" s="20"/>
      <c r="WCK1442" s="20"/>
      <c r="WCL1442" s="20"/>
      <c r="WCM1442" s="20"/>
      <c r="WCN1442" s="20"/>
      <c r="WCO1442" s="20"/>
      <c r="WCP1442" s="20"/>
      <c r="WCQ1442" s="20"/>
      <c r="WCR1442" s="20"/>
      <c r="WCS1442" s="20"/>
      <c r="WCT1442" s="20"/>
      <c r="WCU1442" s="20"/>
      <c r="WCV1442" s="20"/>
      <c r="WCW1442" s="20"/>
      <c r="WCX1442" s="20"/>
      <c r="WCY1442" s="20"/>
      <c r="WCZ1442" s="20"/>
      <c r="WDA1442" s="20"/>
      <c r="WDB1442" s="20"/>
      <c r="WDC1442" s="20"/>
      <c r="WDD1442" s="20"/>
      <c r="WDE1442" s="20"/>
      <c r="WDF1442" s="20"/>
      <c r="WDG1442" s="20"/>
      <c r="WDH1442" s="20"/>
      <c r="WDI1442" s="20"/>
      <c r="WDJ1442" s="20"/>
      <c r="WDK1442" s="20"/>
      <c r="WDL1442" s="20"/>
      <c r="WDM1442" s="20"/>
      <c r="WDN1442" s="20"/>
      <c r="WDO1442" s="20"/>
      <c r="WDP1442" s="20"/>
      <c r="WDQ1442" s="20"/>
      <c r="WDR1442" s="20"/>
      <c r="WDS1442" s="20"/>
      <c r="WDT1442" s="20"/>
      <c r="WDU1442" s="20"/>
      <c r="WDV1442" s="20"/>
      <c r="WDW1442" s="20"/>
      <c r="WDX1442" s="20"/>
      <c r="WDY1442" s="20"/>
      <c r="WDZ1442" s="20"/>
      <c r="WEA1442" s="20"/>
      <c r="WEB1442" s="20"/>
      <c r="WEC1442" s="20"/>
      <c r="WED1442" s="20"/>
      <c r="WEE1442" s="20"/>
      <c r="WEF1442" s="20"/>
      <c r="WEG1442" s="20"/>
      <c r="WEH1442" s="20"/>
      <c r="WEI1442" s="20"/>
      <c r="WEJ1442" s="20"/>
      <c r="WEK1442" s="20"/>
      <c r="WEL1442" s="20"/>
      <c r="WEM1442" s="20"/>
      <c r="WEN1442" s="20"/>
      <c r="WEO1442" s="20"/>
      <c r="WEP1442" s="20"/>
      <c r="WEQ1442" s="20"/>
      <c r="WER1442" s="20"/>
      <c r="WES1442" s="20"/>
      <c r="WET1442" s="20"/>
      <c r="WEU1442" s="20"/>
      <c r="WEV1442" s="20"/>
      <c r="WEW1442" s="20"/>
      <c r="WEX1442" s="20"/>
      <c r="WEY1442" s="20"/>
      <c r="WEZ1442" s="20"/>
      <c r="WFA1442" s="20"/>
      <c r="WFB1442" s="20"/>
      <c r="WFC1442" s="20"/>
      <c r="WFD1442" s="20"/>
      <c r="WFE1442" s="20"/>
      <c r="WFF1442" s="20"/>
      <c r="WFG1442" s="20"/>
      <c r="WFH1442" s="20"/>
      <c r="WFI1442" s="20"/>
      <c r="WFJ1442" s="20"/>
      <c r="WFK1442" s="20"/>
      <c r="WFL1442" s="20"/>
      <c r="WFM1442" s="20"/>
      <c r="WFN1442" s="20"/>
      <c r="WFO1442" s="20"/>
      <c r="WFP1442" s="20"/>
      <c r="WFQ1442" s="20"/>
      <c r="WFR1442" s="20"/>
      <c r="WFS1442" s="20"/>
      <c r="WFT1442" s="20"/>
      <c r="WFU1442" s="20"/>
      <c r="WFV1442" s="20"/>
      <c r="WFW1442" s="20"/>
      <c r="WFX1442" s="20"/>
      <c r="WFY1442" s="20"/>
      <c r="WFZ1442" s="20"/>
      <c r="WGA1442" s="20"/>
      <c r="WGB1442" s="20"/>
      <c r="WGC1442" s="20"/>
      <c r="WGD1442" s="20"/>
      <c r="WGE1442" s="20"/>
      <c r="WGF1442" s="20"/>
      <c r="WGG1442" s="20"/>
      <c r="WGH1442" s="20"/>
      <c r="WGI1442" s="20"/>
      <c r="WGJ1442" s="20"/>
      <c r="WGK1442" s="20"/>
      <c r="WGL1442" s="20"/>
      <c r="WGM1442" s="20"/>
      <c r="WGN1442" s="20"/>
      <c r="WGO1442" s="20"/>
      <c r="WGP1442" s="20"/>
      <c r="WGQ1442" s="20"/>
      <c r="WGR1442" s="20"/>
      <c r="WGS1442" s="20"/>
      <c r="WGT1442" s="20"/>
      <c r="WGU1442" s="20"/>
      <c r="WGV1442" s="20"/>
      <c r="WGW1442" s="20"/>
      <c r="WGX1442" s="20"/>
      <c r="WGY1442" s="20"/>
      <c r="WGZ1442" s="20"/>
      <c r="WHA1442" s="20"/>
      <c r="WHB1442" s="20"/>
      <c r="WHC1442" s="20"/>
      <c r="WHD1442" s="20"/>
      <c r="WHE1442" s="20"/>
      <c r="WHF1442" s="20"/>
      <c r="WHG1442" s="20"/>
      <c r="WHH1442" s="20"/>
      <c r="WHI1442" s="20"/>
      <c r="WHJ1442" s="20"/>
      <c r="WHK1442" s="20"/>
      <c r="WHL1442" s="20"/>
      <c r="WHM1442" s="20"/>
      <c r="WHN1442" s="20"/>
      <c r="WHO1442" s="20"/>
      <c r="WHP1442" s="20"/>
      <c r="WHQ1442" s="20"/>
      <c r="WHR1442" s="20"/>
      <c r="WHS1442" s="20"/>
      <c r="WHT1442" s="20"/>
      <c r="WHU1442" s="20"/>
      <c r="WHV1442" s="20"/>
      <c r="WHW1442" s="20"/>
      <c r="WHX1442" s="20"/>
      <c r="WHY1442" s="20"/>
      <c r="WHZ1442" s="20"/>
      <c r="WIA1442" s="20"/>
      <c r="WIB1442" s="20"/>
      <c r="WIC1442" s="20"/>
      <c r="WID1442" s="20"/>
      <c r="WIE1442" s="20"/>
      <c r="WIF1442" s="20"/>
      <c r="WIG1442" s="20"/>
      <c r="WIH1442" s="20"/>
      <c r="WII1442" s="20"/>
      <c r="WIJ1442" s="20"/>
      <c r="WIK1442" s="20"/>
      <c r="WIL1442" s="20"/>
      <c r="WIM1442" s="20"/>
      <c r="WIN1442" s="20"/>
      <c r="WIO1442" s="20"/>
      <c r="WIP1442" s="20"/>
      <c r="WIQ1442" s="20"/>
      <c r="WIR1442" s="20"/>
      <c r="WIS1442" s="20"/>
      <c r="WIT1442" s="20"/>
      <c r="WIU1442" s="20"/>
      <c r="WIV1442" s="20"/>
      <c r="WIW1442" s="20"/>
      <c r="WIX1442" s="20"/>
      <c r="WIY1442" s="20"/>
      <c r="WIZ1442" s="20"/>
      <c r="WJA1442" s="20"/>
      <c r="WJB1442" s="20"/>
      <c r="WJC1442" s="20"/>
      <c r="WJD1442" s="20"/>
      <c r="WJE1442" s="20"/>
      <c r="WJF1442" s="20"/>
      <c r="WJG1442" s="20"/>
      <c r="WJH1442" s="20"/>
      <c r="WJI1442" s="20"/>
      <c r="WJJ1442" s="20"/>
      <c r="WJK1442" s="20"/>
      <c r="WJL1442" s="20"/>
      <c r="WJM1442" s="20"/>
      <c r="WJN1442" s="20"/>
      <c r="WJO1442" s="20"/>
      <c r="WJP1442" s="20"/>
      <c r="WJQ1442" s="20"/>
      <c r="WJR1442" s="20"/>
      <c r="WJS1442" s="20"/>
      <c r="WJT1442" s="20"/>
      <c r="WJU1442" s="20"/>
      <c r="WJV1442" s="20"/>
      <c r="WJW1442" s="20"/>
      <c r="WJX1442" s="20"/>
      <c r="WJY1442" s="20"/>
      <c r="WJZ1442" s="20"/>
      <c r="WKA1442" s="20"/>
      <c r="WKB1442" s="20"/>
      <c r="WKC1442" s="20"/>
      <c r="WKD1442" s="20"/>
      <c r="WKE1442" s="20"/>
      <c r="WKF1442" s="20"/>
      <c r="WKG1442" s="20"/>
      <c r="WKH1442" s="20"/>
      <c r="WKI1442" s="20"/>
      <c r="WKJ1442" s="20"/>
      <c r="WKK1442" s="20"/>
      <c r="WKL1442" s="20"/>
      <c r="WKM1442" s="20"/>
      <c r="WKN1442" s="20"/>
      <c r="WKO1442" s="20"/>
      <c r="WKP1442" s="20"/>
      <c r="WKQ1442" s="20"/>
      <c r="WKR1442" s="20"/>
      <c r="WKS1442" s="20"/>
      <c r="WKT1442" s="20"/>
      <c r="WKU1442" s="20"/>
      <c r="WKV1442" s="20"/>
      <c r="WKW1442" s="20"/>
      <c r="WKX1442" s="20"/>
      <c r="WKY1442" s="20"/>
      <c r="WKZ1442" s="20"/>
      <c r="WLA1442" s="20"/>
      <c r="WLB1442" s="20"/>
      <c r="WLC1442" s="20"/>
      <c r="WLD1442" s="20"/>
      <c r="WLE1442" s="20"/>
      <c r="WLF1442" s="20"/>
      <c r="WLG1442" s="20"/>
      <c r="WLH1442" s="20"/>
      <c r="WLI1442" s="20"/>
      <c r="WLJ1442" s="20"/>
      <c r="WLK1442" s="20"/>
      <c r="WLL1442" s="20"/>
      <c r="WLM1442" s="20"/>
      <c r="WLN1442" s="20"/>
      <c r="WLO1442" s="20"/>
      <c r="WLP1442" s="20"/>
      <c r="WLQ1442" s="20"/>
      <c r="WLR1442" s="20"/>
      <c r="WLS1442" s="20"/>
      <c r="WLT1442" s="20"/>
      <c r="WLU1442" s="20"/>
      <c r="WLV1442" s="20"/>
      <c r="WLW1442" s="20"/>
      <c r="WLX1442" s="20"/>
      <c r="WLY1442" s="20"/>
      <c r="WLZ1442" s="20"/>
      <c r="WMA1442" s="20"/>
      <c r="WMB1442" s="20"/>
      <c r="WMC1442" s="20"/>
      <c r="WMD1442" s="20"/>
      <c r="WME1442" s="20"/>
      <c r="WMF1442" s="20"/>
      <c r="WMG1442" s="20"/>
      <c r="WMH1442" s="20"/>
      <c r="WMI1442" s="20"/>
      <c r="WMJ1442" s="20"/>
      <c r="WMK1442" s="20"/>
      <c r="WML1442" s="20"/>
      <c r="WMM1442" s="20"/>
      <c r="WMN1442" s="20"/>
      <c r="WMO1442" s="20"/>
      <c r="WMP1442" s="20"/>
      <c r="WMQ1442" s="20"/>
      <c r="WMR1442" s="20"/>
      <c r="WMS1442" s="20"/>
      <c r="WMT1442" s="20"/>
      <c r="WMU1442" s="20"/>
      <c r="WMV1442" s="20"/>
      <c r="WMW1442" s="20"/>
      <c r="WMX1442" s="20"/>
      <c r="WMY1442" s="20"/>
      <c r="WMZ1442" s="20"/>
      <c r="WNA1442" s="20"/>
      <c r="WNB1442" s="20"/>
      <c r="WNC1442" s="20"/>
      <c r="WND1442" s="20"/>
      <c r="WNE1442" s="20"/>
      <c r="WNF1442" s="20"/>
      <c r="WNG1442" s="20"/>
      <c r="WNH1442" s="20"/>
      <c r="WNI1442" s="20"/>
      <c r="WNJ1442" s="20"/>
      <c r="WNK1442" s="20"/>
      <c r="WNL1442" s="20"/>
      <c r="WNM1442" s="20"/>
      <c r="WNN1442" s="20"/>
      <c r="WNO1442" s="20"/>
      <c r="WNP1442" s="20"/>
      <c r="WNQ1442" s="20"/>
      <c r="WNR1442" s="20"/>
      <c r="WNS1442" s="20"/>
      <c r="WNT1442" s="20"/>
      <c r="WNU1442" s="20"/>
      <c r="WNV1442" s="20"/>
      <c r="WNW1442" s="20"/>
      <c r="WNX1442" s="20"/>
      <c r="WNY1442" s="20"/>
      <c r="WNZ1442" s="20"/>
      <c r="WOA1442" s="20"/>
      <c r="WOB1442" s="20"/>
      <c r="WOC1442" s="20"/>
      <c r="WOD1442" s="20"/>
      <c r="WOE1442" s="20"/>
      <c r="WOF1442" s="20"/>
      <c r="WOG1442" s="20"/>
      <c r="WOH1442" s="20"/>
      <c r="WOI1442" s="20"/>
      <c r="WOJ1442" s="20"/>
      <c r="WOK1442" s="20"/>
      <c r="WOL1442" s="20"/>
      <c r="WOM1442" s="20"/>
      <c r="WON1442" s="20"/>
      <c r="WOO1442" s="20"/>
      <c r="WOP1442" s="20"/>
      <c r="WOQ1442" s="20"/>
      <c r="WOR1442" s="20"/>
      <c r="WOS1442" s="20"/>
      <c r="WOT1442" s="20"/>
      <c r="WOU1442" s="20"/>
      <c r="WOV1442" s="20"/>
      <c r="WOW1442" s="20"/>
      <c r="WOX1442" s="20"/>
      <c r="WOY1442" s="20"/>
      <c r="WOZ1442" s="20"/>
      <c r="WPA1442" s="20"/>
      <c r="WPB1442" s="20"/>
      <c r="WPC1442" s="20"/>
      <c r="WPD1442" s="20"/>
      <c r="WPE1442" s="20"/>
      <c r="WPF1442" s="20"/>
      <c r="WPG1442" s="20"/>
      <c r="WPH1442" s="20"/>
      <c r="WPI1442" s="20"/>
      <c r="WPJ1442" s="20"/>
      <c r="WPK1442" s="20"/>
      <c r="WPL1442" s="20"/>
      <c r="WPM1442" s="20"/>
      <c r="WPN1442" s="20"/>
      <c r="WPO1442" s="20"/>
      <c r="WPP1442" s="20"/>
      <c r="WPQ1442" s="20"/>
      <c r="WPR1442" s="20"/>
      <c r="WPS1442" s="20"/>
      <c r="WPT1442" s="20"/>
      <c r="WPU1442" s="20"/>
      <c r="WPV1442" s="20"/>
      <c r="WPW1442" s="20"/>
      <c r="WPX1442" s="20"/>
      <c r="WPY1442" s="20"/>
      <c r="WPZ1442" s="20"/>
      <c r="WQA1442" s="20"/>
      <c r="WQB1442" s="20"/>
      <c r="WQC1442" s="20"/>
      <c r="WQD1442" s="20"/>
      <c r="WQE1442" s="20"/>
      <c r="WQF1442" s="20"/>
      <c r="WQG1442" s="20"/>
      <c r="WQH1442" s="20"/>
      <c r="WQI1442" s="20"/>
      <c r="WQJ1442" s="20"/>
      <c r="WQK1442" s="20"/>
      <c r="WQL1442" s="20"/>
      <c r="WQM1442" s="20"/>
      <c r="WQN1442" s="20"/>
      <c r="WQO1442" s="20"/>
      <c r="WQP1442" s="20"/>
      <c r="WQQ1442" s="20"/>
      <c r="WQR1442" s="20"/>
      <c r="WQS1442" s="20"/>
      <c r="WQT1442" s="20"/>
      <c r="WQU1442" s="20"/>
      <c r="WQV1442" s="20"/>
      <c r="WQW1442" s="20"/>
      <c r="WQX1442" s="20"/>
      <c r="WQY1442" s="20"/>
      <c r="WQZ1442" s="20"/>
      <c r="WRA1442" s="20"/>
      <c r="WRB1442" s="20"/>
      <c r="WRC1442" s="20"/>
      <c r="WRD1442" s="20"/>
      <c r="WRE1442" s="20"/>
      <c r="WRF1442" s="20"/>
      <c r="WRG1442" s="20"/>
      <c r="WRH1442" s="20"/>
      <c r="WRI1442" s="20"/>
      <c r="WRJ1442" s="20"/>
      <c r="WRK1442" s="20"/>
      <c r="WRL1442" s="20"/>
      <c r="WRM1442" s="20"/>
      <c r="WRN1442" s="20"/>
      <c r="WRO1442" s="20"/>
      <c r="WRP1442" s="20"/>
      <c r="WRQ1442" s="20"/>
      <c r="WRR1442" s="20"/>
      <c r="WRS1442" s="20"/>
      <c r="WRT1442" s="20"/>
      <c r="WRU1442" s="20"/>
      <c r="WRV1442" s="20"/>
      <c r="WRW1442" s="20"/>
      <c r="WRX1442" s="20"/>
      <c r="WRY1442" s="20"/>
      <c r="WRZ1442" s="20"/>
      <c r="WSA1442" s="20"/>
      <c r="WSB1442" s="20"/>
      <c r="WSC1442" s="20"/>
      <c r="WSD1442" s="20"/>
      <c r="WSE1442" s="20"/>
      <c r="WSF1442" s="20"/>
      <c r="WSG1442" s="20"/>
      <c r="WSH1442" s="20"/>
      <c r="WSI1442" s="20"/>
      <c r="WSJ1442" s="20"/>
      <c r="WSK1442" s="20"/>
      <c r="WSL1442" s="20"/>
      <c r="WSM1442" s="20"/>
      <c r="WSN1442" s="20"/>
      <c r="WSO1442" s="20"/>
      <c r="WSP1442" s="20"/>
      <c r="WSQ1442" s="20"/>
      <c r="WSR1442" s="20"/>
      <c r="WSS1442" s="20"/>
      <c r="WST1442" s="20"/>
      <c r="WSU1442" s="20"/>
      <c r="WSV1442" s="20"/>
      <c r="WSW1442" s="20"/>
      <c r="WSX1442" s="20"/>
      <c r="WSY1442" s="20"/>
      <c r="WSZ1442" s="20"/>
      <c r="WTA1442" s="20"/>
      <c r="WTB1442" s="20"/>
      <c r="WTC1442" s="20"/>
      <c r="WTD1442" s="20"/>
      <c r="WTE1442" s="20"/>
      <c r="WTF1442" s="20"/>
      <c r="WTG1442" s="20"/>
      <c r="WTH1442" s="20"/>
      <c r="WTI1442" s="20"/>
      <c r="WTJ1442" s="20"/>
      <c r="WTK1442" s="20"/>
      <c r="WTL1442" s="20"/>
      <c r="WTM1442" s="20"/>
      <c r="WTN1442" s="20"/>
      <c r="WTO1442" s="20"/>
      <c r="WTP1442" s="20"/>
      <c r="WTQ1442" s="20"/>
      <c r="WTR1442" s="20"/>
      <c r="WTS1442" s="20"/>
      <c r="WTT1442" s="20"/>
      <c r="WTU1442" s="20"/>
      <c r="WTV1442" s="20"/>
      <c r="WTW1442" s="20"/>
      <c r="WTX1442" s="20"/>
      <c r="WTY1442" s="20"/>
      <c r="WTZ1442" s="20"/>
      <c r="WUA1442" s="20"/>
      <c r="WUB1442" s="20"/>
      <c r="WUC1442" s="20"/>
      <c r="WUD1442" s="20"/>
      <c r="WUE1442" s="20"/>
      <c r="WUF1442" s="20"/>
      <c r="WUG1442" s="20"/>
      <c r="WUH1442" s="20"/>
      <c r="WUI1442" s="20"/>
      <c r="WUJ1442" s="20"/>
      <c r="WUK1442" s="20"/>
      <c r="WUL1442" s="20"/>
      <c r="WUM1442" s="20"/>
      <c r="WUN1442" s="20"/>
      <c r="WUO1442" s="20"/>
      <c r="WUP1442" s="20"/>
      <c r="WUQ1442" s="20"/>
      <c r="WUR1442" s="20"/>
      <c r="WUS1442" s="20"/>
      <c r="WUT1442" s="20"/>
      <c r="WUU1442" s="20"/>
      <c r="WUV1442" s="20"/>
      <c r="WUW1442" s="20"/>
      <c r="WUX1442" s="20"/>
      <c r="WUY1442" s="20"/>
      <c r="WUZ1442" s="20"/>
      <c r="WVA1442" s="20"/>
      <c r="WVB1442" s="20"/>
      <c r="WVC1442" s="20"/>
      <c r="WVD1442" s="20"/>
      <c r="WVE1442" s="20"/>
      <c r="WVF1442" s="20"/>
      <c r="WVG1442" s="20"/>
      <c r="WVH1442" s="20"/>
      <c r="WVI1442" s="20"/>
      <c r="WVJ1442" s="20"/>
      <c r="WVK1442" s="20"/>
      <c r="WVL1442" s="20"/>
      <c r="WVM1442" s="20"/>
      <c r="WVN1442" s="20"/>
      <c r="WVO1442" s="20"/>
      <c r="WVP1442" s="20"/>
      <c r="WVQ1442" s="20"/>
      <c r="WVR1442" s="20"/>
      <c r="WVS1442" s="20"/>
      <c r="WVT1442" s="20"/>
      <c r="WVU1442" s="20"/>
      <c r="WVV1442" s="20"/>
      <c r="WVW1442" s="20"/>
      <c r="WVX1442" s="20"/>
      <c r="WVY1442" s="20"/>
      <c r="WVZ1442" s="20"/>
      <c r="WWA1442" s="20"/>
      <c r="WWB1442" s="20"/>
      <c r="WWC1442" s="20"/>
      <c r="WWD1442" s="20"/>
      <c r="WWE1442" s="20"/>
      <c r="WWF1442" s="20"/>
      <c r="WWG1442" s="20"/>
      <c r="WWH1442" s="20"/>
      <c r="WWI1442" s="20"/>
      <c r="WWJ1442" s="20"/>
      <c r="WWK1442" s="20"/>
      <c r="WWL1442" s="20"/>
      <c r="WWM1442" s="20"/>
      <c r="WWN1442" s="20"/>
      <c r="WWO1442" s="20"/>
      <c r="WWP1442" s="20"/>
      <c r="WWQ1442" s="20"/>
      <c r="WWR1442" s="20"/>
      <c r="WWS1442" s="20"/>
      <c r="WWT1442" s="20"/>
      <c r="WWU1442" s="20"/>
      <c r="WWV1442" s="20"/>
      <c r="WWW1442" s="20"/>
      <c r="WWX1442" s="20"/>
      <c r="WWY1442" s="20"/>
      <c r="WWZ1442" s="20"/>
      <c r="WXA1442" s="20"/>
      <c r="WXB1442" s="20"/>
      <c r="WXC1442" s="20"/>
      <c r="WXD1442" s="20"/>
      <c r="WXE1442" s="20"/>
      <c r="WXF1442" s="20"/>
      <c r="WXG1442" s="20"/>
      <c r="WXH1442" s="20"/>
      <c r="WXI1442" s="20"/>
      <c r="WXJ1442" s="20"/>
      <c r="WXK1442" s="20"/>
      <c r="WXL1442" s="20"/>
      <c r="WXM1442" s="20"/>
      <c r="WXN1442" s="20"/>
      <c r="WXO1442" s="20"/>
      <c r="WXP1442" s="20"/>
      <c r="WXQ1442" s="20"/>
      <c r="WXR1442" s="20"/>
      <c r="WXS1442" s="20"/>
      <c r="WXT1442" s="20"/>
      <c r="WXU1442" s="20"/>
      <c r="WXV1442" s="20"/>
      <c r="WXW1442" s="20"/>
      <c r="WXX1442" s="20"/>
      <c r="WXY1442" s="20"/>
      <c r="WXZ1442" s="20"/>
      <c r="WYA1442" s="20"/>
      <c r="WYB1442" s="20"/>
      <c r="WYC1442" s="20"/>
      <c r="WYD1442" s="20"/>
      <c r="WYE1442" s="20"/>
      <c r="WYF1442" s="20"/>
      <c r="WYG1442" s="20"/>
      <c r="WYH1442" s="20"/>
      <c r="WYI1442" s="20"/>
      <c r="WYJ1442" s="20"/>
      <c r="WYK1442" s="20"/>
      <c r="WYL1442" s="20"/>
      <c r="WYM1442" s="20"/>
      <c r="WYN1442" s="20"/>
      <c r="WYO1442" s="20"/>
      <c r="WYP1442" s="20"/>
      <c r="WYQ1442" s="20"/>
      <c r="WYR1442" s="20"/>
      <c r="WYS1442" s="20"/>
      <c r="WYT1442" s="20"/>
      <c r="WYU1442" s="20"/>
      <c r="WYV1442" s="20"/>
      <c r="WYW1442" s="20"/>
      <c r="WYX1442" s="20"/>
      <c r="WYY1442" s="20"/>
      <c r="WYZ1442" s="20"/>
      <c r="WZA1442" s="20"/>
      <c r="WZB1442" s="20"/>
      <c r="WZC1442" s="20"/>
      <c r="WZD1442" s="20"/>
      <c r="WZE1442" s="20"/>
      <c r="WZF1442" s="20"/>
      <c r="WZG1442" s="20"/>
      <c r="WZH1442" s="20"/>
      <c r="WZI1442" s="20"/>
      <c r="WZJ1442" s="20"/>
      <c r="WZK1442" s="20"/>
      <c r="WZL1442" s="20"/>
      <c r="WZM1442" s="20"/>
      <c r="WZN1442" s="20"/>
      <c r="WZO1442" s="20"/>
      <c r="WZP1442" s="20"/>
      <c r="WZQ1442" s="20"/>
      <c r="WZR1442" s="20"/>
      <c r="WZS1442" s="20"/>
      <c r="WZT1442" s="20"/>
      <c r="WZU1442" s="20"/>
      <c r="WZV1442" s="20"/>
      <c r="WZW1442" s="20"/>
      <c r="WZX1442" s="20"/>
      <c r="WZY1442" s="20"/>
      <c r="WZZ1442" s="20"/>
      <c r="XAA1442" s="20"/>
      <c r="XAB1442" s="20"/>
      <c r="XAC1442" s="20"/>
      <c r="XAD1442" s="20"/>
      <c r="XAE1442" s="20"/>
      <c r="XAF1442" s="20"/>
      <c r="XAG1442" s="20"/>
      <c r="XAH1442" s="20"/>
      <c r="XAI1442" s="20"/>
      <c r="XAJ1442" s="20"/>
      <c r="XAK1442" s="20"/>
      <c r="XAL1442" s="20"/>
      <c r="XAM1442" s="20"/>
      <c r="XAN1442" s="20"/>
      <c r="XAO1442" s="20"/>
      <c r="XAP1442" s="20"/>
      <c r="XAQ1442" s="20"/>
      <c r="XAR1442" s="20"/>
      <c r="XAS1442" s="20"/>
      <c r="XAT1442" s="20"/>
      <c r="XAU1442" s="20"/>
      <c r="XAV1442" s="20"/>
      <c r="XAW1442" s="20"/>
      <c r="XAX1442" s="20"/>
      <c r="XAY1442" s="20"/>
      <c r="XAZ1442" s="20"/>
      <c r="XBA1442" s="20"/>
      <c r="XBB1442" s="20"/>
      <c r="XBC1442" s="20"/>
      <c r="XBD1442" s="20"/>
      <c r="XBE1442" s="20"/>
      <c r="XBF1442" s="20"/>
      <c r="XBG1442" s="20"/>
      <c r="XBH1442" s="20"/>
      <c r="XBI1442" s="20"/>
      <c r="XBJ1442" s="20"/>
      <c r="XBK1442" s="20"/>
      <c r="XBL1442" s="20"/>
      <c r="XBM1442" s="20"/>
      <c r="XBN1442" s="20"/>
      <c r="XBO1442" s="20"/>
      <c r="XBP1442" s="20"/>
      <c r="XBQ1442" s="20"/>
      <c r="XBR1442" s="20"/>
      <c r="XBS1442" s="20"/>
      <c r="XBT1442" s="20"/>
      <c r="XBU1442" s="20"/>
      <c r="XBV1442" s="20"/>
      <c r="XBW1442" s="20"/>
      <c r="XBX1442" s="20"/>
      <c r="XBY1442" s="20"/>
      <c r="XBZ1442" s="20"/>
      <c r="XCA1442" s="20"/>
      <c r="XCB1442" s="20"/>
      <c r="XCC1442" s="20"/>
      <c r="XCD1442" s="20"/>
      <c r="XCE1442" s="20"/>
      <c r="XCF1442" s="20"/>
      <c r="XCG1442" s="20"/>
      <c r="XCH1442" s="20"/>
      <c r="XCI1442" s="20"/>
      <c r="XCJ1442" s="20"/>
      <c r="XCK1442" s="20"/>
      <c r="XCL1442" s="20"/>
      <c r="XCM1442" s="20"/>
      <c r="XCN1442" s="20"/>
      <c r="XCO1442" s="20"/>
      <c r="XCP1442" s="20"/>
      <c r="XCQ1442" s="20"/>
      <c r="XCR1442" s="20"/>
      <c r="XCS1442" s="20"/>
      <c r="XCT1442" s="20"/>
      <c r="XCU1442" s="20"/>
      <c r="XCV1442" s="20"/>
      <c r="XCW1442" s="20"/>
      <c r="XCX1442" s="20"/>
      <c r="XCY1442" s="20"/>
      <c r="XCZ1442" s="20"/>
      <c r="XDA1442" s="20"/>
      <c r="XDB1442" s="20"/>
      <c r="XDC1442" s="20"/>
      <c r="XDD1442" s="20"/>
      <c r="XDE1442" s="20"/>
      <c r="XDF1442" s="20"/>
      <c r="XDG1442" s="20"/>
      <c r="XDH1442" s="20"/>
      <c r="XDI1442" s="20"/>
      <c r="XDJ1442" s="20"/>
      <c r="XDK1442" s="20"/>
      <c r="XDL1442" s="20"/>
      <c r="XDM1442" s="20"/>
      <c r="XDN1442" s="20"/>
      <c r="XDO1442" s="20"/>
      <c r="XDP1442" s="20"/>
      <c r="XDQ1442" s="20"/>
      <c r="XDR1442" s="20"/>
      <c r="XDS1442" s="20"/>
      <c r="XDT1442" s="20"/>
      <c r="XDU1442" s="20"/>
      <c r="XDV1442" s="20"/>
      <c r="XDW1442" s="20"/>
      <c r="XDX1442" s="20"/>
      <c r="XDY1442" s="20"/>
      <c r="XDZ1442" s="20"/>
      <c r="XEA1442" s="20"/>
      <c r="XEB1442" s="20"/>
      <c r="XEC1442" s="20"/>
      <c r="XED1442" s="20"/>
      <c r="XEE1442" s="20"/>
      <c r="XEF1442" s="20"/>
      <c r="XEG1442" s="20"/>
      <c r="XEH1442" s="20"/>
      <c r="XEI1442" s="20"/>
      <c r="XEJ1442" s="20"/>
      <c r="XEK1442" s="20"/>
      <c r="XEL1442" s="20"/>
      <c r="XEM1442" s="20"/>
      <c r="XEN1442" s="20"/>
      <c r="XEO1442" s="20"/>
      <c r="XEP1442" s="20"/>
      <c r="XEQ1442" s="20"/>
      <c r="XER1442" s="20"/>
      <c r="XES1442" s="20"/>
      <c r="XET1442" s="20"/>
      <c r="XEU1442" s="20"/>
      <c r="XEV1442" s="20"/>
      <c r="XEW1442" s="20"/>
      <c r="XEX1442" s="20"/>
      <c r="XEY1442" s="20"/>
      <c r="XEZ1442" s="20"/>
      <c r="XFA1442" s="20"/>
      <c r="XFB1442" s="20"/>
      <c r="XFC1442" s="20"/>
      <c r="XFD1442" s="20"/>
    </row>
    <row r="1443" spans="1:16384" s="294" customFormat="1" ht="21" customHeight="1">
      <c r="A1443" s="89"/>
      <c r="B1443" s="243" t="s">
        <v>8525</v>
      </c>
      <c r="C1443" s="191" t="s">
        <v>7202</v>
      </c>
      <c r="D1443" s="181" t="s">
        <v>7203</v>
      </c>
      <c r="E1443" s="181" t="s">
        <v>7204</v>
      </c>
      <c r="F1443" s="94" t="s">
        <v>8524</v>
      </c>
      <c r="G1443" s="181" t="s">
        <v>7213</v>
      </c>
      <c r="H1443" s="92">
        <v>1220581.04</v>
      </c>
      <c r="I1443" s="92">
        <v>1107368.25</v>
      </c>
      <c r="J1443" s="94"/>
      <c r="K1443" s="89"/>
      <c r="L1443" s="94"/>
      <c r="M1443" s="44"/>
      <c r="N1443" s="44"/>
      <c r="O1443" s="44" t="s">
        <v>8526</v>
      </c>
      <c r="P1443" s="44" t="s">
        <v>8514</v>
      </c>
      <c r="Q1443" s="44" t="s">
        <v>2913</v>
      </c>
      <c r="R1443" s="45" t="s">
        <v>8167</v>
      </c>
      <c r="S1443" s="89"/>
      <c r="T1443" s="89"/>
      <c r="U1443" s="89"/>
      <c r="V1443" s="89"/>
      <c r="W1443" s="89"/>
      <c r="X1443" s="89"/>
      <c r="Y1443" s="89"/>
      <c r="Z1443" s="89"/>
      <c r="AA1443" s="89"/>
      <c r="AB1443" s="89"/>
      <c r="AC1443" s="89"/>
      <c r="AD1443" s="89"/>
      <c r="AE1443" s="89"/>
      <c r="AF1443" s="89"/>
      <c r="AG1443" s="89"/>
      <c r="AH1443" s="89"/>
      <c r="AI1443" s="89"/>
      <c r="AJ1443" s="89"/>
      <c r="AK1443" s="89"/>
      <c r="AL1443" s="89"/>
      <c r="AM1443" s="89"/>
      <c r="AN1443" s="89"/>
      <c r="AO1443" s="89"/>
      <c r="AP1443" s="89"/>
      <c r="AQ1443" s="89"/>
      <c r="AR1443" s="89"/>
      <c r="AS1443" s="89"/>
      <c r="AT1443" s="89"/>
      <c r="AU1443" s="89"/>
      <c r="AV1443" s="89"/>
      <c r="AW1443" s="89"/>
      <c r="AX1443" s="89"/>
      <c r="AY1443" s="89"/>
      <c r="AZ1443" s="89"/>
      <c r="BA1443" s="89"/>
      <c r="BB1443" s="89"/>
      <c r="BC1443" s="89"/>
      <c r="BD1443" s="89"/>
      <c r="BE1443" s="89"/>
      <c r="BF1443" s="89"/>
      <c r="BG1443" s="89"/>
      <c r="BH1443" s="89"/>
      <c r="BI1443" s="89"/>
      <c r="BJ1443" s="89"/>
      <c r="BK1443" s="89"/>
      <c r="BL1443" s="89"/>
      <c r="BM1443" s="89"/>
      <c r="BN1443" s="89"/>
      <c r="BO1443" s="89"/>
      <c r="BP1443" s="89"/>
      <c r="BQ1443" s="89"/>
      <c r="BR1443" s="89"/>
      <c r="BS1443" s="89"/>
      <c r="BT1443" s="89"/>
      <c r="BU1443" s="89"/>
      <c r="BV1443" s="89"/>
      <c r="BW1443" s="89"/>
      <c r="BX1443" s="89"/>
      <c r="BY1443" s="89"/>
      <c r="BZ1443" s="89"/>
      <c r="CA1443" s="89"/>
      <c r="CB1443" s="89"/>
      <c r="CC1443" s="89"/>
      <c r="CD1443" s="89"/>
      <c r="CE1443" s="89"/>
      <c r="CF1443" s="89"/>
      <c r="CG1443" s="89"/>
      <c r="CH1443" s="89"/>
      <c r="CI1443" s="89"/>
      <c r="CJ1443" s="89"/>
      <c r="CK1443" s="89"/>
      <c r="CL1443" s="89"/>
      <c r="CM1443" s="89"/>
      <c r="CN1443" s="89"/>
      <c r="CO1443" s="89"/>
      <c r="CP1443" s="89"/>
      <c r="CQ1443" s="89"/>
      <c r="CR1443" s="89"/>
      <c r="CS1443" s="89"/>
      <c r="CT1443" s="89"/>
      <c r="CU1443" s="89"/>
      <c r="CV1443" s="89"/>
      <c r="CW1443" s="89"/>
      <c r="CX1443" s="89"/>
      <c r="CY1443" s="89"/>
      <c r="CZ1443" s="89"/>
      <c r="DA1443" s="89"/>
      <c r="DB1443" s="89"/>
      <c r="DC1443" s="89"/>
      <c r="DD1443" s="89"/>
      <c r="DE1443" s="89"/>
      <c r="DF1443" s="89"/>
      <c r="DG1443" s="89"/>
      <c r="DH1443" s="89"/>
      <c r="DI1443" s="89"/>
      <c r="DJ1443" s="89"/>
      <c r="DK1443" s="89"/>
      <c r="DL1443" s="89"/>
      <c r="DM1443" s="89"/>
      <c r="DN1443" s="89"/>
      <c r="DO1443" s="89"/>
      <c r="DP1443" s="89"/>
      <c r="DQ1443" s="89"/>
      <c r="DR1443" s="89"/>
      <c r="DS1443" s="89"/>
      <c r="DT1443" s="89"/>
      <c r="DU1443" s="89"/>
      <c r="DV1443" s="89"/>
      <c r="DW1443" s="89"/>
      <c r="DX1443" s="89"/>
      <c r="DY1443" s="89"/>
      <c r="DZ1443" s="89"/>
      <c r="EA1443" s="89"/>
      <c r="EB1443" s="89"/>
      <c r="EC1443" s="89"/>
      <c r="ED1443" s="89"/>
      <c r="EE1443" s="89"/>
      <c r="EF1443" s="89"/>
      <c r="EG1443" s="89"/>
      <c r="EH1443" s="89"/>
      <c r="EI1443" s="89"/>
      <c r="EJ1443" s="89"/>
      <c r="EK1443" s="89"/>
      <c r="EL1443" s="89"/>
      <c r="EM1443" s="89"/>
      <c r="EN1443" s="89"/>
      <c r="EO1443" s="89"/>
      <c r="EP1443" s="89"/>
      <c r="EQ1443" s="89"/>
      <c r="ER1443" s="89"/>
      <c r="ES1443" s="89"/>
      <c r="ET1443" s="89"/>
      <c r="EU1443" s="89"/>
      <c r="EV1443" s="89"/>
      <c r="EW1443" s="89"/>
      <c r="EX1443" s="89"/>
      <c r="EY1443" s="89"/>
      <c r="EZ1443" s="89"/>
      <c r="FA1443" s="89"/>
      <c r="FB1443" s="89"/>
      <c r="FC1443" s="89"/>
      <c r="FD1443" s="89"/>
      <c r="FE1443" s="89"/>
      <c r="FF1443" s="89"/>
      <c r="FG1443" s="89"/>
      <c r="FH1443" s="89"/>
      <c r="FI1443" s="89"/>
      <c r="FJ1443" s="89"/>
      <c r="FK1443" s="89"/>
      <c r="FL1443" s="89"/>
      <c r="FM1443" s="89"/>
      <c r="FN1443" s="89"/>
      <c r="FO1443" s="89"/>
      <c r="FP1443" s="89"/>
      <c r="FQ1443" s="89"/>
      <c r="FR1443" s="89"/>
      <c r="FS1443" s="89"/>
      <c r="FT1443" s="89"/>
      <c r="FU1443" s="89"/>
      <c r="FV1443" s="89"/>
      <c r="FW1443" s="89"/>
      <c r="FX1443" s="89"/>
      <c r="FY1443" s="89"/>
      <c r="FZ1443" s="89"/>
      <c r="GA1443" s="89"/>
      <c r="GB1443" s="89"/>
      <c r="GC1443" s="89"/>
      <c r="GD1443" s="89"/>
      <c r="GE1443" s="89"/>
      <c r="GF1443" s="89"/>
      <c r="GG1443" s="89"/>
      <c r="GH1443" s="89"/>
      <c r="GI1443" s="89"/>
      <c r="GJ1443" s="89"/>
      <c r="GK1443" s="89"/>
      <c r="GL1443" s="89"/>
      <c r="GM1443" s="89"/>
      <c r="GN1443" s="89"/>
      <c r="GO1443" s="89"/>
      <c r="GP1443" s="89"/>
      <c r="GQ1443" s="89"/>
      <c r="GR1443" s="89"/>
      <c r="GS1443" s="89"/>
      <c r="GT1443" s="89"/>
      <c r="GU1443" s="89"/>
      <c r="GV1443" s="89"/>
      <c r="GW1443" s="89"/>
      <c r="GX1443" s="89"/>
      <c r="GY1443" s="89"/>
      <c r="GZ1443" s="89"/>
      <c r="HA1443" s="89"/>
      <c r="HB1443" s="89"/>
      <c r="HC1443" s="89"/>
      <c r="HD1443" s="89"/>
      <c r="HE1443" s="89"/>
      <c r="HF1443" s="89"/>
      <c r="HG1443" s="89"/>
      <c r="HH1443" s="89"/>
      <c r="HI1443" s="89"/>
      <c r="HJ1443" s="89"/>
      <c r="HK1443" s="89"/>
      <c r="HL1443" s="89"/>
      <c r="HM1443" s="89"/>
      <c r="HN1443" s="89"/>
      <c r="HO1443" s="89"/>
      <c r="HP1443" s="89"/>
      <c r="HQ1443" s="89"/>
      <c r="HR1443" s="89"/>
      <c r="HS1443" s="89"/>
      <c r="HT1443" s="89"/>
      <c r="HU1443" s="89"/>
      <c r="HV1443" s="89"/>
      <c r="HW1443" s="89"/>
      <c r="HX1443" s="89"/>
      <c r="HY1443" s="89"/>
      <c r="HZ1443" s="89"/>
      <c r="IA1443" s="89"/>
      <c r="IB1443" s="89"/>
      <c r="IC1443" s="89"/>
      <c r="ID1443" s="89"/>
      <c r="IE1443" s="89"/>
      <c r="IF1443" s="89"/>
      <c r="IG1443" s="89"/>
      <c r="IH1443" s="89"/>
      <c r="II1443" s="89"/>
      <c r="IJ1443" s="89"/>
      <c r="IK1443" s="89"/>
      <c r="IL1443" s="89"/>
      <c r="IM1443" s="89"/>
      <c r="IN1443" s="89"/>
      <c r="IO1443" s="89"/>
      <c r="IP1443" s="89"/>
      <c r="IQ1443" s="89"/>
      <c r="IR1443" s="89"/>
      <c r="IS1443" s="89"/>
      <c r="IT1443" s="89"/>
      <c r="IU1443" s="89"/>
      <c r="IV1443" s="89"/>
      <c r="IW1443" s="89"/>
      <c r="IX1443" s="89"/>
      <c r="IY1443" s="89"/>
      <c r="IZ1443" s="89"/>
      <c r="JA1443" s="89"/>
      <c r="JB1443" s="89"/>
      <c r="JC1443" s="89"/>
      <c r="JD1443" s="89"/>
      <c r="JE1443" s="89"/>
      <c r="JF1443" s="89"/>
      <c r="JG1443" s="89"/>
      <c r="JH1443" s="89"/>
      <c r="JI1443" s="89"/>
      <c r="JJ1443" s="89"/>
      <c r="JK1443" s="89"/>
      <c r="JL1443" s="89"/>
      <c r="JM1443" s="89"/>
      <c r="JN1443" s="89"/>
      <c r="JO1443" s="89"/>
      <c r="JP1443" s="89"/>
      <c r="JQ1443" s="89"/>
      <c r="JR1443" s="89"/>
      <c r="JS1443" s="89"/>
      <c r="JT1443" s="89"/>
      <c r="JU1443" s="89"/>
      <c r="JV1443" s="89"/>
      <c r="JW1443" s="89"/>
      <c r="JX1443" s="89"/>
      <c r="JY1443" s="89"/>
      <c r="JZ1443" s="89"/>
      <c r="KA1443" s="89"/>
      <c r="KB1443" s="89"/>
      <c r="KC1443" s="89"/>
      <c r="KD1443" s="89"/>
      <c r="KE1443" s="89"/>
      <c r="KF1443" s="89"/>
      <c r="KG1443" s="89"/>
      <c r="KH1443" s="89"/>
      <c r="KI1443" s="89"/>
      <c r="KJ1443" s="89"/>
      <c r="KK1443" s="89"/>
      <c r="KL1443" s="89"/>
      <c r="KM1443" s="89"/>
      <c r="KN1443" s="89"/>
      <c r="KO1443" s="89"/>
      <c r="KP1443" s="89"/>
      <c r="KQ1443" s="89"/>
      <c r="KR1443" s="89"/>
      <c r="KS1443" s="89"/>
      <c r="KT1443" s="89"/>
      <c r="KU1443" s="89"/>
      <c r="KV1443" s="89"/>
      <c r="KW1443" s="89"/>
      <c r="KX1443" s="89"/>
      <c r="KY1443" s="89"/>
      <c r="KZ1443" s="89"/>
      <c r="LA1443" s="89"/>
      <c r="LB1443" s="89"/>
      <c r="LC1443" s="89"/>
      <c r="LD1443" s="89"/>
      <c r="LE1443" s="89"/>
      <c r="LF1443" s="89"/>
      <c r="LG1443" s="89"/>
      <c r="LH1443" s="89"/>
      <c r="LI1443" s="89"/>
      <c r="LJ1443" s="89"/>
      <c r="LK1443" s="89"/>
      <c r="LL1443" s="89"/>
      <c r="LM1443" s="89"/>
      <c r="LN1443" s="89"/>
      <c r="LO1443" s="89"/>
      <c r="LP1443" s="89"/>
      <c r="LQ1443" s="89"/>
      <c r="LR1443" s="89"/>
      <c r="LS1443" s="89"/>
      <c r="LT1443" s="89"/>
      <c r="LU1443" s="89"/>
      <c r="LV1443" s="89"/>
      <c r="LW1443" s="89"/>
      <c r="LX1443" s="89"/>
      <c r="LY1443" s="89"/>
      <c r="LZ1443" s="89"/>
      <c r="MA1443" s="89"/>
      <c r="MB1443" s="89"/>
      <c r="MC1443" s="89"/>
      <c r="MD1443" s="89"/>
      <c r="ME1443" s="89"/>
      <c r="MF1443" s="89"/>
      <c r="MG1443" s="89"/>
      <c r="MH1443" s="89"/>
      <c r="MI1443" s="89"/>
      <c r="MJ1443" s="89"/>
      <c r="MK1443" s="89"/>
      <c r="ML1443" s="89"/>
      <c r="MM1443" s="89"/>
      <c r="MN1443" s="89"/>
      <c r="MO1443" s="89"/>
      <c r="MP1443" s="89"/>
      <c r="MQ1443" s="89"/>
      <c r="MR1443" s="89"/>
      <c r="MS1443" s="89"/>
      <c r="MT1443" s="89"/>
      <c r="MU1443" s="89"/>
      <c r="MV1443" s="89"/>
      <c r="MW1443" s="89"/>
      <c r="MX1443" s="89"/>
      <c r="MY1443" s="89"/>
      <c r="MZ1443" s="89"/>
      <c r="NA1443" s="89"/>
      <c r="NB1443" s="89"/>
      <c r="NC1443" s="89"/>
      <c r="ND1443" s="89"/>
      <c r="NE1443" s="89"/>
      <c r="NF1443" s="89"/>
      <c r="NG1443" s="89"/>
      <c r="NH1443" s="89"/>
      <c r="NI1443" s="89"/>
      <c r="NJ1443" s="89"/>
      <c r="NK1443" s="89"/>
      <c r="NL1443" s="89"/>
      <c r="NM1443" s="89"/>
      <c r="NN1443" s="89"/>
      <c r="NO1443" s="89"/>
      <c r="NP1443" s="89"/>
      <c r="NQ1443" s="89"/>
      <c r="NR1443" s="89"/>
      <c r="NS1443" s="89"/>
      <c r="NT1443" s="89"/>
      <c r="NU1443" s="89"/>
      <c r="NV1443" s="89"/>
      <c r="NW1443" s="89"/>
      <c r="NX1443" s="89"/>
      <c r="NY1443" s="89"/>
      <c r="NZ1443" s="89"/>
      <c r="OA1443" s="89"/>
      <c r="OB1443" s="89"/>
      <c r="OC1443" s="89"/>
      <c r="OD1443" s="89"/>
      <c r="OE1443" s="89"/>
      <c r="OF1443" s="89"/>
      <c r="OG1443" s="89"/>
      <c r="OH1443" s="89"/>
      <c r="OI1443" s="89"/>
      <c r="OJ1443" s="89"/>
      <c r="OK1443" s="89"/>
      <c r="OL1443" s="89"/>
      <c r="OM1443" s="89"/>
      <c r="ON1443" s="89"/>
      <c r="OO1443" s="89"/>
      <c r="OP1443" s="89"/>
      <c r="OQ1443" s="89"/>
      <c r="OR1443" s="89"/>
      <c r="OS1443" s="89"/>
      <c r="OT1443" s="89"/>
      <c r="OU1443" s="89"/>
      <c r="OV1443" s="89"/>
      <c r="OW1443" s="89"/>
      <c r="OX1443" s="89"/>
      <c r="OY1443" s="89"/>
      <c r="OZ1443" s="89"/>
      <c r="PA1443" s="89"/>
      <c r="PB1443" s="89"/>
      <c r="PC1443" s="89"/>
      <c r="PD1443" s="89"/>
      <c r="PE1443" s="89"/>
      <c r="PF1443" s="89"/>
      <c r="PG1443" s="89"/>
      <c r="PH1443" s="89"/>
      <c r="PI1443" s="89"/>
      <c r="PJ1443" s="89"/>
      <c r="PK1443" s="89"/>
      <c r="PL1443" s="89"/>
      <c r="PM1443" s="89"/>
      <c r="PN1443" s="89"/>
      <c r="PO1443" s="89"/>
      <c r="PP1443" s="89"/>
      <c r="PQ1443" s="89"/>
      <c r="PR1443" s="89"/>
      <c r="PS1443" s="89"/>
      <c r="PT1443" s="89"/>
      <c r="PU1443" s="89"/>
      <c r="PV1443" s="89"/>
      <c r="PW1443" s="89"/>
      <c r="PX1443" s="89"/>
      <c r="PY1443" s="89"/>
      <c r="PZ1443" s="89"/>
      <c r="QA1443" s="89"/>
      <c r="QB1443" s="89"/>
      <c r="QC1443" s="89"/>
      <c r="QD1443" s="89"/>
      <c r="QE1443" s="89"/>
      <c r="QF1443" s="89"/>
      <c r="QG1443" s="89"/>
      <c r="QH1443" s="89"/>
      <c r="QI1443" s="89"/>
      <c r="QJ1443" s="89"/>
      <c r="QK1443" s="89"/>
      <c r="QL1443" s="89"/>
      <c r="QM1443" s="89"/>
      <c r="QN1443" s="89"/>
      <c r="QO1443" s="89"/>
      <c r="QP1443" s="89"/>
      <c r="QQ1443" s="89"/>
      <c r="QR1443" s="89"/>
      <c r="QS1443" s="89"/>
      <c r="QT1443" s="89"/>
      <c r="QU1443" s="89"/>
      <c r="QV1443" s="89"/>
      <c r="QW1443" s="89"/>
      <c r="QX1443" s="89"/>
      <c r="QY1443" s="89"/>
      <c r="QZ1443" s="89"/>
      <c r="RA1443" s="89"/>
      <c r="RB1443" s="89"/>
      <c r="RC1443" s="89"/>
      <c r="RD1443" s="89"/>
      <c r="RE1443" s="89"/>
      <c r="RF1443" s="89"/>
      <c r="RG1443" s="89"/>
      <c r="RH1443" s="89"/>
      <c r="RI1443" s="89"/>
      <c r="RJ1443" s="89"/>
      <c r="RK1443" s="89"/>
      <c r="RL1443" s="89"/>
      <c r="RM1443" s="89"/>
      <c r="RN1443" s="89"/>
      <c r="RO1443" s="89"/>
      <c r="RP1443" s="89"/>
      <c r="RQ1443" s="89"/>
      <c r="RR1443" s="89"/>
      <c r="RS1443" s="89"/>
      <c r="RT1443" s="89"/>
      <c r="RU1443" s="89"/>
      <c r="RV1443" s="89"/>
      <c r="RW1443" s="89"/>
      <c r="RX1443" s="89"/>
      <c r="RY1443" s="89"/>
      <c r="RZ1443" s="89"/>
      <c r="SA1443" s="89"/>
      <c r="SB1443" s="89"/>
      <c r="SC1443" s="89"/>
      <c r="SD1443" s="89"/>
      <c r="SE1443" s="89"/>
      <c r="SF1443" s="89"/>
      <c r="SG1443" s="89"/>
      <c r="SH1443" s="89"/>
      <c r="SI1443" s="89"/>
      <c r="SJ1443" s="89"/>
      <c r="SK1443" s="89"/>
      <c r="SL1443" s="89"/>
      <c r="SM1443" s="89"/>
      <c r="SN1443" s="89"/>
      <c r="SO1443" s="89"/>
      <c r="SP1443" s="89"/>
      <c r="SQ1443" s="89"/>
      <c r="SR1443" s="89"/>
      <c r="SS1443" s="89"/>
      <c r="ST1443" s="89"/>
      <c r="SU1443" s="89"/>
      <c r="SV1443" s="89"/>
      <c r="SW1443" s="89"/>
      <c r="SX1443" s="89"/>
      <c r="SY1443" s="89"/>
      <c r="SZ1443" s="89"/>
      <c r="TA1443" s="89"/>
      <c r="TB1443" s="89"/>
      <c r="TC1443" s="89"/>
      <c r="TD1443" s="89"/>
      <c r="TE1443" s="89"/>
      <c r="TF1443" s="89"/>
      <c r="TG1443" s="89"/>
      <c r="TH1443" s="89"/>
      <c r="TI1443" s="89"/>
      <c r="TJ1443" s="89"/>
      <c r="TK1443" s="89"/>
      <c r="TL1443" s="89"/>
      <c r="TM1443" s="89"/>
      <c r="TN1443" s="89"/>
      <c r="TO1443" s="89"/>
      <c r="TP1443" s="89"/>
      <c r="TQ1443" s="89"/>
      <c r="TR1443" s="89"/>
      <c r="TS1443" s="89"/>
      <c r="TT1443" s="89"/>
      <c r="TU1443" s="89"/>
      <c r="TV1443" s="89"/>
      <c r="TW1443" s="89"/>
      <c r="TX1443" s="89"/>
      <c r="TY1443" s="89"/>
      <c r="TZ1443" s="89"/>
      <c r="UA1443" s="89"/>
      <c r="UB1443" s="89"/>
      <c r="UC1443" s="89"/>
      <c r="UD1443" s="89"/>
      <c r="UE1443" s="89"/>
      <c r="UF1443" s="89"/>
      <c r="UG1443" s="89"/>
      <c r="UH1443" s="89"/>
      <c r="UI1443" s="89"/>
      <c r="UJ1443" s="89"/>
      <c r="UK1443" s="89"/>
      <c r="UL1443" s="89"/>
      <c r="UM1443" s="89"/>
      <c r="UN1443" s="89"/>
      <c r="UO1443" s="89"/>
      <c r="UP1443" s="89"/>
      <c r="UQ1443" s="89"/>
      <c r="UR1443" s="89"/>
      <c r="US1443" s="89"/>
      <c r="UT1443" s="89"/>
      <c r="UU1443" s="89"/>
      <c r="UV1443" s="89"/>
      <c r="UW1443" s="89"/>
      <c r="UX1443" s="89"/>
      <c r="UY1443" s="89"/>
      <c r="UZ1443" s="89"/>
      <c r="VA1443" s="89"/>
      <c r="VB1443" s="89"/>
      <c r="VC1443" s="89"/>
      <c r="VD1443" s="89"/>
      <c r="VE1443" s="89"/>
      <c r="VF1443" s="89"/>
      <c r="VG1443" s="89"/>
      <c r="VH1443" s="89"/>
      <c r="VI1443" s="89"/>
      <c r="VJ1443" s="89"/>
      <c r="VK1443" s="89"/>
      <c r="VL1443" s="89"/>
      <c r="VM1443" s="89"/>
      <c r="VN1443" s="89"/>
      <c r="VO1443" s="89"/>
      <c r="VP1443" s="89"/>
      <c r="VQ1443" s="89"/>
      <c r="VR1443" s="89"/>
      <c r="VS1443" s="89"/>
      <c r="VT1443" s="89"/>
      <c r="VU1443" s="89"/>
      <c r="VV1443" s="89"/>
      <c r="VW1443" s="89"/>
      <c r="VX1443" s="89"/>
      <c r="VY1443" s="89"/>
      <c r="VZ1443" s="89"/>
      <c r="WA1443" s="89"/>
      <c r="WB1443" s="89"/>
      <c r="WC1443" s="89"/>
      <c r="WD1443" s="89"/>
      <c r="WE1443" s="89"/>
      <c r="WF1443" s="89"/>
      <c r="WG1443" s="89"/>
      <c r="WH1443" s="89"/>
      <c r="WI1443" s="89"/>
      <c r="WJ1443" s="89"/>
      <c r="WK1443" s="89"/>
      <c r="WL1443" s="89"/>
      <c r="WM1443" s="89"/>
      <c r="WN1443" s="89"/>
      <c r="WO1443" s="89"/>
      <c r="WP1443" s="89"/>
      <c r="WQ1443" s="89"/>
      <c r="WR1443" s="89"/>
      <c r="WS1443" s="89"/>
      <c r="WT1443" s="89"/>
      <c r="WU1443" s="89"/>
      <c r="WV1443" s="89"/>
      <c r="WW1443" s="89"/>
      <c r="WX1443" s="89"/>
      <c r="WY1443" s="89"/>
      <c r="WZ1443" s="89"/>
      <c r="XA1443" s="89"/>
      <c r="XB1443" s="89"/>
      <c r="XC1443" s="89"/>
      <c r="XD1443" s="89"/>
      <c r="XE1443" s="89"/>
      <c r="XF1443" s="89"/>
      <c r="XG1443" s="89"/>
      <c r="XH1443" s="89"/>
      <c r="XI1443" s="89"/>
      <c r="XJ1443" s="89"/>
      <c r="XK1443" s="89"/>
      <c r="XL1443" s="89"/>
      <c r="XM1443" s="89"/>
      <c r="XN1443" s="89"/>
      <c r="XO1443" s="89"/>
      <c r="XP1443" s="89"/>
      <c r="XQ1443" s="89"/>
      <c r="XR1443" s="89"/>
      <c r="XS1443" s="89"/>
      <c r="XT1443" s="89"/>
      <c r="XU1443" s="89"/>
      <c r="XV1443" s="89"/>
      <c r="XW1443" s="89"/>
      <c r="XX1443" s="89"/>
      <c r="XY1443" s="89"/>
      <c r="XZ1443" s="89"/>
      <c r="YA1443" s="89"/>
      <c r="YB1443" s="89"/>
      <c r="YC1443" s="89"/>
      <c r="YD1443" s="89"/>
      <c r="YE1443" s="89"/>
      <c r="YF1443" s="89"/>
      <c r="YG1443" s="89"/>
      <c r="YH1443" s="89"/>
      <c r="YI1443" s="89"/>
      <c r="YJ1443" s="89"/>
      <c r="YK1443" s="89"/>
      <c r="YL1443" s="89"/>
      <c r="YM1443" s="89"/>
      <c r="YN1443" s="89"/>
      <c r="YO1443" s="89"/>
      <c r="YP1443" s="89"/>
      <c r="YQ1443" s="89"/>
      <c r="YR1443" s="89"/>
      <c r="YS1443" s="89"/>
      <c r="YT1443" s="89"/>
      <c r="YU1443" s="89"/>
      <c r="YV1443" s="89"/>
      <c r="YW1443" s="89"/>
      <c r="YX1443" s="89"/>
      <c r="YY1443" s="89"/>
      <c r="YZ1443" s="89"/>
      <c r="ZA1443" s="89"/>
      <c r="ZB1443" s="89"/>
      <c r="ZC1443" s="89"/>
      <c r="ZD1443" s="89"/>
      <c r="ZE1443" s="89"/>
      <c r="ZF1443" s="89"/>
      <c r="ZG1443" s="89"/>
      <c r="ZH1443" s="89"/>
      <c r="ZI1443" s="89"/>
      <c r="ZJ1443" s="89"/>
      <c r="ZK1443" s="89"/>
      <c r="ZL1443" s="89"/>
      <c r="ZM1443" s="89"/>
      <c r="ZN1443" s="89"/>
      <c r="ZO1443" s="89"/>
      <c r="ZP1443" s="89"/>
      <c r="ZQ1443" s="89"/>
      <c r="ZR1443" s="89"/>
      <c r="ZS1443" s="89"/>
      <c r="ZT1443" s="89"/>
      <c r="ZU1443" s="89"/>
      <c r="ZV1443" s="89"/>
      <c r="ZW1443" s="89"/>
      <c r="ZX1443" s="89"/>
      <c r="ZY1443" s="89"/>
      <c r="ZZ1443" s="89"/>
      <c r="AAA1443" s="89"/>
      <c r="AAB1443" s="89"/>
      <c r="AAC1443" s="89"/>
      <c r="AAD1443" s="89"/>
      <c r="AAE1443" s="89"/>
      <c r="AAF1443" s="89"/>
      <c r="AAG1443" s="89"/>
      <c r="AAH1443" s="89"/>
      <c r="AAI1443" s="89"/>
      <c r="AAJ1443" s="89"/>
      <c r="AAK1443" s="89"/>
      <c r="AAL1443" s="89"/>
      <c r="AAM1443" s="89"/>
      <c r="AAN1443" s="89"/>
      <c r="AAO1443" s="89"/>
      <c r="AAP1443" s="89"/>
      <c r="AAQ1443" s="89"/>
      <c r="AAR1443" s="89"/>
      <c r="AAS1443" s="89"/>
      <c r="AAT1443" s="89"/>
      <c r="AAU1443" s="89"/>
      <c r="AAV1443" s="89"/>
      <c r="AAW1443" s="89"/>
      <c r="AAX1443" s="89"/>
      <c r="AAY1443" s="89"/>
      <c r="AAZ1443" s="89"/>
      <c r="ABA1443" s="89"/>
      <c r="ABB1443" s="89"/>
      <c r="ABC1443" s="89"/>
      <c r="ABD1443" s="89"/>
      <c r="ABE1443" s="89"/>
      <c r="ABF1443" s="89"/>
      <c r="ABG1443" s="89"/>
      <c r="ABH1443" s="89"/>
      <c r="ABI1443" s="89"/>
      <c r="ABJ1443" s="89"/>
      <c r="ABK1443" s="89"/>
      <c r="ABL1443" s="89"/>
      <c r="ABM1443" s="89"/>
      <c r="ABN1443" s="89"/>
      <c r="ABO1443" s="89"/>
      <c r="ABP1443" s="89"/>
      <c r="ABQ1443" s="89"/>
      <c r="ABR1443" s="89"/>
      <c r="ABS1443" s="89"/>
      <c r="ABT1443" s="89"/>
      <c r="ABU1443" s="89"/>
      <c r="ABV1443" s="89"/>
      <c r="ABW1443" s="89"/>
      <c r="ABX1443" s="89"/>
      <c r="ABY1443" s="89"/>
      <c r="ABZ1443" s="89"/>
      <c r="ACA1443" s="89"/>
      <c r="ACB1443" s="89"/>
      <c r="ACC1443" s="89"/>
      <c r="ACD1443" s="89"/>
      <c r="ACE1443" s="89"/>
      <c r="ACF1443" s="89"/>
      <c r="ACG1443" s="89"/>
      <c r="ACH1443" s="89"/>
      <c r="ACI1443" s="89"/>
      <c r="ACJ1443" s="89"/>
      <c r="ACK1443" s="89"/>
      <c r="ACL1443" s="89"/>
      <c r="ACM1443" s="89"/>
      <c r="ACN1443" s="89"/>
      <c r="ACO1443" s="89"/>
      <c r="ACP1443" s="89"/>
      <c r="ACQ1443" s="89"/>
      <c r="ACR1443" s="89"/>
      <c r="ACS1443" s="89"/>
      <c r="ACT1443" s="89"/>
      <c r="ACU1443" s="89"/>
      <c r="ACV1443" s="89"/>
      <c r="ACW1443" s="89"/>
      <c r="ACX1443" s="89"/>
      <c r="ACY1443" s="89"/>
      <c r="ACZ1443" s="89"/>
      <c r="ADA1443" s="89"/>
      <c r="ADB1443" s="89"/>
      <c r="ADC1443" s="89"/>
      <c r="ADD1443" s="89"/>
      <c r="ADE1443" s="89"/>
      <c r="ADF1443" s="89"/>
      <c r="ADG1443" s="89"/>
      <c r="ADH1443" s="89"/>
      <c r="ADI1443" s="89"/>
      <c r="ADJ1443" s="89"/>
      <c r="ADK1443" s="89"/>
      <c r="ADL1443" s="89"/>
      <c r="ADM1443" s="89"/>
      <c r="ADN1443" s="89"/>
      <c r="ADO1443" s="89"/>
      <c r="ADP1443" s="89"/>
      <c r="ADQ1443" s="89"/>
      <c r="ADR1443" s="89"/>
      <c r="ADS1443" s="89"/>
      <c r="ADT1443" s="89"/>
      <c r="ADU1443" s="89"/>
      <c r="ADV1443" s="89"/>
      <c r="ADW1443" s="89"/>
      <c r="ADX1443" s="89"/>
      <c r="ADY1443" s="89"/>
      <c r="ADZ1443" s="89"/>
      <c r="AEA1443" s="89"/>
      <c r="AEB1443" s="89"/>
      <c r="AEC1443" s="89"/>
      <c r="AED1443" s="89"/>
      <c r="AEE1443" s="89"/>
      <c r="AEF1443" s="89"/>
      <c r="AEG1443" s="89"/>
      <c r="AEH1443" s="89"/>
      <c r="AEI1443" s="89"/>
      <c r="AEJ1443" s="89"/>
      <c r="AEK1443" s="89"/>
      <c r="AEL1443" s="89"/>
      <c r="AEM1443" s="89"/>
      <c r="AEN1443" s="89"/>
      <c r="AEO1443" s="89"/>
      <c r="AEP1443" s="89"/>
      <c r="AEQ1443" s="89"/>
      <c r="AER1443" s="89"/>
      <c r="AES1443" s="89"/>
      <c r="AET1443" s="89"/>
      <c r="AEU1443" s="89"/>
      <c r="AEV1443" s="89"/>
      <c r="AEW1443" s="89"/>
      <c r="AEX1443" s="89"/>
      <c r="AEY1443" s="89"/>
      <c r="AEZ1443" s="89"/>
      <c r="AFA1443" s="89"/>
      <c r="AFB1443" s="89"/>
      <c r="AFC1443" s="89"/>
      <c r="AFD1443" s="89"/>
      <c r="AFE1443" s="89"/>
      <c r="AFF1443" s="89"/>
      <c r="AFG1443" s="89"/>
      <c r="AFH1443" s="89"/>
      <c r="AFI1443" s="89"/>
      <c r="AFJ1443" s="89"/>
      <c r="AFK1443" s="89"/>
      <c r="AFL1443" s="89"/>
      <c r="AFM1443" s="89"/>
      <c r="AFN1443" s="89"/>
      <c r="AFO1443" s="89"/>
      <c r="AFP1443" s="89"/>
      <c r="AFQ1443" s="89"/>
      <c r="AFR1443" s="89"/>
      <c r="AFS1443" s="89"/>
      <c r="AFT1443" s="89"/>
      <c r="AFU1443" s="89"/>
      <c r="AFV1443" s="89"/>
      <c r="AFW1443" s="89"/>
      <c r="AFX1443" s="89"/>
      <c r="AFY1443" s="89"/>
      <c r="AFZ1443" s="89"/>
      <c r="AGA1443" s="89"/>
      <c r="AGB1443" s="89"/>
      <c r="AGC1443" s="89"/>
      <c r="AGD1443" s="89"/>
      <c r="AGE1443" s="89"/>
      <c r="AGF1443" s="89"/>
      <c r="AGG1443" s="89"/>
      <c r="AGH1443" s="89"/>
      <c r="AGI1443" s="89"/>
      <c r="AGJ1443" s="89"/>
      <c r="AGK1443" s="89"/>
      <c r="AGL1443" s="89"/>
      <c r="AGM1443" s="89"/>
      <c r="AGN1443" s="89"/>
      <c r="AGO1443" s="89"/>
      <c r="AGP1443" s="89"/>
      <c r="AGQ1443" s="89"/>
      <c r="AGR1443" s="89"/>
      <c r="AGS1443" s="89"/>
      <c r="AGT1443" s="89"/>
      <c r="AGU1443" s="89"/>
      <c r="AGV1443" s="89"/>
      <c r="AGW1443" s="89"/>
      <c r="AGX1443" s="89"/>
      <c r="AGY1443" s="89"/>
      <c r="AGZ1443" s="89"/>
      <c r="AHA1443" s="89"/>
      <c r="AHB1443" s="89"/>
      <c r="AHC1443" s="89"/>
      <c r="AHD1443" s="89"/>
      <c r="AHE1443" s="89"/>
      <c r="AHF1443" s="89"/>
      <c r="AHG1443" s="89"/>
      <c r="AHH1443" s="89"/>
      <c r="AHI1443" s="89"/>
      <c r="AHJ1443" s="89"/>
      <c r="AHK1443" s="89"/>
      <c r="AHL1443" s="89"/>
      <c r="AHM1443" s="89"/>
      <c r="AHN1443" s="89"/>
      <c r="AHO1443" s="89"/>
      <c r="AHP1443" s="89"/>
      <c r="AHQ1443" s="89"/>
      <c r="AHR1443" s="89"/>
      <c r="AHS1443" s="89"/>
      <c r="AHT1443" s="89"/>
      <c r="AHU1443" s="89"/>
      <c r="AHV1443" s="89"/>
      <c r="AHW1443" s="89"/>
      <c r="AHX1443" s="89"/>
      <c r="AHY1443" s="89"/>
      <c r="AHZ1443" s="89"/>
      <c r="AIA1443" s="89"/>
      <c r="AIB1443" s="89"/>
      <c r="AIC1443" s="89"/>
      <c r="AID1443" s="89"/>
      <c r="AIE1443" s="89"/>
      <c r="AIF1443" s="89"/>
      <c r="AIG1443" s="89"/>
      <c r="AIH1443" s="89"/>
      <c r="AII1443" s="89"/>
      <c r="AIJ1443" s="89"/>
      <c r="AIK1443" s="89"/>
      <c r="AIL1443" s="89"/>
      <c r="AIM1443" s="89"/>
      <c r="AIN1443" s="89"/>
      <c r="AIO1443" s="89"/>
      <c r="AIP1443" s="89"/>
      <c r="AIQ1443" s="89"/>
      <c r="AIR1443" s="89"/>
      <c r="AIS1443" s="89"/>
      <c r="AIT1443" s="89"/>
      <c r="AIU1443" s="89"/>
      <c r="AIV1443" s="89"/>
      <c r="AIW1443" s="89"/>
      <c r="AIX1443" s="89"/>
      <c r="AIY1443" s="89"/>
      <c r="AIZ1443" s="89"/>
      <c r="AJA1443" s="89"/>
      <c r="AJB1443" s="89"/>
      <c r="AJC1443" s="89"/>
      <c r="AJD1443" s="89"/>
      <c r="AJE1443" s="89"/>
      <c r="AJF1443" s="89"/>
      <c r="AJG1443" s="89"/>
      <c r="AJH1443" s="89"/>
      <c r="AJI1443" s="89"/>
      <c r="AJJ1443" s="89"/>
      <c r="AJK1443" s="89"/>
      <c r="AJL1443" s="89"/>
      <c r="AJM1443" s="89"/>
      <c r="AJN1443" s="89"/>
      <c r="AJO1443" s="89"/>
      <c r="AJP1443" s="89"/>
      <c r="AJQ1443" s="89"/>
      <c r="AJR1443" s="89"/>
      <c r="AJS1443" s="89"/>
      <c r="AJT1443" s="89"/>
      <c r="AJU1443" s="89"/>
      <c r="AJV1443" s="89"/>
      <c r="AJW1443" s="89"/>
      <c r="AJX1443" s="89"/>
      <c r="AJY1443" s="89"/>
      <c r="AJZ1443" s="89"/>
      <c r="AKA1443" s="89"/>
      <c r="AKB1443" s="89"/>
      <c r="AKC1443" s="89"/>
      <c r="AKD1443" s="89"/>
      <c r="AKE1443" s="89"/>
      <c r="AKF1443" s="89"/>
      <c r="AKG1443" s="89"/>
      <c r="AKH1443" s="89"/>
      <c r="AKI1443" s="89"/>
      <c r="AKJ1443" s="89"/>
      <c r="AKK1443" s="89"/>
      <c r="AKL1443" s="89"/>
      <c r="AKM1443" s="89"/>
      <c r="AKN1443" s="89"/>
      <c r="AKO1443" s="89"/>
      <c r="AKP1443" s="89"/>
      <c r="AKQ1443" s="89"/>
      <c r="AKR1443" s="89"/>
      <c r="AKS1443" s="89"/>
      <c r="AKT1443" s="89"/>
      <c r="AKU1443" s="89"/>
      <c r="AKV1443" s="89"/>
      <c r="AKW1443" s="89"/>
      <c r="AKX1443" s="89"/>
      <c r="AKY1443" s="89"/>
      <c r="AKZ1443" s="89"/>
      <c r="ALA1443" s="89"/>
      <c r="ALB1443" s="89"/>
      <c r="ALC1443" s="89"/>
      <c r="ALD1443" s="89"/>
      <c r="ALE1443" s="89"/>
      <c r="ALF1443" s="89"/>
      <c r="ALG1443" s="89"/>
      <c r="ALH1443" s="89"/>
      <c r="ALI1443" s="89"/>
      <c r="ALJ1443" s="89"/>
      <c r="ALK1443" s="89"/>
      <c r="ALL1443" s="89"/>
      <c r="ALM1443" s="89"/>
      <c r="ALN1443" s="89"/>
      <c r="ALO1443" s="89"/>
      <c r="ALP1443" s="89"/>
      <c r="ALQ1443" s="89"/>
      <c r="ALR1443" s="89"/>
      <c r="ALS1443" s="89"/>
      <c r="ALT1443" s="89"/>
      <c r="ALU1443" s="89"/>
      <c r="ALV1443" s="89"/>
      <c r="ALW1443" s="89"/>
      <c r="ALX1443" s="89"/>
      <c r="ALY1443" s="89"/>
      <c r="ALZ1443" s="89"/>
      <c r="AMA1443" s="89"/>
      <c r="AMB1443" s="89"/>
      <c r="AMC1443" s="89"/>
      <c r="AMD1443" s="89"/>
      <c r="AME1443" s="89"/>
      <c r="AMF1443" s="89"/>
      <c r="AMG1443" s="89"/>
      <c r="AMH1443" s="89"/>
      <c r="AMI1443" s="89"/>
      <c r="AMJ1443" s="89"/>
      <c r="AMK1443" s="89"/>
      <c r="AML1443" s="89"/>
      <c r="AMM1443" s="89"/>
      <c r="AMN1443" s="89"/>
      <c r="AMO1443" s="89"/>
      <c r="AMP1443" s="89"/>
      <c r="AMQ1443" s="89"/>
      <c r="AMR1443" s="89"/>
      <c r="AMS1443" s="89"/>
      <c r="AMT1443" s="89"/>
      <c r="AMU1443" s="89"/>
      <c r="AMV1443" s="89"/>
      <c r="AMW1443" s="89"/>
      <c r="AMX1443" s="89"/>
      <c r="AMY1443" s="89"/>
      <c r="AMZ1443" s="89"/>
      <c r="ANA1443" s="89"/>
      <c r="ANB1443" s="89"/>
      <c r="ANC1443" s="89"/>
      <c r="AND1443" s="89"/>
      <c r="ANE1443" s="89"/>
      <c r="ANF1443" s="89"/>
      <c r="ANG1443" s="89"/>
      <c r="ANH1443" s="89"/>
      <c r="ANI1443" s="89"/>
      <c r="ANJ1443" s="89"/>
      <c r="ANK1443" s="89"/>
      <c r="ANL1443" s="89"/>
      <c r="ANM1443" s="89"/>
      <c r="ANN1443" s="89"/>
      <c r="ANO1443" s="89"/>
      <c r="ANP1443" s="89"/>
      <c r="ANQ1443" s="89"/>
      <c r="ANR1443" s="89"/>
      <c r="ANS1443" s="89"/>
      <c r="ANT1443" s="89"/>
      <c r="ANU1443" s="89"/>
      <c r="ANV1443" s="89"/>
      <c r="ANW1443" s="89"/>
      <c r="ANX1443" s="89"/>
      <c r="ANY1443" s="89"/>
      <c r="ANZ1443" s="89"/>
      <c r="AOA1443" s="89"/>
      <c r="AOB1443" s="89"/>
      <c r="AOC1443" s="89"/>
      <c r="AOD1443" s="89"/>
      <c r="AOE1443" s="89"/>
      <c r="AOF1443" s="89"/>
      <c r="AOG1443" s="89"/>
      <c r="AOH1443" s="89"/>
      <c r="AOI1443" s="89"/>
      <c r="AOJ1443" s="89"/>
      <c r="AOK1443" s="89"/>
      <c r="AOL1443" s="89"/>
      <c r="AOM1443" s="89"/>
      <c r="AON1443" s="89"/>
      <c r="AOO1443" s="89"/>
      <c r="AOP1443" s="89"/>
      <c r="AOQ1443" s="89"/>
      <c r="AOR1443" s="89"/>
      <c r="AOS1443" s="89"/>
      <c r="AOT1443" s="89"/>
      <c r="AOU1443" s="89"/>
      <c r="AOV1443" s="89"/>
      <c r="AOW1443" s="89"/>
      <c r="AOX1443" s="89"/>
      <c r="AOY1443" s="89"/>
      <c r="AOZ1443" s="89"/>
      <c r="APA1443" s="89"/>
      <c r="APB1443" s="89"/>
      <c r="APC1443" s="89"/>
      <c r="APD1443" s="89"/>
      <c r="APE1443" s="89"/>
      <c r="APF1443" s="89"/>
      <c r="APG1443" s="89"/>
      <c r="APH1443" s="89"/>
      <c r="API1443" s="89"/>
      <c r="APJ1443" s="89"/>
      <c r="APK1443" s="89"/>
      <c r="APL1443" s="89"/>
      <c r="APM1443" s="89"/>
      <c r="APN1443" s="89"/>
      <c r="APO1443" s="89"/>
      <c r="APP1443" s="89"/>
      <c r="APQ1443" s="89"/>
      <c r="APR1443" s="89"/>
      <c r="APS1443" s="89"/>
      <c r="APT1443" s="89"/>
      <c r="APU1443" s="89"/>
      <c r="APV1443" s="89"/>
      <c r="APW1443" s="89"/>
      <c r="APX1443" s="89"/>
      <c r="APY1443" s="89"/>
      <c r="APZ1443" s="89"/>
      <c r="AQA1443" s="89"/>
      <c r="AQB1443" s="89"/>
      <c r="AQC1443" s="89"/>
      <c r="AQD1443" s="89"/>
      <c r="AQE1443" s="89"/>
      <c r="AQF1443" s="89"/>
      <c r="AQG1443" s="89"/>
      <c r="AQH1443" s="89"/>
      <c r="AQI1443" s="89"/>
      <c r="AQJ1443" s="89"/>
      <c r="AQK1443" s="89"/>
      <c r="AQL1443" s="89"/>
      <c r="AQM1443" s="89"/>
      <c r="AQN1443" s="89"/>
      <c r="AQO1443" s="89"/>
      <c r="AQP1443" s="89"/>
      <c r="AQQ1443" s="89"/>
      <c r="AQR1443" s="89"/>
      <c r="AQS1443" s="89"/>
      <c r="AQT1443" s="89"/>
      <c r="AQU1443" s="89"/>
      <c r="AQV1443" s="89"/>
      <c r="AQW1443" s="89"/>
      <c r="AQX1443" s="89"/>
      <c r="AQY1443" s="89"/>
      <c r="AQZ1443" s="89"/>
      <c r="ARA1443" s="89"/>
      <c r="ARB1443" s="89"/>
      <c r="ARC1443" s="89"/>
      <c r="ARD1443" s="89"/>
      <c r="ARE1443" s="89"/>
      <c r="ARF1443" s="89"/>
      <c r="ARG1443" s="89"/>
      <c r="ARH1443" s="89"/>
      <c r="ARI1443" s="89"/>
      <c r="ARJ1443" s="89"/>
      <c r="ARK1443" s="89"/>
      <c r="ARL1443" s="89"/>
      <c r="ARM1443" s="89"/>
      <c r="ARN1443" s="89"/>
      <c r="ARO1443" s="89"/>
      <c r="ARP1443" s="89"/>
      <c r="ARQ1443" s="89"/>
      <c r="ARR1443" s="89"/>
      <c r="ARS1443" s="89"/>
      <c r="ART1443" s="89"/>
      <c r="ARU1443" s="89"/>
      <c r="ARV1443" s="89"/>
      <c r="ARW1443" s="89"/>
      <c r="ARX1443" s="89"/>
      <c r="ARY1443" s="89"/>
      <c r="ARZ1443" s="89"/>
      <c r="ASA1443" s="89"/>
      <c r="ASB1443" s="89"/>
      <c r="ASC1443" s="89"/>
      <c r="ASD1443" s="89"/>
      <c r="ASE1443" s="89"/>
      <c r="ASF1443" s="89"/>
      <c r="ASG1443" s="89"/>
      <c r="ASH1443" s="89"/>
      <c r="ASI1443" s="89"/>
      <c r="ASJ1443" s="89"/>
      <c r="ASK1443" s="89"/>
      <c r="ASL1443" s="89"/>
      <c r="ASM1443" s="89"/>
      <c r="ASN1443" s="89"/>
      <c r="ASO1443" s="89"/>
      <c r="ASP1443" s="89"/>
      <c r="ASQ1443" s="89"/>
      <c r="ASR1443" s="89"/>
      <c r="ASS1443" s="89"/>
      <c r="AST1443" s="89"/>
      <c r="ASU1443" s="89"/>
      <c r="ASV1443" s="89"/>
      <c r="ASW1443" s="89"/>
      <c r="ASX1443" s="89"/>
      <c r="ASY1443" s="89"/>
      <c r="ASZ1443" s="89"/>
      <c r="ATA1443" s="89"/>
      <c r="ATB1443" s="89"/>
      <c r="ATC1443" s="89"/>
      <c r="ATD1443" s="89"/>
      <c r="ATE1443" s="89"/>
      <c r="ATF1443" s="89"/>
      <c r="ATG1443" s="89"/>
      <c r="ATH1443" s="89"/>
      <c r="ATI1443" s="89"/>
      <c r="ATJ1443" s="89"/>
      <c r="ATK1443" s="89"/>
      <c r="ATL1443" s="89"/>
      <c r="ATM1443" s="89"/>
      <c r="ATN1443" s="89"/>
      <c r="ATO1443" s="89"/>
      <c r="ATP1443" s="89"/>
      <c r="ATQ1443" s="89"/>
      <c r="ATR1443" s="89"/>
      <c r="ATS1443" s="89"/>
      <c r="ATT1443" s="89"/>
      <c r="ATU1443" s="89"/>
      <c r="ATV1443" s="89"/>
      <c r="ATW1443" s="89"/>
      <c r="ATX1443" s="89"/>
      <c r="ATY1443" s="89"/>
      <c r="ATZ1443" s="89"/>
      <c r="AUA1443" s="89"/>
      <c r="AUB1443" s="89"/>
      <c r="AUC1443" s="89"/>
      <c r="AUD1443" s="89"/>
      <c r="AUE1443" s="89"/>
      <c r="AUF1443" s="89"/>
      <c r="AUG1443" s="89"/>
      <c r="AUH1443" s="89"/>
      <c r="AUI1443" s="89"/>
      <c r="AUJ1443" s="89"/>
      <c r="AUK1443" s="89"/>
      <c r="AUL1443" s="89"/>
      <c r="AUM1443" s="89"/>
      <c r="AUN1443" s="89"/>
      <c r="AUO1443" s="89"/>
      <c r="AUP1443" s="89"/>
      <c r="AUQ1443" s="89"/>
      <c r="AUR1443" s="89"/>
      <c r="AUS1443" s="89"/>
      <c r="AUT1443" s="89"/>
      <c r="AUU1443" s="89"/>
      <c r="AUV1443" s="89"/>
      <c r="AUW1443" s="89"/>
      <c r="AUX1443" s="89"/>
      <c r="AUY1443" s="89"/>
      <c r="AUZ1443" s="89"/>
      <c r="AVA1443" s="89"/>
      <c r="AVB1443" s="89"/>
      <c r="AVC1443" s="89"/>
      <c r="AVD1443" s="89"/>
      <c r="AVE1443" s="89"/>
      <c r="AVF1443" s="89"/>
      <c r="AVG1443" s="89"/>
      <c r="AVH1443" s="89"/>
      <c r="AVI1443" s="89"/>
      <c r="AVJ1443" s="89"/>
      <c r="AVK1443" s="89"/>
      <c r="AVL1443" s="89"/>
      <c r="AVM1443" s="89"/>
      <c r="AVN1443" s="89"/>
      <c r="AVO1443" s="89"/>
      <c r="AVP1443" s="89"/>
      <c r="AVQ1443" s="89"/>
      <c r="AVR1443" s="89"/>
      <c r="AVS1443" s="89"/>
      <c r="AVT1443" s="89"/>
      <c r="AVU1443" s="89"/>
      <c r="AVV1443" s="89"/>
      <c r="AVW1443" s="89"/>
      <c r="AVX1443" s="89"/>
      <c r="AVY1443" s="89"/>
      <c r="AVZ1443" s="89"/>
      <c r="AWA1443" s="89"/>
      <c r="AWB1443" s="89"/>
      <c r="AWC1443" s="89"/>
      <c r="AWD1443" s="89"/>
      <c r="AWE1443" s="89"/>
      <c r="AWF1443" s="89"/>
      <c r="AWG1443" s="89"/>
      <c r="AWH1443" s="89"/>
      <c r="AWI1443" s="89"/>
      <c r="AWJ1443" s="89"/>
      <c r="AWK1443" s="89"/>
      <c r="AWL1443" s="89"/>
      <c r="AWM1443" s="89"/>
      <c r="AWN1443" s="89"/>
      <c r="AWO1443" s="89"/>
      <c r="AWP1443" s="89"/>
      <c r="AWQ1443" s="89"/>
      <c r="AWR1443" s="89"/>
      <c r="AWS1443" s="89"/>
      <c r="AWT1443" s="89"/>
      <c r="AWU1443" s="89"/>
      <c r="AWV1443" s="89"/>
      <c r="AWW1443" s="89"/>
      <c r="AWX1443" s="89"/>
      <c r="AWY1443" s="89"/>
      <c r="AWZ1443" s="89"/>
      <c r="AXA1443" s="89"/>
      <c r="AXB1443" s="89"/>
      <c r="AXC1443" s="89"/>
      <c r="AXD1443" s="89"/>
      <c r="AXE1443" s="89"/>
      <c r="AXF1443" s="89"/>
      <c r="AXG1443" s="89"/>
      <c r="AXH1443" s="89"/>
      <c r="AXI1443" s="89"/>
      <c r="AXJ1443" s="89"/>
      <c r="AXK1443" s="89"/>
      <c r="AXL1443" s="89"/>
      <c r="AXM1443" s="89"/>
      <c r="AXN1443" s="89"/>
      <c r="AXO1443" s="89"/>
      <c r="AXP1443" s="89"/>
      <c r="AXQ1443" s="89"/>
      <c r="AXR1443" s="89"/>
      <c r="AXS1443" s="89"/>
      <c r="AXT1443" s="89"/>
      <c r="AXU1443" s="89"/>
      <c r="AXV1443" s="89"/>
      <c r="AXW1443" s="89"/>
      <c r="AXX1443" s="89"/>
      <c r="AXY1443" s="89"/>
      <c r="AXZ1443" s="89"/>
      <c r="AYA1443" s="89"/>
      <c r="AYB1443" s="89"/>
      <c r="AYC1443" s="89"/>
      <c r="AYD1443" s="89"/>
      <c r="AYE1443" s="89"/>
      <c r="AYF1443" s="89"/>
      <c r="AYG1443" s="89"/>
      <c r="AYH1443" s="89"/>
      <c r="AYI1443" s="89"/>
      <c r="AYJ1443" s="89"/>
      <c r="AYK1443" s="89"/>
      <c r="AYL1443" s="89"/>
      <c r="AYM1443" s="89"/>
      <c r="AYN1443" s="89"/>
      <c r="AYO1443" s="89"/>
      <c r="AYP1443" s="89"/>
      <c r="AYQ1443" s="89"/>
      <c r="AYR1443" s="89"/>
      <c r="AYS1443" s="89"/>
      <c r="AYT1443" s="89"/>
      <c r="AYU1443" s="89"/>
      <c r="AYV1443" s="89"/>
      <c r="AYW1443" s="89"/>
      <c r="AYX1443" s="89"/>
      <c r="AYY1443" s="89"/>
      <c r="AYZ1443" s="89"/>
      <c r="AZA1443" s="89"/>
      <c r="AZB1443" s="89"/>
      <c r="AZC1443" s="89"/>
      <c r="AZD1443" s="89"/>
      <c r="AZE1443" s="89"/>
      <c r="AZF1443" s="89"/>
      <c r="AZG1443" s="89"/>
      <c r="AZH1443" s="89"/>
      <c r="AZI1443" s="89"/>
      <c r="AZJ1443" s="89"/>
      <c r="AZK1443" s="89"/>
      <c r="AZL1443" s="89"/>
      <c r="AZM1443" s="89"/>
      <c r="AZN1443" s="89"/>
      <c r="AZO1443" s="89"/>
      <c r="AZP1443" s="89"/>
      <c r="AZQ1443" s="89"/>
      <c r="AZR1443" s="89"/>
      <c r="AZS1443" s="89"/>
      <c r="AZT1443" s="89"/>
      <c r="AZU1443" s="89"/>
      <c r="AZV1443" s="89"/>
      <c r="AZW1443" s="89"/>
      <c r="AZX1443" s="89"/>
      <c r="AZY1443" s="89"/>
      <c r="AZZ1443" s="89"/>
      <c r="BAA1443" s="89"/>
      <c r="BAB1443" s="89"/>
      <c r="BAC1443" s="89"/>
      <c r="BAD1443" s="89"/>
      <c r="BAE1443" s="89"/>
      <c r="BAF1443" s="89"/>
      <c r="BAG1443" s="89"/>
      <c r="BAH1443" s="89"/>
      <c r="BAI1443" s="89"/>
      <c r="BAJ1443" s="89"/>
      <c r="BAK1443" s="89"/>
      <c r="BAL1443" s="89"/>
      <c r="BAM1443" s="89"/>
      <c r="BAN1443" s="89"/>
      <c r="BAO1443" s="89"/>
      <c r="BAP1443" s="89"/>
      <c r="BAQ1443" s="89"/>
      <c r="BAR1443" s="89"/>
      <c r="BAS1443" s="89"/>
      <c r="BAT1443" s="89"/>
      <c r="BAU1443" s="89"/>
      <c r="BAV1443" s="89"/>
      <c r="BAW1443" s="89"/>
      <c r="BAX1443" s="89"/>
      <c r="BAY1443" s="89"/>
      <c r="BAZ1443" s="89"/>
      <c r="BBA1443" s="89"/>
      <c r="BBB1443" s="89"/>
      <c r="BBC1443" s="89"/>
      <c r="BBD1443" s="89"/>
      <c r="BBE1443" s="89"/>
      <c r="BBF1443" s="89"/>
      <c r="BBG1443" s="89"/>
      <c r="BBH1443" s="89"/>
      <c r="BBI1443" s="89"/>
      <c r="BBJ1443" s="89"/>
      <c r="BBK1443" s="89"/>
      <c r="BBL1443" s="89"/>
      <c r="BBM1443" s="89"/>
      <c r="BBN1443" s="89"/>
      <c r="BBO1443" s="89"/>
      <c r="BBP1443" s="89"/>
      <c r="BBQ1443" s="89"/>
      <c r="BBR1443" s="89"/>
      <c r="BBS1443" s="89"/>
      <c r="BBT1443" s="89"/>
      <c r="BBU1443" s="89"/>
      <c r="BBV1443" s="89"/>
      <c r="BBW1443" s="89"/>
      <c r="BBX1443" s="89"/>
      <c r="BBY1443" s="89"/>
      <c r="BBZ1443" s="89"/>
      <c r="BCA1443" s="89"/>
      <c r="BCB1443" s="89"/>
      <c r="BCC1443" s="89"/>
      <c r="BCD1443" s="89"/>
      <c r="BCE1443" s="89"/>
      <c r="BCF1443" s="89"/>
      <c r="BCG1443" s="89"/>
      <c r="BCH1443" s="89"/>
      <c r="BCI1443" s="89"/>
      <c r="BCJ1443" s="89"/>
      <c r="BCK1443" s="89"/>
      <c r="BCL1443" s="89"/>
      <c r="BCM1443" s="89"/>
      <c r="BCN1443" s="89"/>
      <c r="BCO1443" s="89"/>
      <c r="BCP1443" s="89"/>
      <c r="BCQ1443" s="89"/>
      <c r="BCR1443" s="89"/>
      <c r="BCS1443" s="89"/>
      <c r="BCT1443" s="89"/>
      <c r="BCU1443" s="89"/>
      <c r="BCV1443" s="89"/>
      <c r="BCW1443" s="89"/>
      <c r="BCX1443" s="89"/>
      <c r="BCY1443" s="89"/>
      <c r="BCZ1443" s="89"/>
      <c r="BDA1443" s="89"/>
      <c r="BDB1443" s="89"/>
      <c r="BDC1443" s="89"/>
      <c r="BDD1443" s="89"/>
      <c r="BDE1443" s="89"/>
      <c r="BDF1443" s="89"/>
      <c r="BDG1443" s="89"/>
      <c r="BDH1443" s="89"/>
      <c r="BDI1443" s="89"/>
      <c r="BDJ1443" s="89"/>
      <c r="BDK1443" s="89"/>
      <c r="BDL1443" s="89"/>
      <c r="BDM1443" s="89"/>
      <c r="BDN1443" s="89"/>
      <c r="BDO1443" s="89"/>
      <c r="BDP1443" s="89"/>
      <c r="BDQ1443" s="89"/>
      <c r="BDR1443" s="89"/>
      <c r="BDS1443" s="89"/>
      <c r="BDT1443" s="89"/>
      <c r="BDU1443" s="89"/>
      <c r="BDV1443" s="89"/>
      <c r="BDW1443" s="89"/>
      <c r="BDX1443" s="89"/>
      <c r="BDY1443" s="89"/>
      <c r="BDZ1443" s="89"/>
      <c r="BEA1443" s="89"/>
      <c r="BEB1443" s="89"/>
      <c r="BEC1443" s="89"/>
      <c r="BED1443" s="89"/>
      <c r="BEE1443" s="89"/>
      <c r="BEF1443" s="89"/>
      <c r="BEG1443" s="89"/>
      <c r="BEH1443" s="89"/>
      <c r="BEI1443" s="89"/>
      <c r="BEJ1443" s="89"/>
      <c r="BEK1443" s="89"/>
      <c r="BEL1443" s="89"/>
      <c r="BEM1443" s="89"/>
      <c r="BEN1443" s="89"/>
      <c r="BEO1443" s="89"/>
      <c r="BEP1443" s="89"/>
      <c r="BEQ1443" s="89"/>
      <c r="BER1443" s="89"/>
      <c r="BES1443" s="89"/>
      <c r="BET1443" s="89"/>
      <c r="BEU1443" s="89"/>
      <c r="BEV1443" s="89"/>
      <c r="BEW1443" s="89"/>
      <c r="BEX1443" s="89"/>
      <c r="BEY1443" s="89"/>
      <c r="BEZ1443" s="89"/>
      <c r="BFA1443" s="89"/>
      <c r="BFB1443" s="89"/>
      <c r="BFC1443" s="89"/>
      <c r="BFD1443" s="89"/>
      <c r="BFE1443" s="89"/>
      <c r="BFF1443" s="89"/>
      <c r="BFG1443" s="89"/>
      <c r="BFH1443" s="89"/>
      <c r="BFI1443" s="89"/>
      <c r="BFJ1443" s="89"/>
      <c r="BFK1443" s="89"/>
      <c r="BFL1443" s="89"/>
      <c r="BFM1443" s="89"/>
      <c r="BFN1443" s="89"/>
      <c r="BFO1443" s="89"/>
      <c r="BFP1443" s="89"/>
      <c r="BFQ1443" s="89"/>
      <c r="BFR1443" s="89"/>
      <c r="BFS1443" s="89"/>
      <c r="BFT1443" s="89"/>
      <c r="BFU1443" s="89"/>
      <c r="BFV1443" s="89"/>
      <c r="BFW1443" s="89"/>
      <c r="BFX1443" s="89"/>
      <c r="BFY1443" s="89"/>
      <c r="BFZ1443" s="89"/>
      <c r="BGA1443" s="89"/>
      <c r="BGB1443" s="89"/>
      <c r="BGC1443" s="89"/>
      <c r="BGD1443" s="89"/>
      <c r="BGE1443" s="89"/>
      <c r="BGF1443" s="89"/>
      <c r="BGG1443" s="89"/>
      <c r="BGH1443" s="89"/>
      <c r="BGI1443" s="89"/>
      <c r="BGJ1443" s="89"/>
      <c r="BGK1443" s="89"/>
      <c r="BGL1443" s="89"/>
      <c r="BGM1443" s="89"/>
      <c r="BGN1443" s="89"/>
      <c r="BGO1443" s="89"/>
      <c r="BGP1443" s="89"/>
      <c r="BGQ1443" s="89"/>
      <c r="BGR1443" s="89"/>
      <c r="BGS1443" s="89"/>
      <c r="BGT1443" s="89"/>
      <c r="BGU1443" s="89"/>
      <c r="BGV1443" s="89"/>
      <c r="BGW1443" s="89"/>
      <c r="BGX1443" s="89"/>
      <c r="BGY1443" s="89"/>
      <c r="BGZ1443" s="89"/>
      <c r="BHA1443" s="89"/>
      <c r="BHB1443" s="89"/>
      <c r="BHC1443" s="89"/>
      <c r="BHD1443" s="89"/>
      <c r="BHE1443" s="89"/>
      <c r="BHF1443" s="89"/>
      <c r="BHG1443" s="89"/>
      <c r="BHH1443" s="89"/>
      <c r="BHI1443" s="89"/>
      <c r="BHJ1443" s="89"/>
      <c r="BHK1443" s="89"/>
      <c r="BHL1443" s="89"/>
      <c r="BHM1443" s="89"/>
      <c r="BHN1443" s="89"/>
      <c r="BHO1443" s="89"/>
      <c r="BHP1443" s="89"/>
      <c r="BHQ1443" s="89"/>
      <c r="BHR1443" s="89"/>
      <c r="BHS1443" s="89"/>
      <c r="BHT1443" s="89"/>
      <c r="BHU1443" s="89"/>
      <c r="BHV1443" s="89"/>
      <c r="BHW1443" s="89"/>
      <c r="BHX1443" s="89"/>
      <c r="BHY1443" s="89"/>
      <c r="BHZ1443" s="89"/>
      <c r="BIA1443" s="89"/>
      <c r="BIB1443" s="89"/>
      <c r="BIC1443" s="89"/>
      <c r="BID1443" s="89"/>
      <c r="BIE1443" s="89"/>
      <c r="BIF1443" s="89"/>
      <c r="BIG1443" s="89"/>
      <c r="BIH1443" s="89"/>
      <c r="BII1443" s="89"/>
      <c r="BIJ1443" s="89"/>
      <c r="BIK1443" s="89"/>
      <c r="BIL1443" s="89"/>
      <c r="BIM1443" s="89"/>
      <c r="BIN1443" s="89"/>
      <c r="BIO1443" s="89"/>
      <c r="BIP1443" s="89"/>
      <c r="BIQ1443" s="89"/>
      <c r="BIR1443" s="89"/>
      <c r="BIS1443" s="89"/>
      <c r="BIT1443" s="89"/>
      <c r="BIU1443" s="89"/>
      <c r="BIV1443" s="89"/>
      <c r="BIW1443" s="89"/>
      <c r="BIX1443" s="89"/>
      <c r="BIY1443" s="89"/>
      <c r="BIZ1443" s="89"/>
      <c r="BJA1443" s="89"/>
      <c r="BJB1443" s="89"/>
      <c r="BJC1443" s="89"/>
      <c r="BJD1443" s="89"/>
      <c r="BJE1443" s="89"/>
      <c r="BJF1443" s="89"/>
      <c r="BJG1443" s="89"/>
      <c r="BJH1443" s="89"/>
      <c r="BJI1443" s="89"/>
      <c r="BJJ1443" s="89"/>
      <c r="BJK1443" s="89"/>
      <c r="BJL1443" s="89"/>
      <c r="BJM1443" s="89"/>
      <c r="BJN1443" s="89"/>
      <c r="BJO1443" s="89"/>
      <c r="BJP1443" s="89"/>
      <c r="BJQ1443" s="89"/>
      <c r="BJR1443" s="89"/>
      <c r="BJS1443" s="89"/>
      <c r="BJT1443" s="89"/>
      <c r="BJU1443" s="89"/>
      <c r="BJV1443" s="89"/>
      <c r="BJW1443" s="89"/>
      <c r="BJX1443" s="89"/>
      <c r="BJY1443" s="89"/>
      <c r="BJZ1443" s="89"/>
      <c r="BKA1443" s="89"/>
      <c r="BKB1443" s="89"/>
      <c r="BKC1443" s="89"/>
      <c r="BKD1443" s="89"/>
      <c r="BKE1443" s="89"/>
      <c r="BKF1443" s="89"/>
      <c r="BKG1443" s="89"/>
      <c r="BKH1443" s="89"/>
      <c r="BKI1443" s="89"/>
      <c r="BKJ1443" s="89"/>
      <c r="BKK1443" s="89"/>
      <c r="BKL1443" s="89"/>
      <c r="BKM1443" s="89"/>
      <c r="BKN1443" s="89"/>
      <c r="BKO1443" s="89"/>
      <c r="BKP1443" s="89"/>
      <c r="BKQ1443" s="89"/>
      <c r="BKR1443" s="89"/>
      <c r="BKS1443" s="89"/>
      <c r="BKT1443" s="89"/>
      <c r="BKU1443" s="89"/>
      <c r="BKV1443" s="89"/>
      <c r="BKW1443" s="89"/>
      <c r="BKX1443" s="89"/>
      <c r="BKY1443" s="89"/>
      <c r="BKZ1443" s="89"/>
      <c r="BLA1443" s="89"/>
      <c r="BLB1443" s="89"/>
      <c r="BLC1443" s="89"/>
      <c r="BLD1443" s="89"/>
      <c r="BLE1443" s="89"/>
      <c r="BLF1443" s="89"/>
      <c r="BLG1443" s="89"/>
      <c r="BLH1443" s="89"/>
      <c r="BLI1443" s="89"/>
      <c r="BLJ1443" s="89"/>
      <c r="BLK1443" s="89"/>
      <c r="BLL1443" s="89"/>
      <c r="BLM1443" s="89"/>
      <c r="BLN1443" s="89"/>
      <c r="BLO1443" s="89"/>
      <c r="BLP1443" s="89"/>
      <c r="BLQ1443" s="89"/>
      <c r="BLR1443" s="89"/>
      <c r="BLS1443" s="89"/>
      <c r="BLT1443" s="89"/>
      <c r="BLU1443" s="89"/>
      <c r="BLV1443" s="89"/>
      <c r="BLW1443" s="89"/>
      <c r="BLX1443" s="89"/>
      <c r="BLY1443" s="89"/>
      <c r="BLZ1443" s="89"/>
      <c r="BMA1443" s="89"/>
      <c r="BMB1443" s="89"/>
      <c r="BMC1443" s="89"/>
      <c r="BMD1443" s="89"/>
      <c r="BME1443" s="89"/>
      <c r="BMF1443" s="89"/>
      <c r="BMG1443" s="89"/>
      <c r="BMH1443" s="89"/>
      <c r="BMI1443" s="89"/>
      <c r="BMJ1443" s="89"/>
      <c r="BMK1443" s="89"/>
      <c r="BML1443" s="89"/>
      <c r="BMM1443" s="89"/>
      <c r="BMN1443" s="89"/>
      <c r="BMO1443" s="89"/>
      <c r="BMP1443" s="89"/>
      <c r="BMQ1443" s="89"/>
      <c r="BMR1443" s="89"/>
      <c r="BMS1443" s="89"/>
      <c r="BMT1443" s="89"/>
      <c r="BMU1443" s="89"/>
      <c r="BMV1443" s="89"/>
      <c r="BMW1443" s="89"/>
      <c r="BMX1443" s="89"/>
      <c r="BMY1443" s="89"/>
      <c r="BMZ1443" s="89"/>
      <c r="BNA1443" s="89"/>
      <c r="BNB1443" s="89"/>
      <c r="BNC1443" s="89"/>
      <c r="BND1443" s="89"/>
      <c r="BNE1443" s="89"/>
      <c r="BNF1443" s="89"/>
      <c r="BNG1443" s="89"/>
      <c r="BNH1443" s="89"/>
      <c r="BNI1443" s="89"/>
      <c r="BNJ1443" s="89"/>
      <c r="BNK1443" s="89"/>
      <c r="BNL1443" s="89"/>
      <c r="BNM1443" s="89"/>
      <c r="BNN1443" s="89"/>
      <c r="BNO1443" s="89"/>
      <c r="BNP1443" s="89"/>
      <c r="BNQ1443" s="89"/>
      <c r="BNR1443" s="89"/>
      <c r="BNS1443" s="89"/>
      <c r="BNT1443" s="89"/>
      <c r="BNU1443" s="89"/>
      <c r="BNV1443" s="89"/>
      <c r="BNW1443" s="89"/>
      <c r="BNX1443" s="89"/>
      <c r="BNY1443" s="89"/>
      <c r="BNZ1443" s="89"/>
      <c r="BOA1443" s="89"/>
      <c r="BOB1443" s="89"/>
      <c r="BOC1443" s="89"/>
      <c r="BOD1443" s="89"/>
      <c r="BOE1443" s="89"/>
      <c r="BOF1443" s="89"/>
      <c r="BOG1443" s="89"/>
      <c r="BOH1443" s="89"/>
      <c r="BOI1443" s="89"/>
      <c r="BOJ1443" s="89"/>
      <c r="BOK1443" s="89"/>
      <c r="BOL1443" s="89"/>
      <c r="BOM1443" s="89"/>
      <c r="BON1443" s="89"/>
      <c r="BOO1443" s="89"/>
      <c r="BOP1443" s="89"/>
      <c r="BOQ1443" s="89"/>
      <c r="BOR1443" s="89"/>
      <c r="BOS1443" s="89"/>
      <c r="BOT1443" s="89"/>
      <c r="BOU1443" s="89"/>
      <c r="BOV1443" s="89"/>
      <c r="BOW1443" s="89"/>
      <c r="BOX1443" s="89"/>
      <c r="BOY1443" s="89"/>
      <c r="BOZ1443" s="89"/>
      <c r="BPA1443" s="89"/>
      <c r="BPB1443" s="89"/>
      <c r="BPC1443" s="89"/>
      <c r="BPD1443" s="89"/>
      <c r="BPE1443" s="89"/>
      <c r="BPF1443" s="89"/>
      <c r="BPG1443" s="89"/>
      <c r="BPH1443" s="89"/>
      <c r="BPI1443" s="89"/>
      <c r="BPJ1443" s="89"/>
      <c r="BPK1443" s="89"/>
      <c r="BPL1443" s="89"/>
      <c r="BPM1443" s="89"/>
      <c r="BPN1443" s="89"/>
      <c r="BPO1443" s="89"/>
      <c r="BPP1443" s="89"/>
      <c r="BPQ1443" s="89"/>
      <c r="BPR1443" s="89"/>
      <c r="BPS1443" s="89"/>
      <c r="BPT1443" s="89"/>
      <c r="BPU1443" s="89"/>
      <c r="BPV1443" s="89"/>
      <c r="BPW1443" s="89"/>
      <c r="BPX1443" s="89"/>
      <c r="BPY1443" s="89"/>
      <c r="BPZ1443" s="89"/>
      <c r="BQA1443" s="89"/>
      <c r="BQB1443" s="89"/>
      <c r="BQC1443" s="89"/>
      <c r="BQD1443" s="89"/>
      <c r="BQE1443" s="89"/>
      <c r="BQF1443" s="89"/>
      <c r="BQG1443" s="89"/>
      <c r="BQH1443" s="89"/>
      <c r="BQI1443" s="89"/>
      <c r="BQJ1443" s="89"/>
      <c r="BQK1443" s="89"/>
      <c r="BQL1443" s="89"/>
      <c r="BQM1443" s="89"/>
      <c r="BQN1443" s="89"/>
      <c r="BQO1443" s="89"/>
      <c r="BQP1443" s="89"/>
      <c r="BQQ1443" s="89"/>
      <c r="BQR1443" s="89"/>
      <c r="BQS1443" s="89"/>
      <c r="BQT1443" s="89"/>
      <c r="BQU1443" s="89"/>
      <c r="BQV1443" s="89"/>
      <c r="BQW1443" s="89"/>
      <c r="BQX1443" s="89"/>
      <c r="BQY1443" s="89"/>
      <c r="BQZ1443" s="89"/>
      <c r="BRA1443" s="89"/>
      <c r="BRB1443" s="89"/>
      <c r="BRC1443" s="89"/>
      <c r="BRD1443" s="89"/>
      <c r="BRE1443" s="89"/>
      <c r="BRF1443" s="89"/>
      <c r="BRG1443" s="89"/>
      <c r="BRH1443" s="89"/>
      <c r="BRI1443" s="89"/>
      <c r="BRJ1443" s="89"/>
      <c r="BRK1443" s="89"/>
      <c r="BRL1443" s="89"/>
      <c r="BRM1443" s="89"/>
      <c r="BRN1443" s="89"/>
      <c r="BRO1443" s="89"/>
      <c r="BRP1443" s="89"/>
      <c r="BRQ1443" s="89"/>
      <c r="BRR1443" s="89"/>
      <c r="BRS1443" s="89"/>
      <c r="BRT1443" s="89"/>
      <c r="BRU1443" s="89"/>
      <c r="BRV1443" s="89"/>
      <c r="BRW1443" s="89"/>
      <c r="BRX1443" s="89"/>
      <c r="BRY1443" s="89"/>
      <c r="BRZ1443" s="89"/>
      <c r="BSA1443" s="89"/>
      <c r="BSB1443" s="89"/>
      <c r="BSC1443" s="89"/>
      <c r="BSD1443" s="89"/>
      <c r="BSE1443" s="89"/>
      <c r="BSF1443" s="89"/>
      <c r="BSG1443" s="89"/>
      <c r="BSH1443" s="89"/>
      <c r="BSI1443" s="89"/>
      <c r="BSJ1443" s="89"/>
      <c r="BSK1443" s="89"/>
      <c r="BSL1443" s="89"/>
      <c r="BSM1443" s="89"/>
      <c r="BSN1443" s="89"/>
      <c r="BSO1443" s="89"/>
      <c r="BSP1443" s="89"/>
      <c r="BSQ1443" s="89"/>
      <c r="BSR1443" s="89"/>
      <c r="BSS1443" s="89"/>
      <c r="BST1443" s="89"/>
      <c r="BSU1443" s="89"/>
      <c r="BSV1443" s="89"/>
      <c r="BSW1443" s="89"/>
      <c r="BSX1443" s="89"/>
      <c r="BSY1443" s="89"/>
      <c r="BSZ1443" s="89"/>
      <c r="BTA1443" s="89"/>
      <c r="BTB1443" s="89"/>
      <c r="BTC1443" s="89"/>
      <c r="BTD1443" s="89"/>
      <c r="BTE1443" s="89"/>
      <c r="BTF1443" s="89"/>
      <c r="BTG1443" s="89"/>
      <c r="BTH1443" s="89"/>
      <c r="BTI1443" s="89"/>
      <c r="BTJ1443" s="89"/>
      <c r="BTK1443" s="89"/>
      <c r="BTL1443" s="89"/>
      <c r="BTM1443" s="89"/>
      <c r="BTN1443" s="89"/>
      <c r="BTO1443" s="89"/>
      <c r="BTP1443" s="89"/>
      <c r="BTQ1443" s="89"/>
      <c r="BTR1443" s="89"/>
      <c r="BTS1443" s="89"/>
      <c r="BTT1443" s="89"/>
      <c r="BTU1443" s="89"/>
      <c r="BTV1443" s="89"/>
      <c r="BTW1443" s="89"/>
      <c r="BTX1443" s="89"/>
      <c r="BTY1443" s="89"/>
      <c r="BTZ1443" s="89"/>
      <c r="BUA1443" s="89"/>
      <c r="BUB1443" s="89"/>
      <c r="BUC1443" s="89"/>
      <c r="BUD1443" s="89"/>
      <c r="BUE1443" s="89"/>
      <c r="BUF1443" s="89"/>
      <c r="BUG1443" s="89"/>
      <c r="BUH1443" s="89"/>
      <c r="BUI1443" s="89"/>
      <c r="BUJ1443" s="89"/>
      <c r="BUK1443" s="89"/>
      <c r="BUL1443" s="89"/>
      <c r="BUM1443" s="89"/>
      <c r="BUN1443" s="89"/>
      <c r="BUO1443" s="89"/>
      <c r="BUP1443" s="89"/>
      <c r="BUQ1443" s="89"/>
      <c r="BUR1443" s="89"/>
      <c r="BUS1443" s="89"/>
      <c r="BUT1443" s="89"/>
      <c r="BUU1443" s="89"/>
      <c r="BUV1443" s="89"/>
      <c r="BUW1443" s="89"/>
      <c r="BUX1443" s="89"/>
      <c r="BUY1443" s="89"/>
      <c r="BUZ1443" s="89"/>
      <c r="BVA1443" s="89"/>
      <c r="BVB1443" s="89"/>
      <c r="BVC1443" s="89"/>
      <c r="BVD1443" s="89"/>
      <c r="BVE1443" s="89"/>
      <c r="BVF1443" s="89"/>
      <c r="BVG1443" s="89"/>
      <c r="BVH1443" s="89"/>
      <c r="BVI1443" s="89"/>
      <c r="BVJ1443" s="89"/>
      <c r="BVK1443" s="89"/>
      <c r="BVL1443" s="89"/>
      <c r="BVM1443" s="89"/>
      <c r="BVN1443" s="89"/>
      <c r="BVO1443" s="89"/>
      <c r="BVP1443" s="89"/>
      <c r="BVQ1443" s="89"/>
      <c r="BVR1443" s="89"/>
      <c r="BVS1443" s="89"/>
      <c r="BVT1443" s="89"/>
      <c r="BVU1443" s="89"/>
      <c r="BVV1443" s="89"/>
      <c r="BVW1443" s="89"/>
      <c r="BVX1443" s="89"/>
      <c r="BVY1443" s="89"/>
      <c r="BVZ1443" s="89"/>
      <c r="BWA1443" s="89"/>
      <c r="BWB1443" s="89"/>
      <c r="BWC1443" s="89"/>
      <c r="BWD1443" s="89"/>
      <c r="BWE1443" s="89"/>
      <c r="BWF1443" s="89"/>
      <c r="BWG1443" s="89"/>
      <c r="BWH1443" s="89"/>
      <c r="BWI1443" s="89"/>
      <c r="BWJ1443" s="89"/>
      <c r="BWK1443" s="89"/>
      <c r="BWL1443" s="89"/>
      <c r="BWM1443" s="89"/>
      <c r="BWN1443" s="89"/>
      <c r="BWO1443" s="89"/>
      <c r="BWP1443" s="89"/>
      <c r="BWQ1443" s="89"/>
      <c r="BWR1443" s="89"/>
      <c r="BWS1443" s="89"/>
      <c r="BWT1443" s="89"/>
      <c r="BWU1443" s="89"/>
      <c r="BWV1443" s="89"/>
      <c r="BWW1443" s="89"/>
      <c r="BWX1443" s="89"/>
      <c r="BWY1443" s="89"/>
      <c r="BWZ1443" s="89"/>
      <c r="BXA1443" s="89"/>
      <c r="BXB1443" s="89"/>
      <c r="BXC1443" s="89"/>
      <c r="BXD1443" s="89"/>
      <c r="BXE1443" s="89"/>
      <c r="BXF1443" s="89"/>
      <c r="BXG1443" s="89"/>
      <c r="BXH1443" s="89"/>
      <c r="BXI1443" s="89"/>
      <c r="BXJ1443" s="89"/>
      <c r="BXK1443" s="89"/>
      <c r="BXL1443" s="89"/>
      <c r="BXM1443" s="89"/>
      <c r="BXN1443" s="89"/>
      <c r="BXO1443" s="89"/>
      <c r="BXP1443" s="89"/>
      <c r="BXQ1443" s="89"/>
      <c r="BXR1443" s="89"/>
      <c r="BXS1443" s="89"/>
      <c r="BXT1443" s="89"/>
      <c r="BXU1443" s="89"/>
      <c r="BXV1443" s="89"/>
      <c r="BXW1443" s="89"/>
      <c r="BXX1443" s="89"/>
      <c r="BXY1443" s="89"/>
      <c r="BXZ1443" s="89"/>
      <c r="BYA1443" s="89"/>
      <c r="BYB1443" s="89"/>
      <c r="BYC1443" s="89"/>
      <c r="BYD1443" s="89"/>
      <c r="BYE1443" s="89"/>
      <c r="BYF1443" s="89"/>
      <c r="BYG1443" s="89"/>
      <c r="BYH1443" s="89"/>
      <c r="BYI1443" s="89"/>
      <c r="BYJ1443" s="89"/>
      <c r="BYK1443" s="89"/>
      <c r="BYL1443" s="89"/>
      <c r="BYM1443" s="89"/>
      <c r="BYN1443" s="89"/>
      <c r="BYO1443" s="89"/>
      <c r="BYP1443" s="89"/>
      <c r="BYQ1443" s="89"/>
      <c r="BYR1443" s="89"/>
      <c r="BYS1443" s="89"/>
      <c r="BYT1443" s="89"/>
      <c r="BYU1443" s="89"/>
      <c r="BYV1443" s="89"/>
      <c r="BYW1443" s="89"/>
      <c r="BYX1443" s="89"/>
      <c r="BYY1443" s="89"/>
      <c r="BYZ1443" s="89"/>
      <c r="BZA1443" s="89"/>
      <c r="BZB1443" s="89"/>
      <c r="BZC1443" s="89"/>
      <c r="BZD1443" s="89"/>
      <c r="BZE1443" s="89"/>
      <c r="BZF1443" s="89"/>
      <c r="BZG1443" s="89"/>
      <c r="BZH1443" s="89"/>
      <c r="BZI1443" s="89"/>
      <c r="BZJ1443" s="89"/>
      <c r="BZK1443" s="89"/>
      <c r="BZL1443" s="89"/>
      <c r="BZM1443" s="89"/>
      <c r="BZN1443" s="89"/>
      <c r="BZO1443" s="89"/>
      <c r="BZP1443" s="89"/>
      <c r="BZQ1443" s="89"/>
      <c r="BZR1443" s="89"/>
      <c r="BZS1443" s="89"/>
      <c r="BZT1443" s="89"/>
      <c r="BZU1443" s="89"/>
      <c r="BZV1443" s="89"/>
      <c r="BZW1443" s="89"/>
      <c r="BZX1443" s="89"/>
      <c r="BZY1443" s="89"/>
      <c r="BZZ1443" s="89"/>
      <c r="CAA1443" s="89"/>
      <c r="CAB1443" s="89"/>
      <c r="CAC1443" s="89"/>
      <c r="CAD1443" s="89"/>
      <c r="CAE1443" s="89"/>
      <c r="CAF1443" s="89"/>
      <c r="CAG1443" s="89"/>
      <c r="CAH1443" s="89"/>
      <c r="CAI1443" s="89"/>
      <c r="CAJ1443" s="89"/>
      <c r="CAK1443" s="89"/>
      <c r="CAL1443" s="89"/>
      <c r="CAM1443" s="89"/>
      <c r="CAN1443" s="89"/>
      <c r="CAO1443" s="89"/>
      <c r="CAP1443" s="89"/>
      <c r="CAQ1443" s="89"/>
      <c r="CAR1443" s="89"/>
      <c r="CAS1443" s="89"/>
      <c r="CAT1443" s="89"/>
      <c r="CAU1443" s="89"/>
      <c r="CAV1443" s="89"/>
      <c r="CAW1443" s="89"/>
      <c r="CAX1443" s="89"/>
      <c r="CAY1443" s="89"/>
      <c r="CAZ1443" s="89"/>
      <c r="CBA1443" s="89"/>
      <c r="CBB1443" s="89"/>
      <c r="CBC1443" s="89"/>
      <c r="CBD1443" s="89"/>
      <c r="CBE1443" s="89"/>
      <c r="CBF1443" s="89"/>
      <c r="CBG1443" s="89"/>
      <c r="CBH1443" s="89"/>
      <c r="CBI1443" s="89"/>
      <c r="CBJ1443" s="89"/>
      <c r="CBK1443" s="89"/>
      <c r="CBL1443" s="89"/>
      <c r="CBM1443" s="89"/>
      <c r="CBN1443" s="89"/>
      <c r="CBO1443" s="89"/>
      <c r="CBP1443" s="89"/>
      <c r="CBQ1443" s="89"/>
      <c r="CBR1443" s="89"/>
      <c r="CBS1443" s="89"/>
      <c r="CBT1443" s="89"/>
      <c r="CBU1443" s="89"/>
      <c r="CBV1443" s="89"/>
      <c r="CBW1443" s="89"/>
      <c r="CBX1443" s="89"/>
      <c r="CBY1443" s="89"/>
      <c r="CBZ1443" s="89"/>
      <c r="CCA1443" s="89"/>
      <c r="CCB1443" s="89"/>
      <c r="CCC1443" s="89"/>
      <c r="CCD1443" s="89"/>
      <c r="CCE1443" s="89"/>
      <c r="CCF1443" s="89"/>
      <c r="CCG1443" s="89"/>
      <c r="CCH1443" s="89"/>
      <c r="CCI1443" s="89"/>
      <c r="CCJ1443" s="89"/>
      <c r="CCK1443" s="89"/>
      <c r="CCL1443" s="89"/>
      <c r="CCM1443" s="89"/>
      <c r="CCN1443" s="89"/>
      <c r="CCO1443" s="89"/>
      <c r="CCP1443" s="89"/>
      <c r="CCQ1443" s="89"/>
      <c r="CCR1443" s="89"/>
      <c r="CCS1443" s="89"/>
      <c r="CCT1443" s="89"/>
      <c r="CCU1443" s="89"/>
      <c r="CCV1443" s="89"/>
      <c r="CCW1443" s="89"/>
      <c r="CCX1443" s="89"/>
      <c r="CCY1443" s="89"/>
      <c r="CCZ1443" s="89"/>
      <c r="CDA1443" s="89"/>
      <c r="CDB1443" s="89"/>
      <c r="CDC1443" s="89"/>
      <c r="CDD1443" s="89"/>
      <c r="CDE1443" s="89"/>
      <c r="CDF1443" s="89"/>
      <c r="CDG1443" s="89"/>
      <c r="CDH1443" s="89"/>
      <c r="CDI1443" s="89"/>
      <c r="CDJ1443" s="89"/>
      <c r="CDK1443" s="89"/>
      <c r="CDL1443" s="89"/>
      <c r="CDM1443" s="89"/>
      <c r="CDN1443" s="89"/>
      <c r="CDO1443" s="89"/>
      <c r="CDP1443" s="89"/>
      <c r="CDQ1443" s="89"/>
      <c r="CDR1443" s="89"/>
      <c r="CDS1443" s="89"/>
      <c r="CDT1443" s="89"/>
      <c r="CDU1443" s="89"/>
      <c r="CDV1443" s="89"/>
      <c r="CDW1443" s="89"/>
      <c r="CDX1443" s="89"/>
      <c r="CDY1443" s="89"/>
      <c r="CDZ1443" s="89"/>
      <c r="CEA1443" s="89"/>
      <c r="CEB1443" s="89"/>
      <c r="CEC1443" s="89"/>
      <c r="CED1443" s="89"/>
      <c r="CEE1443" s="89"/>
      <c r="CEF1443" s="89"/>
      <c r="CEG1443" s="89"/>
      <c r="CEH1443" s="89"/>
      <c r="CEI1443" s="89"/>
      <c r="CEJ1443" s="89"/>
      <c r="CEK1443" s="89"/>
      <c r="CEL1443" s="89"/>
      <c r="CEM1443" s="89"/>
      <c r="CEN1443" s="89"/>
      <c r="CEO1443" s="89"/>
      <c r="CEP1443" s="89"/>
      <c r="CEQ1443" s="89"/>
      <c r="CER1443" s="89"/>
      <c r="CES1443" s="89"/>
      <c r="CET1443" s="89"/>
      <c r="CEU1443" s="89"/>
      <c r="CEV1443" s="89"/>
      <c r="CEW1443" s="89"/>
      <c r="CEX1443" s="89"/>
      <c r="CEY1443" s="89"/>
      <c r="CEZ1443" s="89"/>
      <c r="CFA1443" s="89"/>
      <c r="CFB1443" s="89"/>
      <c r="CFC1443" s="89"/>
      <c r="CFD1443" s="89"/>
      <c r="CFE1443" s="89"/>
      <c r="CFF1443" s="89"/>
      <c r="CFG1443" s="89"/>
      <c r="CFH1443" s="89"/>
      <c r="CFI1443" s="89"/>
      <c r="CFJ1443" s="89"/>
      <c r="CFK1443" s="89"/>
      <c r="CFL1443" s="89"/>
      <c r="CFM1443" s="89"/>
      <c r="CFN1443" s="89"/>
      <c r="CFO1443" s="89"/>
      <c r="CFP1443" s="89"/>
      <c r="CFQ1443" s="89"/>
      <c r="CFR1443" s="89"/>
      <c r="CFS1443" s="89"/>
      <c r="CFT1443" s="89"/>
      <c r="CFU1443" s="89"/>
      <c r="CFV1443" s="89"/>
      <c r="CFW1443" s="89"/>
      <c r="CFX1443" s="89"/>
      <c r="CFY1443" s="89"/>
      <c r="CFZ1443" s="89"/>
      <c r="CGA1443" s="89"/>
      <c r="CGB1443" s="89"/>
      <c r="CGC1443" s="89"/>
      <c r="CGD1443" s="89"/>
      <c r="CGE1443" s="89"/>
      <c r="CGF1443" s="89"/>
      <c r="CGG1443" s="89"/>
      <c r="CGH1443" s="89"/>
      <c r="CGI1443" s="89"/>
      <c r="CGJ1443" s="89"/>
      <c r="CGK1443" s="89"/>
      <c r="CGL1443" s="89"/>
      <c r="CGM1443" s="89"/>
      <c r="CGN1443" s="89"/>
      <c r="CGO1443" s="89"/>
      <c r="CGP1443" s="89"/>
      <c r="CGQ1443" s="89"/>
      <c r="CGR1443" s="89"/>
      <c r="CGS1443" s="89"/>
      <c r="CGT1443" s="89"/>
      <c r="CGU1443" s="89"/>
      <c r="CGV1443" s="89"/>
      <c r="CGW1443" s="89"/>
      <c r="CGX1443" s="89"/>
      <c r="CGY1443" s="89"/>
      <c r="CGZ1443" s="89"/>
      <c r="CHA1443" s="89"/>
      <c r="CHB1443" s="89"/>
      <c r="CHC1443" s="89"/>
      <c r="CHD1443" s="89"/>
      <c r="CHE1443" s="89"/>
      <c r="CHF1443" s="89"/>
      <c r="CHG1443" s="89"/>
      <c r="CHH1443" s="89"/>
      <c r="CHI1443" s="89"/>
      <c r="CHJ1443" s="89"/>
      <c r="CHK1443" s="89"/>
      <c r="CHL1443" s="89"/>
      <c r="CHM1443" s="89"/>
      <c r="CHN1443" s="89"/>
      <c r="CHO1443" s="89"/>
      <c r="CHP1443" s="89"/>
      <c r="CHQ1443" s="89"/>
      <c r="CHR1443" s="89"/>
      <c r="CHS1443" s="89"/>
      <c r="CHT1443" s="89"/>
      <c r="CHU1443" s="89"/>
      <c r="CHV1443" s="89"/>
      <c r="CHW1443" s="89"/>
      <c r="CHX1443" s="89"/>
      <c r="CHY1443" s="89"/>
      <c r="CHZ1443" s="89"/>
      <c r="CIA1443" s="89"/>
      <c r="CIB1443" s="89"/>
      <c r="CIC1443" s="89"/>
      <c r="CID1443" s="89"/>
      <c r="CIE1443" s="89"/>
      <c r="CIF1443" s="89"/>
      <c r="CIG1443" s="89"/>
      <c r="CIH1443" s="89"/>
      <c r="CII1443" s="89"/>
      <c r="CIJ1443" s="89"/>
      <c r="CIK1443" s="89"/>
      <c r="CIL1443" s="89"/>
      <c r="CIM1443" s="89"/>
      <c r="CIN1443" s="89"/>
      <c r="CIO1443" s="89"/>
      <c r="CIP1443" s="89"/>
      <c r="CIQ1443" s="89"/>
      <c r="CIR1443" s="89"/>
      <c r="CIS1443" s="89"/>
      <c r="CIT1443" s="89"/>
      <c r="CIU1443" s="89"/>
      <c r="CIV1443" s="89"/>
      <c r="CIW1443" s="89"/>
      <c r="CIX1443" s="89"/>
      <c r="CIY1443" s="89"/>
      <c r="CIZ1443" s="89"/>
      <c r="CJA1443" s="89"/>
      <c r="CJB1443" s="89"/>
      <c r="CJC1443" s="89"/>
      <c r="CJD1443" s="89"/>
      <c r="CJE1443" s="89"/>
      <c r="CJF1443" s="89"/>
      <c r="CJG1443" s="89"/>
      <c r="CJH1443" s="89"/>
      <c r="CJI1443" s="89"/>
      <c r="CJJ1443" s="89"/>
      <c r="CJK1443" s="89"/>
      <c r="CJL1443" s="89"/>
      <c r="CJM1443" s="89"/>
      <c r="CJN1443" s="89"/>
      <c r="CJO1443" s="89"/>
      <c r="CJP1443" s="89"/>
      <c r="CJQ1443" s="89"/>
      <c r="CJR1443" s="89"/>
      <c r="CJS1443" s="89"/>
      <c r="CJT1443" s="89"/>
      <c r="CJU1443" s="89"/>
      <c r="CJV1443" s="89"/>
      <c r="CJW1443" s="89"/>
      <c r="CJX1443" s="89"/>
      <c r="CJY1443" s="89"/>
      <c r="CJZ1443" s="89"/>
      <c r="CKA1443" s="89"/>
      <c r="CKB1443" s="89"/>
      <c r="CKC1443" s="89"/>
      <c r="CKD1443" s="89"/>
      <c r="CKE1443" s="89"/>
      <c r="CKF1443" s="89"/>
      <c r="CKG1443" s="89"/>
      <c r="CKH1443" s="89"/>
      <c r="CKI1443" s="89"/>
      <c r="CKJ1443" s="89"/>
      <c r="CKK1443" s="89"/>
      <c r="CKL1443" s="89"/>
      <c r="CKM1443" s="89"/>
      <c r="CKN1443" s="89"/>
      <c r="CKO1443" s="89"/>
      <c r="CKP1443" s="89"/>
      <c r="CKQ1443" s="89"/>
      <c r="CKR1443" s="89"/>
      <c r="CKS1443" s="89"/>
      <c r="CKT1443" s="89"/>
      <c r="CKU1443" s="89"/>
      <c r="CKV1443" s="89"/>
      <c r="CKW1443" s="89"/>
      <c r="CKX1443" s="89"/>
      <c r="CKY1443" s="89"/>
      <c r="CKZ1443" s="89"/>
      <c r="CLA1443" s="89"/>
      <c r="CLB1443" s="89"/>
      <c r="CLC1443" s="89"/>
      <c r="CLD1443" s="89"/>
      <c r="CLE1443" s="89"/>
      <c r="CLF1443" s="89"/>
      <c r="CLG1443" s="89"/>
      <c r="CLH1443" s="89"/>
      <c r="CLI1443" s="89"/>
      <c r="CLJ1443" s="89"/>
      <c r="CLK1443" s="89"/>
      <c r="CLL1443" s="89"/>
      <c r="CLM1443" s="89"/>
      <c r="CLN1443" s="89"/>
      <c r="CLO1443" s="89"/>
      <c r="CLP1443" s="89"/>
      <c r="CLQ1443" s="89"/>
      <c r="CLR1443" s="89"/>
      <c r="CLS1443" s="89"/>
      <c r="CLT1443" s="89"/>
      <c r="CLU1443" s="89"/>
      <c r="CLV1443" s="89"/>
      <c r="CLW1443" s="89"/>
      <c r="CLX1443" s="89"/>
      <c r="CLY1443" s="89"/>
      <c r="CLZ1443" s="89"/>
      <c r="CMA1443" s="89"/>
      <c r="CMB1443" s="89"/>
      <c r="CMC1443" s="89"/>
      <c r="CMD1443" s="89"/>
      <c r="CME1443" s="89"/>
      <c r="CMF1443" s="89"/>
      <c r="CMG1443" s="89"/>
      <c r="CMH1443" s="89"/>
      <c r="CMI1443" s="89"/>
      <c r="CMJ1443" s="89"/>
      <c r="CMK1443" s="89"/>
      <c r="CML1443" s="89"/>
      <c r="CMM1443" s="89"/>
      <c r="CMN1443" s="89"/>
      <c r="CMO1443" s="89"/>
      <c r="CMP1443" s="89"/>
      <c r="CMQ1443" s="89"/>
      <c r="CMR1443" s="89"/>
      <c r="CMS1443" s="89"/>
      <c r="CMT1443" s="89"/>
      <c r="CMU1443" s="89"/>
      <c r="CMV1443" s="89"/>
      <c r="CMW1443" s="89"/>
      <c r="CMX1443" s="89"/>
      <c r="CMY1443" s="89"/>
      <c r="CMZ1443" s="89"/>
      <c r="CNA1443" s="89"/>
      <c r="CNB1443" s="89"/>
      <c r="CNC1443" s="89"/>
      <c r="CND1443" s="89"/>
      <c r="CNE1443" s="89"/>
      <c r="CNF1443" s="89"/>
      <c r="CNG1443" s="89"/>
      <c r="CNH1443" s="89"/>
      <c r="CNI1443" s="89"/>
      <c r="CNJ1443" s="89"/>
      <c r="CNK1443" s="89"/>
      <c r="CNL1443" s="89"/>
      <c r="CNM1443" s="89"/>
      <c r="CNN1443" s="89"/>
      <c r="CNO1443" s="89"/>
      <c r="CNP1443" s="89"/>
      <c r="CNQ1443" s="89"/>
      <c r="CNR1443" s="89"/>
      <c r="CNS1443" s="89"/>
      <c r="CNT1443" s="89"/>
      <c r="CNU1443" s="89"/>
      <c r="CNV1443" s="89"/>
      <c r="CNW1443" s="89"/>
      <c r="CNX1443" s="89"/>
      <c r="CNY1443" s="89"/>
      <c r="CNZ1443" s="89"/>
      <c r="COA1443" s="89"/>
      <c r="COB1443" s="89"/>
      <c r="COC1443" s="89"/>
      <c r="COD1443" s="89"/>
      <c r="COE1443" s="89"/>
      <c r="COF1443" s="89"/>
      <c r="COG1443" s="89"/>
      <c r="COH1443" s="89"/>
      <c r="COI1443" s="89"/>
      <c r="COJ1443" s="89"/>
      <c r="COK1443" s="89"/>
      <c r="COL1443" s="89"/>
      <c r="COM1443" s="89"/>
      <c r="CON1443" s="89"/>
      <c r="COO1443" s="89"/>
      <c r="COP1443" s="89"/>
      <c r="COQ1443" s="89"/>
      <c r="COR1443" s="89"/>
      <c r="COS1443" s="89"/>
      <c r="COT1443" s="89"/>
      <c r="COU1443" s="89"/>
      <c r="COV1443" s="89"/>
      <c r="COW1443" s="89"/>
      <c r="COX1443" s="89"/>
      <c r="COY1443" s="89"/>
      <c r="COZ1443" s="89"/>
      <c r="CPA1443" s="89"/>
      <c r="CPB1443" s="89"/>
      <c r="CPC1443" s="89"/>
      <c r="CPD1443" s="89"/>
      <c r="CPE1443" s="89"/>
      <c r="CPF1443" s="89"/>
      <c r="CPG1443" s="89"/>
      <c r="CPH1443" s="89"/>
      <c r="CPI1443" s="89"/>
      <c r="CPJ1443" s="89"/>
      <c r="CPK1443" s="89"/>
      <c r="CPL1443" s="89"/>
      <c r="CPM1443" s="89"/>
      <c r="CPN1443" s="89"/>
      <c r="CPO1443" s="89"/>
      <c r="CPP1443" s="89"/>
      <c r="CPQ1443" s="89"/>
      <c r="CPR1443" s="89"/>
      <c r="CPS1443" s="89"/>
      <c r="CPT1443" s="89"/>
      <c r="CPU1443" s="89"/>
      <c r="CPV1443" s="89"/>
      <c r="CPW1443" s="89"/>
      <c r="CPX1443" s="89"/>
      <c r="CPY1443" s="89"/>
      <c r="CPZ1443" s="89"/>
      <c r="CQA1443" s="89"/>
      <c r="CQB1443" s="89"/>
      <c r="CQC1443" s="89"/>
      <c r="CQD1443" s="89"/>
      <c r="CQE1443" s="89"/>
      <c r="CQF1443" s="89"/>
      <c r="CQG1443" s="89"/>
      <c r="CQH1443" s="89"/>
      <c r="CQI1443" s="89"/>
      <c r="CQJ1443" s="89"/>
      <c r="CQK1443" s="89"/>
      <c r="CQL1443" s="89"/>
      <c r="CQM1443" s="89"/>
      <c r="CQN1443" s="89"/>
      <c r="CQO1443" s="89"/>
      <c r="CQP1443" s="89"/>
      <c r="CQQ1443" s="89"/>
      <c r="CQR1443" s="89"/>
      <c r="CQS1443" s="89"/>
      <c r="CQT1443" s="89"/>
      <c r="CQU1443" s="89"/>
      <c r="CQV1443" s="89"/>
      <c r="CQW1443" s="89"/>
      <c r="CQX1443" s="89"/>
      <c r="CQY1443" s="89"/>
      <c r="CQZ1443" s="89"/>
      <c r="CRA1443" s="89"/>
      <c r="CRB1443" s="89"/>
      <c r="CRC1443" s="89"/>
      <c r="CRD1443" s="89"/>
      <c r="CRE1443" s="89"/>
      <c r="CRF1443" s="89"/>
      <c r="CRG1443" s="89"/>
      <c r="CRH1443" s="89"/>
      <c r="CRI1443" s="89"/>
      <c r="CRJ1443" s="89"/>
      <c r="CRK1443" s="89"/>
      <c r="CRL1443" s="89"/>
      <c r="CRM1443" s="89"/>
      <c r="CRN1443" s="89"/>
      <c r="CRO1443" s="89"/>
      <c r="CRP1443" s="89"/>
      <c r="CRQ1443" s="89"/>
      <c r="CRR1443" s="89"/>
      <c r="CRS1443" s="89"/>
      <c r="CRT1443" s="89"/>
      <c r="CRU1443" s="89"/>
      <c r="CRV1443" s="89"/>
      <c r="CRW1443" s="89"/>
      <c r="CRX1443" s="89"/>
      <c r="CRY1443" s="89"/>
      <c r="CRZ1443" s="89"/>
      <c r="CSA1443" s="89"/>
      <c r="CSB1443" s="89"/>
      <c r="CSC1443" s="89"/>
      <c r="CSD1443" s="89"/>
      <c r="CSE1443" s="89"/>
      <c r="CSF1443" s="89"/>
      <c r="CSG1443" s="89"/>
      <c r="CSH1443" s="89"/>
      <c r="CSI1443" s="89"/>
      <c r="CSJ1443" s="89"/>
      <c r="CSK1443" s="89"/>
      <c r="CSL1443" s="89"/>
      <c r="CSM1443" s="89"/>
      <c r="CSN1443" s="89"/>
      <c r="CSO1443" s="89"/>
      <c r="CSP1443" s="89"/>
      <c r="CSQ1443" s="89"/>
      <c r="CSR1443" s="89"/>
      <c r="CSS1443" s="89"/>
      <c r="CST1443" s="89"/>
      <c r="CSU1443" s="89"/>
      <c r="CSV1443" s="89"/>
      <c r="CSW1443" s="89"/>
      <c r="CSX1443" s="89"/>
      <c r="CSY1443" s="89"/>
      <c r="CSZ1443" s="89"/>
      <c r="CTA1443" s="89"/>
      <c r="CTB1443" s="89"/>
      <c r="CTC1443" s="89"/>
      <c r="CTD1443" s="89"/>
      <c r="CTE1443" s="89"/>
      <c r="CTF1443" s="89"/>
      <c r="CTG1443" s="89"/>
      <c r="CTH1443" s="89"/>
      <c r="CTI1443" s="89"/>
      <c r="CTJ1443" s="89"/>
      <c r="CTK1443" s="89"/>
      <c r="CTL1443" s="89"/>
      <c r="CTM1443" s="89"/>
      <c r="CTN1443" s="89"/>
      <c r="CTO1443" s="89"/>
      <c r="CTP1443" s="89"/>
      <c r="CTQ1443" s="89"/>
      <c r="CTR1443" s="89"/>
      <c r="CTS1443" s="89"/>
      <c r="CTT1443" s="89"/>
      <c r="CTU1443" s="89"/>
      <c r="CTV1443" s="89"/>
      <c r="CTW1443" s="89"/>
      <c r="CTX1443" s="89"/>
      <c r="CTY1443" s="89"/>
      <c r="CTZ1443" s="89"/>
      <c r="CUA1443" s="89"/>
      <c r="CUB1443" s="89"/>
      <c r="CUC1443" s="89"/>
      <c r="CUD1443" s="89"/>
      <c r="CUE1443" s="89"/>
      <c r="CUF1443" s="89"/>
      <c r="CUG1443" s="89"/>
      <c r="CUH1443" s="89"/>
      <c r="CUI1443" s="89"/>
      <c r="CUJ1443" s="89"/>
      <c r="CUK1443" s="89"/>
      <c r="CUL1443" s="89"/>
      <c r="CUM1443" s="89"/>
      <c r="CUN1443" s="89"/>
      <c r="CUO1443" s="89"/>
      <c r="CUP1443" s="89"/>
      <c r="CUQ1443" s="89"/>
      <c r="CUR1443" s="89"/>
      <c r="CUS1443" s="89"/>
      <c r="CUT1443" s="89"/>
      <c r="CUU1443" s="89"/>
      <c r="CUV1443" s="89"/>
      <c r="CUW1443" s="89"/>
      <c r="CUX1443" s="89"/>
      <c r="CUY1443" s="89"/>
      <c r="CUZ1443" s="89"/>
      <c r="CVA1443" s="89"/>
      <c r="CVB1443" s="89"/>
      <c r="CVC1443" s="89"/>
      <c r="CVD1443" s="89"/>
      <c r="CVE1443" s="89"/>
      <c r="CVF1443" s="89"/>
      <c r="CVG1443" s="89"/>
      <c r="CVH1443" s="89"/>
      <c r="CVI1443" s="89"/>
      <c r="CVJ1443" s="89"/>
      <c r="CVK1443" s="89"/>
      <c r="CVL1443" s="89"/>
      <c r="CVM1443" s="89"/>
      <c r="CVN1443" s="89"/>
      <c r="CVO1443" s="89"/>
      <c r="CVP1443" s="89"/>
      <c r="CVQ1443" s="89"/>
      <c r="CVR1443" s="89"/>
      <c r="CVS1443" s="89"/>
      <c r="CVT1443" s="89"/>
      <c r="CVU1443" s="89"/>
      <c r="CVV1443" s="89"/>
      <c r="CVW1443" s="89"/>
      <c r="CVX1443" s="89"/>
      <c r="CVY1443" s="89"/>
      <c r="CVZ1443" s="89"/>
      <c r="CWA1443" s="89"/>
      <c r="CWB1443" s="89"/>
      <c r="CWC1443" s="89"/>
      <c r="CWD1443" s="89"/>
      <c r="CWE1443" s="89"/>
      <c r="CWF1443" s="89"/>
      <c r="CWG1443" s="89"/>
      <c r="CWH1443" s="89"/>
      <c r="CWI1443" s="89"/>
      <c r="CWJ1443" s="89"/>
      <c r="CWK1443" s="89"/>
      <c r="CWL1443" s="89"/>
      <c r="CWM1443" s="89"/>
      <c r="CWN1443" s="89"/>
      <c r="CWO1443" s="89"/>
      <c r="CWP1443" s="89"/>
      <c r="CWQ1443" s="89"/>
      <c r="CWR1443" s="89"/>
      <c r="CWS1443" s="89"/>
      <c r="CWT1443" s="89"/>
      <c r="CWU1443" s="89"/>
      <c r="CWV1443" s="89"/>
      <c r="CWW1443" s="89"/>
      <c r="CWX1443" s="89"/>
      <c r="CWY1443" s="89"/>
      <c r="CWZ1443" s="89"/>
      <c r="CXA1443" s="89"/>
      <c r="CXB1443" s="89"/>
      <c r="CXC1443" s="89"/>
      <c r="CXD1443" s="89"/>
      <c r="CXE1443" s="89"/>
      <c r="CXF1443" s="89"/>
      <c r="CXG1443" s="89"/>
      <c r="CXH1443" s="89"/>
      <c r="CXI1443" s="89"/>
      <c r="CXJ1443" s="89"/>
      <c r="CXK1443" s="89"/>
      <c r="CXL1443" s="89"/>
      <c r="CXM1443" s="89"/>
      <c r="CXN1443" s="89"/>
      <c r="CXO1443" s="89"/>
      <c r="CXP1443" s="89"/>
      <c r="CXQ1443" s="89"/>
      <c r="CXR1443" s="89"/>
      <c r="CXS1443" s="89"/>
      <c r="CXT1443" s="89"/>
      <c r="CXU1443" s="89"/>
      <c r="CXV1443" s="89"/>
      <c r="CXW1443" s="89"/>
      <c r="CXX1443" s="89"/>
      <c r="CXY1443" s="89"/>
      <c r="CXZ1443" s="89"/>
      <c r="CYA1443" s="89"/>
      <c r="CYB1443" s="89"/>
      <c r="CYC1443" s="89"/>
      <c r="CYD1443" s="89"/>
      <c r="CYE1443" s="89"/>
      <c r="CYF1443" s="89"/>
      <c r="CYG1443" s="89"/>
      <c r="CYH1443" s="89"/>
      <c r="CYI1443" s="89"/>
      <c r="CYJ1443" s="89"/>
      <c r="CYK1443" s="89"/>
      <c r="CYL1443" s="89"/>
      <c r="CYM1443" s="89"/>
      <c r="CYN1443" s="89"/>
      <c r="CYO1443" s="89"/>
      <c r="CYP1443" s="89"/>
      <c r="CYQ1443" s="89"/>
      <c r="CYR1443" s="89"/>
      <c r="CYS1443" s="89"/>
      <c r="CYT1443" s="89"/>
      <c r="CYU1443" s="89"/>
      <c r="CYV1443" s="89"/>
      <c r="CYW1443" s="89"/>
      <c r="CYX1443" s="89"/>
      <c r="CYY1443" s="89"/>
      <c r="CYZ1443" s="89"/>
      <c r="CZA1443" s="89"/>
      <c r="CZB1443" s="89"/>
      <c r="CZC1443" s="89"/>
      <c r="CZD1443" s="89"/>
      <c r="CZE1443" s="89"/>
      <c r="CZF1443" s="89"/>
      <c r="CZG1443" s="89"/>
      <c r="CZH1443" s="89"/>
      <c r="CZI1443" s="89"/>
      <c r="CZJ1443" s="89"/>
      <c r="CZK1443" s="89"/>
      <c r="CZL1443" s="89"/>
      <c r="CZM1443" s="89"/>
      <c r="CZN1443" s="89"/>
      <c r="CZO1443" s="89"/>
      <c r="CZP1443" s="89"/>
      <c r="CZQ1443" s="89"/>
      <c r="CZR1443" s="89"/>
      <c r="CZS1443" s="89"/>
      <c r="CZT1443" s="89"/>
      <c r="CZU1443" s="89"/>
      <c r="CZV1443" s="89"/>
      <c r="CZW1443" s="89"/>
      <c r="CZX1443" s="89"/>
      <c r="CZY1443" s="89"/>
      <c r="CZZ1443" s="89"/>
      <c r="DAA1443" s="89"/>
      <c r="DAB1443" s="89"/>
      <c r="DAC1443" s="89"/>
      <c r="DAD1443" s="89"/>
      <c r="DAE1443" s="89"/>
      <c r="DAF1443" s="89"/>
      <c r="DAG1443" s="89"/>
      <c r="DAH1443" s="89"/>
      <c r="DAI1443" s="89"/>
      <c r="DAJ1443" s="89"/>
      <c r="DAK1443" s="89"/>
      <c r="DAL1443" s="89"/>
      <c r="DAM1443" s="89"/>
      <c r="DAN1443" s="89"/>
      <c r="DAO1443" s="89"/>
      <c r="DAP1443" s="89"/>
      <c r="DAQ1443" s="89"/>
      <c r="DAR1443" s="89"/>
      <c r="DAS1443" s="89"/>
      <c r="DAT1443" s="89"/>
      <c r="DAU1443" s="89"/>
      <c r="DAV1443" s="89"/>
      <c r="DAW1443" s="89"/>
      <c r="DAX1443" s="89"/>
      <c r="DAY1443" s="89"/>
      <c r="DAZ1443" s="89"/>
      <c r="DBA1443" s="89"/>
      <c r="DBB1443" s="89"/>
      <c r="DBC1443" s="89"/>
      <c r="DBD1443" s="89"/>
      <c r="DBE1443" s="89"/>
      <c r="DBF1443" s="89"/>
      <c r="DBG1443" s="89"/>
      <c r="DBH1443" s="89"/>
      <c r="DBI1443" s="89"/>
      <c r="DBJ1443" s="89"/>
      <c r="DBK1443" s="89"/>
      <c r="DBL1443" s="89"/>
      <c r="DBM1443" s="89"/>
      <c r="DBN1443" s="89"/>
      <c r="DBO1443" s="89"/>
      <c r="DBP1443" s="89"/>
      <c r="DBQ1443" s="89"/>
      <c r="DBR1443" s="89"/>
      <c r="DBS1443" s="89"/>
      <c r="DBT1443" s="89"/>
      <c r="DBU1443" s="89"/>
      <c r="DBV1443" s="89"/>
      <c r="DBW1443" s="89"/>
      <c r="DBX1443" s="89"/>
      <c r="DBY1443" s="89"/>
      <c r="DBZ1443" s="89"/>
      <c r="DCA1443" s="89"/>
      <c r="DCB1443" s="89"/>
      <c r="DCC1443" s="89"/>
      <c r="DCD1443" s="89"/>
      <c r="DCE1443" s="89"/>
      <c r="DCF1443" s="89"/>
      <c r="DCG1443" s="89"/>
      <c r="DCH1443" s="89"/>
      <c r="DCI1443" s="89"/>
      <c r="DCJ1443" s="89"/>
      <c r="DCK1443" s="89"/>
      <c r="DCL1443" s="89"/>
      <c r="DCM1443" s="89"/>
      <c r="DCN1443" s="89"/>
      <c r="DCO1443" s="89"/>
      <c r="DCP1443" s="89"/>
      <c r="DCQ1443" s="89"/>
      <c r="DCR1443" s="89"/>
      <c r="DCS1443" s="89"/>
      <c r="DCT1443" s="89"/>
      <c r="DCU1443" s="89"/>
      <c r="DCV1443" s="89"/>
      <c r="DCW1443" s="89"/>
      <c r="DCX1443" s="89"/>
      <c r="DCY1443" s="89"/>
      <c r="DCZ1443" s="89"/>
      <c r="DDA1443" s="89"/>
      <c r="DDB1443" s="89"/>
      <c r="DDC1443" s="89"/>
      <c r="DDD1443" s="89"/>
      <c r="DDE1443" s="89"/>
      <c r="DDF1443" s="89"/>
      <c r="DDG1443" s="89"/>
      <c r="DDH1443" s="89"/>
      <c r="DDI1443" s="89"/>
      <c r="DDJ1443" s="89"/>
      <c r="DDK1443" s="89"/>
      <c r="DDL1443" s="89"/>
      <c r="DDM1443" s="89"/>
      <c r="DDN1443" s="89"/>
      <c r="DDO1443" s="89"/>
      <c r="DDP1443" s="89"/>
      <c r="DDQ1443" s="89"/>
      <c r="DDR1443" s="89"/>
      <c r="DDS1443" s="89"/>
      <c r="DDT1443" s="89"/>
      <c r="DDU1443" s="89"/>
      <c r="DDV1443" s="89"/>
      <c r="DDW1443" s="89"/>
      <c r="DDX1443" s="89"/>
      <c r="DDY1443" s="89"/>
      <c r="DDZ1443" s="89"/>
      <c r="DEA1443" s="89"/>
      <c r="DEB1443" s="89"/>
      <c r="DEC1443" s="89"/>
      <c r="DED1443" s="89"/>
      <c r="DEE1443" s="89"/>
      <c r="DEF1443" s="89"/>
      <c r="DEG1443" s="89"/>
      <c r="DEH1443" s="89"/>
      <c r="DEI1443" s="89"/>
      <c r="DEJ1443" s="89"/>
      <c r="DEK1443" s="89"/>
      <c r="DEL1443" s="89"/>
      <c r="DEM1443" s="89"/>
      <c r="DEN1443" s="89"/>
      <c r="DEO1443" s="89"/>
      <c r="DEP1443" s="89"/>
      <c r="DEQ1443" s="89"/>
      <c r="DER1443" s="89"/>
      <c r="DES1443" s="89"/>
      <c r="DET1443" s="89"/>
      <c r="DEU1443" s="89"/>
      <c r="DEV1443" s="89"/>
      <c r="DEW1443" s="89"/>
      <c r="DEX1443" s="89"/>
      <c r="DEY1443" s="89"/>
      <c r="DEZ1443" s="89"/>
      <c r="DFA1443" s="89"/>
      <c r="DFB1443" s="89"/>
      <c r="DFC1443" s="89"/>
      <c r="DFD1443" s="89"/>
      <c r="DFE1443" s="89"/>
      <c r="DFF1443" s="89"/>
      <c r="DFG1443" s="89"/>
      <c r="DFH1443" s="89"/>
      <c r="DFI1443" s="89"/>
      <c r="DFJ1443" s="89"/>
      <c r="DFK1443" s="89"/>
      <c r="DFL1443" s="89"/>
      <c r="DFM1443" s="89"/>
      <c r="DFN1443" s="89"/>
      <c r="DFO1443" s="89"/>
      <c r="DFP1443" s="89"/>
      <c r="DFQ1443" s="89"/>
      <c r="DFR1443" s="89"/>
      <c r="DFS1443" s="89"/>
      <c r="DFT1443" s="89"/>
      <c r="DFU1443" s="89"/>
      <c r="DFV1443" s="89"/>
      <c r="DFW1443" s="89"/>
      <c r="DFX1443" s="89"/>
      <c r="DFY1443" s="89"/>
      <c r="DFZ1443" s="89"/>
      <c r="DGA1443" s="89"/>
      <c r="DGB1443" s="89"/>
      <c r="DGC1443" s="89"/>
      <c r="DGD1443" s="89"/>
      <c r="DGE1443" s="89"/>
      <c r="DGF1443" s="89"/>
      <c r="DGG1443" s="89"/>
      <c r="DGH1443" s="89"/>
      <c r="DGI1443" s="89"/>
      <c r="DGJ1443" s="89"/>
      <c r="DGK1443" s="89"/>
      <c r="DGL1443" s="89"/>
      <c r="DGM1443" s="89"/>
      <c r="DGN1443" s="89"/>
      <c r="DGO1443" s="89"/>
      <c r="DGP1443" s="89"/>
      <c r="DGQ1443" s="89"/>
      <c r="DGR1443" s="89"/>
      <c r="DGS1443" s="89"/>
      <c r="DGT1443" s="89"/>
      <c r="DGU1443" s="89"/>
      <c r="DGV1443" s="89"/>
      <c r="DGW1443" s="89"/>
      <c r="DGX1443" s="89"/>
      <c r="DGY1443" s="89"/>
      <c r="DGZ1443" s="89"/>
      <c r="DHA1443" s="89"/>
      <c r="DHB1443" s="89"/>
      <c r="DHC1443" s="89"/>
      <c r="DHD1443" s="89"/>
      <c r="DHE1443" s="89"/>
      <c r="DHF1443" s="89"/>
      <c r="DHG1443" s="89"/>
      <c r="DHH1443" s="89"/>
      <c r="DHI1443" s="89"/>
      <c r="DHJ1443" s="89"/>
      <c r="DHK1443" s="89"/>
      <c r="DHL1443" s="89"/>
      <c r="DHM1443" s="89"/>
      <c r="DHN1443" s="89"/>
      <c r="DHO1443" s="89"/>
      <c r="DHP1443" s="89"/>
      <c r="DHQ1443" s="89"/>
      <c r="DHR1443" s="89"/>
      <c r="DHS1443" s="89"/>
      <c r="DHT1443" s="89"/>
      <c r="DHU1443" s="89"/>
      <c r="DHV1443" s="89"/>
      <c r="DHW1443" s="89"/>
      <c r="DHX1443" s="89"/>
      <c r="DHY1443" s="89"/>
      <c r="DHZ1443" s="89"/>
      <c r="DIA1443" s="89"/>
      <c r="DIB1443" s="89"/>
      <c r="DIC1443" s="89"/>
      <c r="DID1443" s="89"/>
      <c r="DIE1443" s="89"/>
      <c r="DIF1443" s="89"/>
      <c r="DIG1443" s="89"/>
      <c r="DIH1443" s="89"/>
      <c r="DII1443" s="89"/>
      <c r="DIJ1443" s="89"/>
      <c r="DIK1443" s="89"/>
      <c r="DIL1443" s="89"/>
      <c r="DIM1443" s="89"/>
      <c r="DIN1443" s="89"/>
      <c r="DIO1443" s="89"/>
      <c r="DIP1443" s="89"/>
      <c r="DIQ1443" s="89"/>
      <c r="DIR1443" s="89"/>
      <c r="DIS1443" s="89"/>
      <c r="DIT1443" s="89"/>
      <c r="DIU1443" s="89"/>
      <c r="DIV1443" s="89"/>
      <c r="DIW1443" s="89"/>
      <c r="DIX1443" s="89"/>
      <c r="DIY1443" s="89"/>
      <c r="DIZ1443" s="89"/>
      <c r="DJA1443" s="89"/>
      <c r="DJB1443" s="89"/>
      <c r="DJC1443" s="89"/>
      <c r="DJD1443" s="89"/>
      <c r="DJE1443" s="89"/>
      <c r="DJF1443" s="89"/>
      <c r="DJG1443" s="89"/>
      <c r="DJH1443" s="89"/>
      <c r="DJI1443" s="89"/>
      <c r="DJJ1443" s="89"/>
      <c r="DJK1443" s="89"/>
      <c r="DJL1443" s="89"/>
      <c r="DJM1443" s="89"/>
      <c r="DJN1443" s="89"/>
      <c r="DJO1443" s="89"/>
      <c r="DJP1443" s="89"/>
      <c r="DJQ1443" s="89"/>
      <c r="DJR1443" s="89"/>
      <c r="DJS1443" s="89"/>
      <c r="DJT1443" s="89"/>
      <c r="DJU1443" s="89"/>
      <c r="DJV1443" s="89"/>
      <c r="DJW1443" s="89"/>
      <c r="DJX1443" s="89"/>
      <c r="DJY1443" s="89"/>
      <c r="DJZ1443" s="89"/>
      <c r="DKA1443" s="89"/>
      <c r="DKB1443" s="89"/>
      <c r="DKC1443" s="89"/>
      <c r="DKD1443" s="89"/>
      <c r="DKE1443" s="89"/>
      <c r="DKF1443" s="89"/>
      <c r="DKG1443" s="89"/>
      <c r="DKH1443" s="89"/>
      <c r="DKI1443" s="89"/>
      <c r="DKJ1443" s="89"/>
      <c r="DKK1443" s="89"/>
      <c r="DKL1443" s="89"/>
      <c r="DKM1443" s="89"/>
      <c r="DKN1443" s="89"/>
      <c r="DKO1443" s="89"/>
      <c r="DKP1443" s="89"/>
      <c r="DKQ1443" s="89"/>
      <c r="DKR1443" s="89"/>
      <c r="DKS1443" s="89"/>
      <c r="DKT1443" s="89"/>
      <c r="DKU1443" s="89"/>
      <c r="DKV1443" s="89"/>
      <c r="DKW1443" s="89"/>
      <c r="DKX1443" s="89"/>
      <c r="DKY1443" s="89"/>
      <c r="DKZ1443" s="89"/>
      <c r="DLA1443" s="89"/>
      <c r="DLB1443" s="89"/>
      <c r="DLC1443" s="89"/>
      <c r="DLD1443" s="89"/>
      <c r="DLE1443" s="89"/>
      <c r="DLF1443" s="89"/>
      <c r="DLG1443" s="89"/>
      <c r="DLH1443" s="89"/>
      <c r="DLI1443" s="89"/>
      <c r="DLJ1443" s="89"/>
      <c r="DLK1443" s="89"/>
      <c r="DLL1443" s="89"/>
      <c r="DLM1443" s="89"/>
      <c r="DLN1443" s="89"/>
      <c r="DLO1443" s="89"/>
      <c r="DLP1443" s="89"/>
      <c r="DLQ1443" s="89"/>
      <c r="DLR1443" s="89"/>
      <c r="DLS1443" s="89"/>
      <c r="DLT1443" s="89"/>
      <c r="DLU1443" s="89"/>
      <c r="DLV1443" s="89"/>
      <c r="DLW1443" s="89"/>
      <c r="DLX1443" s="89"/>
      <c r="DLY1443" s="89"/>
      <c r="DLZ1443" s="89"/>
      <c r="DMA1443" s="89"/>
      <c r="DMB1443" s="89"/>
      <c r="DMC1443" s="89"/>
      <c r="DMD1443" s="89"/>
      <c r="DME1443" s="89"/>
      <c r="DMF1443" s="89"/>
      <c r="DMG1443" s="89"/>
      <c r="DMH1443" s="89"/>
      <c r="DMI1443" s="89"/>
      <c r="DMJ1443" s="89"/>
      <c r="DMK1443" s="89"/>
      <c r="DML1443" s="89"/>
      <c r="DMM1443" s="89"/>
      <c r="DMN1443" s="89"/>
      <c r="DMO1443" s="89"/>
      <c r="DMP1443" s="89"/>
      <c r="DMQ1443" s="89"/>
      <c r="DMR1443" s="89"/>
      <c r="DMS1443" s="89"/>
      <c r="DMT1443" s="89"/>
      <c r="DMU1443" s="89"/>
      <c r="DMV1443" s="89"/>
      <c r="DMW1443" s="89"/>
      <c r="DMX1443" s="89"/>
      <c r="DMY1443" s="89"/>
      <c r="DMZ1443" s="89"/>
      <c r="DNA1443" s="89"/>
      <c r="DNB1443" s="89"/>
      <c r="DNC1443" s="89"/>
      <c r="DND1443" s="89"/>
      <c r="DNE1443" s="89"/>
      <c r="DNF1443" s="89"/>
      <c r="DNG1443" s="89"/>
      <c r="DNH1443" s="89"/>
      <c r="DNI1443" s="89"/>
      <c r="DNJ1443" s="89"/>
      <c r="DNK1443" s="89"/>
      <c r="DNL1443" s="89"/>
      <c r="DNM1443" s="89"/>
      <c r="DNN1443" s="89"/>
      <c r="DNO1443" s="89"/>
      <c r="DNP1443" s="89"/>
      <c r="DNQ1443" s="89"/>
      <c r="DNR1443" s="89"/>
      <c r="DNS1443" s="89"/>
      <c r="DNT1443" s="89"/>
      <c r="DNU1443" s="89"/>
      <c r="DNV1443" s="89"/>
      <c r="DNW1443" s="89"/>
      <c r="DNX1443" s="89"/>
      <c r="DNY1443" s="89"/>
      <c r="DNZ1443" s="89"/>
      <c r="DOA1443" s="89"/>
      <c r="DOB1443" s="89"/>
      <c r="DOC1443" s="89"/>
      <c r="DOD1443" s="89"/>
      <c r="DOE1443" s="89"/>
      <c r="DOF1443" s="89"/>
      <c r="DOG1443" s="89"/>
      <c r="DOH1443" s="89"/>
      <c r="DOI1443" s="89"/>
      <c r="DOJ1443" s="89"/>
      <c r="DOK1443" s="89"/>
      <c r="DOL1443" s="89"/>
      <c r="DOM1443" s="89"/>
      <c r="DON1443" s="89"/>
      <c r="DOO1443" s="89"/>
      <c r="DOP1443" s="89"/>
      <c r="DOQ1443" s="89"/>
      <c r="DOR1443" s="89"/>
      <c r="DOS1443" s="89"/>
      <c r="DOT1443" s="89"/>
      <c r="DOU1443" s="89"/>
      <c r="DOV1443" s="89"/>
      <c r="DOW1443" s="89"/>
      <c r="DOX1443" s="89"/>
      <c r="DOY1443" s="89"/>
      <c r="DOZ1443" s="89"/>
      <c r="DPA1443" s="89"/>
      <c r="DPB1443" s="89"/>
      <c r="DPC1443" s="89"/>
      <c r="DPD1443" s="89"/>
      <c r="DPE1443" s="89"/>
      <c r="DPF1443" s="89"/>
      <c r="DPG1443" s="89"/>
      <c r="DPH1443" s="89"/>
      <c r="DPI1443" s="89"/>
      <c r="DPJ1443" s="89"/>
      <c r="DPK1443" s="89"/>
      <c r="DPL1443" s="89"/>
      <c r="DPM1443" s="89"/>
      <c r="DPN1443" s="89"/>
      <c r="DPO1443" s="89"/>
      <c r="DPP1443" s="89"/>
      <c r="DPQ1443" s="89"/>
      <c r="DPR1443" s="89"/>
      <c r="DPS1443" s="89"/>
      <c r="DPT1443" s="89"/>
      <c r="DPU1443" s="89"/>
      <c r="DPV1443" s="89"/>
      <c r="DPW1443" s="89"/>
      <c r="DPX1443" s="89"/>
      <c r="DPY1443" s="89"/>
      <c r="DPZ1443" s="89"/>
      <c r="DQA1443" s="89"/>
      <c r="DQB1443" s="89"/>
      <c r="DQC1443" s="89"/>
      <c r="DQD1443" s="89"/>
      <c r="DQE1443" s="89"/>
      <c r="DQF1443" s="89"/>
      <c r="DQG1443" s="89"/>
      <c r="DQH1443" s="89"/>
      <c r="DQI1443" s="89"/>
      <c r="DQJ1443" s="89"/>
      <c r="DQK1443" s="89"/>
      <c r="DQL1443" s="89"/>
      <c r="DQM1443" s="89"/>
      <c r="DQN1443" s="89"/>
      <c r="DQO1443" s="89"/>
      <c r="DQP1443" s="89"/>
      <c r="DQQ1443" s="89"/>
      <c r="DQR1443" s="89"/>
      <c r="DQS1443" s="89"/>
      <c r="DQT1443" s="89"/>
      <c r="DQU1443" s="89"/>
      <c r="DQV1443" s="89"/>
      <c r="DQW1443" s="89"/>
      <c r="DQX1443" s="89"/>
      <c r="DQY1443" s="89"/>
      <c r="DQZ1443" s="89"/>
      <c r="DRA1443" s="89"/>
      <c r="DRB1443" s="89"/>
      <c r="DRC1443" s="89"/>
      <c r="DRD1443" s="89"/>
      <c r="DRE1443" s="89"/>
      <c r="DRF1443" s="89"/>
      <c r="DRG1443" s="89"/>
      <c r="DRH1443" s="89"/>
      <c r="DRI1443" s="89"/>
      <c r="DRJ1443" s="89"/>
      <c r="DRK1443" s="89"/>
      <c r="DRL1443" s="89"/>
      <c r="DRM1443" s="89"/>
      <c r="DRN1443" s="89"/>
      <c r="DRO1443" s="89"/>
      <c r="DRP1443" s="89"/>
      <c r="DRQ1443" s="89"/>
      <c r="DRR1443" s="89"/>
      <c r="DRS1443" s="89"/>
      <c r="DRT1443" s="89"/>
      <c r="DRU1443" s="89"/>
      <c r="DRV1443" s="89"/>
      <c r="DRW1443" s="89"/>
      <c r="DRX1443" s="89"/>
      <c r="DRY1443" s="89"/>
      <c r="DRZ1443" s="89"/>
      <c r="DSA1443" s="89"/>
      <c r="DSB1443" s="89"/>
      <c r="DSC1443" s="89"/>
      <c r="DSD1443" s="89"/>
      <c r="DSE1443" s="89"/>
      <c r="DSF1443" s="89"/>
      <c r="DSG1443" s="89"/>
      <c r="DSH1443" s="89"/>
      <c r="DSI1443" s="89"/>
      <c r="DSJ1443" s="89"/>
      <c r="DSK1443" s="89"/>
      <c r="DSL1443" s="89"/>
      <c r="DSM1443" s="89"/>
      <c r="DSN1443" s="89"/>
      <c r="DSO1443" s="89"/>
      <c r="DSP1443" s="89"/>
      <c r="DSQ1443" s="89"/>
      <c r="DSR1443" s="89"/>
      <c r="DSS1443" s="89"/>
      <c r="DST1443" s="89"/>
      <c r="DSU1443" s="89"/>
      <c r="DSV1443" s="89"/>
      <c r="DSW1443" s="89"/>
      <c r="DSX1443" s="89"/>
      <c r="DSY1443" s="89"/>
      <c r="DSZ1443" s="89"/>
      <c r="DTA1443" s="89"/>
      <c r="DTB1443" s="89"/>
      <c r="DTC1443" s="89"/>
      <c r="DTD1443" s="89"/>
      <c r="DTE1443" s="89"/>
      <c r="DTF1443" s="89"/>
      <c r="DTG1443" s="89"/>
      <c r="DTH1443" s="89"/>
      <c r="DTI1443" s="89"/>
      <c r="DTJ1443" s="89"/>
      <c r="DTK1443" s="89"/>
      <c r="DTL1443" s="89"/>
      <c r="DTM1443" s="89"/>
      <c r="DTN1443" s="89"/>
      <c r="DTO1443" s="89"/>
      <c r="DTP1443" s="89"/>
      <c r="DTQ1443" s="89"/>
      <c r="DTR1443" s="89"/>
      <c r="DTS1443" s="89"/>
      <c r="DTT1443" s="89"/>
      <c r="DTU1443" s="89"/>
      <c r="DTV1443" s="89"/>
      <c r="DTW1443" s="89"/>
      <c r="DTX1443" s="89"/>
      <c r="DTY1443" s="89"/>
      <c r="DTZ1443" s="89"/>
      <c r="DUA1443" s="89"/>
      <c r="DUB1443" s="89"/>
      <c r="DUC1443" s="89"/>
      <c r="DUD1443" s="89"/>
      <c r="DUE1443" s="89"/>
      <c r="DUF1443" s="89"/>
      <c r="DUG1443" s="89"/>
      <c r="DUH1443" s="89"/>
      <c r="DUI1443" s="89"/>
      <c r="DUJ1443" s="89"/>
      <c r="DUK1443" s="89"/>
      <c r="DUL1443" s="89"/>
      <c r="DUM1443" s="89"/>
      <c r="DUN1443" s="89"/>
      <c r="DUO1443" s="89"/>
      <c r="DUP1443" s="89"/>
      <c r="DUQ1443" s="89"/>
      <c r="DUR1443" s="89"/>
      <c r="DUS1443" s="89"/>
      <c r="DUT1443" s="89"/>
      <c r="DUU1443" s="89"/>
      <c r="DUV1443" s="89"/>
      <c r="DUW1443" s="89"/>
      <c r="DUX1443" s="89"/>
      <c r="DUY1443" s="89"/>
      <c r="DUZ1443" s="89"/>
      <c r="DVA1443" s="89"/>
      <c r="DVB1443" s="89"/>
      <c r="DVC1443" s="89"/>
      <c r="DVD1443" s="89"/>
      <c r="DVE1443" s="89"/>
      <c r="DVF1443" s="89"/>
      <c r="DVG1443" s="89"/>
      <c r="DVH1443" s="89"/>
      <c r="DVI1443" s="89"/>
      <c r="DVJ1443" s="89"/>
      <c r="DVK1443" s="89"/>
      <c r="DVL1443" s="89"/>
      <c r="DVM1443" s="89"/>
      <c r="DVN1443" s="89"/>
      <c r="DVO1443" s="89"/>
      <c r="DVP1443" s="89"/>
      <c r="DVQ1443" s="89"/>
      <c r="DVR1443" s="89"/>
      <c r="DVS1443" s="89"/>
      <c r="DVT1443" s="89"/>
      <c r="DVU1443" s="89"/>
      <c r="DVV1443" s="89"/>
      <c r="DVW1443" s="89"/>
      <c r="DVX1443" s="89"/>
      <c r="DVY1443" s="89"/>
      <c r="DVZ1443" s="89"/>
      <c r="DWA1443" s="89"/>
      <c r="DWB1443" s="89"/>
      <c r="DWC1443" s="89"/>
      <c r="DWD1443" s="89"/>
      <c r="DWE1443" s="89"/>
      <c r="DWF1443" s="89"/>
      <c r="DWG1443" s="89"/>
      <c r="DWH1443" s="89"/>
      <c r="DWI1443" s="89"/>
      <c r="DWJ1443" s="89"/>
      <c r="DWK1443" s="89"/>
      <c r="DWL1443" s="89"/>
      <c r="DWM1443" s="89"/>
      <c r="DWN1443" s="89"/>
      <c r="DWO1443" s="89"/>
      <c r="DWP1443" s="89"/>
      <c r="DWQ1443" s="89"/>
      <c r="DWR1443" s="89"/>
      <c r="DWS1443" s="89"/>
      <c r="DWT1443" s="89"/>
      <c r="DWU1443" s="89"/>
      <c r="DWV1443" s="89"/>
      <c r="DWW1443" s="89"/>
      <c r="DWX1443" s="89"/>
      <c r="DWY1443" s="89"/>
      <c r="DWZ1443" s="89"/>
      <c r="DXA1443" s="89"/>
      <c r="DXB1443" s="89"/>
      <c r="DXC1443" s="89"/>
      <c r="DXD1443" s="89"/>
      <c r="DXE1443" s="89"/>
      <c r="DXF1443" s="89"/>
      <c r="DXG1443" s="89"/>
      <c r="DXH1443" s="89"/>
      <c r="DXI1443" s="89"/>
      <c r="DXJ1443" s="89"/>
      <c r="DXK1443" s="89"/>
      <c r="DXL1443" s="89"/>
      <c r="DXM1443" s="89"/>
      <c r="DXN1443" s="89"/>
      <c r="DXO1443" s="89"/>
      <c r="DXP1443" s="89"/>
      <c r="DXQ1443" s="89"/>
      <c r="DXR1443" s="89"/>
      <c r="DXS1443" s="89"/>
      <c r="DXT1443" s="89"/>
      <c r="DXU1443" s="89"/>
      <c r="DXV1443" s="89"/>
      <c r="DXW1443" s="89"/>
      <c r="DXX1443" s="89"/>
      <c r="DXY1443" s="89"/>
      <c r="DXZ1443" s="89"/>
      <c r="DYA1443" s="89"/>
      <c r="DYB1443" s="89"/>
      <c r="DYC1443" s="89"/>
      <c r="DYD1443" s="89"/>
      <c r="DYE1443" s="89"/>
      <c r="DYF1443" s="89"/>
      <c r="DYG1443" s="89"/>
      <c r="DYH1443" s="89"/>
      <c r="DYI1443" s="89"/>
      <c r="DYJ1443" s="89"/>
      <c r="DYK1443" s="89"/>
      <c r="DYL1443" s="89"/>
      <c r="DYM1443" s="89"/>
      <c r="DYN1443" s="89"/>
      <c r="DYO1443" s="89"/>
      <c r="DYP1443" s="89"/>
      <c r="DYQ1443" s="89"/>
      <c r="DYR1443" s="89"/>
      <c r="DYS1443" s="89"/>
      <c r="DYT1443" s="89"/>
      <c r="DYU1443" s="89"/>
      <c r="DYV1443" s="89"/>
      <c r="DYW1443" s="89"/>
      <c r="DYX1443" s="89"/>
      <c r="DYY1443" s="89"/>
      <c r="DYZ1443" s="89"/>
      <c r="DZA1443" s="89"/>
      <c r="DZB1443" s="89"/>
      <c r="DZC1443" s="89"/>
      <c r="DZD1443" s="89"/>
      <c r="DZE1443" s="89"/>
      <c r="DZF1443" s="89"/>
      <c r="DZG1443" s="89"/>
      <c r="DZH1443" s="89"/>
      <c r="DZI1443" s="89"/>
      <c r="DZJ1443" s="89"/>
      <c r="DZK1443" s="89"/>
      <c r="DZL1443" s="89"/>
      <c r="DZM1443" s="89"/>
      <c r="DZN1443" s="89"/>
      <c r="DZO1443" s="89"/>
      <c r="DZP1443" s="89"/>
      <c r="DZQ1443" s="89"/>
      <c r="DZR1443" s="89"/>
      <c r="DZS1443" s="89"/>
      <c r="DZT1443" s="89"/>
      <c r="DZU1443" s="89"/>
      <c r="DZV1443" s="89"/>
      <c r="DZW1443" s="89"/>
      <c r="DZX1443" s="89"/>
      <c r="DZY1443" s="89"/>
      <c r="DZZ1443" s="89"/>
      <c r="EAA1443" s="89"/>
      <c r="EAB1443" s="89"/>
      <c r="EAC1443" s="89"/>
      <c r="EAD1443" s="89"/>
      <c r="EAE1443" s="89"/>
      <c r="EAF1443" s="89"/>
      <c r="EAG1443" s="89"/>
      <c r="EAH1443" s="89"/>
      <c r="EAI1443" s="89"/>
      <c r="EAJ1443" s="89"/>
      <c r="EAK1443" s="89"/>
      <c r="EAL1443" s="89"/>
      <c r="EAM1443" s="89"/>
      <c r="EAN1443" s="89"/>
      <c r="EAO1443" s="89"/>
      <c r="EAP1443" s="89"/>
      <c r="EAQ1443" s="89"/>
      <c r="EAR1443" s="89"/>
      <c r="EAS1443" s="89"/>
      <c r="EAT1443" s="89"/>
      <c r="EAU1443" s="89"/>
      <c r="EAV1443" s="89"/>
      <c r="EAW1443" s="89"/>
      <c r="EAX1443" s="89"/>
      <c r="EAY1443" s="89"/>
      <c r="EAZ1443" s="89"/>
      <c r="EBA1443" s="89"/>
      <c r="EBB1443" s="89"/>
      <c r="EBC1443" s="89"/>
      <c r="EBD1443" s="89"/>
      <c r="EBE1443" s="89"/>
      <c r="EBF1443" s="89"/>
      <c r="EBG1443" s="89"/>
      <c r="EBH1443" s="89"/>
      <c r="EBI1443" s="89"/>
      <c r="EBJ1443" s="89"/>
      <c r="EBK1443" s="89"/>
      <c r="EBL1443" s="89"/>
      <c r="EBM1443" s="89"/>
      <c r="EBN1443" s="89"/>
      <c r="EBO1443" s="89"/>
      <c r="EBP1443" s="89"/>
      <c r="EBQ1443" s="89"/>
      <c r="EBR1443" s="89"/>
      <c r="EBS1443" s="89"/>
      <c r="EBT1443" s="89"/>
      <c r="EBU1443" s="89"/>
      <c r="EBV1443" s="89"/>
      <c r="EBW1443" s="89"/>
      <c r="EBX1443" s="89"/>
      <c r="EBY1443" s="89"/>
      <c r="EBZ1443" s="89"/>
      <c r="ECA1443" s="89"/>
      <c r="ECB1443" s="89"/>
      <c r="ECC1443" s="89"/>
      <c r="ECD1443" s="89"/>
      <c r="ECE1443" s="89"/>
      <c r="ECF1443" s="89"/>
      <c r="ECG1443" s="89"/>
      <c r="ECH1443" s="89"/>
      <c r="ECI1443" s="89"/>
      <c r="ECJ1443" s="89"/>
      <c r="ECK1443" s="89"/>
      <c r="ECL1443" s="89"/>
      <c r="ECM1443" s="89"/>
      <c r="ECN1443" s="89"/>
      <c r="ECO1443" s="89"/>
      <c r="ECP1443" s="89"/>
      <c r="ECQ1443" s="89"/>
      <c r="ECR1443" s="89"/>
      <c r="ECS1443" s="89"/>
      <c r="ECT1443" s="89"/>
      <c r="ECU1443" s="89"/>
      <c r="ECV1443" s="89"/>
      <c r="ECW1443" s="89"/>
      <c r="ECX1443" s="89"/>
      <c r="ECY1443" s="89"/>
      <c r="ECZ1443" s="89"/>
      <c r="EDA1443" s="89"/>
      <c r="EDB1443" s="89"/>
      <c r="EDC1443" s="89"/>
      <c r="EDD1443" s="89"/>
      <c r="EDE1443" s="89"/>
      <c r="EDF1443" s="89"/>
      <c r="EDG1443" s="89"/>
      <c r="EDH1443" s="89"/>
      <c r="EDI1443" s="89"/>
      <c r="EDJ1443" s="89"/>
      <c r="EDK1443" s="89"/>
      <c r="EDL1443" s="89"/>
      <c r="EDM1443" s="89"/>
      <c r="EDN1443" s="89"/>
      <c r="EDO1443" s="89"/>
      <c r="EDP1443" s="89"/>
      <c r="EDQ1443" s="89"/>
      <c r="EDR1443" s="89"/>
      <c r="EDS1443" s="89"/>
      <c r="EDT1443" s="89"/>
      <c r="EDU1443" s="89"/>
      <c r="EDV1443" s="89"/>
      <c r="EDW1443" s="89"/>
      <c r="EDX1443" s="89"/>
      <c r="EDY1443" s="89"/>
      <c r="EDZ1443" s="89"/>
      <c r="EEA1443" s="89"/>
      <c r="EEB1443" s="89"/>
      <c r="EEC1443" s="89"/>
      <c r="EED1443" s="89"/>
      <c r="EEE1443" s="89"/>
      <c r="EEF1443" s="89"/>
      <c r="EEG1443" s="89"/>
      <c r="EEH1443" s="89"/>
      <c r="EEI1443" s="89"/>
      <c r="EEJ1443" s="89"/>
      <c r="EEK1443" s="89"/>
      <c r="EEL1443" s="89"/>
      <c r="EEM1443" s="89"/>
      <c r="EEN1443" s="89"/>
      <c r="EEO1443" s="89"/>
      <c r="EEP1443" s="89"/>
      <c r="EEQ1443" s="89"/>
      <c r="EER1443" s="89"/>
      <c r="EES1443" s="89"/>
      <c r="EET1443" s="89"/>
      <c r="EEU1443" s="89"/>
      <c r="EEV1443" s="89"/>
      <c r="EEW1443" s="89"/>
      <c r="EEX1443" s="89"/>
      <c r="EEY1443" s="89"/>
      <c r="EEZ1443" s="89"/>
      <c r="EFA1443" s="89"/>
      <c r="EFB1443" s="89"/>
      <c r="EFC1443" s="89"/>
      <c r="EFD1443" s="89"/>
      <c r="EFE1443" s="89"/>
      <c r="EFF1443" s="89"/>
      <c r="EFG1443" s="89"/>
      <c r="EFH1443" s="89"/>
      <c r="EFI1443" s="89"/>
      <c r="EFJ1443" s="89"/>
      <c r="EFK1443" s="89"/>
      <c r="EFL1443" s="89"/>
      <c r="EFM1443" s="89"/>
      <c r="EFN1443" s="89"/>
      <c r="EFO1443" s="89"/>
      <c r="EFP1443" s="89"/>
      <c r="EFQ1443" s="89"/>
      <c r="EFR1443" s="89"/>
      <c r="EFS1443" s="89"/>
      <c r="EFT1443" s="89"/>
      <c r="EFU1443" s="89"/>
      <c r="EFV1443" s="89"/>
      <c r="EFW1443" s="89"/>
      <c r="EFX1443" s="89"/>
      <c r="EFY1443" s="89"/>
      <c r="EFZ1443" s="89"/>
      <c r="EGA1443" s="89"/>
      <c r="EGB1443" s="89"/>
      <c r="EGC1443" s="89"/>
      <c r="EGD1443" s="89"/>
      <c r="EGE1443" s="89"/>
      <c r="EGF1443" s="89"/>
      <c r="EGG1443" s="89"/>
      <c r="EGH1443" s="89"/>
      <c r="EGI1443" s="89"/>
      <c r="EGJ1443" s="89"/>
      <c r="EGK1443" s="89"/>
      <c r="EGL1443" s="89"/>
      <c r="EGM1443" s="89"/>
      <c r="EGN1443" s="89"/>
      <c r="EGO1443" s="89"/>
      <c r="EGP1443" s="89"/>
      <c r="EGQ1443" s="89"/>
      <c r="EGR1443" s="89"/>
      <c r="EGS1443" s="89"/>
      <c r="EGT1443" s="89"/>
      <c r="EGU1443" s="89"/>
      <c r="EGV1443" s="89"/>
      <c r="EGW1443" s="89"/>
      <c r="EGX1443" s="89"/>
      <c r="EGY1443" s="89"/>
      <c r="EGZ1443" s="89"/>
      <c r="EHA1443" s="89"/>
      <c r="EHB1443" s="89"/>
      <c r="EHC1443" s="89"/>
      <c r="EHD1443" s="89"/>
      <c r="EHE1443" s="89"/>
      <c r="EHF1443" s="89"/>
      <c r="EHG1443" s="89"/>
      <c r="EHH1443" s="89"/>
      <c r="EHI1443" s="89"/>
      <c r="EHJ1443" s="89"/>
      <c r="EHK1443" s="89"/>
      <c r="EHL1443" s="89"/>
      <c r="EHM1443" s="89"/>
      <c r="EHN1443" s="89"/>
      <c r="EHO1443" s="89"/>
      <c r="EHP1443" s="89"/>
      <c r="EHQ1443" s="89"/>
      <c r="EHR1443" s="89"/>
      <c r="EHS1443" s="89"/>
      <c r="EHT1443" s="89"/>
      <c r="EHU1443" s="89"/>
      <c r="EHV1443" s="89"/>
      <c r="EHW1443" s="89"/>
      <c r="EHX1443" s="89"/>
      <c r="EHY1443" s="89"/>
      <c r="EHZ1443" s="89"/>
      <c r="EIA1443" s="89"/>
      <c r="EIB1443" s="89"/>
      <c r="EIC1443" s="89"/>
      <c r="EID1443" s="89"/>
      <c r="EIE1443" s="89"/>
      <c r="EIF1443" s="89"/>
      <c r="EIG1443" s="89"/>
      <c r="EIH1443" s="89"/>
      <c r="EII1443" s="89"/>
      <c r="EIJ1443" s="89"/>
      <c r="EIK1443" s="89"/>
      <c r="EIL1443" s="89"/>
      <c r="EIM1443" s="89"/>
      <c r="EIN1443" s="89"/>
      <c r="EIO1443" s="89"/>
      <c r="EIP1443" s="89"/>
      <c r="EIQ1443" s="89"/>
      <c r="EIR1443" s="89"/>
      <c r="EIS1443" s="89"/>
      <c r="EIT1443" s="89"/>
      <c r="EIU1443" s="89"/>
      <c r="EIV1443" s="89"/>
      <c r="EIW1443" s="89"/>
      <c r="EIX1443" s="89"/>
      <c r="EIY1443" s="89"/>
      <c r="EIZ1443" s="89"/>
      <c r="EJA1443" s="89"/>
      <c r="EJB1443" s="89"/>
      <c r="EJC1443" s="89"/>
      <c r="EJD1443" s="89"/>
      <c r="EJE1443" s="89"/>
      <c r="EJF1443" s="89"/>
      <c r="EJG1443" s="89"/>
      <c r="EJH1443" s="89"/>
      <c r="EJI1443" s="89"/>
      <c r="EJJ1443" s="89"/>
      <c r="EJK1443" s="89"/>
      <c r="EJL1443" s="89"/>
      <c r="EJM1443" s="89"/>
      <c r="EJN1443" s="89"/>
      <c r="EJO1443" s="89"/>
      <c r="EJP1443" s="89"/>
      <c r="EJQ1443" s="89"/>
      <c r="EJR1443" s="89"/>
      <c r="EJS1443" s="89"/>
      <c r="EJT1443" s="89"/>
      <c r="EJU1443" s="89"/>
      <c r="EJV1443" s="89"/>
      <c r="EJW1443" s="89"/>
      <c r="EJX1443" s="89"/>
      <c r="EJY1443" s="89"/>
      <c r="EJZ1443" s="89"/>
      <c r="EKA1443" s="89"/>
      <c r="EKB1443" s="89"/>
      <c r="EKC1443" s="89"/>
      <c r="EKD1443" s="89"/>
      <c r="EKE1443" s="89"/>
      <c r="EKF1443" s="89"/>
      <c r="EKG1443" s="89"/>
      <c r="EKH1443" s="89"/>
      <c r="EKI1443" s="89"/>
      <c r="EKJ1443" s="89"/>
      <c r="EKK1443" s="89"/>
      <c r="EKL1443" s="89"/>
      <c r="EKM1443" s="89"/>
      <c r="EKN1443" s="89"/>
      <c r="EKO1443" s="89"/>
      <c r="EKP1443" s="89"/>
      <c r="EKQ1443" s="89"/>
      <c r="EKR1443" s="89"/>
      <c r="EKS1443" s="89"/>
      <c r="EKT1443" s="89"/>
      <c r="EKU1443" s="89"/>
      <c r="EKV1443" s="89"/>
      <c r="EKW1443" s="89"/>
      <c r="EKX1443" s="89"/>
      <c r="EKY1443" s="89"/>
      <c r="EKZ1443" s="89"/>
      <c r="ELA1443" s="89"/>
      <c r="ELB1443" s="89"/>
      <c r="ELC1443" s="89"/>
      <c r="ELD1443" s="89"/>
      <c r="ELE1443" s="89"/>
      <c r="ELF1443" s="89"/>
      <c r="ELG1443" s="89"/>
      <c r="ELH1443" s="89"/>
      <c r="ELI1443" s="89"/>
      <c r="ELJ1443" s="89"/>
      <c r="ELK1443" s="89"/>
      <c r="ELL1443" s="89"/>
      <c r="ELM1443" s="89"/>
      <c r="ELN1443" s="89"/>
      <c r="ELO1443" s="89"/>
      <c r="ELP1443" s="89"/>
      <c r="ELQ1443" s="89"/>
      <c r="ELR1443" s="89"/>
      <c r="ELS1443" s="89"/>
      <c r="ELT1443" s="89"/>
      <c r="ELU1443" s="89"/>
      <c r="ELV1443" s="89"/>
      <c r="ELW1443" s="89"/>
      <c r="ELX1443" s="89"/>
      <c r="ELY1443" s="89"/>
      <c r="ELZ1443" s="89"/>
      <c r="EMA1443" s="89"/>
      <c r="EMB1443" s="89"/>
      <c r="EMC1443" s="89"/>
      <c r="EMD1443" s="89"/>
      <c r="EME1443" s="89"/>
      <c r="EMF1443" s="89"/>
      <c r="EMG1443" s="89"/>
      <c r="EMH1443" s="89"/>
      <c r="EMI1443" s="89"/>
      <c r="EMJ1443" s="89"/>
      <c r="EMK1443" s="89"/>
      <c r="EML1443" s="89"/>
      <c r="EMM1443" s="89"/>
      <c r="EMN1443" s="89"/>
      <c r="EMO1443" s="89"/>
      <c r="EMP1443" s="89"/>
      <c r="EMQ1443" s="89"/>
      <c r="EMR1443" s="89"/>
      <c r="EMS1443" s="89"/>
      <c r="EMT1443" s="89"/>
      <c r="EMU1443" s="89"/>
      <c r="EMV1443" s="89"/>
      <c r="EMW1443" s="89"/>
      <c r="EMX1443" s="89"/>
      <c r="EMY1443" s="89"/>
      <c r="EMZ1443" s="89"/>
      <c r="ENA1443" s="89"/>
      <c r="ENB1443" s="89"/>
      <c r="ENC1443" s="89"/>
      <c r="END1443" s="89"/>
      <c r="ENE1443" s="89"/>
      <c r="ENF1443" s="89"/>
      <c r="ENG1443" s="89"/>
      <c r="ENH1443" s="89"/>
      <c r="ENI1443" s="89"/>
      <c r="ENJ1443" s="89"/>
      <c r="ENK1443" s="89"/>
      <c r="ENL1443" s="89"/>
      <c r="ENM1443" s="89"/>
      <c r="ENN1443" s="89"/>
      <c r="ENO1443" s="89"/>
      <c r="ENP1443" s="89"/>
      <c r="ENQ1443" s="89"/>
      <c r="ENR1443" s="89"/>
      <c r="ENS1443" s="89"/>
      <c r="ENT1443" s="89"/>
      <c r="ENU1443" s="89"/>
      <c r="ENV1443" s="89"/>
      <c r="ENW1443" s="89"/>
      <c r="ENX1443" s="89"/>
      <c r="ENY1443" s="89"/>
      <c r="ENZ1443" s="89"/>
      <c r="EOA1443" s="89"/>
      <c r="EOB1443" s="89"/>
      <c r="EOC1443" s="89"/>
      <c r="EOD1443" s="89"/>
      <c r="EOE1443" s="89"/>
      <c r="EOF1443" s="89"/>
      <c r="EOG1443" s="89"/>
      <c r="EOH1443" s="89"/>
      <c r="EOI1443" s="89"/>
      <c r="EOJ1443" s="89"/>
      <c r="EOK1443" s="89"/>
      <c r="EOL1443" s="89"/>
      <c r="EOM1443" s="89"/>
      <c r="EON1443" s="89"/>
      <c r="EOO1443" s="89"/>
      <c r="EOP1443" s="89"/>
      <c r="EOQ1443" s="89"/>
      <c r="EOR1443" s="89"/>
      <c r="EOS1443" s="89"/>
      <c r="EOT1443" s="89"/>
      <c r="EOU1443" s="89"/>
      <c r="EOV1443" s="89"/>
      <c r="EOW1443" s="89"/>
      <c r="EOX1443" s="89"/>
      <c r="EOY1443" s="89"/>
      <c r="EOZ1443" s="89"/>
      <c r="EPA1443" s="89"/>
      <c r="EPB1443" s="89"/>
      <c r="EPC1443" s="89"/>
      <c r="EPD1443" s="89"/>
      <c r="EPE1443" s="89"/>
      <c r="EPF1443" s="89"/>
      <c r="EPG1443" s="89"/>
      <c r="EPH1443" s="89"/>
      <c r="EPI1443" s="89"/>
      <c r="EPJ1443" s="89"/>
      <c r="EPK1443" s="89"/>
      <c r="EPL1443" s="89"/>
      <c r="EPM1443" s="89"/>
      <c r="EPN1443" s="89"/>
      <c r="EPO1443" s="89"/>
      <c r="EPP1443" s="89"/>
      <c r="EPQ1443" s="89"/>
      <c r="EPR1443" s="89"/>
      <c r="EPS1443" s="89"/>
      <c r="EPT1443" s="89"/>
      <c r="EPU1443" s="89"/>
      <c r="EPV1443" s="89"/>
      <c r="EPW1443" s="89"/>
      <c r="EPX1443" s="89"/>
      <c r="EPY1443" s="89"/>
      <c r="EPZ1443" s="89"/>
      <c r="EQA1443" s="89"/>
      <c r="EQB1443" s="89"/>
      <c r="EQC1443" s="89"/>
      <c r="EQD1443" s="89"/>
      <c r="EQE1443" s="89"/>
      <c r="EQF1443" s="89"/>
      <c r="EQG1443" s="89"/>
      <c r="EQH1443" s="89"/>
      <c r="EQI1443" s="89"/>
      <c r="EQJ1443" s="89"/>
      <c r="EQK1443" s="89"/>
      <c r="EQL1443" s="89"/>
      <c r="EQM1443" s="89"/>
      <c r="EQN1443" s="89"/>
      <c r="EQO1443" s="89"/>
      <c r="EQP1443" s="89"/>
      <c r="EQQ1443" s="89"/>
      <c r="EQR1443" s="89"/>
      <c r="EQS1443" s="89"/>
      <c r="EQT1443" s="89"/>
      <c r="EQU1443" s="89"/>
      <c r="EQV1443" s="89"/>
      <c r="EQW1443" s="89"/>
      <c r="EQX1443" s="89"/>
      <c r="EQY1443" s="89"/>
      <c r="EQZ1443" s="89"/>
      <c r="ERA1443" s="89"/>
      <c r="ERB1443" s="89"/>
      <c r="ERC1443" s="89"/>
      <c r="ERD1443" s="89"/>
      <c r="ERE1443" s="89"/>
      <c r="ERF1443" s="89"/>
      <c r="ERG1443" s="89"/>
      <c r="ERH1443" s="89"/>
      <c r="ERI1443" s="89"/>
      <c r="ERJ1443" s="89"/>
      <c r="ERK1443" s="89"/>
      <c r="ERL1443" s="89"/>
      <c r="ERM1443" s="89"/>
      <c r="ERN1443" s="89"/>
      <c r="ERO1443" s="89"/>
      <c r="ERP1443" s="89"/>
      <c r="ERQ1443" s="89"/>
      <c r="ERR1443" s="89"/>
      <c r="ERS1443" s="89"/>
      <c r="ERT1443" s="89"/>
      <c r="ERU1443" s="89"/>
      <c r="ERV1443" s="89"/>
      <c r="ERW1443" s="89"/>
      <c r="ERX1443" s="89"/>
      <c r="ERY1443" s="89"/>
      <c r="ERZ1443" s="89"/>
      <c r="ESA1443" s="89"/>
      <c r="ESB1443" s="89"/>
      <c r="ESC1443" s="89"/>
      <c r="ESD1443" s="89"/>
      <c r="ESE1443" s="89"/>
      <c r="ESF1443" s="89"/>
      <c r="ESG1443" s="89"/>
      <c r="ESH1443" s="89"/>
      <c r="ESI1443" s="89"/>
      <c r="ESJ1443" s="89"/>
      <c r="ESK1443" s="89"/>
      <c r="ESL1443" s="89"/>
      <c r="ESM1443" s="89"/>
      <c r="ESN1443" s="89"/>
      <c r="ESO1443" s="89"/>
      <c r="ESP1443" s="89"/>
      <c r="ESQ1443" s="89"/>
      <c r="ESR1443" s="89"/>
      <c r="ESS1443" s="89"/>
      <c r="EST1443" s="89"/>
      <c r="ESU1443" s="89"/>
      <c r="ESV1443" s="89"/>
      <c r="ESW1443" s="89"/>
      <c r="ESX1443" s="89"/>
      <c r="ESY1443" s="89"/>
      <c r="ESZ1443" s="89"/>
      <c r="ETA1443" s="89"/>
      <c r="ETB1443" s="89"/>
      <c r="ETC1443" s="89"/>
      <c r="ETD1443" s="89"/>
      <c r="ETE1443" s="89"/>
      <c r="ETF1443" s="89"/>
      <c r="ETG1443" s="89"/>
      <c r="ETH1443" s="89"/>
      <c r="ETI1443" s="89"/>
      <c r="ETJ1443" s="89"/>
      <c r="ETK1443" s="89"/>
      <c r="ETL1443" s="89"/>
      <c r="ETM1443" s="89"/>
      <c r="ETN1443" s="89"/>
      <c r="ETO1443" s="89"/>
      <c r="ETP1443" s="89"/>
      <c r="ETQ1443" s="89"/>
      <c r="ETR1443" s="89"/>
      <c r="ETS1443" s="89"/>
      <c r="ETT1443" s="89"/>
      <c r="ETU1443" s="89"/>
      <c r="ETV1443" s="89"/>
      <c r="ETW1443" s="89"/>
      <c r="ETX1443" s="89"/>
      <c r="ETY1443" s="89"/>
      <c r="ETZ1443" s="89"/>
      <c r="EUA1443" s="89"/>
      <c r="EUB1443" s="89"/>
      <c r="EUC1443" s="89"/>
      <c r="EUD1443" s="89"/>
      <c r="EUE1443" s="89"/>
      <c r="EUF1443" s="89"/>
      <c r="EUG1443" s="89"/>
      <c r="EUH1443" s="89"/>
      <c r="EUI1443" s="89"/>
      <c r="EUJ1443" s="89"/>
      <c r="EUK1443" s="89"/>
      <c r="EUL1443" s="89"/>
      <c r="EUM1443" s="89"/>
      <c r="EUN1443" s="89"/>
      <c r="EUO1443" s="89"/>
      <c r="EUP1443" s="89"/>
      <c r="EUQ1443" s="89"/>
      <c r="EUR1443" s="89"/>
      <c r="EUS1443" s="89"/>
      <c r="EUT1443" s="89"/>
      <c r="EUU1443" s="89"/>
      <c r="EUV1443" s="89"/>
      <c r="EUW1443" s="89"/>
      <c r="EUX1443" s="89"/>
      <c r="EUY1443" s="89"/>
      <c r="EUZ1443" s="89"/>
      <c r="EVA1443" s="89"/>
      <c r="EVB1443" s="89"/>
      <c r="EVC1443" s="89"/>
      <c r="EVD1443" s="89"/>
      <c r="EVE1443" s="89"/>
      <c r="EVF1443" s="89"/>
      <c r="EVG1443" s="89"/>
      <c r="EVH1443" s="89"/>
      <c r="EVI1443" s="89"/>
      <c r="EVJ1443" s="89"/>
      <c r="EVK1443" s="89"/>
      <c r="EVL1443" s="89"/>
      <c r="EVM1443" s="89"/>
      <c r="EVN1443" s="89"/>
      <c r="EVO1443" s="89"/>
      <c r="EVP1443" s="89"/>
      <c r="EVQ1443" s="89"/>
      <c r="EVR1443" s="89"/>
      <c r="EVS1443" s="89"/>
      <c r="EVT1443" s="89"/>
      <c r="EVU1443" s="89"/>
      <c r="EVV1443" s="89"/>
      <c r="EVW1443" s="89"/>
      <c r="EVX1443" s="89"/>
      <c r="EVY1443" s="89"/>
      <c r="EVZ1443" s="89"/>
      <c r="EWA1443" s="89"/>
      <c r="EWB1443" s="89"/>
      <c r="EWC1443" s="89"/>
      <c r="EWD1443" s="89"/>
      <c r="EWE1443" s="89"/>
      <c r="EWF1443" s="89"/>
      <c r="EWG1443" s="89"/>
      <c r="EWH1443" s="89"/>
      <c r="EWI1443" s="89"/>
      <c r="EWJ1443" s="89"/>
      <c r="EWK1443" s="89"/>
      <c r="EWL1443" s="89"/>
      <c r="EWM1443" s="89"/>
      <c r="EWN1443" s="89"/>
      <c r="EWO1443" s="89"/>
      <c r="EWP1443" s="89"/>
      <c r="EWQ1443" s="89"/>
      <c r="EWR1443" s="89"/>
      <c r="EWS1443" s="89"/>
      <c r="EWT1443" s="89"/>
      <c r="EWU1443" s="89"/>
      <c r="EWV1443" s="89"/>
      <c r="EWW1443" s="89"/>
      <c r="EWX1443" s="89"/>
      <c r="EWY1443" s="89"/>
      <c r="EWZ1443" s="89"/>
      <c r="EXA1443" s="89"/>
      <c r="EXB1443" s="89"/>
      <c r="EXC1443" s="89"/>
      <c r="EXD1443" s="89"/>
      <c r="EXE1443" s="89"/>
      <c r="EXF1443" s="89"/>
      <c r="EXG1443" s="89"/>
      <c r="EXH1443" s="89"/>
      <c r="EXI1443" s="89"/>
      <c r="EXJ1443" s="89"/>
      <c r="EXK1443" s="89"/>
      <c r="EXL1443" s="89"/>
      <c r="EXM1443" s="89"/>
      <c r="EXN1443" s="89"/>
      <c r="EXO1443" s="89"/>
      <c r="EXP1443" s="89"/>
      <c r="EXQ1443" s="89"/>
      <c r="EXR1443" s="89"/>
      <c r="EXS1443" s="89"/>
      <c r="EXT1443" s="89"/>
      <c r="EXU1443" s="89"/>
      <c r="EXV1443" s="89"/>
      <c r="EXW1443" s="89"/>
      <c r="EXX1443" s="89"/>
      <c r="EXY1443" s="89"/>
      <c r="EXZ1443" s="89"/>
      <c r="EYA1443" s="89"/>
      <c r="EYB1443" s="89"/>
      <c r="EYC1443" s="89"/>
      <c r="EYD1443" s="89"/>
      <c r="EYE1443" s="89"/>
      <c r="EYF1443" s="89"/>
      <c r="EYG1443" s="89"/>
      <c r="EYH1443" s="89"/>
      <c r="EYI1443" s="89"/>
      <c r="EYJ1443" s="89"/>
      <c r="EYK1443" s="89"/>
      <c r="EYL1443" s="89"/>
      <c r="EYM1443" s="89"/>
      <c r="EYN1443" s="89"/>
      <c r="EYO1443" s="89"/>
      <c r="EYP1443" s="89"/>
      <c r="EYQ1443" s="89"/>
      <c r="EYR1443" s="89"/>
      <c r="EYS1443" s="89"/>
      <c r="EYT1443" s="89"/>
      <c r="EYU1443" s="89"/>
      <c r="EYV1443" s="89"/>
      <c r="EYW1443" s="89"/>
      <c r="EYX1443" s="89"/>
      <c r="EYY1443" s="89"/>
      <c r="EYZ1443" s="89"/>
      <c r="EZA1443" s="89"/>
      <c r="EZB1443" s="89"/>
      <c r="EZC1443" s="89"/>
      <c r="EZD1443" s="89"/>
      <c r="EZE1443" s="89"/>
      <c r="EZF1443" s="89"/>
      <c r="EZG1443" s="89"/>
      <c r="EZH1443" s="89"/>
      <c r="EZI1443" s="89"/>
      <c r="EZJ1443" s="89"/>
      <c r="EZK1443" s="89"/>
      <c r="EZL1443" s="89"/>
      <c r="EZM1443" s="89"/>
      <c r="EZN1443" s="89"/>
      <c r="EZO1443" s="89"/>
      <c r="EZP1443" s="89"/>
      <c r="EZQ1443" s="89"/>
      <c r="EZR1443" s="89"/>
      <c r="EZS1443" s="89"/>
      <c r="EZT1443" s="89"/>
      <c r="EZU1443" s="89"/>
      <c r="EZV1443" s="89"/>
      <c r="EZW1443" s="89"/>
      <c r="EZX1443" s="89"/>
      <c r="EZY1443" s="89"/>
      <c r="EZZ1443" s="89"/>
      <c r="FAA1443" s="89"/>
      <c r="FAB1443" s="89"/>
      <c r="FAC1443" s="89"/>
      <c r="FAD1443" s="89"/>
      <c r="FAE1443" s="89"/>
      <c r="FAF1443" s="89"/>
      <c r="FAG1443" s="89"/>
      <c r="FAH1443" s="89"/>
      <c r="FAI1443" s="89"/>
      <c r="FAJ1443" s="89"/>
      <c r="FAK1443" s="89"/>
      <c r="FAL1443" s="89"/>
      <c r="FAM1443" s="89"/>
      <c r="FAN1443" s="89"/>
      <c r="FAO1443" s="89"/>
      <c r="FAP1443" s="89"/>
      <c r="FAQ1443" s="89"/>
      <c r="FAR1443" s="89"/>
      <c r="FAS1443" s="89"/>
      <c r="FAT1443" s="89"/>
      <c r="FAU1443" s="89"/>
      <c r="FAV1443" s="89"/>
      <c r="FAW1443" s="89"/>
      <c r="FAX1443" s="89"/>
      <c r="FAY1443" s="89"/>
      <c r="FAZ1443" s="89"/>
      <c r="FBA1443" s="89"/>
      <c r="FBB1443" s="89"/>
      <c r="FBC1443" s="89"/>
      <c r="FBD1443" s="89"/>
      <c r="FBE1443" s="89"/>
      <c r="FBF1443" s="89"/>
      <c r="FBG1443" s="89"/>
      <c r="FBH1443" s="89"/>
      <c r="FBI1443" s="89"/>
      <c r="FBJ1443" s="89"/>
      <c r="FBK1443" s="89"/>
      <c r="FBL1443" s="89"/>
      <c r="FBM1443" s="89"/>
      <c r="FBN1443" s="89"/>
      <c r="FBO1443" s="89"/>
      <c r="FBP1443" s="89"/>
      <c r="FBQ1443" s="89"/>
      <c r="FBR1443" s="89"/>
      <c r="FBS1443" s="89"/>
      <c r="FBT1443" s="89"/>
      <c r="FBU1443" s="89"/>
      <c r="FBV1443" s="89"/>
      <c r="FBW1443" s="89"/>
      <c r="FBX1443" s="89"/>
      <c r="FBY1443" s="89"/>
      <c r="FBZ1443" s="89"/>
      <c r="FCA1443" s="89"/>
      <c r="FCB1443" s="89"/>
      <c r="FCC1443" s="89"/>
      <c r="FCD1443" s="89"/>
      <c r="FCE1443" s="89"/>
      <c r="FCF1443" s="89"/>
      <c r="FCG1443" s="89"/>
      <c r="FCH1443" s="89"/>
      <c r="FCI1443" s="89"/>
      <c r="FCJ1443" s="89"/>
      <c r="FCK1443" s="89"/>
      <c r="FCL1443" s="89"/>
      <c r="FCM1443" s="89"/>
      <c r="FCN1443" s="89"/>
      <c r="FCO1443" s="89"/>
      <c r="FCP1443" s="89"/>
      <c r="FCQ1443" s="89"/>
      <c r="FCR1443" s="89"/>
      <c r="FCS1443" s="89"/>
      <c r="FCT1443" s="89"/>
      <c r="FCU1443" s="89"/>
      <c r="FCV1443" s="89"/>
      <c r="FCW1443" s="89"/>
      <c r="FCX1443" s="89"/>
      <c r="FCY1443" s="89"/>
      <c r="FCZ1443" s="89"/>
      <c r="FDA1443" s="89"/>
      <c r="FDB1443" s="89"/>
      <c r="FDC1443" s="89"/>
      <c r="FDD1443" s="89"/>
      <c r="FDE1443" s="89"/>
      <c r="FDF1443" s="89"/>
      <c r="FDG1443" s="89"/>
      <c r="FDH1443" s="89"/>
      <c r="FDI1443" s="89"/>
      <c r="FDJ1443" s="89"/>
      <c r="FDK1443" s="89"/>
      <c r="FDL1443" s="89"/>
      <c r="FDM1443" s="89"/>
      <c r="FDN1443" s="89"/>
      <c r="FDO1443" s="89"/>
      <c r="FDP1443" s="89"/>
      <c r="FDQ1443" s="89"/>
      <c r="FDR1443" s="89"/>
      <c r="FDS1443" s="89"/>
      <c r="FDT1443" s="89"/>
      <c r="FDU1443" s="89"/>
      <c r="FDV1443" s="89"/>
      <c r="FDW1443" s="89"/>
      <c r="FDX1443" s="89"/>
      <c r="FDY1443" s="89"/>
      <c r="FDZ1443" s="89"/>
      <c r="FEA1443" s="89"/>
      <c r="FEB1443" s="89"/>
      <c r="FEC1443" s="89"/>
      <c r="FED1443" s="89"/>
      <c r="FEE1443" s="89"/>
      <c r="FEF1443" s="89"/>
      <c r="FEG1443" s="89"/>
      <c r="FEH1443" s="89"/>
      <c r="FEI1443" s="89"/>
      <c r="FEJ1443" s="89"/>
      <c r="FEK1443" s="89"/>
      <c r="FEL1443" s="89"/>
      <c r="FEM1443" s="89"/>
      <c r="FEN1443" s="89"/>
      <c r="FEO1443" s="89"/>
      <c r="FEP1443" s="89"/>
      <c r="FEQ1443" s="89"/>
      <c r="FER1443" s="89"/>
      <c r="FES1443" s="89"/>
      <c r="FET1443" s="89"/>
      <c r="FEU1443" s="89"/>
      <c r="FEV1443" s="89"/>
      <c r="FEW1443" s="89"/>
      <c r="FEX1443" s="89"/>
      <c r="FEY1443" s="89"/>
      <c r="FEZ1443" s="89"/>
      <c r="FFA1443" s="89"/>
      <c r="FFB1443" s="89"/>
      <c r="FFC1443" s="89"/>
      <c r="FFD1443" s="89"/>
      <c r="FFE1443" s="89"/>
      <c r="FFF1443" s="89"/>
      <c r="FFG1443" s="89"/>
      <c r="FFH1443" s="89"/>
      <c r="FFI1443" s="89"/>
      <c r="FFJ1443" s="89"/>
      <c r="FFK1443" s="89"/>
      <c r="FFL1443" s="89"/>
      <c r="FFM1443" s="89"/>
      <c r="FFN1443" s="89"/>
      <c r="FFO1443" s="89"/>
      <c r="FFP1443" s="89"/>
      <c r="FFQ1443" s="89"/>
      <c r="FFR1443" s="89"/>
      <c r="FFS1443" s="89"/>
      <c r="FFT1443" s="89"/>
      <c r="FFU1443" s="89"/>
      <c r="FFV1443" s="89"/>
      <c r="FFW1443" s="89"/>
      <c r="FFX1443" s="89"/>
      <c r="FFY1443" s="89"/>
      <c r="FFZ1443" s="89"/>
      <c r="FGA1443" s="89"/>
      <c r="FGB1443" s="89"/>
      <c r="FGC1443" s="89"/>
      <c r="FGD1443" s="89"/>
      <c r="FGE1443" s="89"/>
      <c r="FGF1443" s="89"/>
      <c r="FGG1443" s="89"/>
      <c r="FGH1443" s="89"/>
      <c r="FGI1443" s="89"/>
      <c r="FGJ1443" s="89"/>
      <c r="FGK1443" s="89"/>
      <c r="FGL1443" s="89"/>
      <c r="FGM1443" s="89"/>
      <c r="FGN1443" s="89"/>
      <c r="FGO1443" s="89"/>
      <c r="FGP1443" s="89"/>
      <c r="FGQ1443" s="89"/>
      <c r="FGR1443" s="89"/>
      <c r="FGS1443" s="89"/>
      <c r="FGT1443" s="89"/>
      <c r="FGU1443" s="89"/>
      <c r="FGV1443" s="89"/>
      <c r="FGW1443" s="89"/>
      <c r="FGX1443" s="89"/>
      <c r="FGY1443" s="89"/>
      <c r="FGZ1443" s="89"/>
      <c r="FHA1443" s="89"/>
      <c r="FHB1443" s="89"/>
      <c r="FHC1443" s="89"/>
      <c r="FHD1443" s="89"/>
      <c r="FHE1443" s="89"/>
      <c r="FHF1443" s="89"/>
      <c r="FHG1443" s="89"/>
      <c r="FHH1443" s="89"/>
      <c r="FHI1443" s="89"/>
      <c r="FHJ1443" s="89"/>
      <c r="FHK1443" s="89"/>
      <c r="FHL1443" s="89"/>
      <c r="FHM1443" s="89"/>
      <c r="FHN1443" s="89"/>
      <c r="FHO1443" s="89"/>
      <c r="FHP1443" s="89"/>
      <c r="FHQ1443" s="89"/>
      <c r="FHR1443" s="89"/>
      <c r="FHS1443" s="89"/>
      <c r="FHT1443" s="89"/>
      <c r="FHU1443" s="89"/>
      <c r="FHV1443" s="89"/>
      <c r="FHW1443" s="89"/>
      <c r="FHX1443" s="89"/>
      <c r="FHY1443" s="89"/>
      <c r="FHZ1443" s="89"/>
      <c r="FIA1443" s="89"/>
      <c r="FIB1443" s="89"/>
      <c r="FIC1443" s="89"/>
      <c r="FID1443" s="89"/>
      <c r="FIE1443" s="89"/>
      <c r="FIF1443" s="89"/>
      <c r="FIG1443" s="89"/>
      <c r="FIH1443" s="89"/>
      <c r="FII1443" s="89"/>
      <c r="FIJ1443" s="89"/>
      <c r="FIK1443" s="89"/>
      <c r="FIL1443" s="89"/>
      <c r="FIM1443" s="89"/>
      <c r="FIN1443" s="89"/>
      <c r="FIO1443" s="89"/>
      <c r="FIP1443" s="89"/>
      <c r="FIQ1443" s="89"/>
      <c r="FIR1443" s="89"/>
      <c r="FIS1443" s="89"/>
      <c r="FIT1443" s="89"/>
      <c r="FIU1443" s="89"/>
      <c r="FIV1443" s="89"/>
      <c r="FIW1443" s="89"/>
      <c r="FIX1443" s="89"/>
      <c r="FIY1443" s="89"/>
      <c r="FIZ1443" s="89"/>
      <c r="FJA1443" s="89"/>
      <c r="FJB1443" s="89"/>
      <c r="FJC1443" s="89"/>
      <c r="FJD1443" s="89"/>
      <c r="FJE1443" s="89"/>
      <c r="FJF1443" s="89"/>
      <c r="FJG1443" s="89"/>
      <c r="FJH1443" s="89"/>
      <c r="FJI1443" s="89"/>
      <c r="FJJ1443" s="89"/>
      <c r="FJK1443" s="89"/>
      <c r="FJL1443" s="89"/>
      <c r="FJM1443" s="89"/>
      <c r="FJN1443" s="89"/>
      <c r="FJO1443" s="89"/>
      <c r="FJP1443" s="89"/>
      <c r="FJQ1443" s="89"/>
      <c r="FJR1443" s="89"/>
      <c r="FJS1443" s="89"/>
      <c r="FJT1443" s="89"/>
      <c r="FJU1443" s="89"/>
      <c r="FJV1443" s="89"/>
      <c r="FJW1443" s="89"/>
      <c r="FJX1443" s="89"/>
      <c r="FJY1443" s="89"/>
      <c r="FJZ1443" s="89"/>
      <c r="FKA1443" s="89"/>
      <c r="FKB1443" s="89"/>
      <c r="FKC1443" s="89"/>
      <c r="FKD1443" s="89"/>
      <c r="FKE1443" s="89"/>
      <c r="FKF1443" s="89"/>
      <c r="FKG1443" s="89"/>
      <c r="FKH1443" s="89"/>
      <c r="FKI1443" s="89"/>
      <c r="FKJ1443" s="89"/>
      <c r="FKK1443" s="89"/>
      <c r="FKL1443" s="89"/>
      <c r="FKM1443" s="89"/>
      <c r="FKN1443" s="89"/>
      <c r="FKO1443" s="89"/>
      <c r="FKP1443" s="89"/>
      <c r="FKQ1443" s="89"/>
      <c r="FKR1443" s="89"/>
      <c r="FKS1443" s="89"/>
      <c r="FKT1443" s="89"/>
      <c r="FKU1443" s="89"/>
      <c r="FKV1443" s="89"/>
      <c r="FKW1443" s="89"/>
      <c r="FKX1443" s="89"/>
      <c r="FKY1443" s="89"/>
      <c r="FKZ1443" s="89"/>
      <c r="FLA1443" s="89"/>
      <c r="FLB1443" s="89"/>
      <c r="FLC1443" s="89"/>
      <c r="FLD1443" s="89"/>
      <c r="FLE1443" s="89"/>
      <c r="FLF1443" s="89"/>
      <c r="FLG1443" s="89"/>
      <c r="FLH1443" s="89"/>
      <c r="FLI1443" s="89"/>
      <c r="FLJ1443" s="89"/>
      <c r="FLK1443" s="89"/>
      <c r="FLL1443" s="89"/>
      <c r="FLM1443" s="89"/>
      <c r="FLN1443" s="89"/>
      <c r="FLO1443" s="89"/>
      <c r="FLP1443" s="89"/>
      <c r="FLQ1443" s="89"/>
      <c r="FLR1443" s="89"/>
      <c r="FLS1443" s="89"/>
      <c r="FLT1443" s="89"/>
      <c r="FLU1443" s="89"/>
      <c r="FLV1443" s="89"/>
      <c r="FLW1443" s="89"/>
      <c r="FLX1443" s="89"/>
      <c r="FLY1443" s="89"/>
      <c r="FLZ1443" s="89"/>
      <c r="FMA1443" s="89"/>
      <c r="FMB1443" s="89"/>
      <c r="FMC1443" s="89"/>
      <c r="FMD1443" s="89"/>
      <c r="FME1443" s="89"/>
      <c r="FMF1443" s="89"/>
      <c r="FMG1443" s="89"/>
      <c r="FMH1443" s="89"/>
      <c r="FMI1443" s="89"/>
      <c r="FMJ1443" s="89"/>
      <c r="FMK1443" s="89"/>
      <c r="FML1443" s="89"/>
      <c r="FMM1443" s="89"/>
      <c r="FMN1443" s="89"/>
      <c r="FMO1443" s="89"/>
      <c r="FMP1443" s="89"/>
      <c r="FMQ1443" s="89"/>
      <c r="FMR1443" s="89"/>
      <c r="FMS1443" s="89"/>
      <c r="FMT1443" s="89"/>
      <c r="FMU1443" s="89"/>
      <c r="FMV1443" s="89"/>
      <c r="FMW1443" s="89"/>
      <c r="FMX1443" s="89"/>
      <c r="FMY1443" s="89"/>
      <c r="FMZ1443" s="89"/>
      <c r="FNA1443" s="89"/>
      <c r="FNB1443" s="89"/>
      <c r="FNC1443" s="89"/>
      <c r="FND1443" s="89"/>
      <c r="FNE1443" s="89"/>
      <c r="FNF1443" s="89"/>
      <c r="FNG1443" s="89"/>
      <c r="FNH1443" s="89"/>
      <c r="FNI1443" s="89"/>
      <c r="FNJ1443" s="89"/>
      <c r="FNK1443" s="89"/>
      <c r="FNL1443" s="89"/>
      <c r="FNM1443" s="89"/>
      <c r="FNN1443" s="89"/>
      <c r="FNO1443" s="89"/>
      <c r="FNP1443" s="89"/>
      <c r="FNQ1443" s="89"/>
      <c r="FNR1443" s="89"/>
      <c r="FNS1443" s="89"/>
      <c r="FNT1443" s="89"/>
      <c r="FNU1443" s="89"/>
      <c r="FNV1443" s="89"/>
      <c r="FNW1443" s="89"/>
      <c r="FNX1443" s="89"/>
      <c r="FNY1443" s="89"/>
      <c r="FNZ1443" s="89"/>
      <c r="FOA1443" s="89"/>
      <c r="FOB1443" s="89"/>
      <c r="FOC1443" s="89"/>
      <c r="FOD1443" s="89"/>
      <c r="FOE1443" s="89"/>
      <c r="FOF1443" s="89"/>
      <c r="FOG1443" s="89"/>
      <c r="FOH1443" s="89"/>
      <c r="FOI1443" s="89"/>
      <c r="FOJ1443" s="89"/>
      <c r="FOK1443" s="89"/>
      <c r="FOL1443" s="89"/>
      <c r="FOM1443" s="89"/>
      <c r="FON1443" s="89"/>
      <c r="FOO1443" s="89"/>
      <c r="FOP1443" s="89"/>
      <c r="FOQ1443" s="89"/>
      <c r="FOR1443" s="89"/>
      <c r="FOS1443" s="89"/>
      <c r="FOT1443" s="89"/>
      <c r="FOU1443" s="89"/>
      <c r="FOV1443" s="89"/>
      <c r="FOW1443" s="89"/>
      <c r="FOX1443" s="89"/>
      <c r="FOY1443" s="89"/>
      <c r="FOZ1443" s="89"/>
      <c r="FPA1443" s="89"/>
      <c r="FPB1443" s="89"/>
      <c r="FPC1443" s="89"/>
      <c r="FPD1443" s="89"/>
      <c r="FPE1443" s="89"/>
      <c r="FPF1443" s="89"/>
      <c r="FPG1443" s="89"/>
      <c r="FPH1443" s="89"/>
      <c r="FPI1443" s="89"/>
      <c r="FPJ1443" s="89"/>
      <c r="FPK1443" s="89"/>
      <c r="FPL1443" s="89"/>
      <c r="FPM1443" s="89"/>
      <c r="FPN1443" s="89"/>
      <c r="FPO1443" s="89"/>
      <c r="FPP1443" s="89"/>
      <c r="FPQ1443" s="89"/>
      <c r="FPR1443" s="89"/>
      <c r="FPS1443" s="89"/>
      <c r="FPT1443" s="89"/>
      <c r="FPU1443" s="89"/>
      <c r="FPV1443" s="89"/>
      <c r="FPW1443" s="89"/>
      <c r="FPX1443" s="89"/>
      <c r="FPY1443" s="89"/>
      <c r="FPZ1443" s="89"/>
      <c r="FQA1443" s="89"/>
      <c r="FQB1443" s="89"/>
      <c r="FQC1443" s="89"/>
      <c r="FQD1443" s="89"/>
      <c r="FQE1443" s="89"/>
      <c r="FQF1443" s="89"/>
      <c r="FQG1443" s="89"/>
      <c r="FQH1443" s="89"/>
      <c r="FQI1443" s="89"/>
      <c r="FQJ1443" s="89"/>
      <c r="FQK1443" s="89"/>
      <c r="FQL1443" s="89"/>
      <c r="FQM1443" s="89"/>
      <c r="FQN1443" s="89"/>
      <c r="FQO1443" s="89"/>
      <c r="FQP1443" s="89"/>
      <c r="FQQ1443" s="89"/>
      <c r="FQR1443" s="89"/>
      <c r="FQS1443" s="89"/>
      <c r="FQT1443" s="89"/>
      <c r="FQU1443" s="89"/>
      <c r="FQV1443" s="89"/>
      <c r="FQW1443" s="89"/>
      <c r="FQX1443" s="89"/>
      <c r="FQY1443" s="89"/>
      <c r="FQZ1443" s="89"/>
      <c r="FRA1443" s="89"/>
      <c r="FRB1443" s="89"/>
      <c r="FRC1443" s="89"/>
      <c r="FRD1443" s="89"/>
      <c r="FRE1443" s="89"/>
      <c r="FRF1443" s="89"/>
      <c r="FRG1443" s="89"/>
      <c r="FRH1443" s="89"/>
      <c r="FRI1443" s="89"/>
      <c r="FRJ1443" s="89"/>
      <c r="FRK1443" s="89"/>
      <c r="FRL1443" s="89"/>
      <c r="FRM1443" s="89"/>
      <c r="FRN1443" s="89"/>
      <c r="FRO1443" s="89"/>
      <c r="FRP1443" s="89"/>
      <c r="FRQ1443" s="89"/>
      <c r="FRR1443" s="89"/>
      <c r="FRS1443" s="89"/>
      <c r="FRT1443" s="89"/>
      <c r="FRU1443" s="89"/>
      <c r="FRV1443" s="89"/>
      <c r="FRW1443" s="89"/>
      <c r="FRX1443" s="89"/>
      <c r="FRY1443" s="89"/>
      <c r="FRZ1443" s="89"/>
      <c r="FSA1443" s="89"/>
      <c r="FSB1443" s="89"/>
      <c r="FSC1443" s="89"/>
      <c r="FSD1443" s="89"/>
      <c r="FSE1443" s="89"/>
      <c r="FSF1443" s="89"/>
      <c r="FSG1443" s="89"/>
      <c r="FSH1443" s="89"/>
      <c r="FSI1443" s="89"/>
      <c r="FSJ1443" s="89"/>
      <c r="FSK1443" s="89"/>
      <c r="FSL1443" s="89"/>
      <c r="FSM1443" s="89"/>
      <c r="FSN1443" s="89"/>
      <c r="FSO1443" s="89"/>
      <c r="FSP1443" s="89"/>
      <c r="FSQ1443" s="89"/>
      <c r="FSR1443" s="89"/>
      <c r="FSS1443" s="89"/>
      <c r="FST1443" s="89"/>
      <c r="FSU1443" s="89"/>
      <c r="FSV1443" s="89"/>
      <c r="FSW1443" s="89"/>
      <c r="FSX1443" s="89"/>
      <c r="FSY1443" s="89"/>
      <c r="FSZ1443" s="89"/>
      <c r="FTA1443" s="89"/>
      <c r="FTB1443" s="89"/>
      <c r="FTC1443" s="89"/>
      <c r="FTD1443" s="89"/>
      <c r="FTE1443" s="89"/>
      <c r="FTF1443" s="89"/>
      <c r="FTG1443" s="89"/>
      <c r="FTH1443" s="89"/>
      <c r="FTI1443" s="89"/>
      <c r="FTJ1443" s="89"/>
      <c r="FTK1443" s="89"/>
      <c r="FTL1443" s="89"/>
      <c r="FTM1443" s="89"/>
      <c r="FTN1443" s="89"/>
      <c r="FTO1443" s="89"/>
      <c r="FTP1443" s="89"/>
      <c r="FTQ1443" s="89"/>
      <c r="FTR1443" s="89"/>
      <c r="FTS1443" s="89"/>
      <c r="FTT1443" s="89"/>
      <c r="FTU1443" s="89"/>
      <c r="FTV1443" s="89"/>
      <c r="FTW1443" s="89"/>
      <c r="FTX1443" s="89"/>
      <c r="FTY1443" s="89"/>
      <c r="FTZ1443" s="89"/>
      <c r="FUA1443" s="89"/>
      <c r="FUB1443" s="89"/>
      <c r="FUC1443" s="89"/>
      <c r="FUD1443" s="89"/>
      <c r="FUE1443" s="89"/>
      <c r="FUF1443" s="89"/>
      <c r="FUG1443" s="89"/>
      <c r="FUH1443" s="89"/>
      <c r="FUI1443" s="89"/>
      <c r="FUJ1443" s="89"/>
      <c r="FUK1443" s="89"/>
      <c r="FUL1443" s="89"/>
      <c r="FUM1443" s="89"/>
      <c r="FUN1443" s="89"/>
      <c r="FUO1443" s="89"/>
      <c r="FUP1443" s="89"/>
      <c r="FUQ1443" s="89"/>
      <c r="FUR1443" s="89"/>
      <c r="FUS1443" s="89"/>
      <c r="FUT1443" s="89"/>
      <c r="FUU1443" s="89"/>
      <c r="FUV1443" s="89"/>
      <c r="FUW1443" s="89"/>
      <c r="FUX1443" s="89"/>
      <c r="FUY1443" s="89"/>
      <c r="FUZ1443" s="89"/>
      <c r="FVA1443" s="89"/>
      <c r="FVB1443" s="89"/>
      <c r="FVC1443" s="89"/>
      <c r="FVD1443" s="89"/>
      <c r="FVE1443" s="89"/>
      <c r="FVF1443" s="89"/>
      <c r="FVG1443" s="89"/>
      <c r="FVH1443" s="89"/>
      <c r="FVI1443" s="89"/>
      <c r="FVJ1443" s="89"/>
      <c r="FVK1443" s="89"/>
      <c r="FVL1443" s="89"/>
      <c r="FVM1443" s="89"/>
      <c r="FVN1443" s="89"/>
      <c r="FVO1443" s="89"/>
      <c r="FVP1443" s="89"/>
      <c r="FVQ1443" s="89"/>
      <c r="FVR1443" s="89"/>
      <c r="FVS1443" s="89"/>
      <c r="FVT1443" s="89"/>
      <c r="FVU1443" s="89"/>
      <c r="FVV1443" s="89"/>
      <c r="FVW1443" s="89"/>
      <c r="FVX1443" s="89"/>
      <c r="FVY1443" s="89"/>
      <c r="FVZ1443" s="89"/>
      <c r="FWA1443" s="89"/>
      <c r="FWB1443" s="89"/>
      <c r="FWC1443" s="89"/>
      <c r="FWD1443" s="89"/>
      <c r="FWE1443" s="89"/>
      <c r="FWF1443" s="89"/>
      <c r="FWG1443" s="89"/>
      <c r="FWH1443" s="89"/>
      <c r="FWI1443" s="89"/>
      <c r="FWJ1443" s="89"/>
      <c r="FWK1443" s="89"/>
      <c r="FWL1443" s="89"/>
      <c r="FWM1443" s="89"/>
      <c r="FWN1443" s="89"/>
      <c r="FWO1443" s="89"/>
      <c r="FWP1443" s="89"/>
      <c r="FWQ1443" s="89"/>
      <c r="FWR1443" s="89"/>
      <c r="FWS1443" s="89"/>
      <c r="FWT1443" s="89"/>
      <c r="FWU1443" s="89"/>
      <c r="FWV1443" s="89"/>
      <c r="FWW1443" s="89"/>
      <c r="FWX1443" s="89"/>
      <c r="FWY1443" s="89"/>
      <c r="FWZ1443" s="89"/>
      <c r="FXA1443" s="89"/>
      <c r="FXB1443" s="89"/>
      <c r="FXC1443" s="89"/>
      <c r="FXD1443" s="89"/>
      <c r="FXE1443" s="89"/>
      <c r="FXF1443" s="89"/>
      <c r="FXG1443" s="89"/>
      <c r="FXH1443" s="89"/>
      <c r="FXI1443" s="89"/>
      <c r="FXJ1443" s="89"/>
      <c r="FXK1443" s="89"/>
      <c r="FXL1443" s="89"/>
      <c r="FXM1443" s="89"/>
      <c r="FXN1443" s="89"/>
      <c r="FXO1443" s="89"/>
      <c r="FXP1443" s="89"/>
      <c r="FXQ1443" s="89"/>
      <c r="FXR1443" s="89"/>
      <c r="FXS1443" s="89"/>
      <c r="FXT1443" s="89"/>
      <c r="FXU1443" s="89"/>
      <c r="FXV1443" s="89"/>
      <c r="FXW1443" s="89"/>
      <c r="FXX1443" s="89"/>
      <c r="FXY1443" s="89"/>
      <c r="FXZ1443" s="89"/>
      <c r="FYA1443" s="89"/>
      <c r="FYB1443" s="89"/>
      <c r="FYC1443" s="89"/>
      <c r="FYD1443" s="89"/>
      <c r="FYE1443" s="89"/>
      <c r="FYF1443" s="89"/>
      <c r="FYG1443" s="89"/>
      <c r="FYH1443" s="89"/>
      <c r="FYI1443" s="89"/>
      <c r="FYJ1443" s="89"/>
      <c r="FYK1443" s="89"/>
      <c r="FYL1443" s="89"/>
      <c r="FYM1443" s="89"/>
      <c r="FYN1443" s="89"/>
      <c r="FYO1443" s="89"/>
      <c r="FYP1443" s="89"/>
      <c r="FYQ1443" s="89"/>
      <c r="FYR1443" s="89"/>
      <c r="FYS1443" s="89"/>
      <c r="FYT1443" s="89"/>
      <c r="FYU1443" s="89"/>
      <c r="FYV1443" s="89"/>
      <c r="FYW1443" s="89"/>
      <c r="FYX1443" s="89"/>
      <c r="FYY1443" s="89"/>
      <c r="FYZ1443" s="89"/>
      <c r="FZA1443" s="89"/>
      <c r="FZB1443" s="89"/>
      <c r="FZC1443" s="89"/>
      <c r="FZD1443" s="89"/>
      <c r="FZE1443" s="89"/>
      <c r="FZF1443" s="89"/>
      <c r="FZG1443" s="89"/>
      <c r="FZH1443" s="89"/>
      <c r="FZI1443" s="89"/>
      <c r="FZJ1443" s="89"/>
      <c r="FZK1443" s="89"/>
      <c r="FZL1443" s="89"/>
      <c r="FZM1443" s="89"/>
      <c r="FZN1443" s="89"/>
      <c r="FZO1443" s="89"/>
      <c r="FZP1443" s="89"/>
      <c r="FZQ1443" s="89"/>
      <c r="FZR1443" s="89"/>
      <c r="FZS1443" s="89"/>
      <c r="FZT1443" s="89"/>
      <c r="FZU1443" s="89"/>
      <c r="FZV1443" s="89"/>
      <c r="FZW1443" s="89"/>
      <c r="FZX1443" s="89"/>
      <c r="FZY1443" s="89"/>
      <c r="FZZ1443" s="89"/>
      <c r="GAA1443" s="89"/>
      <c r="GAB1443" s="89"/>
      <c r="GAC1443" s="89"/>
      <c r="GAD1443" s="89"/>
      <c r="GAE1443" s="89"/>
      <c r="GAF1443" s="89"/>
      <c r="GAG1443" s="89"/>
      <c r="GAH1443" s="89"/>
      <c r="GAI1443" s="89"/>
      <c r="GAJ1443" s="89"/>
      <c r="GAK1443" s="89"/>
      <c r="GAL1443" s="89"/>
      <c r="GAM1443" s="89"/>
      <c r="GAN1443" s="89"/>
      <c r="GAO1443" s="89"/>
      <c r="GAP1443" s="89"/>
      <c r="GAQ1443" s="89"/>
      <c r="GAR1443" s="89"/>
      <c r="GAS1443" s="89"/>
      <c r="GAT1443" s="89"/>
      <c r="GAU1443" s="89"/>
      <c r="GAV1443" s="89"/>
      <c r="GAW1443" s="89"/>
      <c r="GAX1443" s="89"/>
      <c r="GAY1443" s="89"/>
      <c r="GAZ1443" s="89"/>
      <c r="GBA1443" s="89"/>
      <c r="GBB1443" s="89"/>
      <c r="GBC1443" s="89"/>
      <c r="GBD1443" s="89"/>
      <c r="GBE1443" s="89"/>
      <c r="GBF1443" s="89"/>
      <c r="GBG1443" s="89"/>
      <c r="GBH1443" s="89"/>
      <c r="GBI1443" s="89"/>
      <c r="GBJ1443" s="89"/>
      <c r="GBK1443" s="89"/>
      <c r="GBL1443" s="89"/>
      <c r="GBM1443" s="89"/>
      <c r="GBN1443" s="89"/>
      <c r="GBO1443" s="89"/>
      <c r="GBP1443" s="89"/>
      <c r="GBQ1443" s="89"/>
      <c r="GBR1443" s="89"/>
      <c r="GBS1443" s="89"/>
      <c r="GBT1443" s="89"/>
      <c r="GBU1443" s="89"/>
      <c r="GBV1443" s="89"/>
      <c r="GBW1443" s="89"/>
      <c r="GBX1443" s="89"/>
      <c r="GBY1443" s="89"/>
      <c r="GBZ1443" s="89"/>
      <c r="GCA1443" s="89"/>
      <c r="GCB1443" s="89"/>
      <c r="GCC1443" s="89"/>
      <c r="GCD1443" s="89"/>
      <c r="GCE1443" s="89"/>
      <c r="GCF1443" s="89"/>
      <c r="GCG1443" s="89"/>
      <c r="GCH1443" s="89"/>
      <c r="GCI1443" s="89"/>
      <c r="GCJ1443" s="89"/>
      <c r="GCK1443" s="89"/>
      <c r="GCL1443" s="89"/>
      <c r="GCM1443" s="89"/>
      <c r="GCN1443" s="89"/>
      <c r="GCO1443" s="89"/>
      <c r="GCP1443" s="89"/>
      <c r="GCQ1443" s="89"/>
      <c r="GCR1443" s="89"/>
      <c r="GCS1443" s="89"/>
      <c r="GCT1443" s="89"/>
      <c r="GCU1443" s="89"/>
      <c r="GCV1443" s="89"/>
      <c r="GCW1443" s="89"/>
      <c r="GCX1443" s="89"/>
      <c r="GCY1443" s="89"/>
      <c r="GCZ1443" s="89"/>
      <c r="GDA1443" s="89"/>
      <c r="GDB1443" s="89"/>
      <c r="GDC1443" s="89"/>
      <c r="GDD1443" s="89"/>
      <c r="GDE1443" s="89"/>
      <c r="GDF1443" s="89"/>
      <c r="GDG1443" s="89"/>
      <c r="GDH1443" s="89"/>
      <c r="GDI1443" s="89"/>
      <c r="GDJ1443" s="89"/>
      <c r="GDK1443" s="89"/>
      <c r="GDL1443" s="89"/>
      <c r="GDM1443" s="89"/>
      <c r="GDN1443" s="89"/>
      <c r="GDO1443" s="89"/>
      <c r="GDP1443" s="89"/>
      <c r="GDQ1443" s="89"/>
      <c r="GDR1443" s="89"/>
      <c r="GDS1443" s="89"/>
      <c r="GDT1443" s="89"/>
      <c r="GDU1443" s="89"/>
      <c r="GDV1443" s="89"/>
      <c r="GDW1443" s="89"/>
      <c r="GDX1443" s="89"/>
      <c r="GDY1443" s="89"/>
      <c r="GDZ1443" s="89"/>
      <c r="GEA1443" s="89"/>
      <c r="GEB1443" s="89"/>
      <c r="GEC1443" s="89"/>
      <c r="GED1443" s="89"/>
      <c r="GEE1443" s="89"/>
      <c r="GEF1443" s="89"/>
      <c r="GEG1443" s="89"/>
      <c r="GEH1443" s="89"/>
      <c r="GEI1443" s="89"/>
      <c r="GEJ1443" s="89"/>
      <c r="GEK1443" s="89"/>
      <c r="GEL1443" s="89"/>
      <c r="GEM1443" s="89"/>
      <c r="GEN1443" s="89"/>
      <c r="GEO1443" s="89"/>
      <c r="GEP1443" s="89"/>
      <c r="GEQ1443" s="89"/>
      <c r="GER1443" s="89"/>
      <c r="GES1443" s="89"/>
      <c r="GET1443" s="89"/>
      <c r="GEU1443" s="89"/>
      <c r="GEV1443" s="89"/>
      <c r="GEW1443" s="89"/>
      <c r="GEX1443" s="89"/>
      <c r="GEY1443" s="89"/>
      <c r="GEZ1443" s="89"/>
      <c r="GFA1443" s="89"/>
      <c r="GFB1443" s="89"/>
      <c r="GFC1443" s="89"/>
      <c r="GFD1443" s="89"/>
      <c r="GFE1443" s="89"/>
      <c r="GFF1443" s="89"/>
      <c r="GFG1443" s="89"/>
      <c r="GFH1443" s="89"/>
      <c r="GFI1443" s="89"/>
      <c r="GFJ1443" s="89"/>
      <c r="GFK1443" s="89"/>
      <c r="GFL1443" s="89"/>
      <c r="GFM1443" s="89"/>
      <c r="GFN1443" s="89"/>
      <c r="GFO1443" s="89"/>
      <c r="GFP1443" s="89"/>
      <c r="GFQ1443" s="89"/>
      <c r="GFR1443" s="89"/>
      <c r="GFS1443" s="89"/>
      <c r="GFT1443" s="89"/>
      <c r="GFU1443" s="89"/>
      <c r="GFV1443" s="89"/>
      <c r="GFW1443" s="89"/>
      <c r="GFX1443" s="89"/>
      <c r="GFY1443" s="89"/>
      <c r="GFZ1443" s="89"/>
      <c r="GGA1443" s="89"/>
      <c r="GGB1443" s="89"/>
      <c r="GGC1443" s="89"/>
      <c r="GGD1443" s="89"/>
      <c r="GGE1443" s="89"/>
      <c r="GGF1443" s="89"/>
      <c r="GGG1443" s="89"/>
      <c r="GGH1443" s="89"/>
      <c r="GGI1443" s="89"/>
      <c r="GGJ1443" s="89"/>
      <c r="GGK1443" s="89"/>
      <c r="GGL1443" s="89"/>
      <c r="GGM1443" s="89"/>
      <c r="GGN1443" s="89"/>
      <c r="GGO1443" s="89"/>
      <c r="GGP1443" s="89"/>
      <c r="GGQ1443" s="89"/>
      <c r="GGR1443" s="89"/>
      <c r="GGS1443" s="89"/>
      <c r="GGT1443" s="89"/>
      <c r="GGU1443" s="89"/>
      <c r="GGV1443" s="89"/>
      <c r="GGW1443" s="89"/>
      <c r="GGX1443" s="89"/>
      <c r="GGY1443" s="89"/>
      <c r="GGZ1443" s="89"/>
      <c r="GHA1443" s="89"/>
      <c r="GHB1443" s="89"/>
      <c r="GHC1443" s="89"/>
      <c r="GHD1443" s="89"/>
      <c r="GHE1443" s="89"/>
      <c r="GHF1443" s="89"/>
      <c r="GHG1443" s="89"/>
      <c r="GHH1443" s="89"/>
      <c r="GHI1443" s="89"/>
      <c r="GHJ1443" s="89"/>
      <c r="GHK1443" s="89"/>
      <c r="GHL1443" s="89"/>
      <c r="GHM1443" s="89"/>
      <c r="GHN1443" s="89"/>
      <c r="GHO1443" s="89"/>
      <c r="GHP1443" s="89"/>
      <c r="GHQ1443" s="89"/>
      <c r="GHR1443" s="89"/>
      <c r="GHS1443" s="89"/>
      <c r="GHT1443" s="89"/>
      <c r="GHU1443" s="89"/>
      <c r="GHV1443" s="89"/>
      <c r="GHW1443" s="89"/>
      <c r="GHX1443" s="89"/>
      <c r="GHY1443" s="89"/>
      <c r="GHZ1443" s="89"/>
      <c r="GIA1443" s="89"/>
      <c r="GIB1443" s="89"/>
      <c r="GIC1443" s="89"/>
      <c r="GID1443" s="89"/>
      <c r="GIE1443" s="89"/>
      <c r="GIF1443" s="89"/>
      <c r="GIG1443" s="89"/>
      <c r="GIH1443" s="89"/>
      <c r="GII1443" s="89"/>
      <c r="GIJ1443" s="89"/>
      <c r="GIK1443" s="89"/>
      <c r="GIL1443" s="89"/>
      <c r="GIM1443" s="89"/>
      <c r="GIN1443" s="89"/>
      <c r="GIO1443" s="89"/>
      <c r="GIP1443" s="89"/>
      <c r="GIQ1443" s="89"/>
      <c r="GIR1443" s="89"/>
      <c r="GIS1443" s="89"/>
      <c r="GIT1443" s="89"/>
      <c r="GIU1443" s="89"/>
      <c r="GIV1443" s="89"/>
      <c r="GIW1443" s="89"/>
      <c r="GIX1443" s="89"/>
      <c r="GIY1443" s="89"/>
      <c r="GIZ1443" s="89"/>
      <c r="GJA1443" s="89"/>
      <c r="GJB1443" s="89"/>
      <c r="GJC1443" s="89"/>
      <c r="GJD1443" s="89"/>
      <c r="GJE1443" s="89"/>
      <c r="GJF1443" s="89"/>
      <c r="GJG1443" s="89"/>
      <c r="GJH1443" s="89"/>
      <c r="GJI1443" s="89"/>
      <c r="GJJ1443" s="89"/>
      <c r="GJK1443" s="89"/>
      <c r="GJL1443" s="89"/>
      <c r="GJM1443" s="89"/>
      <c r="GJN1443" s="89"/>
      <c r="GJO1443" s="89"/>
      <c r="GJP1443" s="89"/>
      <c r="GJQ1443" s="89"/>
      <c r="GJR1443" s="89"/>
      <c r="GJS1443" s="89"/>
      <c r="GJT1443" s="89"/>
      <c r="GJU1443" s="89"/>
      <c r="GJV1443" s="89"/>
      <c r="GJW1443" s="89"/>
      <c r="GJX1443" s="89"/>
      <c r="GJY1443" s="89"/>
      <c r="GJZ1443" s="89"/>
      <c r="GKA1443" s="89"/>
      <c r="GKB1443" s="89"/>
      <c r="GKC1443" s="89"/>
      <c r="GKD1443" s="89"/>
      <c r="GKE1443" s="89"/>
      <c r="GKF1443" s="89"/>
      <c r="GKG1443" s="89"/>
      <c r="GKH1443" s="89"/>
      <c r="GKI1443" s="89"/>
      <c r="GKJ1443" s="89"/>
      <c r="GKK1443" s="89"/>
      <c r="GKL1443" s="89"/>
      <c r="GKM1443" s="89"/>
      <c r="GKN1443" s="89"/>
      <c r="GKO1443" s="89"/>
      <c r="GKP1443" s="89"/>
      <c r="GKQ1443" s="89"/>
      <c r="GKR1443" s="89"/>
      <c r="GKS1443" s="89"/>
      <c r="GKT1443" s="89"/>
      <c r="GKU1443" s="89"/>
      <c r="GKV1443" s="89"/>
      <c r="GKW1443" s="89"/>
      <c r="GKX1443" s="89"/>
      <c r="GKY1443" s="89"/>
      <c r="GKZ1443" s="89"/>
      <c r="GLA1443" s="89"/>
      <c r="GLB1443" s="89"/>
      <c r="GLC1443" s="89"/>
      <c r="GLD1443" s="89"/>
      <c r="GLE1443" s="89"/>
      <c r="GLF1443" s="89"/>
      <c r="GLG1443" s="89"/>
      <c r="GLH1443" s="89"/>
      <c r="GLI1443" s="89"/>
      <c r="GLJ1443" s="89"/>
      <c r="GLK1443" s="89"/>
      <c r="GLL1443" s="89"/>
      <c r="GLM1443" s="89"/>
      <c r="GLN1443" s="89"/>
      <c r="GLO1443" s="89"/>
      <c r="GLP1443" s="89"/>
      <c r="GLQ1443" s="89"/>
      <c r="GLR1443" s="89"/>
      <c r="GLS1443" s="89"/>
      <c r="GLT1443" s="89"/>
      <c r="GLU1443" s="89"/>
      <c r="GLV1443" s="89"/>
      <c r="GLW1443" s="89"/>
      <c r="GLX1443" s="89"/>
      <c r="GLY1443" s="89"/>
      <c r="GLZ1443" s="89"/>
      <c r="GMA1443" s="89"/>
      <c r="GMB1443" s="89"/>
      <c r="GMC1443" s="89"/>
      <c r="GMD1443" s="89"/>
      <c r="GME1443" s="89"/>
      <c r="GMF1443" s="89"/>
      <c r="GMG1443" s="89"/>
      <c r="GMH1443" s="89"/>
      <c r="GMI1443" s="89"/>
      <c r="GMJ1443" s="89"/>
      <c r="GMK1443" s="89"/>
      <c r="GML1443" s="89"/>
      <c r="GMM1443" s="89"/>
      <c r="GMN1443" s="89"/>
      <c r="GMO1443" s="89"/>
      <c r="GMP1443" s="89"/>
      <c r="GMQ1443" s="89"/>
      <c r="GMR1443" s="89"/>
      <c r="GMS1443" s="89"/>
      <c r="GMT1443" s="89"/>
      <c r="GMU1443" s="89"/>
      <c r="GMV1443" s="89"/>
      <c r="GMW1443" s="89"/>
      <c r="GMX1443" s="89"/>
      <c r="GMY1443" s="89"/>
      <c r="GMZ1443" s="89"/>
      <c r="GNA1443" s="89"/>
      <c r="GNB1443" s="89"/>
      <c r="GNC1443" s="89"/>
      <c r="GND1443" s="89"/>
      <c r="GNE1443" s="89"/>
      <c r="GNF1443" s="89"/>
      <c r="GNG1443" s="89"/>
      <c r="GNH1443" s="89"/>
      <c r="GNI1443" s="89"/>
      <c r="GNJ1443" s="89"/>
      <c r="GNK1443" s="89"/>
      <c r="GNL1443" s="89"/>
      <c r="GNM1443" s="89"/>
      <c r="GNN1443" s="89"/>
      <c r="GNO1443" s="89"/>
      <c r="GNP1443" s="89"/>
      <c r="GNQ1443" s="89"/>
      <c r="GNR1443" s="89"/>
      <c r="GNS1443" s="89"/>
      <c r="GNT1443" s="89"/>
      <c r="GNU1443" s="89"/>
      <c r="GNV1443" s="89"/>
      <c r="GNW1443" s="89"/>
      <c r="GNX1443" s="89"/>
      <c r="GNY1443" s="89"/>
      <c r="GNZ1443" s="89"/>
      <c r="GOA1443" s="89"/>
      <c r="GOB1443" s="89"/>
      <c r="GOC1443" s="89"/>
      <c r="GOD1443" s="89"/>
      <c r="GOE1443" s="89"/>
      <c r="GOF1443" s="89"/>
      <c r="GOG1443" s="89"/>
      <c r="GOH1443" s="89"/>
      <c r="GOI1443" s="89"/>
      <c r="GOJ1443" s="89"/>
      <c r="GOK1443" s="89"/>
      <c r="GOL1443" s="89"/>
      <c r="GOM1443" s="89"/>
      <c r="GON1443" s="89"/>
      <c r="GOO1443" s="89"/>
      <c r="GOP1443" s="89"/>
      <c r="GOQ1443" s="89"/>
      <c r="GOR1443" s="89"/>
      <c r="GOS1443" s="89"/>
      <c r="GOT1443" s="89"/>
      <c r="GOU1443" s="89"/>
      <c r="GOV1443" s="89"/>
      <c r="GOW1443" s="89"/>
      <c r="GOX1443" s="89"/>
      <c r="GOY1443" s="89"/>
      <c r="GOZ1443" s="89"/>
      <c r="GPA1443" s="89"/>
      <c r="GPB1443" s="89"/>
      <c r="GPC1443" s="89"/>
      <c r="GPD1443" s="89"/>
      <c r="GPE1443" s="89"/>
      <c r="GPF1443" s="89"/>
      <c r="GPG1443" s="89"/>
      <c r="GPH1443" s="89"/>
      <c r="GPI1443" s="89"/>
      <c r="GPJ1443" s="89"/>
      <c r="GPK1443" s="89"/>
      <c r="GPL1443" s="89"/>
      <c r="GPM1443" s="89"/>
      <c r="GPN1443" s="89"/>
      <c r="GPO1443" s="89"/>
      <c r="GPP1443" s="89"/>
      <c r="GPQ1443" s="89"/>
      <c r="GPR1443" s="89"/>
      <c r="GPS1443" s="89"/>
      <c r="GPT1443" s="89"/>
      <c r="GPU1443" s="89"/>
      <c r="GPV1443" s="89"/>
      <c r="GPW1443" s="89"/>
      <c r="GPX1443" s="89"/>
      <c r="GPY1443" s="89"/>
      <c r="GPZ1443" s="89"/>
      <c r="GQA1443" s="89"/>
      <c r="GQB1443" s="89"/>
      <c r="GQC1443" s="89"/>
      <c r="GQD1443" s="89"/>
      <c r="GQE1443" s="89"/>
      <c r="GQF1443" s="89"/>
      <c r="GQG1443" s="89"/>
      <c r="GQH1443" s="89"/>
      <c r="GQI1443" s="89"/>
      <c r="GQJ1443" s="89"/>
      <c r="GQK1443" s="89"/>
      <c r="GQL1443" s="89"/>
      <c r="GQM1443" s="89"/>
      <c r="GQN1443" s="89"/>
      <c r="GQO1443" s="89"/>
      <c r="GQP1443" s="89"/>
      <c r="GQQ1443" s="89"/>
      <c r="GQR1443" s="89"/>
      <c r="GQS1443" s="89"/>
      <c r="GQT1443" s="89"/>
      <c r="GQU1443" s="89"/>
      <c r="GQV1443" s="89"/>
      <c r="GQW1443" s="89"/>
      <c r="GQX1443" s="89"/>
      <c r="GQY1443" s="89"/>
      <c r="GQZ1443" s="89"/>
      <c r="GRA1443" s="89"/>
      <c r="GRB1443" s="89"/>
      <c r="GRC1443" s="89"/>
      <c r="GRD1443" s="89"/>
      <c r="GRE1443" s="89"/>
      <c r="GRF1443" s="89"/>
      <c r="GRG1443" s="89"/>
      <c r="GRH1443" s="89"/>
      <c r="GRI1443" s="89"/>
      <c r="GRJ1443" s="89"/>
      <c r="GRK1443" s="89"/>
      <c r="GRL1443" s="89"/>
      <c r="GRM1443" s="89"/>
      <c r="GRN1443" s="89"/>
      <c r="GRO1443" s="89"/>
      <c r="GRP1443" s="89"/>
      <c r="GRQ1443" s="89"/>
      <c r="GRR1443" s="89"/>
      <c r="GRS1443" s="89"/>
      <c r="GRT1443" s="89"/>
      <c r="GRU1443" s="89"/>
      <c r="GRV1443" s="89"/>
      <c r="GRW1443" s="89"/>
      <c r="GRX1443" s="89"/>
      <c r="GRY1443" s="89"/>
      <c r="GRZ1443" s="89"/>
      <c r="GSA1443" s="89"/>
      <c r="GSB1443" s="89"/>
      <c r="GSC1443" s="89"/>
      <c r="GSD1443" s="89"/>
      <c r="GSE1443" s="89"/>
      <c r="GSF1443" s="89"/>
      <c r="GSG1443" s="89"/>
      <c r="GSH1443" s="89"/>
      <c r="GSI1443" s="89"/>
      <c r="GSJ1443" s="89"/>
      <c r="GSK1443" s="89"/>
      <c r="GSL1443" s="89"/>
      <c r="GSM1443" s="89"/>
      <c r="GSN1443" s="89"/>
      <c r="GSO1443" s="89"/>
      <c r="GSP1443" s="89"/>
      <c r="GSQ1443" s="89"/>
      <c r="GSR1443" s="89"/>
      <c r="GSS1443" s="89"/>
      <c r="GST1443" s="89"/>
      <c r="GSU1443" s="89"/>
      <c r="GSV1443" s="89"/>
      <c r="GSW1443" s="89"/>
      <c r="GSX1443" s="89"/>
      <c r="GSY1443" s="89"/>
      <c r="GSZ1443" s="89"/>
      <c r="GTA1443" s="89"/>
      <c r="GTB1443" s="89"/>
      <c r="GTC1443" s="89"/>
      <c r="GTD1443" s="89"/>
      <c r="GTE1443" s="89"/>
      <c r="GTF1443" s="89"/>
      <c r="GTG1443" s="89"/>
      <c r="GTH1443" s="89"/>
      <c r="GTI1443" s="89"/>
      <c r="GTJ1443" s="89"/>
      <c r="GTK1443" s="89"/>
      <c r="GTL1443" s="89"/>
      <c r="GTM1443" s="89"/>
      <c r="GTN1443" s="89"/>
      <c r="GTO1443" s="89"/>
      <c r="GTP1443" s="89"/>
      <c r="GTQ1443" s="89"/>
      <c r="GTR1443" s="89"/>
      <c r="GTS1443" s="89"/>
      <c r="GTT1443" s="89"/>
      <c r="GTU1443" s="89"/>
      <c r="GTV1443" s="89"/>
      <c r="GTW1443" s="89"/>
      <c r="GTX1443" s="89"/>
      <c r="GTY1443" s="89"/>
      <c r="GTZ1443" s="89"/>
      <c r="GUA1443" s="89"/>
      <c r="GUB1443" s="89"/>
      <c r="GUC1443" s="89"/>
      <c r="GUD1443" s="89"/>
      <c r="GUE1443" s="89"/>
      <c r="GUF1443" s="89"/>
      <c r="GUG1443" s="89"/>
      <c r="GUH1443" s="89"/>
      <c r="GUI1443" s="89"/>
      <c r="GUJ1443" s="89"/>
      <c r="GUK1443" s="89"/>
      <c r="GUL1443" s="89"/>
      <c r="GUM1443" s="89"/>
      <c r="GUN1443" s="89"/>
      <c r="GUO1443" s="89"/>
      <c r="GUP1443" s="89"/>
      <c r="GUQ1443" s="89"/>
      <c r="GUR1443" s="89"/>
      <c r="GUS1443" s="89"/>
      <c r="GUT1443" s="89"/>
      <c r="GUU1443" s="89"/>
      <c r="GUV1443" s="89"/>
      <c r="GUW1443" s="89"/>
      <c r="GUX1443" s="89"/>
      <c r="GUY1443" s="89"/>
      <c r="GUZ1443" s="89"/>
      <c r="GVA1443" s="89"/>
      <c r="GVB1443" s="89"/>
      <c r="GVC1443" s="89"/>
      <c r="GVD1443" s="89"/>
      <c r="GVE1443" s="89"/>
      <c r="GVF1443" s="89"/>
      <c r="GVG1443" s="89"/>
      <c r="GVH1443" s="89"/>
      <c r="GVI1443" s="89"/>
      <c r="GVJ1443" s="89"/>
      <c r="GVK1443" s="89"/>
      <c r="GVL1443" s="89"/>
      <c r="GVM1443" s="89"/>
      <c r="GVN1443" s="89"/>
      <c r="GVO1443" s="89"/>
      <c r="GVP1443" s="89"/>
      <c r="GVQ1443" s="89"/>
      <c r="GVR1443" s="89"/>
      <c r="GVS1443" s="89"/>
      <c r="GVT1443" s="89"/>
      <c r="GVU1443" s="89"/>
      <c r="GVV1443" s="89"/>
      <c r="GVW1443" s="89"/>
      <c r="GVX1443" s="89"/>
      <c r="GVY1443" s="89"/>
      <c r="GVZ1443" s="89"/>
      <c r="GWA1443" s="89"/>
      <c r="GWB1443" s="89"/>
      <c r="GWC1443" s="89"/>
      <c r="GWD1443" s="89"/>
      <c r="GWE1443" s="89"/>
      <c r="GWF1443" s="89"/>
      <c r="GWG1443" s="89"/>
      <c r="GWH1443" s="89"/>
      <c r="GWI1443" s="89"/>
      <c r="GWJ1443" s="89"/>
      <c r="GWK1443" s="89"/>
      <c r="GWL1443" s="89"/>
      <c r="GWM1443" s="89"/>
      <c r="GWN1443" s="89"/>
      <c r="GWO1443" s="89"/>
      <c r="GWP1443" s="89"/>
      <c r="GWQ1443" s="89"/>
      <c r="GWR1443" s="89"/>
      <c r="GWS1443" s="89"/>
      <c r="GWT1443" s="89"/>
      <c r="GWU1443" s="89"/>
      <c r="GWV1443" s="89"/>
      <c r="GWW1443" s="89"/>
      <c r="GWX1443" s="89"/>
      <c r="GWY1443" s="89"/>
      <c r="GWZ1443" s="89"/>
      <c r="GXA1443" s="89"/>
      <c r="GXB1443" s="89"/>
      <c r="GXC1443" s="89"/>
      <c r="GXD1443" s="89"/>
      <c r="GXE1443" s="89"/>
      <c r="GXF1443" s="89"/>
      <c r="GXG1443" s="89"/>
      <c r="GXH1443" s="89"/>
      <c r="GXI1443" s="89"/>
      <c r="GXJ1443" s="89"/>
      <c r="GXK1443" s="89"/>
      <c r="GXL1443" s="89"/>
      <c r="GXM1443" s="89"/>
      <c r="GXN1443" s="89"/>
      <c r="GXO1443" s="89"/>
      <c r="GXP1443" s="89"/>
      <c r="GXQ1443" s="89"/>
      <c r="GXR1443" s="89"/>
      <c r="GXS1443" s="89"/>
      <c r="GXT1443" s="89"/>
      <c r="GXU1443" s="89"/>
      <c r="GXV1443" s="89"/>
      <c r="GXW1443" s="89"/>
      <c r="GXX1443" s="89"/>
      <c r="GXY1443" s="89"/>
      <c r="GXZ1443" s="89"/>
      <c r="GYA1443" s="89"/>
      <c r="GYB1443" s="89"/>
      <c r="GYC1443" s="89"/>
      <c r="GYD1443" s="89"/>
      <c r="GYE1443" s="89"/>
      <c r="GYF1443" s="89"/>
      <c r="GYG1443" s="89"/>
      <c r="GYH1443" s="89"/>
      <c r="GYI1443" s="89"/>
      <c r="GYJ1443" s="89"/>
      <c r="GYK1443" s="89"/>
      <c r="GYL1443" s="89"/>
      <c r="GYM1443" s="89"/>
      <c r="GYN1443" s="89"/>
      <c r="GYO1443" s="89"/>
      <c r="GYP1443" s="89"/>
      <c r="GYQ1443" s="89"/>
      <c r="GYR1443" s="89"/>
      <c r="GYS1443" s="89"/>
      <c r="GYT1443" s="89"/>
      <c r="GYU1443" s="89"/>
      <c r="GYV1443" s="89"/>
      <c r="GYW1443" s="89"/>
      <c r="GYX1443" s="89"/>
      <c r="GYY1443" s="89"/>
      <c r="GYZ1443" s="89"/>
      <c r="GZA1443" s="89"/>
      <c r="GZB1443" s="89"/>
      <c r="GZC1443" s="89"/>
      <c r="GZD1443" s="89"/>
      <c r="GZE1443" s="89"/>
      <c r="GZF1443" s="89"/>
      <c r="GZG1443" s="89"/>
      <c r="GZH1443" s="89"/>
      <c r="GZI1443" s="89"/>
      <c r="GZJ1443" s="89"/>
      <c r="GZK1443" s="89"/>
      <c r="GZL1443" s="89"/>
      <c r="GZM1443" s="89"/>
      <c r="GZN1443" s="89"/>
      <c r="GZO1443" s="89"/>
      <c r="GZP1443" s="89"/>
      <c r="GZQ1443" s="89"/>
      <c r="GZR1443" s="89"/>
      <c r="GZS1443" s="89"/>
      <c r="GZT1443" s="89"/>
      <c r="GZU1443" s="89"/>
      <c r="GZV1443" s="89"/>
      <c r="GZW1443" s="89"/>
      <c r="GZX1443" s="89"/>
      <c r="GZY1443" s="89"/>
      <c r="GZZ1443" s="89"/>
      <c r="HAA1443" s="89"/>
      <c r="HAB1443" s="89"/>
      <c r="HAC1443" s="89"/>
      <c r="HAD1443" s="89"/>
      <c r="HAE1443" s="89"/>
      <c r="HAF1443" s="89"/>
      <c r="HAG1443" s="89"/>
      <c r="HAH1443" s="89"/>
      <c r="HAI1443" s="89"/>
      <c r="HAJ1443" s="89"/>
      <c r="HAK1443" s="89"/>
      <c r="HAL1443" s="89"/>
      <c r="HAM1443" s="89"/>
      <c r="HAN1443" s="89"/>
      <c r="HAO1443" s="89"/>
      <c r="HAP1443" s="89"/>
      <c r="HAQ1443" s="89"/>
      <c r="HAR1443" s="89"/>
      <c r="HAS1443" s="89"/>
      <c r="HAT1443" s="89"/>
      <c r="HAU1443" s="89"/>
      <c r="HAV1443" s="89"/>
      <c r="HAW1443" s="89"/>
      <c r="HAX1443" s="89"/>
      <c r="HAY1443" s="89"/>
      <c r="HAZ1443" s="89"/>
      <c r="HBA1443" s="89"/>
      <c r="HBB1443" s="89"/>
      <c r="HBC1443" s="89"/>
      <c r="HBD1443" s="89"/>
      <c r="HBE1443" s="89"/>
      <c r="HBF1443" s="89"/>
      <c r="HBG1443" s="89"/>
      <c r="HBH1443" s="89"/>
      <c r="HBI1443" s="89"/>
      <c r="HBJ1443" s="89"/>
      <c r="HBK1443" s="89"/>
      <c r="HBL1443" s="89"/>
      <c r="HBM1443" s="89"/>
      <c r="HBN1443" s="89"/>
      <c r="HBO1443" s="89"/>
      <c r="HBP1443" s="89"/>
      <c r="HBQ1443" s="89"/>
      <c r="HBR1443" s="89"/>
      <c r="HBS1443" s="89"/>
      <c r="HBT1443" s="89"/>
      <c r="HBU1443" s="89"/>
      <c r="HBV1443" s="89"/>
      <c r="HBW1443" s="89"/>
      <c r="HBX1443" s="89"/>
      <c r="HBY1443" s="89"/>
      <c r="HBZ1443" s="89"/>
      <c r="HCA1443" s="89"/>
      <c r="HCB1443" s="89"/>
      <c r="HCC1443" s="89"/>
      <c r="HCD1443" s="89"/>
      <c r="HCE1443" s="89"/>
      <c r="HCF1443" s="89"/>
      <c r="HCG1443" s="89"/>
      <c r="HCH1443" s="89"/>
      <c r="HCI1443" s="89"/>
      <c r="HCJ1443" s="89"/>
      <c r="HCK1443" s="89"/>
      <c r="HCL1443" s="89"/>
      <c r="HCM1443" s="89"/>
      <c r="HCN1443" s="89"/>
      <c r="HCO1443" s="89"/>
      <c r="HCP1443" s="89"/>
      <c r="HCQ1443" s="89"/>
      <c r="HCR1443" s="89"/>
      <c r="HCS1443" s="89"/>
      <c r="HCT1443" s="89"/>
      <c r="HCU1443" s="89"/>
      <c r="HCV1443" s="89"/>
      <c r="HCW1443" s="89"/>
      <c r="HCX1443" s="89"/>
      <c r="HCY1443" s="89"/>
      <c r="HCZ1443" s="89"/>
      <c r="HDA1443" s="89"/>
      <c r="HDB1443" s="89"/>
      <c r="HDC1443" s="89"/>
      <c r="HDD1443" s="89"/>
      <c r="HDE1443" s="89"/>
      <c r="HDF1443" s="89"/>
      <c r="HDG1443" s="89"/>
      <c r="HDH1443" s="89"/>
      <c r="HDI1443" s="89"/>
      <c r="HDJ1443" s="89"/>
      <c r="HDK1443" s="89"/>
      <c r="HDL1443" s="89"/>
      <c r="HDM1443" s="89"/>
      <c r="HDN1443" s="89"/>
      <c r="HDO1443" s="89"/>
      <c r="HDP1443" s="89"/>
      <c r="HDQ1443" s="89"/>
      <c r="HDR1443" s="89"/>
      <c r="HDS1443" s="89"/>
      <c r="HDT1443" s="89"/>
      <c r="HDU1443" s="89"/>
      <c r="HDV1443" s="89"/>
      <c r="HDW1443" s="89"/>
      <c r="HDX1443" s="89"/>
      <c r="HDY1443" s="89"/>
      <c r="HDZ1443" s="89"/>
      <c r="HEA1443" s="89"/>
      <c r="HEB1443" s="89"/>
      <c r="HEC1443" s="89"/>
      <c r="HED1443" s="89"/>
      <c r="HEE1443" s="89"/>
      <c r="HEF1443" s="89"/>
      <c r="HEG1443" s="89"/>
      <c r="HEH1443" s="89"/>
      <c r="HEI1443" s="89"/>
      <c r="HEJ1443" s="89"/>
      <c r="HEK1443" s="89"/>
      <c r="HEL1443" s="89"/>
      <c r="HEM1443" s="89"/>
      <c r="HEN1443" s="89"/>
      <c r="HEO1443" s="89"/>
      <c r="HEP1443" s="89"/>
      <c r="HEQ1443" s="89"/>
      <c r="HER1443" s="89"/>
      <c r="HES1443" s="89"/>
      <c r="HET1443" s="89"/>
      <c r="HEU1443" s="89"/>
      <c r="HEV1443" s="89"/>
      <c r="HEW1443" s="89"/>
      <c r="HEX1443" s="89"/>
      <c r="HEY1443" s="89"/>
      <c r="HEZ1443" s="89"/>
      <c r="HFA1443" s="89"/>
      <c r="HFB1443" s="89"/>
      <c r="HFC1443" s="89"/>
      <c r="HFD1443" s="89"/>
      <c r="HFE1443" s="89"/>
      <c r="HFF1443" s="89"/>
      <c r="HFG1443" s="89"/>
      <c r="HFH1443" s="89"/>
      <c r="HFI1443" s="89"/>
      <c r="HFJ1443" s="89"/>
      <c r="HFK1443" s="89"/>
      <c r="HFL1443" s="89"/>
      <c r="HFM1443" s="89"/>
      <c r="HFN1443" s="89"/>
      <c r="HFO1443" s="89"/>
      <c r="HFP1443" s="89"/>
      <c r="HFQ1443" s="89"/>
      <c r="HFR1443" s="89"/>
      <c r="HFS1443" s="89"/>
      <c r="HFT1443" s="89"/>
      <c r="HFU1443" s="89"/>
      <c r="HFV1443" s="89"/>
      <c r="HFW1443" s="89"/>
      <c r="HFX1443" s="89"/>
      <c r="HFY1443" s="89"/>
      <c r="HFZ1443" s="89"/>
      <c r="HGA1443" s="89"/>
      <c r="HGB1443" s="89"/>
      <c r="HGC1443" s="89"/>
      <c r="HGD1443" s="89"/>
      <c r="HGE1443" s="89"/>
      <c r="HGF1443" s="89"/>
      <c r="HGG1443" s="89"/>
      <c r="HGH1443" s="89"/>
      <c r="HGI1443" s="89"/>
      <c r="HGJ1443" s="89"/>
      <c r="HGK1443" s="89"/>
      <c r="HGL1443" s="89"/>
      <c r="HGM1443" s="89"/>
      <c r="HGN1443" s="89"/>
      <c r="HGO1443" s="89"/>
      <c r="HGP1443" s="89"/>
      <c r="HGQ1443" s="89"/>
      <c r="HGR1443" s="89"/>
      <c r="HGS1443" s="89"/>
      <c r="HGT1443" s="89"/>
      <c r="HGU1443" s="89"/>
      <c r="HGV1443" s="89"/>
      <c r="HGW1443" s="89"/>
      <c r="HGX1443" s="89"/>
      <c r="HGY1443" s="89"/>
      <c r="HGZ1443" s="89"/>
      <c r="HHA1443" s="89"/>
      <c r="HHB1443" s="89"/>
      <c r="HHC1443" s="89"/>
      <c r="HHD1443" s="89"/>
      <c r="HHE1443" s="89"/>
      <c r="HHF1443" s="89"/>
      <c r="HHG1443" s="89"/>
      <c r="HHH1443" s="89"/>
      <c r="HHI1443" s="89"/>
      <c r="HHJ1443" s="89"/>
      <c r="HHK1443" s="89"/>
      <c r="HHL1443" s="89"/>
      <c r="HHM1443" s="89"/>
      <c r="HHN1443" s="89"/>
      <c r="HHO1443" s="89"/>
      <c r="HHP1443" s="89"/>
      <c r="HHQ1443" s="89"/>
      <c r="HHR1443" s="89"/>
      <c r="HHS1443" s="89"/>
      <c r="HHT1443" s="89"/>
      <c r="HHU1443" s="89"/>
      <c r="HHV1443" s="89"/>
      <c r="HHW1443" s="89"/>
      <c r="HHX1443" s="89"/>
      <c r="HHY1443" s="89"/>
      <c r="HHZ1443" s="89"/>
      <c r="HIA1443" s="89"/>
      <c r="HIB1443" s="89"/>
      <c r="HIC1443" s="89"/>
      <c r="HID1443" s="89"/>
      <c r="HIE1443" s="89"/>
      <c r="HIF1443" s="89"/>
      <c r="HIG1443" s="89"/>
      <c r="HIH1443" s="89"/>
      <c r="HII1443" s="89"/>
      <c r="HIJ1443" s="89"/>
      <c r="HIK1443" s="89"/>
      <c r="HIL1443" s="89"/>
      <c r="HIM1443" s="89"/>
      <c r="HIN1443" s="89"/>
      <c r="HIO1443" s="89"/>
      <c r="HIP1443" s="89"/>
      <c r="HIQ1443" s="89"/>
      <c r="HIR1443" s="89"/>
      <c r="HIS1443" s="89"/>
      <c r="HIT1443" s="89"/>
      <c r="HIU1443" s="89"/>
      <c r="HIV1443" s="89"/>
      <c r="HIW1443" s="89"/>
      <c r="HIX1443" s="89"/>
      <c r="HIY1443" s="89"/>
      <c r="HIZ1443" s="89"/>
      <c r="HJA1443" s="89"/>
      <c r="HJB1443" s="89"/>
      <c r="HJC1443" s="89"/>
      <c r="HJD1443" s="89"/>
      <c r="HJE1443" s="89"/>
      <c r="HJF1443" s="89"/>
      <c r="HJG1443" s="89"/>
      <c r="HJH1443" s="89"/>
      <c r="HJI1443" s="89"/>
      <c r="HJJ1443" s="89"/>
      <c r="HJK1443" s="89"/>
      <c r="HJL1443" s="89"/>
      <c r="HJM1443" s="89"/>
      <c r="HJN1443" s="89"/>
      <c r="HJO1443" s="89"/>
      <c r="HJP1443" s="89"/>
      <c r="HJQ1443" s="89"/>
      <c r="HJR1443" s="89"/>
      <c r="HJS1443" s="89"/>
      <c r="HJT1443" s="89"/>
      <c r="HJU1443" s="89"/>
      <c r="HJV1443" s="89"/>
      <c r="HJW1443" s="89"/>
      <c r="HJX1443" s="89"/>
      <c r="HJY1443" s="89"/>
      <c r="HJZ1443" s="89"/>
      <c r="HKA1443" s="89"/>
      <c r="HKB1443" s="89"/>
      <c r="HKC1443" s="89"/>
      <c r="HKD1443" s="89"/>
      <c r="HKE1443" s="89"/>
      <c r="HKF1443" s="89"/>
      <c r="HKG1443" s="89"/>
      <c r="HKH1443" s="89"/>
      <c r="HKI1443" s="89"/>
      <c r="HKJ1443" s="89"/>
      <c r="HKK1443" s="89"/>
      <c r="HKL1443" s="89"/>
      <c r="HKM1443" s="89"/>
      <c r="HKN1443" s="89"/>
      <c r="HKO1443" s="89"/>
      <c r="HKP1443" s="89"/>
      <c r="HKQ1443" s="89"/>
      <c r="HKR1443" s="89"/>
      <c r="HKS1443" s="89"/>
      <c r="HKT1443" s="89"/>
      <c r="HKU1443" s="89"/>
      <c r="HKV1443" s="89"/>
      <c r="HKW1443" s="89"/>
      <c r="HKX1443" s="89"/>
      <c r="HKY1443" s="89"/>
      <c r="HKZ1443" s="89"/>
      <c r="HLA1443" s="89"/>
      <c r="HLB1443" s="89"/>
      <c r="HLC1443" s="89"/>
      <c r="HLD1443" s="89"/>
      <c r="HLE1443" s="89"/>
      <c r="HLF1443" s="89"/>
      <c r="HLG1443" s="89"/>
      <c r="HLH1443" s="89"/>
      <c r="HLI1443" s="89"/>
      <c r="HLJ1443" s="89"/>
      <c r="HLK1443" s="89"/>
      <c r="HLL1443" s="89"/>
      <c r="HLM1443" s="89"/>
      <c r="HLN1443" s="89"/>
      <c r="HLO1443" s="89"/>
      <c r="HLP1443" s="89"/>
      <c r="HLQ1443" s="89"/>
      <c r="HLR1443" s="89"/>
      <c r="HLS1443" s="89"/>
      <c r="HLT1443" s="89"/>
      <c r="HLU1443" s="89"/>
      <c r="HLV1443" s="89"/>
      <c r="HLW1443" s="89"/>
      <c r="HLX1443" s="89"/>
      <c r="HLY1443" s="89"/>
      <c r="HLZ1443" s="89"/>
      <c r="HMA1443" s="89"/>
      <c r="HMB1443" s="89"/>
      <c r="HMC1443" s="89"/>
      <c r="HMD1443" s="89"/>
      <c r="HME1443" s="89"/>
      <c r="HMF1443" s="89"/>
      <c r="HMG1443" s="89"/>
      <c r="HMH1443" s="89"/>
      <c r="HMI1443" s="89"/>
      <c r="HMJ1443" s="89"/>
      <c r="HMK1443" s="89"/>
      <c r="HML1443" s="89"/>
      <c r="HMM1443" s="89"/>
      <c r="HMN1443" s="89"/>
      <c r="HMO1443" s="89"/>
      <c r="HMP1443" s="89"/>
      <c r="HMQ1443" s="89"/>
      <c r="HMR1443" s="89"/>
      <c r="HMS1443" s="89"/>
      <c r="HMT1443" s="89"/>
      <c r="HMU1443" s="89"/>
      <c r="HMV1443" s="89"/>
      <c r="HMW1443" s="89"/>
      <c r="HMX1443" s="89"/>
      <c r="HMY1443" s="89"/>
      <c r="HMZ1443" s="89"/>
      <c r="HNA1443" s="89"/>
      <c r="HNB1443" s="89"/>
      <c r="HNC1443" s="89"/>
      <c r="HND1443" s="89"/>
      <c r="HNE1443" s="89"/>
      <c r="HNF1443" s="89"/>
      <c r="HNG1443" s="89"/>
      <c r="HNH1443" s="89"/>
      <c r="HNI1443" s="89"/>
      <c r="HNJ1443" s="89"/>
      <c r="HNK1443" s="89"/>
      <c r="HNL1443" s="89"/>
      <c r="HNM1443" s="89"/>
      <c r="HNN1443" s="89"/>
      <c r="HNO1443" s="89"/>
      <c r="HNP1443" s="89"/>
      <c r="HNQ1443" s="89"/>
      <c r="HNR1443" s="89"/>
      <c r="HNS1443" s="89"/>
      <c r="HNT1443" s="89"/>
      <c r="HNU1443" s="89"/>
      <c r="HNV1443" s="89"/>
      <c r="HNW1443" s="89"/>
      <c r="HNX1443" s="89"/>
      <c r="HNY1443" s="89"/>
      <c r="HNZ1443" s="89"/>
      <c r="HOA1443" s="89"/>
      <c r="HOB1443" s="89"/>
      <c r="HOC1443" s="89"/>
      <c r="HOD1443" s="89"/>
      <c r="HOE1443" s="89"/>
      <c r="HOF1443" s="89"/>
      <c r="HOG1443" s="89"/>
      <c r="HOH1443" s="89"/>
      <c r="HOI1443" s="89"/>
      <c r="HOJ1443" s="89"/>
      <c r="HOK1443" s="89"/>
      <c r="HOL1443" s="89"/>
      <c r="HOM1443" s="89"/>
      <c r="HON1443" s="89"/>
      <c r="HOO1443" s="89"/>
      <c r="HOP1443" s="89"/>
      <c r="HOQ1443" s="89"/>
      <c r="HOR1443" s="89"/>
      <c r="HOS1443" s="89"/>
      <c r="HOT1443" s="89"/>
      <c r="HOU1443" s="89"/>
      <c r="HOV1443" s="89"/>
      <c r="HOW1443" s="89"/>
      <c r="HOX1443" s="89"/>
      <c r="HOY1443" s="89"/>
      <c r="HOZ1443" s="89"/>
      <c r="HPA1443" s="89"/>
      <c r="HPB1443" s="89"/>
      <c r="HPC1443" s="89"/>
      <c r="HPD1443" s="89"/>
      <c r="HPE1443" s="89"/>
      <c r="HPF1443" s="89"/>
      <c r="HPG1443" s="89"/>
      <c r="HPH1443" s="89"/>
      <c r="HPI1443" s="89"/>
      <c r="HPJ1443" s="89"/>
      <c r="HPK1443" s="89"/>
      <c r="HPL1443" s="89"/>
      <c r="HPM1443" s="89"/>
      <c r="HPN1443" s="89"/>
      <c r="HPO1443" s="89"/>
      <c r="HPP1443" s="89"/>
      <c r="HPQ1443" s="89"/>
      <c r="HPR1443" s="89"/>
      <c r="HPS1443" s="89"/>
      <c r="HPT1443" s="89"/>
      <c r="HPU1443" s="89"/>
      <c r="HPV1443" s="89"/>
      <c r="HPW1443" s="89"/>
      <c r="HPX1443" s="89"/>
      <c r="HPY1443" s="89"/>
      <c r="HPZ1443" s="89"/>
      <c r="HQA1443" s="89"/>
      <c r="HQB1443" s="89"/>
      <c r="HQC1443" s="89"/>
      <c r="HQD1443" s="89"/>
      <c r="HQE1443" s="89"/>
      <c r="HQF1443" s="89"/>
      <c r="HQG1443" s="89"/>
      <c r="HQH1443" s="89"/>
      <c r="HQI1443" s="89"/>
      <c r="HQJ1443" s="89"/>
      <c r="HQK1443" s="89"/>
      <c r="HQL1443" s="89"/>
      <c r="HQM1443" s="89"/>
      <c r="HQN1443" s="89"/>
      <c r="HQO1443" s="89"/>
      <c r="HQP1443" s="89"/>
      <c r="HQQ1443" s="89"/>
      <c r="HQR1443" s="89"/>
      <c r="HQS1443" s="89"/>
      <c r="HQT1443" s="89"/>
      <c r="HQU1443" s="89"/>
      <c r="HQV1443" s="89"/>
      <c r="HQW1443" s="89"/>
      <c r="HQX1443" s="89"/>
      <c r="HQY1443" s="89"/>
      <c r="HQZ1443" s="89"/>
      <c r="HRA1443" s="89"/>
      <c r="HRB1443" s="89"/>
      <c r="HRC1443" s="89"/>
      <c r="HRD1443" s="89"/>
      <c r="HRE1443" s="89"/>
      <c r="HRF1443" s="89"/>
      <c r="HRG1443" s="89"/>
      <c r="HRH1443" s="89"/>
      <c r="HRI1443" s="89"/>
      <c r="HRJ1443" s="89"/>
      <c r="HRK1443" s="89"/>
      <c r="HRL1443" s="89"/>
      <c r="HRM1443" s="89"/>
      <c r="HRN1443" s="89"/>
      <c r="HRO1443" s="89"/>
      <c r="HRP1443" s="89"/>
      <c r="HRQ1443" s="89"/>
      <c r="HRR1443" s="89"/>
      <c r="HRS1443" s="89"/>
      <c r="HRT1443" s="89"/>
      <c r="HRU1443" s="89"/>
      <c r="HRV1443" s="89"/>
      <c r="HRW1443" s="89"/>
      <c r="HRX1443" s="89"/>
      <c r="HRY1443" s="89"/>
      <c r="HRZ1443" s="89"/>
      <c r="HSA1443" s="89"/>
      <c r="HSB1443" s="89"/>
      <c r="HSC1443" s="89"/>
      <c r="HSD1443" s="89"/>
      <c r="HSE1443" s="89"/>
      <c r="HSF1443" s="89"/>
      <c r="HSG1443" s="89"/>
      <c r="HSH1443" s="89"/>
      <c r="HSI1443" s="89"/>
      <c r="HSJ1443" s="89"/>
      <c r="HSK1443" s="89"/>
      <c r="HSL1443" s="89"/>
      <c r="HSM1443" s="89"/>
      <c r="HSN1443" s="89"/>
      <c r="HSO1443" s="89"/>
      <c r="HSP1443" s="89"/>
      <c r="HSQ1443" s="89"/>
      <c r="HSR1443" s="89"/>
      <c r="HSS1443" s="89"/>
      <c r="HST1443" s="89"/>
      <c r="HSU1443" s="89"/>
      <c r="HSV1443" s="89"/>
      <c r="HSW1443" s="89"/>
      <c r="HSX1443" s="89"/>
      <c r="HSY1443" s="89"/>
      <c r="HSZ1443" s="89"/>
      <c r="HTA1443" s="89"/>
      <c r="HTB1443" s="89"/>
      <c r="HTC1443" s="89"/>
      <c r="HTD1443" s="89"/>
      <c r="HTE1443" s="89"/>
      <c r="HTF1443" s="89"/>
      <c r="HTG1443" s="89"/>
      <c r="HTH1443" s="89"/>
      <c r="HTI1443" s="89"/>
      <c r="HTJ1443" s="89"/>
      <c r="HTK1443" s="89"/>
      <c r="HTL1443" s="89"/>
      <c r="HTM1443" s="89"/>
      <c r="HTN1443" s="89"/>
      <c r="HTO1443" s="89"/>
      <c r="HTP1443" s="89"/>
      <c r="HTQ1443" s="89"/>
      <c r="HTR1443" s="89"/>
      <c r="HTS1443" s="89"/>
      <c r="HTT1443" s="89"/>
      <c r="HTU1443" s="89"/>
      <c r="HTV1443" s="89"/>
      <c r="HTW1443" s="89"/>
      <c r="HTX1443" s="89"/>
      <c r="HTY1443" s="89"/>
      <c r="HTZ1443" s="89"/>
      <c r="HUA1443" s="89"/>
      <c r="HUB1443" s="89"/>
      <c r="HUC1443" s="89"/>
      <c r="HUD1443" s="89"/>
      <c r="HUE1443" s="89"/>
      <c r="HUF1443" s="89"/>
      <c r="HUG1443" s="89"/>
      <c r="HUH1443" s="89"/>
      <c r="HUI1443" s="89"/>
      <c r="HUJ1443" s="89"/>
      <c r="HUK1443" s="89"/>
      <c r="HUL1443" s="89"/>
      <c r="HUM1443" s="89"/>
      <c r="HUN1443" s="89"/>
      <c r="HUO1443" s="89"/>
      <c r="HUP1443" s="89"/>
      <c r="HUQ1443" s="89"/>
      <c r="HUR1443" s="89"/>
      <c r="HUS1443" s="89"/>
      <c r="HUT1443" s="89"/>
      <c r="HUU1443" s="89"/>
      <c r="HUV1443" s="89"/>
      <c r="HUW1443" s="89"/>
      <c r="HUX1443" s="89"/>
      <c r="HUY1443" s="89"/>
      <c r="HUZ1443" s="89"/>
      <c r="HVA1443" s="89"/>
      <c r="HVB1443" s="89"/>
      <c r="HVC1443" s="89"/>
      <c r="HVD1443" s="89"/>
      <c r="HVE1443" s="89"/>
      <c r="HVF1443" s="89"/>
      <c r="HVG1443" s="89"/>
      <c r="HVH1443" s="89"/>
      <c r="HVI1443" s="89"/>
      <c r="HVJ1443" s="89"/>
      <c r="HVK1443" s="89"/>
      <c r="HVL1443" s="89"/>
      <c r="HVM1443" s="89"/>
      <c r="HVN1443" s="89"/>
      <c r="HVO1443" s="89"/>
      <c r="HVP1443" s="89"/>
      <c r="HVQ1443" s="89"/>
      <c r="HVR1443" s="89"/>
      <c r="HVS1443" s="89"/>
      <c r="HVT1443" s="89"/>
      <c r="HVU1443" s="89"/>
      <c r="HVV1443" s="89"/>
      <c r="HVW1443" s="89"/>
      <c r="HVX1443" s="89"/>
      <c r="HVY1443" s="89"/>
      <c r="HVZ1443" s="89"/>
      <c r="HWA1443" s="89"/>
      <c r="HWB1443" s="89"/>
      <c r="HWC1443" s="89"/>
      <c r="HWD1443" s="89"/>
      <c r="HWE1443" s="89"/>
      <c r="HWF1443" s="89"/>
      <c r="HWG1443" s="89"/>
      <c r="HWH1443" s="89"/>
      <c r="HWI1443" s="89"/>
      <c r="HWJ1443" s="89"/>
      <c r="HWK1443" s="89"/>
      <c r="HWL1443" s="89"/>
      <c r="HWM1443" s="89"/>
      <c r="HWN1443" s="89"/>
      <c r="HWO1443" s="89"/>
      <c r="HWP1443" s="89"/>
      <c r="HWQ1443" s="89"/>
      <c r="HWR1443" s="89"/>
      <c r="HWS1443" s="89"/>
      <c r="HWT1443" s="89"/>
      <c r="HWU1443" s="89"/>
      <c r="HWV1443" s="89"/>
      <c r="HWW1443" s="89"/>
      <c r="HWX1443" s="89"/>
      <c r="HWY1443" s="89"/>
      <c r="HWZ1443" s="89"/>
      <c r="HXA1443" s="89"/>
      <c r="HXB1443" s="89"/>
      <c r="HXC1443" s="89"/>
      <c r="HXD1443" s="89"/>
      <c r="HXE1443" s="89"/>
      <c r="HXF1443" s="89"/>
      <c r="HXG1443" s="89"/>
      <c r="HXH1443" s="89"/>
      <c r="HXI1443" s="89"/>
      <c r="HXJ1443" s="89"/>
      <c r="HXK1443" s="89"/>
      <c r="HXL1443" s="89"/>
      <c r="HXM1443" s="89"/>
      <c r="HXN1443" s="89"/>
      <c r="HXO1443" s="89"/>
      <c r="HXP1443" s="89"/>
      <c r="HXQ1443" s="89"/>
      <c r="HXR1443" s="89"/>
      <c r="HXS1443" s="89"/>
      <c r="HXT1443" s="89"/>
      <c r="HXU1443" s="89"/>
      <c r="HXV1443" s="89"/>
      <c r="HXW1443" s="89"/>
      <c r="HXX1443" s="89"/>
      <c r="HXY1443" s="89"/>
      <c r="HXZ1443" s="89"/>
      <c r="HYA1443" s="89"/>
      <c r="HYB1443" s="89"/>
      <c r="HYC1443" s="89"/>
      <c r="HYD1443" s="89"/>
      <c r="HYE1443" s="89"/>
      <c r="HYF1443" s="89"/>
      <c r="HYG1443" s="89"/>
      <c r="HYH1443" s="89"/>
      <c r="HYI1443" s="89"/>
      <c r="HYJ1443" s="89"/>
      <c r="HYK1443" s="89"/>
      <c r="HYL1443" s="89"/>
      <c r="HYM1443" s="89"/>
      <c r="HYN1443" s="89"/>
      <c r="HYO1443" s="89"/>
      <c r="HYP1443" s="89"/>
      <c r="HYQ1443" s="89"/>
      <c r="HYR1443" s="89"/>
      <c r="HYS1443" s="89"/>
      <c r="HYT1443" s="89"/>
      <c r="HYU1443" s="89"/>
      <c r="HYV1443" s="89"/>
      <c r="HYW1443" s="89"/>
      <c r="HYX1443" s="89"/>
      <c r="HYY1443" s="89"/>
      <c r="HYZ1443" s="89"/>
      <c r="HZA1443" s="89"/>
      <c r="HZB1443" s="89"/>
      <c r="HZC1443" s="89"/>
      <c r="HZD1443" s="89"/>
      <c r="HZE1443" s="89"/>
      <c r="HZF1443" s="89"/>
      <c r="HZG1443" s="89"/>
      <c r="HZH1443" s="89"/>
      <c r="HZI1443" s="89"/>
      <c r="HZJ1443" s="89"/>
      <c r="HZK1443" s="89"/>
      <c r="HZL1443" s="89"/>
      <c r="HZM1443" s="89"/>
      <c r="HZN1443" s="89"/>
      <c r="HZO1443" s="89"/>
      <c r="HZP1443" s="89"/>
      <c r="HZQ1443" s="89"/>
      <c r="HZR1443" s="89"/>
      <c r="HZS1443" s="89"/>
      <c r="HZT1443" s="89"/>
      <c r="HZU1443" s="89"/>
      <c r="HZV1443" s="89"/>
      <c r="HZW1443" s="89"/>
      <c r="HZX1443" s="89"/>
      <c r="HZY1443" s="89"/>
      <c r="HZZ1443" s="89"/>
      <c r="IAA1443" s="89"/>
      <c r="IAB1443" s="89"/>
      <c r="IAC1443" s="89"/>
      <c r="IAD1443" s="89"/>
      <c r="IAE1443" s="89"/>
      <c r="IAF1443" s="89"/>
      <c r="IAG1443" s="89"/>
      <c r="IAH1443" s="89"/>
      <c r="IAI1443" s="89"/>
      <c r="IAJ1443" s="89"/>
      <c r="IAK1443" s="89"/>
      <c r="IAL1443" s="89"/>
      <c r="IAM1443" s="89"/>
      <c r="IAN1443" s="89"/>
      <c r="IAO1443" s="89"/>
      <c r="IAP1443" s="89"/>
      <c r="IAQ1443" s="89"/>
      <c r="IAR1443" s="89"/>
      <c r="IAS1443" s="89"/>
      <c r="IAT1443" s="89"/>
      <c r="IAU1443" s="89"/>
      <c r="IAV1443" s="89"/>
      <c r="IAW1443" s="89"/>
      <c r="IAX1443" s="89"/>
      <c r="IAY1443" s="89"/>
      <c r="IAZ1443" s="89"/>
      <c r="IBA1443" s="89"/>
      <c r="IBB1443" s="89"/>
      <c r="IBC1443" s="89"/>
      <c r="IBD1443" s="89"/>
      <c r="IBE1443" s="89"/>
      <c r="IBF1443" s="89"/>
      <c r="IBG1443" s="89"/>
      <c r="IBH1443" s="89"/>
      <c r="IBI1443" s="89"/>
      <c r="IBJ1443" s="89"/>
      <c r="IBK1443" s="89"/>
      <c r="IBL1443" s="89"/>
      <c r="IBM1443" s="89"/>
      <c r="IBN1443" s="89"/>
      <c r="IBO1443" s="89"/>
      <c r="IBP1443" s="89"/>
      <c r="IBQ1443" s="89"/>
      <c r="IBR1443" s="89"/>
      <c r="IBS1443" s="89"/>
      <c r="IBT1443" s="89"/>
      <c r="IBU1443" s="89"/>
      <c r="IBV1443" s="89"/>
      <c r="IBW1443" s="89"/>
      <c r="IBX1443" s="89"/>
      <c r="IBY1443" s="89"/>
      <c r="IBZ1443" s="89"/>
      <c r="ICA1443" s="89"/>
      <c r="ICB1443" s="89"/>
      <c r="ICC1443" s="89"/>
      <c r="ICD1443" s="89"/>
      <c r="ICE1443" s="89"/>
      <c r="ICF1443" s="89"/>
      <c r="ICG1443" s="89"/>
      <c r="ICH1443" s="89"/>
      <c r="ICI1443" s="89"/>
      <c r="ICJ1443" s="89"/>
      <c r="ICK1443" s="89"/>
      <c r="ICL1443" s="89"/>
      <c r="ICM1443" s="89"/>
      <c r="ICN1443" s="89"/>
      <c r="ICO1443" s="89"/>
      <c r="ICP1443" s="89"/>
      <c r="ICQ1443" s="89"/>
      <c r="ICR1443" s="89"/>
      <c r="ICS1443" s="89"/>
      <c r="ICT1443" s="89"/>
      <c r="ICU1443" s="89"/>
      <c r="ICV1443" s="89"/>
      <c r="ICW1443" s="89"/>
      <c r="ICX1443" s="89"/>
      <c r="ICY1443" s="89"/>
      <c r="ICZ1443" s="89"/>
      <c r="IDA1443" s="89"/>
      <c r="IDB1443" s="89"/>
      <c r="IDC1443" s="89"/>
      <c r="IDD1443" s="89"/>
      <c r="IDE1443" s="89"/>
      <c r="IDF1443" s="89"/>
      <c r="IDG1443" s="89"/>
      <c r="IDH1443" s="89"/>
      <c r="IDI1443" s="89"/>
      <c r="IDJ1443" s="89"/>
      <c r="IDK1443" s="89"/>
      <c r="IDL1443" s="89"/>
      <c r="IDM1443" s="89"/>
      <c r="IDN1443" s="89"/>
      <c r="IDO1443" s="89"/>
      <c r="IDP1443" s="89"/>
      <c r="IDQ1443" s="89"/>
      <c r="IDR1443" s="89"/>
      <c r="IDS1443" s="89"/>
      <c r="IDT1443" s="89"/>
      <c r="IDU1443" s="89"/>
      <c r="IDV1443" s="89"/>
      <c r="IDW1443" s="89"/>
      <c r="IDX1443" s="89"/>
      <c r="IDY1443" s="89"/>
      <c r="IDZ1443" s="89"/>
      <c r="IEA1443" s="89"/>
      <c r="IEB1443" s="89"/>
      <c r="IEC1443" s="89"/>
      <c r="IED1443" s="89"/>
      <c r="IEE1443" s="89"/>
      <c r="IEF1443" s="89"/>
      <c r="IEG1443" s="89"/>
      <c r="IEH1443" s="89"/>
      <c r="IEI1443" s="89"/>
      <c r="IEJ1443" s="89"/>
      <c r="IEK1443" s="89"/>
      <c r="IEL1443" s="89"/>
      <c r="IEM1443" s="89"/>
      <c r="IEN1443" s="89"/>
      <c r="IEO1443" s="89"/>
      <c r="IEP1443" s="89"/>
      <c r="IEQ1443" s="89"/>
      <c r="IER1443" s="89"/>
      <c r="IES1443" s="89"/>
      <c r="IET1443" s="89"/>
      <c r="IEU1443" s="89"/>
      <c r="IEV1443" s="89"/>
      <c r="IEW1443" s="89"/>
      <c r="IEX1443" s="89"/>
      <c r="IEY1443" s="89"/>
      <c r="IEZ1443" s="89"/>
      <c r="IFA1443" s="89"/>
      <c r="IFB1443" s="89"/>
      <c r="IFC1443" s="89"/>
      <c r="IFD1443" s="89"/>
      <c r="IFE1443" s="89"/>
      <c r="IFF1443" s="89"/>
      <c r="IFG1443" s="89"/>
      <c r="IFH1443" s="89"/>
      <c r="IFI1443" s="89"/>
      <c r="IFJ1443" s="89"/>
      <c r="IFK1443" s="89"/>
      <c r="IFL1443" s="89"/>
      <c r="IFM1443" s="89"/>
      <c r="IFN1443" s="89"/>
      <c r="IFO1443" s="89"/>
      <c r="IFP1443" s="89"/>
      <c r="IFQ1443" s="89"/>
      <c r="IFR1443" s="89"/>
      <c r="IFS1443" s="89"/>
      <c r="IFT1443" s="89"/>
      <c r="IFU1443" s="89"/>
      <c r="IFV1443" s="89"/>
      <c r="IFW1443" s="89"/>
      <c r="IFX1443" s="89"/>
      <c r="IFY1443" s="89"/>
      <c r="IFZ1443" s="89"/>
      <c r="IGA1443" s="89"/>
      <c r="IGB1443" s="89"/>
      <c r="IGC1443" s="89"/>
      <c r="IGD1443" s="89"/>
      <c r="IGE1443" s="89"/>
      <c r="IGF1443" s="89"/>
      <c r="IGG1443" s="89"/>
      <c r="IGH1443" s="89"/>
      <c r="IGI1443" s="89"/>
      <c r="IGJ1443" s="89"/>
      <c r="IGK1443" s="89"/>
      <c r="IGL1443" s="89"/>
      <c r="IGM1443" s="89"/>
      <c r="IGN1443" s="89"/>
      <c r="IGO1443" s="89"/>
      <c r="IGP1443" s="89"/>
      <c r="IGQ1443" s="89"/>
      <c r="IGR1443" s="89"/>
      <c r="IGS1443" s="89"/>
      <c r="IGT1443" s="89"/>
      <c r="IGU1443" s="89"/>
      <c r="IGV1443" s="89"/>
      <c r="IGW1443" s="89"/>
      <c r="IGX1443" s="89"/>
      <c r="IGY1443" s="89"/>
      <c r="IGZ1443" s="89"/>
      <c r="IHA1443" s="89"/>
      <c r="IHB1443" s="89"/>
      <c r="IHC1443" s="89"/>
      <c r="IHD1443" s="89"/>
      <c r="IHE1443" s="89"/>
      <c r="IHF1443" s="89"/>
      <c r="IHG1443" s="89"/>
      <c r="IHH1443" s="89"/>
      <c r="IHI1443" s="89"/>
      <c r="IHJ1443" s="89"/>
      <c r="IHK1443" s="89"/>
      <c r="IHL1443" s="89"/>
      <c r="IHM1443" s="89"/>
      <c r="IHN1443" s="89"/>
      <c r="IHO1443" s="89"/>
      <c r="IHP1443" s="89"/>
      <c r="IHQ1443" s="89"/>
      <c r="IHR1443" s="89"/>
      <c r="IHS1443" s="89"/>
      <c r="IHT1443" s="89"/>
      <c r="IHU1443" s="89"/>
      <c r="IHV1443" s="89"/>
      <c r="IHW1443" s="89"/>
      <c r="IHX1443" s="89"/>
      <c r="IHY1443" s="89"/>
      <c r="IHZ1443" s="89"/>
      <c r="IIA1443" s="89"/>
      <c r="IIB1443" s="89"/>
      <c r="IIC1443" s="89"/>
      <c r="IID1443" s="89"/>
      <c r="IIE1443" s="89"/>
      <c r="IIF1443" s="89"/>
      <c r="IIG1443" s="89"/>
      <c r="IIH1443" s="89"/>
      <c r="III1443" s="89"/>
      <c r="IIJ1443" s="89"/>
      <c r="IIK1443" s="89"/>
      <c r="IIL1443" s="89"/>
      <c r="IIM1443" s="89"/>
      <c r="IIN1443" s="89"/>
      <c r="IIO1443" s="89"/>
      <c r="IIP1443" s="89"/>
      <c r="IIQ1443" s="89"/>
      <c r="IIR1443" s="89"/>
      <c r="IIS1443" s="89"/>
      <c r="IIT1443" s="89"/>
      <c r="IIU1443" s="89"/>
      <c r="IIV1443" s="89"/>
      <c r="IIW1443" s="89"/>
      <c r="IIX1443" s="89"/>
      <c r="IIY1443" s="89"/>
      <c r="IIZ1443" s="89"/>
      <c r="IJA1443" s="89"/>
      <c r="IJB1443" s="89"/>
      <c r="IJC1443" s="89"/>
      <c r="IJD1443" s="89"/>
      <c r="IJE1443" s="89"/>
      <c r="IJF1443" s="89"/>
      <c r="IJG1443" s="89"/>
      <c r="IJH1443" s="89"/>
      <c r="IJI1443" s="89"/>
      <c r="IJJ1443" s="89"/>
      <c r="IJK1443" s="89"/>
      <c r="IJL1443" s="89"/>
      <c r="IJM1443" s="89"/>
      <c r="IJN1443" s="89"/>
      <c r="IJO1443" s="89"/>
      <c r="IJP1443" s="89"/>
      <c r="IJQ1443" s="89"/>
      <c r="IJR1443" s="89"/>
      <c r="IJS1443" s="89"/>
      <c r="IJT1443" s="89"/>
      <c r="IJU1443" s="89"/>
      <c r="IJV1443" s="89"/>
      <c r="IJW1443" s="89"/>
      <c r="IJX1443" s="89"/>
      <c r="IJY1443" s="89"/>
      <c r="IJZ1443" s="89"/>
      <c r="IKA1443" s="89"/>
      <c r="IKB1443" s="89"/>
      <c r="IKC1443" s="89"/>
      <c r="IKD1443" s="89"/>
      <c r="IKE1443" s="89"/>
      <c r="IKF1443" s="89"/>
      <c r="IKG1443" s="89"/>
      <c r="IKH1443" s="89"/>
      <c r="IKI1443" s="89"/>
      <c r="IKJ1443" s="89"/>
      <c r="IKK1443" s="89"/>
      <c r="IKL1443" s="89"/>
      <c r="IKM1443" s="89"/>
      <c r="IKN1443" s="89"/>
      <c r="IKO1443" s="89"/>
      <c r="IKP1443" s="89"/>
      <c r="IKQ1443" s="89"/>
      <c r="IKR1443" s="89"/>
      <c r="IKS1443" s="89"/>
      <c r="IKT1443" s="89"/>
      <c r="IKU1443" s="89"/>
      <c r="IKV1443" s="89"/>
      <c r="IKW1443" s="89"/>
      <c r="IKX1443" s="89"/>
      <c r="IKY1443" s="89"/>
      <c r="IKZ1443" s="89"/>
      <c r="ILA1443" s="89"/>
      <c r="ILB1443" s="89"/>
      <c r="ILC1443" s="89"/>
      <c r="ILD1443" s="89"/>
      <c r="ILE1443" s="89"/>
      <c r="ILF1443" s="89"/>
      <c r="ILG1443" s="89"/>
      <c r="ILH1443" s="89"/>
      <c r="ILI1443" s="89"/>
      <c r="ILJ1443" s="89"/>
      <c r="ILK1443" s="89"/>
      <c r="ILL1443" s="89"/>
      <c r="ILM1443" s="89"/>
      <c r="ILN1443" s="89"/>
      <c r="ILO1443" s="89"/>
      <c r="ILP1443" s="89"/>
      <c r="ILQ1443" s="89"/>
      <c r="ILR1443" s="89"/>
      <c r="ILS1443" s="89"/>
      <c r="ILT1443" s="89"/>
      <c r="ILU1443" s="89"/>
      <c r="ILV1443" s="89"/>
      <c r="ILW1443" s="89"/>
      <c r="ILX1443" s="89"/>
      <c r="ILY1443" s="89"/>
      <c r="ILZ1443" s="89"/>
      <c r="IMA1443" s="89"/>
      <c r="IMB1443" s="89"/>
      <c r="IMC1443" s="89"/>
      <c r="IMD1443" s="89"/>
      <c r="IME1443" s="89"/>
      <c r="IMF1443" s="89"/>
      <c r="IMG1443" s="89"/>
      <c r="IMH1443" s="89"/>
      <c r="IMI1443" s="89"/>
      <c r="IMJ1443" s="89"/>
      <c r="IMK1443" s="89"/>
      <c r="IML1443" s="89"/>
      <c r="IMM1443" s="89"/>
      <c r="IMN1443" s="89"/>
      <c r="IMO1443" s="89"/>
      <c r="IMP1443" s="89"/>
      <c r="IMQ1443" s="89"/>
      <c r="IMR1443" s="89"/>
      <c r="IMS1443" s="89"/>
      <c r="IMT1443" s="89"/>
      <c r="IMU1443" s="89"/>
      <c r="IMV1443" s="89"/>
      <c r="IMW1443" s="89"/>
      <c r="IMX1443" s="89"/>
      <c r="IMY1443" s="89"/>
      <c r="IMZ1443" s="89"/>
      <c r="INA1443" s="89"/>
      <c r="INB1443" s="89"/>
      <c r="INC1443" s="89"/>
      <c r="IND1443" s="89"/>
      <c r="INE1443" s="89"/>
      <c r="INF1443" s="89"/>
      <c r="ING1443" s="89"/>
      <c r="INH1443" s="89"/>
      <c r="INI1443" s="89"/>
      <c r="INJ1443" s="89"/>
      <c r="INK1443" s="89"/>
      <c r="INL1443" s="89"/>
      <c r="INM1443" s="89"/>
      <c r="INN1443" s="89"/>
      <c r="INO1443" s="89"/>
      <c r="INP1443" s="89"/>
      <c r="INQ1443" s="89"/>
      <c r="INR1443" s="89"/>
      <c r="INS1443" s="89"/>
      <c r="INT1443" s="89"/>
      <c r="INU1443" s="89"/>
      <c r="INV1443" s="89"/>
      <c r="INW1443" s="89"/>
      <c r="INX1443" s="89"/>
      <c r="INY1443" s="89"/>
      <c r="INZ1443" s="89"/>
      <c r="IOA1443" s="89"/>
      <c r="IOB1443" s="89"/>
      <c r="IOC1443" s="89"/>
      <c r="IOD1443" s="89"/>
      <c r="IOE1443" s="89"/>
      <c r="IOF1443" s="89"/>
      <c r="IOG1443" s="89"/>
      <c r="IOH1443" s="89"/>
      <c r="IOI1443" s="89"/>
      <c r="IOJ1443" s="89"/>
      <c r="IOK1443" s="89"/>
      <c r="IOL1443" s="89"/>
      <c r="IOM1443" s="89"/>
      <c r="ION1443" s="89"/>
      <c r="IOO1443" s="89"/>
      <c r="IOP1443" s="89"/>
      <c r="IOQ1443" s="89"/>
      <c r="IOR1443" s="89"/>
      <c r="IOS1443" s="89"/>
      <c r="IOT1443" s="89"/>
      <c r="IOU1443" s="89"/>
      <c r="IOV1443" s="89"/>
      <c r="IOW1443" s="89"/>
      <c r="IOX1443" s="89"/>
      <c r="IOY1443" s="89"/>
      <c r="IOZ1443" s="89"/>
      <c r="IPA1443" s="89"/>
      <c r="IPB1443" s="89"/>
      <c r="IPC1443" s="89"/>
      <c r="IPD1443" s="89"/>
      <c r="IPE1443" s="89"/>
      <c r="IPF1443" s="89"/>
      <c r="IPG1443" s="89"/>
      <c r="IPH1443" s="89"/>
      <c r="IPI1443" s="89"/>
      <c r="IPJ1443" s="89"/>
      <c r="IPK1443" s="89"/>
      <c r="IPL1443" s="89"/>
      <c r="IPM1443" s="89"/>
      <c r="IPN1443" s="89"/>
      <c r="IPO1443" s="89"/>
      <c r="IPP1443" s="89"/>
      <c r="IPQ1443" s="89"/>
      <c r="IPR1443" s="89"/>
      <c r="IPS1443" s="89"/>
      <c r="IPT1443" s="89"/>
      <c r="IPU1443" s="89"/>
      <c r="IPV1443" s="89"/>
      <c r="IPW1443" s="89"/>
      <c r="IPX1443" s="89"/>
      <c r="IPY1443" s="89"/>
      <c r="IPZ1443" s="89"/>
      <c r="IQA1443" s="89"/>
      <c r="IQB1443" s="89"/>
      <c r="IQC1443" s="89"/>
      <c r="IQD1443" s="89"/>
      <c r="IQE1443" s="89"/>
      <c r="IQF1443" s="89"/>
      <c r="IQG1443" s="89"/>
      <c r="IQH1443" s="89"/>
      <c r="IQI1443" s="89"/>
      <c r="IQJ1443" s="89"/>
      <c r="IQK1443" s="89"/>
      <c r="IQL1443" s="89"/>
      <c r="IQM1443" s="89"/>
      <c r="IQN1443" s="89"/>
      <c r="IQO1443" s="89"/>
      <c r="IQP1443" s="89"/>
      <c r="IQQ1443" s="89"/>
      <c r="IQR1443" s="89"/>
      <c r="IQS1443" s="89"/>
      <c r="IQT1443" s="89"/>
      <c r="IQU1443" s="89"/>
      <c r="IQV1443" s="89"/>
      <c r="IQW1443" s="89"/>
      <c r="IQX1443" s="89"/>
      <c r="IQY1443" s="89"/>
      <c r="IQZ1443" s="89"/>
      <c r="IRA1443" s="89"/>
      <c r="IRB1443" s="89"/>
      <c r="IRC1443" s="89"/>
      <c r="IRD1443" s="89"/>
      <c r="IRE1443" s="89"/>
      <c r="IRF1443" s="89"/>
      <c r="IRG1443" s="89"/>
      <c r="IRH1443" s="89"/>
      <c r="IRI1443" s="89"/>
      <c r="IRJ1443" s="89"/>
      <c r="IRK1443" s="89"/>
      <c r="IRL1443" s="89"/>
      <c r="IRM1443" s="89"/>
      <c r="IRN1443" s="89"/>
      <c r="IRO1443" s="89"/>
      <c r="IRP1443" s="89"/>
      <c r="IRQ1443" s="89"/>
      <c r="IRR1443" s="89"/>
      <c r="IRS1443" s="89"/>
      <c r="IRT1443" s="89"/>
      <c r="IRU1443" s="89"/>
      <c r="IRV1443" s="89"/>
      <c r="IRW1443" s="89"/>
      <c r="IRX1443" s="89"/>
      <c r="IRY1443" s="89"/>
      <c r="IRZ1443" s="89"/>
      <c r="ISA1443" s="89"/>
      <c r="ISB1443" s="89"/>
      <c r="ISC1443" s="89"/>
      <c r="ISD1443" s="89"/>
      <c r="ISE1443" s="89"/>
      <c r="ISF1443" s="89"/>
      <c r="ISG1443" s="89"/>
      <c r="ISH1443" s="89"/>
      <c r="ISI1443" s="89"/>
      <c r="ISJ1443" s="89"/>
      <c r="ISK1443" s="89"/>
      <c r="ISL1443" s="89"/>
      <c r="ISM1443" s="89"/>
      <c r="ISN1443" s="89"/>
      <c r="ISO1443" s="89"/>
      <c r="ISP1443" s="89"/>
      <c r="ISQ1443" s="89"/>
      <c r="ISR1443" s="89"/>
      <c r="ISS1443" s="89"/>
      <c r="IST1443" s="89"/>
      <c r="ISU1443" s="89"/>
      <c r="ISV1443" s="89"/>
      <c r="ISW1443" s="89"/>
      <c r="ISX1443" s="89"/>
      <c r="ISY1443" s="89"/>
      <c r="ISZ1443" s="89"/>
      <c r="ITA1443" s="89"/>
      <c r="ITB1443" s="89"/>
      <c r="ITC1443" s="89"/>
      <c r="ITD1443" s="89"/>
      <c r="ITE1443" s="89"/>
      <c r="ITF1443" s="89"/>
      <c r="ITG1443" s="89"/>
      <c r="ITH1443" s="89"/>
      <c r="ITI1443" s="89"/>
      <c r="ITJ1443" s="89"/>
      <c r="ITK1443" s="89"/>
      <c r="ITL1443" s="89"/>
      <c r="ITM1443" s="89"/>
      <c r="ITN1443" s="89"/>
      <c r="ITO1443" s="89"/>
      <c r="ITP1443" s="89"/>
      <c r="ITQ1443" s="89"/>
      <c r="ITR1443" s="89"/>
      <c r="ITS1443" s="89"/>
      <c r="ITT1443" s="89"/>
      <c r="ITU1443" s="89"/>
      <c r="ITV1443" s="89"/>
      <c r="ITW1443" s="89"/>
      <c r="ITX1443" s="89"/>
      <c r="ITY1443" s="89"/>
      <c r="ITZ1443" s="89"/>
      <c r="IUA1443" s="89"/>
      <c r="IUB1443" s="89"/>
      <c r="IUC1443" s="89"/>
      <c r="IUD1443" s="89"/>
      <c r="IUE1443" s="89"/>
      <c r="IUF1443" s="89"/>
      <c r="IUG1443" s="89"/>
      <c r="IUH1443" s="89"/>
      <c r="IUI1443" s="89"/>
      <c r="IUJ1443" s="89"/>
      <c r="IUK1443" s="89"/>
      <c r="IUL1443" s="89"/>
      <c r="IUM1443" s="89"/>
      <c r="IUN1443" s="89"/>
      <c r="IUO1443" s="89"/>
      <c r="IUP1443" s="89"/>
      <c r="IUQ1443" s="89"/>
      <c r="IUR1443" s="89"/>
      <c r="IUS1443" s="89"/>
      <c r="IUT1443" s="89"/>
      <c r="IUU1443" s="89"/>
      <c r="IUV1443" s="89"/>
      <c r="IUW1443" s="89"/>
      <c r="IUX1443" s="89"/>
      <c r="IUY1443" s="89"/>
      <c r="IUZ1443" s="89"/>
      <c r="IVA1443" s="89"/>
      <c r="IVB1443" s="89"/>
      <c r="IVC1443" s="89"/>
      <c r="IVD1443" s="89"/>
      <c r="IVE1443" s="89"/>
      <c r="IVF1443" s="89"/>
      <c r="IVG1443" s="89"/>
      <c r="IVH1443" s="89"/>
      <c r="IVI1443" s="89"/>
      <c r="IVJ1443" s="89"/>
      <c r="IVK1443" s="89"/>
      <c r="IVL1443" s="89"/>
      <c r="IVM1443" s="89"/>
      <c r="IVN1443" s="89"/>
      <c r="IVO1443" s="89"/>
      <c r="IVP1443" s="89"/>
      <c r="IVQ1443" s="89"/>
      <c r="IVR1443" s="89"/>
      <c r="IVS1443" s="89"/>
      <c r="IVT1443" s="89"/>
      <c r="IVU1443" s="89"/>
      <c r="IVV1443" s="89"/>
      <c r="IVW1443" s="89"/>
      <c r="IVX1443" s="89"/>
      <c r="IVY1443" s="89"/>
      <c r="IVZ1443" s="89"/>
      <c r="IWA1443" s="89"/>
      <c r="IWB1443" s="89"/>
      <c r="IWC1443" s="89"/>
      <c r="IWD1443" s="89"/>
      <c r="IWE1443" s="89"/>
      <c r="IWF1443" s="89"/>
      <c r="IWG1443" s="89"/>
      <c r="IWH1443" s="89"/>
      <c r="IWI1443" s="89"/>
      <c r="IWJ1443" s="89"/>
      <c r="IWK1443" s="89"/>
      <c r="IWL1443" s="89"/>
      <c r="IWM1443" s="89"/>
      <c r="IWN1443" s="89"/>
      <c r="IWO1443" s="89"/>
      <c r="IWP1443" s="89"/>
      <c r="IWQ1443" s="89"/>
      <c r="IWR1443" s="89"/>
      <c r="IWS1443" s="89"/>
      <c r="IWT1443" s="89"/>
      <c r="IWU1443" s="89"/>
      <c r="IWV1443" s="89"/>
      <c r="IWW1443" s="89"/>
      <c r="IWX1443" s="89"/>
      <c r="IWY1443" s="89"/>
      <c r="IWZ1443" s="89"/>
      <c r="IXA1443" s="89"/>
      <c r="IXB1443" s="89"/>
      <c r="IXC1443" s="89"/>
      <c r="IXD1443" s="89"/>
      <c r="IXE1443" s="89"/>
      <c r="IXF1443" s="89"/>
      <c r="IXG1443" s="89"/>
      <c r="IXH1443" s="89"/>
      <c r="IXI1443" s="89"/>
      <c r="IXJ1443" s="89"/>
      <c r="IXK1443" s="89"/>
      <c r="IXL1443" s="89"/>
      <c r="IXM1443" s="89"/>
      <c r="IXN1443" s="89"/>
      <c r="IXO1443" s="89"/>
      <c r="IXP1443" s="89"/>
      <c r="IXQ1443" s="89"/>
      <c r="IXR1443" s="89"/>
      <c r="IXS1443" s="89"/>
      <c r="IXT1443" s="89"/>
      <c r="IXU1443" s="89"/>
      <c r="IXV1443" s="89"/>
      <c r="IXW1443" s="89"/>
      <c r="IXX1443" s="89"/>
      <c r="IXY1443" s="89"/>
      <c r="IXZ1443" s="89"/>
      <c r="IYA1443" s="89"/>
      <c r="IYB1443" s="89"/>
      <c r="IYC1443" s="89"/>
      <c r="IYD1443" s="89"/>
      <c r="IYE1443" s="89"/>
      <c r="IYF1443" s="89"/>
      <c r="IYG1443" s="89"/>
      <c r="IYH1443" s="89"/>
      <c r="IYI1443" s="89"/>
      <c r="IYJ1443" s="89"/>
      <c r="IYK1443" s="89"/>
      <c r="IYL1443" s="89"/>
      <c r="IYM1443" s="89"/>
      <c r="IYN1443" s="89"/>
      <c r="IYO1443" s="89"/>
      <c r="IYP1443" s="89"/>
      <c r="IYQ1443" s="89"/>
      <c r="IYR1443" s="89"/>
      <c r="IYS1443" s="89"/>
      <c r="IYT1443" s="89"/>
      <c r="IYU1443" s="89"/>
      <c r="IYV1443" s="89"/>
      <c r="IYW1443" s="89"/>
      <c r="IYX1443" s="89"/>
      <c r="IYY1443" s="89"/>
      <c r="IYZ1443" s="89"/>
      <c r="IZA1443" s="89"/>
      <c r="IZB1443" s="89"/>
      <c r="IZC1443" s="89"/>
      <c r="IZD1443" s="89"/>
      <c r="IZE1443" s="89"/>
      <c r="IZF1443" s="89"/>
      <c r="IZG1443" s="89"/>
      <c r="IZH1443" s="89"/>
      <c r="IZI1443" s="89"/>
      <c r="IZJ1443" s="89"/>
      <c r="IZK1443" s="89"/>
      <c r="IZL1443" s="89"/>
      <c r="IZM1443" s="89"/>
      <c r="IZN1443" s="89"/>
      <c r="IZO1443" s="89"/>
      <c r="IZP1443" s="89"/>
      <c r="IZQ1443" s="89"/>
      <c r="IZR1443" s="89"/>
      <c r="IZS1443" s="89"/>
      <c r="IZT1443" s="89"/>
      <c r="IZU1443" s="89"/>
      <c r="IZV1443" s="89"/>
      <c r="IZW1443" s="89"/>
      <c r="IZX1443" s="89"/>
      <c r="IZY1443" s="89"/>
      <c r="IZZ1443" s="89"/>
      <c r="JAA1443" s="89"/>
      <c r="JAB1443" s="89"/>
      <c r="JAC1443" s="89"/>
      <c r="JAD1443" s="89"/>
      <c r="JAE1443" s="89"/>
      <c r="JAF1443" s="89"/>
      <c r="JAG1443" s="89"/>
      <c r="JAH1443" s="89"/>
      <c r="JAI1443" s="89"/>
      <c r="JAJ1443" s="89"/>
      <c r="JAK1443" s="89"/>
      <c r="JAL1443" s="89"/>
      <c r="JAM1443" s="89"/>
      <c r="JAN1443" s="89"/>
      <c r="JAO1443" s="89"/>
      <c r="JAP1443" s="89"/>
      <c r="JAQ1443" s="89"/>
      <c r="JAR1443" s="89"/>
      <c r="JAS1443" s="89"/>
      <c r="JAT1443" s="89"/>
      <c r="JAU1443" s="89"/>
      <c r="JAV1443" s="89"/>
      <c r="JAW1443" s="89"/>
      <c r="JAX1443" s="89"/>
      <c r="JAY1443" s="89"/>
      <c r="JAZ1443" s="89"/>
      <c r="JBA1443" s="89"/>
      <c r="JBB1443" s="89"/>
      <c r="JBC1443" s="89"/>
      <c r="JBD1443" s="89"/>
      <c r="JBE1443" s="89"/>
      <c r="JBF1443" s="89"/>
      <c r="JBG1443" s="89"/>
      <c r="JBH1443" s="89"/>
      <c r="JBI1443" s="89"/>
      <c r="JBJ1443" s="89"/>
      <c r="JBK1443" s="89"/>
      <c r="JBL1443" s="89"/>
      <c r="JBM1443" s="89"/>
      <c r="JBN1443" s="89"/>
      <c r="JBO1443" s="89"/>
      <c r="JBP1443" s="89"/>
      <c r="JBQ1443" s="89"/>
      <c r="JBR1443" s="89"/>
      <c r="JBS1443" s="89"/>
      <c r="JBT1443" s="89"/>
      <c r="JBU1443" s="89"/>
      <c r="JBV1443" s="89"/>
      <c r="JBW1443" s="89"/>
      <c r="JBX1443" s="89"/>
      <c r="JBY1443" s="89"/>
      <c r="JBZ1443" s="89"/>
      <c r="JCA1443" s="89"/>
      <c r="JCB1443" s="89"/>
      <c r="JCC1443" s="89"/>
      <c r="JCD1443" s="89"/>
      <c r="JCE1443" s="89"/>
      <c r="JCF1443" s="89"/>
      <c r="JCG1443" s="89"/>
      <c r="JCH1443" s="89"/>
      <c r="JCI1443" s="89"/>
      <c r="JCJ1443" s="89"/>
      <c r="JCK1443" s="89"/>
      <c r="JCL1443" s="89"/>
      <c r="JCM1443" s="89"/>
      <c r="JCN1443" s="89"/>
      <c r="JCO1443" s="89"/>
      <c r="JCP1443" s="89"/>
      <c r="JCQ1443" s="89"/>
      <c r="JCR1443" s="89"/>
      <c r="JCS1443" s="89"/>
      <c r="JCT1443" s="89"/>
      <c r="JCU1443" s="89"/>
      <c r="JCV1443" s="89"/>
      <c r="JCW1443" s="89"/>
      <c r="JCX1443" s="89"/>
      <c r="JCY1443" s="89"/>
      <c r="JCZ1443" s="89"/>
      <c r="JDA1443" s="89"/>
      <c r="JDB1443" s="89"/>
      <c r="JDC1443" s="89"/>
      <c r="JDD1443" s="89"/>
      <c r="JDE1443" s="89"/>
      <c r="JDF1443" s="89"/>
      <c r="JDG1443" s="89"/>
      <c r="JDH1443" s="89"/>
      <c r="JDI1443" s="89"/>
      <c r="JDJ1443" s="89"/>
      <c r="JDK1443" s="89"/>
      <c r="JDL1443" s="89"/>
      <c r="JDM1443" s="89"/>
      <c r="JDN1443" s="89"/>
      <c r="JDO1443" s="89"/>
      <c r="JDP1443" s="89"/>
      <c r="JDQ1443" s="89"/>
      <c r="JDR1443" s="89"/>
      <c r="JDS1443" s="89"/>
      <c r="JDT1443" s="89"/>
      <c r="JDU1443" s="89"/>
      <c r="JDV1443" s="89"/>
      <c r="JDW1443" s="89"/>
      <c r="JDX1443" s="89"/>
      <c r="JDY1443" s="89"/>
      <c r="JDZ1443" s="89"/>
      <c r="JEA1443" s="89"/>
      <c r="JEB1443" s="89"/>
      <c r="JEC1443" s="89"/>
      <c r="JED1443" s="89"/>
      <c r="JEE1443" s="89"/>
      <c r="JEF1443" s="89"/>
      <c r="JEG1443" s="89"/>
      <c r="JEH1443" s="89"/>
      <c r="JEI1443" s="89"/>
      <c r="JEJ1443" s="89"/>
      <c r="JEK1443" s="89"/>
      <c r="JEL1443" s="89"/>
      <c r="JEM1443" s="89"/>
      <c r="JEN1443" s="89"/>
      <c r="JEO1443" s="89"/>
      <c r="JEP1443" s="89"/>
      <c r="JEQ1443" s="89"/>
      <c r="JER1443" s="89"/>
      <c r="JES1443" s="89"/>
      <c r="JET1443" s="89"/>
      <c r="JEU1443" s="89"/>
      <c r="JEV1443" s="89"/>
      <c r="JEW1443" s="89"/>
      <c r="JEX1443" s="89"/>
      <c r="JEY1443" s="89"/>
      <c r="JEZ1443" s="89"/>
      <c r="JFA1443" s="89"/>
      <c r="JFB1443" s="89"/>
      <c r="JFC1443" s="89"/>
      <c r="JFD1443" s="89"/>
      <c r="JFE1443" s="89"/>
      <c r="JFF1443" s="89"/>
      <c r="JFG1443" s="89"/>
      <c r="JFH1443" s="89"/>
      <c r="JFI1443" s="89"/>
      <c r="JFJ1443" s="89"/>
      <c r="JFK1443" s="89"/>
      <c r="JFL1443" s="89"/>
      <c r="JFM1443" s="89"/>
      <c r="JFN1443" s="89"/>
      <c r="JFO1443" s="89"/>
      <c r="JFP1443" s="89"/>
      <c r="JFQ1443" s="89"/>
      <c r="JFR1443" s="89"/>
      <c r="JFS1443" s="89"/>
      <c r="JFT1443" s="89"/>
      <c r="JFU1443" s="89"/>
      <c r="JFV1443" s="89"/>
      <c r="JFW1443" s="89"/>
      <c r="JFX1443" s="89"/>
      <c r="JFY1443" s="89"/>
      <c r="JFZ1443" s="89"/>
      <c r="JGA1443" s="89"/>
      <c r="JGB1443" s="89"/>
      <c r="JGC1443" s="89"/>
      <c r="JGD1443" s="89"/>
      <c r="JGE1443" s="89"/>
      <c r="JGF1443" s="89"/>
      <c r="JGG1443" s="89"/>
      <c r="JGH1443" s="89"/>
      <c r="JGI1443" s="89"/>
      <c r="JGJ1443" s="89"/>
      <c r="JGK1443" s="89"/>
      <c r="JGL1443" s="89"/>
      <c r="JGM1443" s="89"/>
      <c r="JGN1443" s="89"/>
      <c r="JGO1443" s="89"/>
      <c r="JGP1443" s="89"/>
      <c r="JGQ1443" s="89"/>
      <c r="JGR1443" s="89"/>
      <c r="JGS1443" s="89"/>
      <c r="JGT1443" s="89"/>
      <c r="JGU1443" s="89"/>
      <c r="JGV1443" s="89"/>
      <c r="JGW1443" s="89"/>
      <c r="JGX1443" s="89"/>
      <c r="JGY1443" s="89"/>
      <c r="JGZ1443" s="89"/>
      <c r="JHA1443" s="89"/>
      <c r="JHB1443" s="89"/>
      <c r="JHC1443" s="89"/>
      <c r="JHD1443" s="89"/>
      <c r="JHE1443" s="89"/>
      <c r="JHF1443" s="89"/>
      <c r="JHG1443" s="89"/>
      <c r="JHH1443" s="89"/>
      <c r="JHI1443" s="89"/>
      <c r="JHJ1443" s="89"/>
      <c r="JHK1443" s="89"/>
      <c r="JHL1443" s="89"/>
      <c r="JHM1443" s="89"/>
      <c r="JHN1443" s="89"/>
      <c r="JHO1443" s="89"/>
      <c r="JHP1443" s="89"/>
      <c r="JHQ1443" s="89"/>
      <c r="JHR1443" s="89"/>
      <c r="JHS1443" s="89"/>
      <c r="JHT1443" s="89"/>
      <c r="JHU1443" s="89"/>
      <c r="JHV1443" s="89"/>
      <c r="JHW1443" s="89"/>
      <c r="JHX1443" s="89"/>
      <c r="JHY1443" s="89"/>
      <c r="JHZ1443" s="89"/>
      <c r="JIA1443" s="89"/>
      <c r="JIB1443" s="89"/>
      <c r="JIC1443" s="89"/>
      <c r="JID1443" s="89"/>
      <c r="JIE1443" s="89"/>
      <c r="JIF1443" s="89"/>
      <c r="JIG1443" s="89"/>
      <c r="JIH1443" s="89"/>
      <c r="JII1443" s="89"/>
      <c r="JIJ1443" s="89"/>
      <c r="JIK1443" s="89"/>
      <c r="JIL1443" s="89"/>
      <c r="JIM1443" s="89"/>
      <c r="JIN1443" s="89"/>
      <c r="JIO1443" s="89"/>
      <c r="JIP1443" s="89"/>
      <c r="JIQ1443" s="89"/>
      <c r="JIR1443" s="89"/>
      <c r="JIS1443" s="89"/>
      <c r="JIT1443" s="89"/>
      <c r="JIU1443" s="89"/>
      <c r="JIV1443" s="89"/>
      <c r="JIW1443" s="89"/>
      <c r="JIX1443" s="89"/>
      <c r="JIY1443" s="89"/>
      <c r="JIZ1443" s="89"/>
      <c r="JJA1443" s="89"/>
      <c r="JJB1443" s="89"/>
      <c r="JJC1443" s="89"/>
      <c r="JJD1443" s="89"/>
      <c r="JJE1443" s="89"/>
      <c r="JJF1443" s="89"/>
      <c r="JJG1443" s="89"/>
      <c r="JJH1443" s="89"/>
      <c r="JJI1443" s="89"/>
      <c r="JJJ1443" s="89"/>
      <c r="JJK1443" s="89"/>
      <c r="JJL1443" s="89"/>
      <c r="JJM1443" s="89"/>
      <c r="JJN1443" s="89"/>
      <c r="JJO1443" s="89"/>
      <c r="JJP1443" s="89"/>
      <c r="JJQ1443" s="89"/>
      <c r="JJR1443" s="89"/>
      <c r="JJS1443" s="89"/>
      <c r="JJT1443" s="89"/>
      <c r="JJU1443" s="89"/>
      <c r="JJV1443" s="89"/>
      <c r="JJW1443" s="89"/>
      <c r="JJX1443" s="89"/>
      <c r="JJY1443" s="89"/>
      <c r="JJZ1443" s="89"/>
      <c r="JKA1443" s="89"/>
      <c r="JKB1443" s="89"/>
      <c r="JKC1443" s="89"/>
      <c r="JKD1443" s="89"/>
      <c r="JKE1443" s="89"/>
      <c r="JKF1443" s="89"/>
      <c r="JKG1443" s="89"/>
      <c r="JKH1443" s="89"/>
      <c r="JKI1443" s="89"/>
      <c r="JKJ1443" s="89"/>
      <c r="JKK1443" s="89"/>
      <c r="JKL1443" s="89"/>
      <c r="JKM1443" s="89"/>
      <c r="JKN1443" s="89"/>
      <c r="JKO1443" s="89"/>
      <c r="JKP1443" s="89"/>
      <c r="JKQ1443" s="89"/>
      <c r="JKR1443" s="89"/>
      <c r="JKS1443" s="89"/>
      <c r="JKT1443" s="89"/>
      <c r="JKU1443" s="89"/>
      <c r="JKV1443" s="89"/>
      <c r="JKW1443" s="89"/>
      <c r="JKX1443" s="89"/>
      <c r="JKY1443" s="89"/>
      <c r="JKZ1443" s="89"/>
      <c r="JLA1443" s="89"/>
      <c r="JLB1443" s="89"/>
      <c r="JLC1443" s="89"/>
      <c r="JLD1443" s="89"/>
      <c r="JLE1443" s="89"/>
      <c r="JLF1443" s="89"/>
      <c r="JLG1443" s="89"/>
      <c r="JLH1443" s="89"/>
      <c r="JLI1443" s="89"/>
      <c r="JLJ1443" s="89"/>
      <c r="JLK1443" s="89"/>
      <c r="JLL1443" s="89"/>
      <c r="JLM1443" s="89"/>
      <c r="JLN1443" s="89"/>
      <c r="JLO1443" s="89"/>
      <c r="JLP1443" s="89"/>
      <c r="JLQ1443" s="89"/>
      <c r="JLR1443" s="89"/>
      <c r="JLS1443" s="89"/>
      <c r="JLT1443" s="89"/>
      <c r="JLU1443" s="89"/>
      <c r="JLV1443" s="89"/>
      <c r="JLW1443" s="89"/>
      <c r="JLX1443" s="89"/>
      <c r="JLY1443" s="89"/>
      <c r="JLZ1443" s="89"/>
      <c r="JMA1443" s="89"/>
      <c r="JMB1443" s="89"/>
      <c r="JMC1443" s="89"/>
      <c r="JMD1443" s="89"/>
      <c r="JME1443" s="89"/>
      <c r="JMF1443" s="89"/>
      <c r="JMG1443" s="89"/>
      <c r="JMH1443" s="89"/>
      <c r="JMI1443" s="89"/>
      <c r="JMJ1443" s="89"/>
      <c r="JMK1443" s="89"/>
      <c r="JML1443" s="89"/>
      <c r="JMM1443" s="89"/>
      <c r="JMN1443" s="89"/>
      <c r="JMO1443" s="89"/>
      <c r="JMP1443" s="89"/>
      <c r="JMQ1443" s="89"/>
      <c r="JMR1443" s="89"/>
      <c r="JMS1443" s="89"/>
      <c r="JMT1443" s="89"/>
      <c r="JMU1443" s="89"/>
      <c r="JMV1443" s="89"/>
      <c r="JMW1443" s="89"/>
      <c r="JMX1443" s="89"/>
      <c r="JMY1443" s="89"/>
      <c r="JMZ1443" s="89"/>
      <c r="JNA1443" s="89"/>
      <c r="JNB1443" s="89"/>
      <c r="JNC1443" s="89"/>
      <c r="JND1443" s="89"/>
      <c r="JNE1443" s="89"/>
      <c r="JNF1443" s="89"/>
      <c r="JNG1443" s="89"/>
      <c r="JNH1443" s="89"/>
      <c r="JNI1443" s="89"/>
      <c r="JNJ1443" s="89"/>
      <c r="JNK1443" s="89"/>
      <c r="JNL1443" s="89"/>
      <c r="JNM1443" s="89"/>
      <c r="JNN1443" s="89"/>
      <c r="JNO1443" s="89"/>
      <c r="JNP1443" s="89"/>
      <c r="JNQ1443" s="89"/>
      <c r="JNR1443" s="89"/>
      <c r="JNS1443" s="89"/>
      <c r="JNT1443" s="89"/>
      <c r="JNU1443" s="89"/>
      <c r="JNV1443" s="89"/>
      <c r="JNW1443" s="89"/>
      <c r="JNX1443" s="89"/>
      <c r="JNY1443" s="89"/>
      <c r="JNZ1443" s="89"/>
      <c r="JOA1443" s="89"/>
      <c r="JOB1443" s="89"/>
      <c r="JOC1443" s="89"/>
      <c r="JOD1443" s="89"/>
      <c r="JOE1443" s="89"/>
      <c r="JOF1443" s="89"/>
      <c r="JOG1443" s="89"/>
      <c r="JOH1443" s="89"/>
      <c r="JOI1443" s="89"/>
      <c r="JOJ1443" s="89"/>
      <c r="JOK1443" s="89"/>
      <c r="JOL1443" s="89"/>
      <c r="JOM1443" s="89"/>
      <c r="JON1443" s="89"/>
      <c r="JOO1443" s="89"/>
      <c r="JOP1443" s="89"/>
      <c r="JOQ1443" s="89"/>
      <c r="JOR1443" s="89"/>
      <c r="JOS1443" s="89"/>
      <c r="JOT1443" s="89"/>
      <c r="JOU1443" s="89"/>
      <c r="JOV1443" s="89"/>
      <c r="JOW1443" s="89"/>
      <c r="JOX1443" s="89"/>
      <c r="JOY1443" s="89"/>
      <c r="JOZ1443" s="89"/>
      <c r="JPA1443" s="89"/>
      <c r="JPB1443" s="89"/>
      <c r="JPC1443" s="89"/>
      <c r="JPD1443" s="89"/>
      <c r="JPE1443" s="89"/>
      <c r="JPF1443" s="89"/>
      <c r="JPG1443" s="89"/>
      <c r="JPH1443" s="89"/>
      <c r="JPI1443" s="89"/>
      <c r="JPJ1443" s="89"/>
      <c r="JPK1443" s="89"/>
      <c r="JPL1443" s="89"/>
      <c r="JPM1443" s="89"/>
      <c r="JPN1443" s="89"/>
      <c r="JPO1443" s="89"/>
      <c r="JPP1443" s="89"/>
      <c r="JPQ1443" s="89"/>
      <c r="JPR1443" s="89"/>
      <c r="JPS1443" s="89"/>
      <c r="JPT1443" s="89"/>
      <c r="JPU1443" s="89"/>
      <c r="JPV1443" s="89"/>
      <c r="JPW1443" s="89"/>
      <c r="JPX1443" s="89"/>
      <c r="JPY1443" s="89"/>
      <c r="JPZ1443" s="89"/>
      <c r="JQA1443" s="89"/>
      <c r="JQB1443" s="89"/>
      <c r="JQC1443" s="89"/>
      <c r="JQD1443" s="89"/>
      <c r="JQE1443" s="89"/>
      <c r="JQF1443" s="89"/>
      <c r="JQG1443" s="89"/>
      <c r="JQH1443" s="89"/>
      <c r="JQI1443" s="89"/>
      <c r="JQJ1443" s="89"/>
      <c r="JQK1443" s="89"/>
      <c r="JQL1443" s="89"/>
      <c r="JQM1443" s="89"/>
      <c r="JQN1443" s="89"/>
      <c r="JQO1443" s="89"/>
      <c r="JQP1443" s="89"/>
      <c r="JQQ1443" s="89"/>
      <c r="JQR1443" s="89"/>
      <c r="JQS1443" s="89"/>
      <c r="JQT1443" s="89"/>
      <c r="JQU1443" s="89"/>
      <c r="JQV1443" s="89"/>
      <c r="JQW1443" s="89"/>
      <c r="JQX1443" s="89"/>
      <c r="JQY1443" s="89"/>
      <c r="JQZ1443" s="89"/>
      <c r="JRA1443" s="89"/>
      <c r="JRB1443" s="89"/>
      <c r="JRC1443" s="89"/>
      <c r="JRD1443" s="89"/>
      <c r="JRE1443" s="89"/>
      <c r="JRF1443" s="89"/>
      <c r="JRG1443" s="89"/>
      <c r="JRH1443" s="89"/>
      <c r="JRI1443" s="89"/>
      <c r="JRJ1443" s="89"/>
      <c r="JRK1443" s="89"/>
      <c r="JRL1443" s="89"/>
      <c r="JRM1443" s="89"/>
      <c r="JRN1443" s="89"/>
      <c r="JRO1443" s="89"/>
      <c r="JRP1443" s="89"/>
      <c r="JRQ1443" s="89"/>
      <c r="JRR1443" s="89"/>
      <c r="JRS1443" s="89"/>
      <c r="JRT1443" s="89"/>
      <c r="JRU1443" s="89"/>
      <c r="JRV1443" s="89"/>
      <c r="JRW1443" s="89"/>
      <c r="JRX1443" s="89"/>
      <c r="JRY1443" s="89"/>
      <c r="JRZ1443" s="89"/>
      <c r="JSA1443" s="89"/>
      <c r="JSB1443" s="89"/>
      <c r="JSC1443" s="89"/>
      <c r="JSD1443" s="89"/>
      <c r="JSE1443" s="89"/>
      <c r="JSF1443" s="89"/>
      <c r="JSG1443" s="89"/>
      <c r="JSH1443" s="89"/>
      <c r="JSI1443" s="89"/>
      <c r="JSJ1443" s="89"/>
      <c r="JSK1443" s="89"/>
      <c r="JSL1443" s="89"/>
      <c r="JSM1443" s="89"/>
      <c r="JSN1443" s="89"/>
      <c r="JSO1443" s="89"/>
      <c r="JSP1443" s="89"/>
      <c r="JSQ1443" s="89"/>
      <c r="JSR1443" s="89"/>
      <c r="JSS1443" s="89"/>
      <c r="JST1443" s="89"/>
      <c r="JSU1443" s="89"/>
      <c r="JSV1443" s="89"/>
      <c r="JSW1443" s="89"/>
      <c r="JSX1443" s="89"/>
      <c r="JSY1443" s="89"/>
      <c r="JSZ1443" s="89"/>
      <c r="JTA1443" s="89"/>
      <c r="JTB1443" s="89"/>
      <c r="JTC1443" s="89"/>
      <c r="JTD1443" s="89"/>
      <c r="JTE1443" s="89"/>
      <c r="JTF1443" s="89"/>
      <c r="JTG1443" s="89"/>
      <c r="JTH1443" s="89"/>
      <c r="JTI1443" s="89"/>
      <c r="JTJ1443" s="89"/>
      <c r="JTK1443" s="89"/>
      <c r="JTL1443" s="89"/>
      <c r="JTM1443" s="89"/>
      <c r="JTN1443" s="89"/>
      <c r="JTO1443" s="89"/>
      <c r="JTP1443" s="89"/>
      <c r="JTQ1443" s="89"/>
      <c r="JTR1443" s="89"/>
      <c r="JTS1443" s="89"/>
      <c r="JTT1443" s="89"/>
      <c r="JTU1443" s="89"/>
      <c r="JTV1443" s="89"/>
      <c r="JTW1443" s="89"/>
      <c r="JTX1443" s="89"/>
      <c r="JTY1443" s="89"/>
      <c r="JTZ1443" s="89"/>
      <c r="JUA1443" s="89"/>
      <c r="JUB1443" s="89"/>
      <c r="JUC1443" s="89"/>
      <c r="JUD1443" s="89"/>
      <c r="JUE1443" s="89"/>
      <c r="JUF1443" s="89"/>
      <c r="JUG1443" s="89"/>
      <c r="JUH1443" s="89"/>
      <c r="JUI1443" s="89"/>
      <c r="JUJ1443" s="89"/>
      <c r="JUK1443" s="89"/>
      <c r="JUL1443" s="89"/>
      <c r="JUM1443" s="89"/>
      <c r="JUN1443" s="89"/>
      <c r="JUO1443" s="89"/>
      <c r="JUP1443" s="89"/>
      <c r="JUQ1443" s="89"/>
      <c r="JUR1443" s="89"/>
      <c r="JUS1443" s="89"/>
      <c r="JUT1443" s="89"/>
      <c r="JUU1443" s="89"/>
      <c r="JUV1443" s="89"/>
      <c r="JUW1443" s="89"/>
      <c r="JUX1443" s="89"/>
      <c r="JUY1443" s="89"/>
      <c r="JUZ1443" s="89"/>
      <c r="JVA1443" s="89"/>
      <c r="JVB1443" s="89"/>
      <c r="JVC1443" s="89"/>
      <c r="JVD1443" s="89"/>
      <c r="JVE1443" s="89"/>
      <c r="JVF1443" s="89"/>
      <c r="JVG1443" s="89"/>
      <c r="JVH1443" s="89"/>
      <c r="JVI1443" s="89"/>
      <c r="JVJ1443" s="89"/>
      <c r="JVK1443" s="89"/>
      <c r="JVL1443" s="89"/>
      <c r="JVM1443" s="89"/>
      <c r="JVN1443" s="89"/>
      <c r="JVO1443" s="89"/>
      <c r="JVP1443" s="89"/>
      <c r="JVQ1443" s="89"/>
      <c r="JVR1443" s="89"/>
      <c r="JVS1443" s="89"/>
      <c r="JVT1443" s="89"/>
      <c r="JVU1443" s="89"/>
      <c r="JVV1443" s="89"/>
      <c r="JVW1443" s="89"/>
      <c r="JVX1443" s="89"/>
      <c r="JVY1443" s="89"/>
      <c r="JVZ1443" s="89"/>
      <c r="JWA1443" s="89"/>
      <c r="JWB1443" s="89"/>
      <c r="JWC1443" s="89"/>
      <c r="JWD1443" s="89"/>
      <c r="JWE1443" s="89"/>
      <c r="JWF1443" s="89"/>
      <c r="JWG1443" s="89"/>
      <c r="JWH1443" s="89"/>
      <c r="JWI1443" s="89"/>
      <c r="JWJ1443" s="89"/>
      <c r="JWK1443" s="89"/>
      <c r="JWL1443" s="89"/>
      <c r="JWM1443" s="89"/>
      <c r="JWN1443" s="89"/>
      <c r="JWO1443" s="89"/>
      <c r="JWP1443" s="89"/>
      <c r="JWQ1443" s="89"/>
      <c r="JWR1443" s="89"/>
      <c r="JWS1443" s="89"/>
      <c r="JWT1443" s="89"/>
      <c r="JWU1443" s="89"/>
      <c r="JWV1443" s="89"/>
      <c r="JWW1443" s="89"/>
      <c r="JWX1443" s="89"/>
      <c r="JWY1443" s="89"/>
      <c r="JWZ1443" s="89"/>
      <c r="JXA1443" s="89"/>
      <c r="JXB1443" s="89"/>
      <c r="JXC1443" s="89"/>
      <c r="JXD1443" s="89"/>
      <c r="JXE1443" s="89"/>
      <c r="JXF1443" s="89"/>
      <c r="JXG1443" s="89"/>
      <c r="JXH1443" s="89"/>
      <c r="JXI1443" s="89"/>
      <c r="JXJ1443" s="89"/>
      <c r="JXK1443" s="89"/>
      <c r="JXL1443" s="89"/>
      <c r="JXM1443" s="89"/>
      <c r="JXN1443" s="89"/>
      <c r="JXO1443" s="89"/>
      <c r="JXP1443" s="89"/>
      <c r="JXQ1443" s="89"/>
      <c r="JXR1443" s="89"/>
      <c r="JXS1443" s="89"/>
      <c r="JXT1443" s="89"/>
      <c r="JXU1443" s="89"/>
      <c r="JXV1443" s="89"/>
      <c r="JXW1443" s="89"/>
      <c r="JXX1443" s="89"/>
      <c r="JXY1443" s="89"/>
      <c r="JXZ1443" s="89"/>
      <c r="JYA1443" s="89"/>
      <c r="JYB1443" s="89"/>
      <c r="JYC1443" s="89"/>
      <c r="JYD1443" s="89"/>
      <c r="JYE1443" s="89"/>
      <c r="JYF1443" s="89"/>
      <c r="JYG1443" s="89"/>
      <c r="JYH1443" s="89"/>
      <c r="JYI1443" s="89"/>
      <c r="JYJ1443" s="89"/>
      <c r="JYK1443" s="89"/>
      <c r="JYL1443" s="89"/>
      <c r="JYM1443" s="89"/>
      <c r="JYN1443" s="89"/>
      <c r="JYO1443" s="89"/>
      <c r="JYP1443" s="89"/>
      <c r="JYQ1443" s="89"/>
      <c r="JYR1443" s="89"/>
      <c r="JYS1443" s="89"/>
      <c r="JYT1443" s="89"/>
      <c r="JYU1443" s="89"/>
      <c r="JYV1443" s="89"/>
      <c r="JYW1443" s="89"/>
      <c r="JYX1443" s="89"/>
      <c r="JYY1443" s="89"/>
      <c r="JYZ1443" s="89"/>
      <c r="JZA1443" s="89"/>
      <c r="JZB1443" s="89"/>
      <c r="JZC1443" s="89"/>
      <c r="JZD1443" s="89"/>
      <c r="JZE1443" s="89"/>
      <c r="JZF1443" s="89"/>
      <c r="JZG1443" s="89"/>
      <c r="JZH1443" s="89"/>
      <c r="JZI1443" s="89"/>
      <c r="JZJ1443" s="89"/>
      <c r="JZK1443" s="89"/>
      <c r="JZL1443" s="89"/>
      <c r="JZM1443" s="89"/>
      <c r="JZN1443" s="89"/>
      <c r="JZO1443" s="89"/>
      <c r="JZP1443" s="89"/>
      <c r="JZQ1443" s="89"/>
      <c r="JZR1443" s="89"/>
      <c r="JZS1443" s="89"/>
      <c r="JZT1443" s="89"/>
      <c r="JZU1443" s="89"/>
      <c r="JZV1443" s="89"/>
      <c r="JZW1443" s="89"/>
      <c r="JZX1443" s="89"/>
      <c r="JZY1443" s="89"/>
      <c r="JZZ1443" s="89"/>
      <c r="KAA1443" s="89"/>
      <c r="KAB1443" s="89"/>
      <c r="KAC1443" s="89"/>
      <c r="KAD1443" s="89"/>
      <c r="KAE1443" s="89"/>
      <c r="KAF1443" s="89"/>
      <c r="KAG1443" s="89"/>
      <c r="KAH1443" s="89"/>
      <c r="KAI1443" s="89"/>
      <c r="KAJ1443" s="89"/>
      <c r="KAK1443" s="89"/>
      <c r="KAL1443" s="89"/>
      <c r="KAM1443" s="89"/>
      <c r="KAN1443" s="89"/>
      <c r="KAO1443" s="89"/>
      <c r="KAP1443" s="89"/>
      <c r="KAQ1443" s="89"/>
      <c r="KAR1443" s="89"/>
      <c r="KAS1443" s="89"/>
      <c r="KAT1443" s="89"/>
      <c r="KAU1443" s="89"/>
      <c r="KAV1443" s="89"/>
      <c r="KAW1443" s="89"/>
      <c r="KAX1443" s="89"/>
      <c r="KAY1443" s="89"/>
      <c r="KAZ1443" s="89"/>
      <c r="KBA1443" s="89"/>
      <c r="KBB1443" s="89"/>
      <c r="KBC1443" s="89"/>
      <c r="KBD1443" s="89"/>
      <c r="KBE1443" s="89"/>
      <c r="KBF1443" s="89"/>
      <c r="KBG1443" s="89"/>
      <c r="KBH1443" s="89"/>
      <c r="KBI1443" s="89"/>
      <c r="KBJ1443" s="89"/>
      <c r="KBK1443" s="89"/>
      <c r="KBL1443" s="89"/>
      <c r="KBM1443" s="89"/>
      <c r="KBN1443" s="89"/>
      <c r="KBO1443" s="89"/>
      <c r="KBP1443" s="89"/>
      <c r="KBQ1443" s="89"/>
      <c r="KBR1443" s="89"/>
      <c r="KBS1443" s="89"/>
      <c r="KBT1443" s="89"/>
      <c r="KBU1443" s="89"/>
      <c r="KBV1443" s="89"/>
      <c r="KBW1443" s="89"/>
      <c r="KBX1443" s="89"/>
      <c r="KBY1443" s="89"/>
      <c r="KBZ1443" s="89"/>
      <c r="KCA1443" s="89"/>
      <c r="KCB1443" s="89"/>
      <c r="KCC1443" s="89"/>
      <c r="KCD1443" s="89"/>
      <c r="KCE1443" s="89"/>
      <c r="KCF1443" s="89"/>
      <c r="KCG1443" s="89"/>
      <c r="KCH1443" s="89"/>
      <c r="KCI1443" s="89"/>
      <c r="KCJ1443" s="89"/>
      <c r="KCK1443" s="89"/>
      <c r="KCL1443" s="89"/>
      <c r="KCM1443" s="89"/>
      <c r="KCN1443" s="89"/>
      <c r="KCO1443" s="89"/>
      <c r="KCP1443" s="89"/>
      <c r="KCQ1443" s="89"/>
      <c r="KCR1443" s="89"/>
      <c r="KCS1443" s="89"/>
      <c r="KCT1443" s="89"/>
      <c r="KCU1443" s="89"/>
      <c r="KCV1443" s="89"/>
      <c r="KCW1443" s="89"/>
      <c r="KCX1443" s="89"/>
      <c r="KCY1443" s="89"/>
      <c r="KCZ1443" s="89"/>
      <c r="KDA1443" s="89"/>
      <c r="KDB1443" s="89"/>
      <c r="KDC1443" s="89"/>
      <c r="KDD1443" s="89"/>
      <c r="KDE1443" s="89"/>
      <c r="KDF1443" s="89"/>
      <c r="KDG1443" s="89"/>
      <c r="KDH1443" s="89"/>
      <c r="KDI1443" s="89"/>
      <c r="KDJ1443" s="89"/>
      <c r="KDK1443" s="89"/>
      <c r="KDL1443" s="89"/>
      <c r="KDM1443" s="89"/>
      <c r="KDN1443" s="89"/>
      <c r="KDO1443" s="89"/>
      <c r="KDP1443" s="89"/>
      <c r="KDQ1443" s="89"/>
      <c r="KDR1443" s="89"/>
      <c r="KDS1443" s="89"/>
      <c r="KDT1443" s="89"/>
      <c r="KDU1443" s="89"/>
      <c r="KDV1443" s="89"/>
      <c r="KDW1443" s="89"/>
      <c r="KDX1443" s="89"/>
      <c r="KDY1443" s="89"/>
      <c r="KDZ1443" s="89"/>
      <c r="KEA1443" s="89"/>
      <c r="KEB1443" s="89"/>
      <c r="KEC1443" s="89"/>
      <c r="KED1443" s="89"/>
      <c r="KEE1443" s="89"/>
      <c r="KEF1443" s="89"/>
      <c r="KEG1443" s="89"/>
      <c r="KEH1443" s="89"/>
      <c r="KEI1443" s="89"/>
      <c r="KEJ1443" s="89"/>
      <c r="KEK1443" s="89"/>
      <c r="KEL1443" s="89"/>
      <c r="KEM1443" s="89"/>
      <c r="KEN1443" s="89"/>
      <c r="KEO1443" s="89"/>
      <c r="KEP1443" s="89"/>
      <c r="KEQ1443" s="89"/>
      <c r="KER1443" s="89"/>
      <c r="KES1443" s="89"/>
      <c r="KET1443" s="89"/>
      <c r="KEU1443" s="89"/>
      <c r="KEV1443" s="89"/>
      <c r="KEW1443" s="89"/>
      <c r="KEX1443" s="89"/>
      <c r="KEY1443" s="89"/>
      <c r="KEZ1443" s="89"/>
      <c r="KFA1443" s="89"/>
      <c r="KFB1443" s="89"/>
      <c r="KFC1443" s="89"/>
      <c r="KFD1443" s="89"/>
      <c r="KFE1443" s="89"/>
      <c r="KFF1443" s="89"/>
      <c r="KFG1443" s="89"/>
      <c r="KFH1443" s="89"/>
      <c r="KFI1443" s="89"/>
      <c r="KFJ1443" s="89"/>
      <c r="KFK1443" s="89"/>
      <c r="KFL1443" s="89"/>
      <c r="KFM1443" s="89"/>
      <c r="KFN1443" s="89"/>
      <c r="KFO1443" s="89"/>
      <c r="KFP1443" s="89"/>
      <c r="KFQ1443" s="89"/>
      <c r="KFR1443" s="89"/>
      <c r="KFS1443" s="89"/>
      <c r="KFT1443" s="89"/>
      <c r="KFU1443" s="89"/>
      <c r="KFV1443" s="89"/>
      <c r="KFW1443" s="89"/>
      <c r="KFX1443" s="89"/>
      <c r="KFY1443" s="89"/>
      <c r="KFZ1443" s="89"/>
      <c r="KGA1443" s="89"/>
      <c r="KGB1443" s="89"/>
      <c r="KGC1443" s="89"/>
      <c r="KGD1443" s="89"/>
      <c r="KGE1443" s="89"/>
      <c r="KGF1443" s="89"/>
      <c r="KGG1443" s="89"/>
      <c r="KGH1443" s="89"/>
      <c r="KGI1443" s="89"/>
      <c r="KGJ1443" s="89"/>
      <c r="KGK1443" s="89"/>
      <c r="KGL1443" s="89"/>
      <c r="KGM1443" s="89"/>
      <c r="KGN1443" s="89"/>
      <c r="KGO1443" s="89"/>
      <c r="KGP1443" s="89"/>
      <c r="KGQ1443" s="89"/>
      <c r="KGR1443" s="89"/>
      <c r="KGS1443" s="89"/>
      <c r="KGT1443" s="89"/>
      <c r="KGU1443" s="89"/>
      <c r="KGV1443" s="89"/>
      <c r="KGW1443" s="89"/>
      <c r="KGX1443" s="89"/>
      <c r="KGY1443" s="89"/>
      <c r="KGZ1443" s="89"/>
      <c r="KHA1443" s="89"/>
      <c r="KHB1443" s="89"/>
      <c r="KHC1443" s="89"/>
      <c r="KHD1443" s="89"/>
      <c r="KHE1443" s="89"/>
      <c r="KHF1443" s="89"/>
      <c r="KHG1443" s="89"/>
      <c r="KHH1443" s="89"/>
      <c r="KHI1443" s="89"/>
      <c r="KHJ1443" s="89"/>
      <c r="KHK1443" s="89"/>
      <c r="KHL1443" s="89"/>
      <c r="KHM1443" s="89"/>
      <c r="KHN1443" s="89"/>
      <c r="KHO1443" s="89"/>
      <c r="KHP1443" s="89"/>
      <c r="KHQ1443" s="89"/>
      <c r="KHR1443" s="89"/>
      <c r="KHS1443" s="89"/>
      <c r="KHT1443" s="89"/>
      <c r="KHU1443" s="89"/>
      <c r="KHV1443" s="89"/>
      <c r="KHW1443" s="89"/>
      <c r="KHX1443" s="89"/>
      <c r="KHY1443" s="89"/>
      <c r="KHZ1443" s="89"/>
      <c r="KIA1443" s="89"/>
      <c r="KIB1443" s="89"/>
      <c r="KIC1443" s="89"/>
      <c r="KID1443" s="89"/>
      <c r="KIE1443" s="89"/>
      <c r="KIF1443" s="89"/>
      <c r="KIG1443" s="89"/>
      <c r="KIH1443" s="89"/>
      <c r="KII1443" s="89"/>
      <c r="KIJ1443" s="89"/>
      <c r="KIK1443" s="89"/>
      <c r="KIL1443" s="89"/>
      <c r="KIM1443" s="89"/>
      <c r="KIN1443" s="89"/>
      <c r="KIO1443" s="89"/>
      <c r="KIP1443" s="89"/>
      <c r="KIQ1443" s="89"/>
      <c r="KIR1443" s="89"/>
      <c r="KIS1443" s="89"/>
      <c r="KIT1443" s="89"/>
      <c r="KIU1443" s="89"/>
      <c r="KIV1443" s="89"/>
      <c r="KIW1443" s="89"/>
      <c r="KIX1443" s="89"/>
      <c r="KIY1443" s="89"/>
      <c r="KIZ1443" s="89"/>
      <c r="KJA1443" s="89"/>
      <c r="KJB1443" s="89"/>
      <c r="KJC1443" s="89"/>
      <c r="KJD1443" s="89"/>
      <c r="KJE1443" s="89"/>
      <c r="KJF1443" s="89"/>
      <c r="KJG1443" s="89"/>
      <c r="KJH1443" s="89"/>
      <c r="KJI1443" s="89"/>
      <c r="KJJ1443" s="89"/>
      <c r="KJK1443" s="89"/>
      <c r="KJL1443" s="89"/>
      <c r="KJM1443" s="89"/>
      <c r="KJN1443" s="89"/>
      <c r="KJO1443" s="89"/>
      <c r="KJP1443" s="89"/>
      <c r="KJQ1443" s="89"/>
      <c r="KJR1443" s="89"/>
      <c r="KJS1443" s="89"/>
      <c r="KJT1443" s="89"/>
      <c r="KJU1443" s="89"/>
      <c r="KJV1443" s="89"/>
      <c r="KJW1443" s="89"/>
      <c r="KJX1443" s="89"/>
      <c r="KJY1443" s="89"/>
      <c r="KJZ1443" s="89"/>
      <c r="KKA1443" s="89"/>
      <c r="KKB1443" s="89"/>
      <c r="KKC1443" s="89"/>
      <c r="KKD1443" s="89"/>
      <c r="KKE1443" s="89"/>
      <c r="KKF1443" s="89"/>
      <c r="KKG1443" s="89"/>
      <c r="KKH1443" s="89"/>
      <c r="KKI1443" s="89"/>
      <c r="KKJ1443" s="89"/>
      <c r="KKK1443" s="89"/>
      <c r="KKL1443" s="89"/>
      <c r="KKM1443" s="89"/>
      <c r="KKN1443" s="89"/>
      <c r="KKO1443" s="89"/>
      <c r="KKP1443" s="89"/>
      <c r="KKQ1443" s="89"/>
      <c r="KKR1443" s="89"/>
      <c r="KKS1443" s="89"/>
      <c r="KKT1443" s="89"/>
      <c r="KKU1443" s="89"/>
      <c r="KKV1443" s="89"/>
      <c r="KKW1443" s="89"/>
      <c r="KKX1443" s="89"/>
      <c r="KKY1443" s="89"/>
      <c r="KKZ1443" s="89"/>
      <c r="KLA1443" s="89"/>
      <c r="KLB1443" s="89"/>
      <c r="KLC1443" s="89"/>
      <c r="KLD1443" s="89"/>
      <c r="KLE1443" s="89"/>
      <c r="KLF1443" s="89"/>
      <c r="KLG1443" s="89"/>
      <c r="KLH1443" s="89"/>
      <c r="KLI1443" s="89"/>
      <c r="KLJ1443" s="89"/>
      <c r="KLK1443" s="89"/>
      <c r="KLL1443" s="89"/>
      <c r="KLM1443" s="89"/>
      <c r="KLN1443" s="89"/>
      <c r="KLO1443" s="89"/>
      <c r="KLP1443" s="89"/>
      <c r="KLQ1443" s="89"/>
      <c r="KLR1443" s="89"/>
      <c r="KLS1443" s="89"/>
      <c r="KLT1443" s="89"/>
      <c r="KLU1443" s="89"/>
      <c r="KLV1443" s="89"/>
      <c r="KLW1443" s="89"/>
      <c r="KLX1443" s="89"/>
      <c r="KLY1443" s="89"/>
      <c r="KLZ1443" s="89"/>
      <c r="KMA1443" s="89"/>
      <c r="KMB1443" s="89"/>
      <c r="KMC1443" s="89"/>
      <c r="KMD1443" s="89"/>
      <c r="KME1443" s="89"/>
      <c r="KMF1443" s="89"/>
      <c r="KMG1443" s="89"/>
      <c r="KMH1443" s="89"/>
      <c r="KMI1443" s="89"/>
      <c r="KMJ1443" s="89"/>
      <c r="KMK1443" s="89"/>
      <c r="KML1443" s="89"/>
      <c r="KMM1443" s="89"/>
      <c r="KMN1443" s="89"/>
      <c r="KMO1443" s="89"/>
      <c r="KMP1443" s="89"/>
      <c r="KMQ1443" s="89"/>
      <c r="KMR1443" s="89"/>
      <c r="KMS1443" s="89"/>
      <c r="KMT1443" s="89"/>
      <c r="KMU1443" s="89"/>
      <c r="KMV1443" s="89"/>
      <c r="KMW1443" s="89"/>
      <c r="KMX1443" s="89"/>
      <c r="KMY1443" s="89"/>
      <c r="KMZ1443" s="89"/>
      <c r="KNA1443" s="89"/>
      <c r="KNB1443" s="89"/>
      <c r="KNC1443" s="89"/>
      <c r="KND1443" s="89"/>
      <c r="KNE1443" s="89"/>
      <c r="KNF1443" s="89"/>
      <c r="KNG1443" s="89"/>
      <c r="KNH1443" s="89"/>
      <c r="KNI1443" s="89"/>
      <c r="KNJ1443" s="89"/>
      <c r="KNK1443" s="89"/>
      <c r="KNL1443" s="89"/>
      <c r="KNM1443" s="89"/>
      <c r="KNN1443" s="89"/>
      <c r="KNO1443" s="89"/>
      <c r="KNP1443" s="89"/>
      <c r="KNQ1443" s="89"/>
      <c r="KNR1443" s="89"/>
      <c r="KNS1443" s="89"/>
      <c r="KNT1443" s="89"/>
      <c r="KNU1443" s="89"/>
      <c r="KNV1443" s="89"/>
      <c r="KNW1443" s="89"/>
      <c r="KNX1443" s="89"/>
      <c r="KNY1443" s="89"/>
      <c r="KNZ1443" s="89"/>
      <c r="KOA1443" s="89"/>
      <c r="KOB1443" s="89"/>
      <c r="KOC1443" s="89"/>
      <c r="KOD1443" s="89"/>
      <c r="KOE1443" s="89"/>
      <c r="KOF1443" s="89"/>
      <c r="KOG1443" s="89"/>
      <c r="KOH1443" s="89"/>
      <c r="KOI1443" s="89"/>
      <c r="KOJ1443" s="89"/>
      <c r="KOK1443" s="89"/>
      <c r="KOL1443" s="89"/>
      <c r="KOM1443" s="89"/>
      <c r="KON1443" s="89"/>
      <c r="KOO1443" s="89"/>
      <c r="KOP1443" s="89"/>
      <c r="KOQ1443" s="89"/>
      <c r="KOR1443" s="89"/>
      <c r="KOS1443" s="89"/>
      <c r="KOT1443" s="89"/>
      <c r="KOU1443" s="89"/>
      <c r="KOV1443" s="89"/>
      <c r="KOW1443" s="89"/>
      <c r="KOX1443" s="89"/>
      <c r="KOY1443" s="89"/>
      <c r="KOZ1443" s="89"/>
      <c r="KPA1443" s="89"/>
      <c r="KPB1443" s="89"/>
      <c r="KPC1443" s="89"/>
      <c r="KPD1443" s="89"/>
      <c r="KPE1443" s="89"/>
      <c r="KPF1443" s="89"/>
      <c r="KPG1443" s="89"/>
      <c r="KPH1443" s="89"/>
      <c r="KPI1443" s="89"/>
      <c r="KPJ1443" s="89"/>
      <c r="KPK1443" s="89"/>
      <c r="KPL1443" s="89"/>
      <c r="KPM1443" s="89"/>
      <c r="KPN1443" s="89"/>
      <c r="KPO1443" s="89"/>
      <c r="KPP1443" s="89"/>
      <c r="KPQ1443" s="89"/>
      <c r="KPR1443" s="89"/>
      <c r="KPS1443" s="89"/>
      <c r="KPT1443" s="89"/>
      <c r="KPU1443" s="89"/>
      <c r="KPV1443" s="89"/>
      <c r="KPW1443" s="89"/>
      <c r="KPX1443" s="89"/>
      <c r="KPY1443" s="89"/>
      <c r="KPZ1443" s="89"/>
      <c r="KQA1443" s="89"/>
      <c r="KQB1443" s="89"/>
      <c r="KQC1443" s="89"/>
      <c r="KQD1443" s="89"/>
      <c r="KQE1443" s="89"/>
      <c r="KQF1443" s="89"/>
      <c r="KQG1443" s="89"/>
      <c r="KQH1443" s="89"/>
      <c r="KQI1443" s="89"/>
      <c r="KQJ1443" s="89"/>
      <c r="KQK1443" s="89"/>
      <c r="KQL1443" s="89"/>
      <c r="KQM1443" s="89"/>
      <c r="KQN1443" s="89"/>
      <c r="KQO1443" s="89"/>
      <c r="KQP1443" s="89"/>
      <c r="KQQ1443" s="89"/>
      <c r="KQR1443" s="89"/>
      <c r="KQS1443" s="89"/>
      <c r="KQT1443" s="89"/>
      <c r="KQU1443" s="89"/>
      <c r="KQV1443" s="89"/>
      <c r="KQW1443" s="89"/>
      <c r="KQX1443" s="89"/>
      <c r="KQY1443" s="89"/>
      <c r="KQZ1443" s="89"/>
      <c r="KRA1443" s="89"/>
      <c r="KRB1443" s="89"/>
      <c r="KRC1443" s="89"/>
      <c r="KRD1443" s="89"/>
      <c r="KRE1443" s="89"/>
      <c r="KRF1443" s="89"/>
      <c r="KRG1443" s="89"/>
      <c r="KRH1443" s="89"/>
      <c r="KRI1443" s="89"/>
      <c r="KRJ1443" s="89"/>
      <c r="KRK1443" s="89"/>
      <c r="KRL1443" s="89"/>
      <c r="KRM1443" s="89"/>
      <c r="KRN1443" s="89"/>
      <c r="KRO1443" s="89"/>
      <c r="KRP1443" s="89"/>
      <c r="KRQ1443" s="89"/>
      <c r="KRR1443" s="89"/>
      <c r="KRS1443" s="89"/>
      <c r="KRT1443" s="89"/>
      <c r="KRU1443" s="89"/>
      <c r="KRV1443" s="89"/>
      <c r="KRW1443" s="89"/>
      <c r="KRX1443" s="89"/>
      <c r="KRY1443" s="89"/>
      <c r="KRZ1443" s="89"/>
      <c r="KSA1443" s="89"/>
      <c r="KSB1443" s="89"/>
      <c r="KSC1443" s="89"/>
      <c r="KSD1443" s="89"/>
      <c r="KSE1443" s="89"/>
      <c r="KSF1443" s="89"/>
      <c r="KSG1443" s="89"/>
      <c r="KSH1443" s="89"/>
      <c r="KSI1443" s="89"/>
      <c r="KSJ1443" s="89"/>
      <c r="KSK1443" s="89"/>
      <c r="KSL1443" s="89"/>
      <c r="KSM1443" s="89"/>
      <c r="KSN1443" s="89"/>
      <c r="KSO1443" s="89"/>
      <c r="KSP1443" s="89"/>
      <c r="KSQ1443" s="89"/>
      <c r="KSR1443" s="89"/>
      <c r="KSS1443" s="89"/>
      <c r="KST1443" s="89"/>
      <c r="KSU1443" s="89"/>
      <c r="KSV1443" s="89"/>
      <c r="KSW1443" s="89"/>
      <c r="KSX1443" s="89"/>
      <c r="KSY1443" s="89"/>
      <c r="KSZ1443" s="89"/>
      <c r="KTA1443" s="89"/>
      <c r="KTB1443" s="89"/>
      <c r="KTC1443" s="89"/>
      <c r="KTD1443" s="89"/>
      <c r="KTE1443" s="89"/>
      <c r="KTF1443" s="89"/>
      <c r="KTG1443" s="89"/>
      <c r="KTH1443" s="89"/>
      <c r="KTI1443" s="89"/>
      <c r="KTJ1443" s="89"/>
      <c r="KTK1443" s="89"/>
      <c r="KTL1443" s="89"/>
      <c r="KTM1443" s="89"/>
      <c r="KTN1443" s="89"/>
      <c r="KTO1443" s="89"/>
      <c r="KTP1443" s="89"/>
      <c r="KTQ1443" s="89"/>
      <c r="KTR1443" s="89"/>
      <c r="KTS1443" s="89"/>
      <c r="KTT1443" s="89"/>
      <c r="KTU1443" s="89"/>
      <c r="KTV1443" s="89"/>
      <c r="KTW1443" s="89"/>
      <c r="KTX1443" s="89"/>
      <c r="KTY1443" s="89"/>
      <c r="KTZ1443" s="89"/>
      <c r="KUA1443" s="89"/>
      <c r="KUB1443" s="89"/>
      <c r="KUC1443" s="89"/>
      <c r="KUD1443" s="89"/>
      <c r="KUE1443" s="89"/>
      <c r="KUF1443" s="89"/>
      <c r="KUG1443" s="89"/>
      <c r="KUH1443" s="89"/>
      <c r="KUI1443" s="89"/>
      <c r="KUJ1443" s="89"/>
      <c r="KUK1443" s="89"/>
      <c r="KUL1443" s="89"/>
      <c r="KUM1443" s="89"/>
      <c r="KUN1443" s="89"/>
      <c r="KUO1443" s="89"/>
      <c r="KUP1443" s="89"/>
      <c r="KUQ1443" s="89"/>
      <c r="KUR1443" s="89"/>
      <c r="KUS1443" s="89"/>
      <c r="KUT1443" s="89"/>
      <c r="KUU1443" s="89"/>
      <c r="KUV1443" s="89"/>
      <c r="KUW1443" s="89"/>
      <c r="KUX1443" s="89"/>
      <c r="KUY1443" s="89"/>
      <c r="KUZ1443" s="89"/>
      <c r="KVA1443" s="89"/>
      <c r="KVB1443" s="89"/>
      <c r="KVC1443" s="89"/>
      <c r="KVD1443" s="89"/>
      <c r="KVE1443" s="89"/>
      <c r="KVF1443" s="89"/>
      <c r="KVG1443" s="89"/>
      <c r="KVH1443" s="89"/>
      <c r="KVI1443" s="89"/>
      <c r="KVJ1443" s="89"/>
      <c r="KVK1443" s="89"/>
      <c r="KVL1443" s="89"/>
      <c r="KVM1443" s="89"/>
      <c r="KVN1443" s="89"/>
      <c r="KVO1443" s="89"/>
      <c r="KVP1443" s="89"/>
      <c r="KVQ1443" s="89"/>
      <c r="KVR1443" s="89"/>
      <c r="KVS1443" s="89"/>
      <c r="KVT1443" s="89"/>
      <c r="KVU1443" s="89"/>
      <c r="KVV1443" s="89"/>
      <c r="KVW1443" s="89"/>
      <c r="KVX1443" s="89"/>
      <c r="KVY1443" s="89"/>
      <c r="KVZ1443" s="89"/>
      <c r="KWA1443" s="89"/>
      <c r="KWB1443" s="89"/>
      <c r="KWC1443" s="89"/>
      <c r="KWD1443" s="89"/>
      <c r="KWE1443" s="89"/>
      <c r="KWF1443" s="89"/>
      <c r="KWG1443" s="89"/>
      <c r="KWH1443" s="89"/>
      <c r="KWI1443" s="89"/>
      <c r="KWJ1443" s="89"/>
      <c r="KWK1443" s="89"/>
      <c r="KWL1443" s="89"/>
      <c r="KWM1443" s="89"/>
      <c r="KWN1443" s="89"/>
      <c r="KWO1443" s="89"/>
      <c r="KWP1443" s="89"/>
      <c r="KWQ1443" s="89"/>
      <c r="KWR1443" s="89"/>
      <c r="KWS1443" s="89"/>
      <c r="KWT1443" s="89"/>
      <c r="KWU1443" s="89"/>
      <c r="KWV1443" s="89"/>
      <c r="KWW1443" s="89"/>
      <c r="KWX1443" s="89"/>
      <c r="KWY1443" s="89"/>
      <c r="KWZ1443" s="89"/>
      <c r="KXA1443" s="89"/>
      <c r="KXB1443" s="89"/>
      <c r="KXC1443" s="89"/>
      <c r="KXD1443" s="89"/>
      <c r="KXE1443" s="89"/>
      <c r="KXF1443" s="89"/>
      <c r="KXG1443" s="89"/>
      <c r="KXH1443" s="89"/>
      <c r="KXI1443" s="89"/>
      <c r="KXJ1443" s="89"/>
      <c r="KXK1443" s="89"/>
      <c r="KXL1443" s="89"/>
      <c r="KXM1443" s="89"/>
      <c r="KXN1443" s="89"/>
      <c r="KXO1443" s="89"/>
      <c r="KXP1443" s="89"/>
      <c r="KXQ1443" s="89"/>
      <c r="KXR1443" s="89"/>
      <c r="KXS1443" s="89"/>
      <c r="KXT1443" s="89"/>
      <c r="KXU1443" s="89"/>
      <c r="KXV1443" s="89"/>
      <c r="KXW1443" s="89"/>
      <c r="KXX1443" s="89"/>
      <c r="KXY1443" s="89"/>
      <c r="KXZ1443" s="89"/>
      <c r="KYA1443" s="89"/>
      <c r="KYB1443" s="89"/>
      <c r="KYC1443" s="89"/>
      <c r="KYD1443" s="89"/>
      <c r="KYE1443" s="89"/>
      <c r="KYF1443" s="89"/>
      <c r="KYG1443" s="89"/>
      <c r="KYH1443" s="89"/>
      <c r="KYI1443" s="89"/>
      <c r="KYJ1443" s="89"/>
      <c r="KYK1443" s="89"/>
      <c r="KYL1443" s="89"/>
      <c r="KYM1443" s="89"/>
      <c r="KYN1443" s="89"/>
      <c r="KYO1443" s="89"/>
      <c r="KYP1443" s="89"/>
      <c r="KYQ1443" s="89"/>
      <c r="KYR1443" s="89"/>
      <c r="KYS1443" s="89"/>
      <c r="KYT1443" s="89"/>
      <c r="KYU1443" s="89"/>
      <c r="KYV1443" s="89"/>
      <c r="KYW1443" s="89"/>
      <c r="KYX1443" s="89"/>
      <c r="KYY1443" s="89"/>
      <c r="KYZ1443" s="89"/>
      <c r="KZA1443" s="89"/>
      <c r="KZB1443" s="89"/>
      <c r="KZC1443" s="89"/>
      <c r="KZD1443" s="89"/>
      <c r="KZE1443" s="89"/>
      <c r="KZF1443" s="89"/>
      <c r="KZG1443" s="89"/>
      <c r="KZH1443" s="89"/>
      <c r="KZI1443" s="89"/>
      <c r="KZJ1443" s="89"/>
      <c r="KZK1443" s="89"/>
      <c r="KZL1443" s="89"/>
      <c r="KZM1443" s="89"/>
      <c r="KZN1443" s="89"/>
      <c r="KZO1443" s="89"/>
      <c r="KZP1443" s="89"/>
      <c r="KZQ1443" s="89"/>
      <c r="KZR1443" s="89"/>
      <c r="KZS1443" s="89"/>
      <c r="KZT1443" s="89"/>
      <c r="KZU1443" s="89"/>
      <c r="KZV1443" s="89"/>
      <c r="KZW1443" s="89"/>
      <c r="KZX1443" s="89"/>
      <c r="KZY1443" s="89"/>
      <c r="KZZ1443" s="89"/>
      <c r="LAA1443" s="89"/>
      <c r="LAB1443" s="89"/>
      <c r="LAC1443" s="89"/>
      <c r="LAD1443" s="89"/>
      <c r="LAE1443" s="89"/>
      <c r="LAF1443" s="89"/>
      <c r="LAG1443" s="89"/>
      <c r="LAH1443" s="89"/>
      <c r="LAI1443" s="89"/>
      <c r="LAJ1443" s="89"/>
      <c r="LAK1443" s="89"/>
      <c r="LAL1443" s="89"/>
      <c r="LAM1443" s="89"/>
      <c r="LAN1443" s="89"/>
      <c r="LAO1443" s="89"/>
      <c r="LAP1443" s="89"/>
      <c r="LAQ1443" s="89"/>
      <c r="LAR1443" s="89"/>
      <c r="LAS1443" s="89"/>
      <c r="LAT1443" s="89"/>
      <c r="LAU1443" s="89"/>
      <c r="LAV1443" s="89"/>
      <c r="LAW1443" s="89"/>
      <c r="LAX1443" s="89"/>
      <c r="LAY1443" s="89"/>
      <c r="LAZ1443" s="89"/>
      <c r="LBA1443" s="89"/>
      <c r="LBB1443" s="89"/>
      <c r="LBC1443" s="89"/>
      <c r="LBD1443" s="89"/>
      <c r="LBE1443" s="89"/>
      <c r="LBF1443" s="89"/>
      <c r="LBG1443" s="89"/>
      <c r="LBH1443" s="89"/>
      <c r="LBI1443" s="89"/>
      <c r="LBJ1443" s="89"/>
      <c r="LBK1443" s="89"/>
      <c r="LBL1443" s="89"/>
      <c r="LBM1443" s="89"/>
      <c r="LBN1443" s="89"/>
      <c r="LBO1443" s="89"/>
      <c r="LBP1443" s="89"/>
      <c r="LBQ1443" s="89"/>
      <c r="LBR1443" s="89"/>
      <c r="LBS1443" s="89"/>
      <c r="LBT1443" s="89"/>
      <c r="LBU1443" s="89"/>
      <c r="LBV1443" s="89"/>
      <c r="LBW1443" s="89"/>
      <c r="LBX1443" s="89"/>
      <c r="LBY1443" s="89"/>
      <c r="LBZ1443" s="89"/>
      <c r="LCA1443" s="89"/>
      <c r="LCB1443" s="89"/>
      <c r="LCC1443" s="89"/>
      <c r="LCD1443" s="89"/>
      <c r="LCE1443" s="89"/>
      <c r="LCF1443" s="89"/>
      <c r="LCG1443" s="89"/>
      <c r="LCH1443" s="89"/>
      <c r="LCI1443" s="89"/>
      <c r="LCJ1443" s="89"/>
      <c r="LCK1443" s="89"/>
      <c r="LCL1443" s="89"/>
      <c r="LCM1443" s="89"/>
      <c r="LCN1443" s="89"/>
      <c r="LCO1443" s="89"/>
      <c r="LCP1443" s="89"/>
      <c r="LCQ1443" s="89"/>
      <c r="LCR1443" s="89"/>
      <c r="LCS1443" s="89"/>
      <c r="LCT1443" s="89"/>
      <c r="LCU1443" s="89"/>
      <c r="LCV1443" s="89"/>
      <c r="LCW1443" s="89"/>
      <c r="LCX1443" s="89"/>
      <c r="LCY1443" s="89"/>
      <c r="LCZ1443" s="89"/>
      <c r="LDA1443" s="89"/>
      <c r="LDB1443" s="89"/>
      <c r="LDC1443" s="89"/>
      <c r="LDD1443" s="89"/>
      <c r="LDE1443" s="89"/>
      <c r="LDF1443" s="89"/>
      <c r="LDG1443" s="89"/>
      <c r="LDH1443" s="89"/>
      <c r="LDI1443" s="89"/>
      <c r="LDJ1443" s="89"/>
      <c r="LDK1443" s="89"/>
      <c r="LDL1443" s="89"/>
      <c r="LDM1443" s="89"/>
      <c r="LDN1443" s="89"/>
      <c r="LDO1443" s="89"/>
      <c r="LDP1443" s="89"/>
      <c r="LDQ1443" s="89"/>
      <c r="LDR1443" s="89"/>
      <c r="LDS1443" s="89"/>
      <c r="LDT1443" s="89"/>
      <c r="LDU1443" s="89"/>
      <c r="LDV1443" s="89"/>
      <c r="LDW1443" s="89"/>
      <c r="LDX1443" s="89"/>
      <c r="LDY1443" s="89"/>
      <c r="LDZ1443" s="89"/>
      <c r="LEA1443" s="89"/>
      <c r="LEB1443" s="89"/>
      <c r="LEC1443" s="89"/>
      <c r="LED1443" s="89"/>
      <c r="LEE1443" s="89"/>
      <c r="LEF1443" s="89"/>
      <c r="LEG1443" s="89"/>
      <c r="LEH1443" s="89"/>
      <c r="LEI1443" s="89"/>
      <c r="LEJ1443" s="89"/>
      <c r="LEK1443" s="89"/>
      <c r="LEL1443" s="89"/>
      <c r="LEM1443" s="89"/>
      <c r="LEN1443" s="89"/>
      <c r="LEO1443" s="89"/>
      <c r="LEP1443" s="89"/>
      <c r="LEQ1443" s="89"/>
      <c r="LER1443" s="89"/>
      <c r="LES1443" s="89"/>
      <c r="LET1443" s="89"/>
      <c r="LEU1443" s="89"/>
      <c r="LEV1443" s="89"/>
      <c r="LEW1443" s="89"/>
      <c r="LEX1443" s="89"/>
      <c r="LEY1443" s="89"/>
      <c r="LEZ1443" s="89"/>
      <c r="LFA1443" s="89"/>
      <c r="LFB1443" s="89"/>
      <c r="LFC1443" s="89"/>
      <c r="LFD1443" s="89"/>
      <c r="LFE1443" s="89"/>
      <c r="LFF1443" s="89"/>
      <c r="LFG1443" s="89"/>
      <c r="LFH1443" s="89"/>
      <c r="LFI1443" s="89"/>
      <c r="LFJ1443" s="89"/>
      <c r="LFK1443" s="89"/>
      <c r="LFL1443" s="89"/>
      <c r="LFM1443" s="89"/>
      <c r="LFN1443" s="89"/>
      <c r="LFO1443" s="89"/>
      <c r="LFP1443" s="89"/>
      <c r="LFQ1443" s="89"/>
      <c r="LFR1443" s="89"/>
      <c r="LFS1443" s="89"/>
      <c r="LFT1443" s="89"/>
      <c r="LFU1443" s="89"/>
      <c r="LFV1443" s="89"/>
      <c r="LFW1443" s="89"/>
      <c r="LFX1443" s="89"/>
      <c r="LFY1443" s="89"/>
      <c r="LFZ1443" s="89"/>
      <c r="LGA1443" s="89"/>
      <c r="LGB1443" s="89"/>
      <c r="LGC1443" s="89"/>
      <c r="LGD1443" s="89"/>
      <c r="LGE1443" s="89"/>
      <c r="LGF1443" s="89"/>
      <c r="LGG1443" s="89"/>
      <c r="LGH1443" s="89"/>
      <c r="LGI1443" s="89"/>
      <c r="LGJ1443" s="89"/>
      <c r="LGK1443" s="89"/>
      <c r="LGL1443" s="89"/>
      <c r="LGM1443" s="89"/>
      <c r="LGN1443" s="89"/>
      <c r="LGO1443" s="89"/>
      <c r="LGP1443" s="89"/>
      <c r="LGQ1443" s="89"/>
      <c r="LGR1443" s="89"/>
      <c r="LGS1443" s="89"/>
      <c r="LGT1443" s="89"/>
      <c r="LGU1443" s="89"/>
      <c r="LGV1443" s="89"/>
      <c r="LGW1443" s="89"/>
      <c r="LGX1443" s="89"/>
      <c r="LGY1443" s="89"/>
      <c r="LGZ1443" s="89"/>
      <c r="LHA1443" s="89"/>
      <c r="LHB1443" s="89"/>
      <c r="LHC1443" s="89"/>
      <c r="LHD1443" s="89"/>
      <c r="LHE1443" s="89"/>
      <c r="LHF1443" s="89"/>
      <c r="LHG1443" s="89"/>
      <c r="LHH1443" s="89"/>
      <c r="LHI1443" s="89"/>
      <c r="LHJ1443" s="89"/>
      <c r="LHK1443" s="89"/>
      <c r="LHL1443" s="89"/>
      <c r="LHM1443" s="89"/>
      <c r="LHN1443" s="89"/>
      <c r="LHO1443" s="89"/>
      <c r="LHP1443" s="89"/>
      <c r="LHQ1443" s="89"/>
      <c r="LHR1443" s="89"/>
      <c r="LHS1443" s="89"/>
      <c r="LHT1443" s="89"/>
      <c r="LHU1443" s="89"/>
      <c r="LHV1443" s="89"/>
      <c r="LHW1443" s="89"/>
      <c r="LHX1443" s="89"/>
      <c r="LHY1443" s="89"/>
      <c r="LHZ1443" s="89"/>
      <c r="LIA1443" s="89"/>
      <c r="LIB1443" s="89"/>
      <c r="LIC1443" s="89"/>
      <c r="LID1443" s="89"/>
      <c r="LIE1443" s="89"/>
      <c r="LIF1443" s="89"/>
      <c r="LIG1443" s="89"/>
      <c r="LIH1443" s="89"/>
      <c r="LII1443" s="89"/>
      <c r="LIJ1443" s="89"/>
      <c r="LIK1443" s="89"/>
      <c r="LIL1443" s="89"/>
      <c r="LIM1443" s="89"/>
      <c r="LIN1443" s="89"/>
      <c r="LIO1443" s="89"/>
      <c r="LIP1443" s="89"/>
      <c r="LIQ1443" s="89"/>
      <c r="LIR1443" s="89"/>
      <c r="LIS1443" s="89"/>
      <c r="LIT1443" s="89"/>
      <c r="LIU1443" s="89"/>
      <c r="LIV1443" s="89"/>
      <c r="LIW1443" s="89"/>
      <c r="LIX1443" s="89"/>
      <c r="LIY1443" s="89"/>
      <c r="LIZ1443" s="89"/>
      <c r="LJA1443" s="89"/>
      <c r="LJB1443" s="89"/>
      <c r="LJC1443" s="89"/>
      <c r="LJD1443" s="89"/>
      <c r="LJE1443" s="89"/>
      <c r="LJF1443" s="89"/>
      <c r="LJG1443" s="89"/>
      <c r="LJH1443" s="89"/>
      <c r="LJI1443" s="89"/>
      <c r="LJJ1443" s="89"/>
      <c r="LJK1443" s="89"/>
      <c r="LJL1443" s="89"/>
      <c r="LJM1443" s="89"/>
      <c r="LJN1443" s="89"/>
      <c r="LJO1443" s="89"/>
      <c r="LJP1443" s="89"/>
      <c r="LJQ1443" s="89"/>
      <c r="LJR1443" s="89"/>
      <c r="LJS1443" s="89"/>
      <c r="LJT1443" s="89"/>
      <c r="LJU1443" s="89"/>
      <c r="LJV1443" s="89"/>
      <c r="LJW1443" s="89"/>
      <c r="LJX1443" s="89"/>
      <c r="LJY1443" s="89"/>
      <c r="LJZ1443" s="89"/>
      <c r="LKA1443" s="89"/>
      <c r="LKB1443" s="89"/>
      <c r="LKC1443" s="89"/>
      <c r="LKD1443" s="89"/>
      <c r="LKE1443" s="89"/>
      <c r="LKF1443" s="89"/>
      <c r="LKG1443" s="89"/>
      <c r="LKH1443" s="89"/>
      <c r="LKI1443" s="89"/>
      <c r="LKJ1443" s="89"/>
      <c r="LKK1443" s="89"/>
      <c r="LKL1443" s="89"/>
      <c r="LKM1443" s="89"/>
      <c r="LKN1443" s="89"/>
      <c r="LKO1443" s="89"/>
      <c r="LKP1443" s="89"/>
      <c r="LKQ1443" s="89"/>
      <c r="LKR1443" s="89"/>
      <c r="LKS1443" s="89"/>
      <c r="LKT1443" s="89"/>
      <c r="LKU1443" s="89"/>
      <c r="LKV1443" s="89"/>
      <c r="LKW1443" s="89"/>
      <c r="LKX1443" s="89"/>
      <c r="LKY1443" s="89"/>
      <c r="LKZ1443" s="89"/>
      <c r="LLA1443" s="89"/>
      <c r="LLB1443" s="89"/>
      <c r="LLC1443" s="89"/>
      <c r="LLD1443" s="89"/>
      <c r="LLE1443" s="89"/>
      <c r="LLF1443" s="89"/>
      <c r="LLG1443" s="89"/>
      <c r="LLH1443" s="89"/>
      <c r="LLI1443" s="89"/>
      <c r="LLJ1443" s="89"/>
      <c r="LLK1443" s="89"/>
      <c r="LLL1443" s="89"/>
      <c r="LLM1443" s="89"/>
      <c r="LLN1443" s="89"/>
      <c r="LLO1443" s="89"/>
      <c r="LLP1443" s="89"/>
      <c r="LLQ1443" s="89"/>
      <c r="LLR1443" s="89"/>
      <c r="LLS1443" s="89"/>
      <c r="LLT1443" s="89"/>
      <c r="LLU1443" s="89"/>
      <c r="LLV1443" s="89"/>
      <c r="LLW1443" s="89"/>
      <c r="LLX1443" s="89"/>
      <c r="LLY1443" s="89"/>
      <c r="LLZ1443" s="89"/>
      <c r="LMA1443" s="89"/>
      <c r="LMB1443" s="89"/>
      <c r="LMC1443" s="89"/>
      <c r="LMD1443" s="89"/>
      <c r="LME1443" s="89"/>
      <c r="LMF1443" s="89"/>
      <c r="LMG1443" s="89"/>
      <c r="LMH1443" s="89"/>
      <c r="LMI1443" s="89"/>
      <c r="LMJ1443" s="89"/>
      <c r="LMK1443" s="89"/>
      <c r="LML1443" s="89"/>
      <c r="LMM1443" s="89"/>
      <c r="LMN1443" s="89"/>
      <c r="LMO1443" s="89"/>
      <c r="LMP1443" s="89"/>
      <c r="LMQ1443" s="89"/>
      <c r="LMR1443" s="89"/>
      <c r="LMS1443" s="89"/>
      <c r="LMT1443" s="89"/>
      <c r="LMU1443" s="89"/>
      <c r="LMV1443" s="89"/>
      <c r="LMW1443" s="89"/>
      <c r="LMX1443" s="89"/>
      <c r="LMY1443" s="89"/>
      <c r="LMZ1443" s="89"/>
      <c r="LNA1443" s="89"/>
      <c r="LNB1443" s="89"/>
      <c r="LNC1443" s="89"/>
      <c r="LND1443" s="89"/>
      <c r="LNE1443" s="89"/>
      <c r="LNF1443" s="89"/>
      <c r="LNG1443" s="89"/>
      <c r="LNH1443" s="89"/>
      <c r="LNI1443" s="89"/>
      <c r="LNJ1443" s="89"/>
      <c r="LNK1443" s="89"/>
      <c r="LNL1443" s="89"/>
      <c r="LNM1443" s="89"/>
      <c r="LNN1443" s="89"/>
      <c r="LNO1443" s="89"/>
      <c r="LNP1443" s="89"/>
      <c r="LNQ1443" s="89"/>
      <c r="LNR1443" s="89"/>
      <c r="LNS1443" s="89"/>
      <c r="LNT1443" s="89"/>
      <c r="LNU1443" s="89"/>
      <c r="LNV1443" s="89"/>
      <c r="LNW1443" s="89"/>
      <c r="LNX1443" s="89"/>
      <c r="LNY1443" s="89"/>
      <c r="LNZ1443" s="89"/>
      <c r="LOA1443" s="89"/>
      <c r="LOB1443" s="89"/>
      <c r="LOC1443" s="89"/>
      <c r="LOD1443" s="89"/>
      <c r="LOE1443" s="89"/>
      <c r="LOF1443" s="89"/>
      <c r="LOG1443" s="89"/>
      <c r="LOH1443" s="89"/>
      <c r="LOI1443" s="89"/>
      <c r="LOJ1443" s="89"/>
      <c r="LOK1443" s="89"/>
      <c r="LOL1443" s="89"/>
      <c r="LOM1443" s="89"/>
      <c r="LON1443" s="89"/>
      <c r="LOO1443" s="89"/>
      <c r="LOP1443" s="89"/>
      <c r="LOQ1443" s="89"/>
      <c r="LOR1443" s="89"/>
      <c r="LOS1443" s="89"/>
      <c r="LOT1443" s="89"/>
      <c r="LOU1443" s="89"/>
      <c r="LOV1443" s="89"/>
      <c r="LOW1443" s="89"/>
      <c r="LOX1443" s="89"/>
      <c r="LOY1443" s="89"/>
      <c r="LOZ1443" s="89"/>
      <c r="LPA1443" s="89"/>
      <c r="LPB1443" s="89"/>
      <c r="LPC1443" s="89"/>
      <c r="LPD1443" s="89"/>
      <c r="LPE1443" s="89"/>
      <c r="LPF1443" s="89"/>
      <c r="LPG1443" s="89"/>
      <c r="LPH1443" s="89"/>
      <c r="LPI1443" s="89"/>
      <c r="LPJ1443" s="89"/>
      <c r="LPK1443" s="89"/>
      <c r="LPL1443" s="89"/>
      <c r="LPM1443" s="89"/>
      <c r="LPN1443" s="89"/>
      <c r="LPO1443" s="89"/>
      <c r="LPP1443" s="89"/>
      <c r="LPQ1443" s="89"/>
      <c r="LPR1443" s="89"/>
      <c r="LPS1443" s="89"/>
      <c r="LPT1443" s="89"/>
      <c r="LPU1443" s="89"/>
      <c r="LPV1443" s="89"/>
      <c r="LPW1443" s="89"/>
      <c r="LPX1443" s="89"/>
      <c r="LPY1443" s="89"/>
      <c r="LPZ1443" s="89"/>
      <c r="LQA1443" s="89"/>
      <c r="LQB1443" s="89"/>
      <c r="LQC1443" s="89"/>
      <c r="LQD1443" s="89"/>
      <c r="LQE1443" s="89"/>
      <c r="LQF1443" s="89"/>
      <c r="LQG1443" s="89"/>
      <c r="LQH1443" s="89"/>
      <c r="LQI1443" s="89"/>
      <c r="LQJ1443" s="89"/>
      <c r="LQK1443" s="89"/>
      <c r="LQL1443" s="89"/>
      <c r="LQM1443" s="89"/>
      <c r="LQN1443" s="89"/>
      <c r="LQO1443" s="89"/>
      <c r="LQP1443" s="89"/>
      <c r="LQQ1443" s="89"/>
      <c r="LQR1443" s="89"/>
      <c r="LQS1443" s="89"/>
      <c r="LQT1443" s="89"/>
      <c r="LQU1443" s="89"/>
      <c r="LQV1443" s="89"/>
      <c r="LQW1443" s="89"/>
      <c r="LQX1443" s="89"/>
      <c r="LQY1443" s="89"/>
      <c r="LQZ1443" s="89"/>
      <c r="LRA1443" s="89"/>
      <c r="LRB1443" s="89"/>
      <c r="LRC1443" s="89"/>
      <c r="LRD1443" s="89"/>
      <c r="LRE1443" s="89"/>
      <c r="LRF1443" s="89"/>
      <c r="LRG1443" s="89"/>
      <c r="LRH1443" s="89"/>
      <c r="LRI1443" s="89"/>
      <c r="LRJ1443" s="89"/>
      <c r="LRK1443" s="89"/>
      <c r="LRL1443" s="89"/>
      <c r="LRM1443" s="89"/>
      <c r="LRN1443" s="89"/>
      <c r="LRO1443" s="89"/>
      <c r="LRP1443" s="89"/>
      <c r="LRQ1443" s="89"/>
      <c r="LRR1443" s="89"/>
      <c r="LRS1443" s="89"/>
      <c r="LRT1443" s="89"/>
      <c r="LRU1443" s="89"/>
      <c r="LRV1443" s="89"/>
      <c r="LRW1443" s="89"/>
      <c r="LRX1443" s="89"/>
      <c r="LRY1443" s="89"/>
      <c r="LRZ1443" s="89"/>
      <c r="LSA1443" s="89"/>
      <c r="LSB1443" s="89"/>
      <c r="LSC1443" s="89"/>
      <c r="LSD1443" s="89"/>
      <c r="LSE1443" s="89"/>
      <c r="LSF1443" s="89"/>
      <c r="LSG1443" s="89"/>
      <c r="LSH1443" s="89"/>
      <c r="LSI1443" s="89"/>
      <c r="LSJ1443" s="89"/>
      <c r="LSK1443" s="89"/>
      <c r="LSL1443" s="89"/>
      <c r="LSM1443" s="89"/>
      <c r="LSN1443" s="89"/>
      <c r="LSO1443" s="89"/>
      <c r="LSP1443" s="89"/>
      <c r="LSQ1443" s="89"/>
      <c r="LSR1443" s="89"/>
      <c r="LSS1443" s="89"/>
      <c r="LST1443" s="89"/>
      <c r="LSU1443" s="89"/>
      <c r="LSV1443" s="89"/>
      <c r="LSW1443" s="89"/>
      <c r="LSX1443" s="89"/>
      <c r="LSY1443" s="89"/>
      <c r="LSZ1443" s="89"/>
      <c r="LTA1443" s="89"/>
      <c r="LTB1443" s="89"/>
      <c r="LTC1443" s="89"/>
      <c r="LTD1443" s="89"/>
      <c r="LTE1443" s="89"/>
      <c r="LTF1443" s="89"/>
      <c r="LTG1443" s="89"/>
      <c r="LTH1443" s="89"/>
      <c r="LTI1443" s="89"/>
      <c r="LTJ1443" s="89"/>
      <c r="LTK1443" s="89"/>
      <c r="LTL1443" s="89"/>
      <c r="LTM1443" s="89"/>
      <c r="LTN1443" s="89"/>
      <c r="LTO1443" s="89"/>
      <c r="LTP1443" s="89"/>
      <c r="LTQ1443" s="89"/>
      <c r="LTR1443" s="89"/>
      <c r="LTS1443" s="89"/>
      <c r="LTT1443" s="89"/>
      <c r="LTU1443" s="89"/>
      <c r="LTV1443" s="89"/>
      <c r="LTW1443" s="89"/>
      <c r="LTX1443" s="89"/>
      <c r="LTY1443" s="89"/>
      <c r="LTZ1443" s="89"/>
      <c r="LUA1443" s="89"/>
      <c r="LUB1443" s="89"/>
      <c r="LUC1443" s="89"/>
      <c r="LUD1443" s="89"/>
      <c r="LUE1443" s="89"/>
      <c r="LUF1443" s="89"/>
      <c r="LUG1443" s="89"/>
      <c r="LUH1443" s="89"/>
      <c r="LUI1443" s="89"/>
      <c r="LUJ1443" s="89"/>
      <c r="LUK1443" s="89"/>
      <c r="LUL1443" s="89"/>
      <c r="LUM1443" s="89"/>
      <c r="LUN1443" s="89"/>
      <c r="LUO1443" s="89"/>
      <c r="LUP1443" s="89"/>
      <c r="LUQ1443" s="89"/>
      <c r="LUR1443" s="89"/>
      <c r="LUS1443" s="89"/>
      <c r="LUT1443" s="89"/>
      <c r="LUU1443" s="89"/>
      <c r="LUV1443" s="89"/>
      <c r="LUW1443" s="89"/>
      <c r="LUX1443" s="89"/>
      <c r="LUY1443" s="89"/>
      <c r="LUZ1443" s="89"/>
      <c r="LVA1443" s="89"/>
      <c r="LVB1443" s="89"/>
      <c r="LVC1443" s="89"/>
      <c r="LVD1443" s="89"/>
      <c r="LVE1443" s="89"/>
      <c r="LVF1443" s="89"/>
      <c r="LVG1443" s="89"/>
      <c r="LVH1443" s="89"/>
      <c r="LVI1443" s="89"/>
      <c r="LVJ1443" s="89"/>
      <c r="LVK1443" s="89"/>
      <c r="LVL1443" s="89"/>
      <c r="LVM1443" s="89"/>
      <c r="LVN1443" s="89"/>
      <c r="LVO1443" s="89"/>
      <c r="LVP1443" s="89"/>
      <c r="LVQ1443" s="89"/>
      <c r="LVR1443" s="89"/>
      <c r="LVS1443" s="89"/>
      <c r="LVT1443" s="89"/>
      <c r="LVU1443" s="89"/>
      <c r="LVV1443" s="89"/>
      <c r="LVW1443" s="89"/>
      <c r="LVX1443" s="89"/>
      <c r="LVY1443" s="89"/>
      <c r="LVZ1443" s="89"/>
      <c r="LWA1443" s="89"/>
      <c r="LWB1443" s="89"/>
      <c r="LWC1443" s="89"/>
      <c r="LWD1443" s="89"/>
      <c r="LWE1443" s="89"/>
      <c r="LWF1443" s="89"/>
      <c r="LWG1443" s="89"/>
      <c r="LWH1443" s="89"/>
      <c r="LWI1443" s="89"/>
      <c r="LWJ1443" s="89"/>
      <c r="LWK1443" s="89"/>
      <c r="LWL1443" s="89"/>
      <c r="LWM1443" s="89"/>
      <c r="LWN1443" s="89"/>
      <c r="LWO1443" s="89"/>
      <c r="LWP1443" s="89"/>
      <c r="LWQ1443" s="89"/>
      <c r="LWR1443" s="89"/>
      <c r="LWS1443" s="89"/>
      <c r="LWT1443" s="89"/>
      <c r="LWU1443" s="89"/>
      <c r="LWV1443" s="89"/>
      <c r="LWW1443" s="89"/>
      <c r="LWX1443" s="89"/>
      <c r="LWY1443" s="89"/>
      <c r="LWZ1443" s="89"/>
      <c r="LXA1443" s="89"/>
      <c r="LXB1443" s="89"/>
      <c r="LXC1443" s="89"/>
      <c r="LXD1443" s="89"/>
      <c r="LXE1443" s="89"/>
      <c r="LXF1443" s="89"/>
      <c r="LXG1443" s="89"/>
      <c r="LXH1443" s="89"/>
      <c r="LXI1443" s="89"/>
      <c r="LXJ1443" s="89"/>
      <c r="LXK1443" s="89"/>
      <c r="LXL1443" s="89"/>
      <c r="LXM1443" s="89"/>
      <c r="LXN1443" s="89"/>
      <c r="LXO1443" s="89"/>
      <c r="LXP1443" s="89"/>
      <c r="LXQ1443" s="89"/>
      <c r="LXR1443" s="89"/>
      <c r="LXS1443" s="89"/>
      <c r="LXT1443" s="89"/>
      <c r="LXU1443" s="89"/>
      <c r="LXV1443" s="89"/>
      <c r="LXW1443" s="89"/>
      <c r="LXX1443" s="89"/>
      <c r="LXY1443" s="89"/>
      <c r="LXZ1443" s="89"/>
      <c r="LYA1443" s="89"/>
      <c r="LYB1443" s="89"/>
      <c r="LYC1443" s="89"/>
      <c r="LYD1443" s="89"/>
      <c r="LYE1443" s="89"/>
      <c r="LYF1443" s="89"/>
      <c r="LYG1443" s="89"/>
      <c r="LYH1443" s="89"/>
      <c r="LYI1443" s="89"/>
      <c r="LYJ1443" s="89"/>
      <c r="LYK1443" s="89"/>
      <c r="LYL1443" s="89"/>
      <c r="LYM1443" s="89"/>
      <c r="LYN1443" s="89"/>
      <c r="LYO1443" s="89"/>
      <c r="LYP1443" s="89"/>
      <c r="LYQ1443" s="89"/>
      <c r="LYR1443" s="89"/>
      <c r="LYS1443" s="89"/>
      <c r="LYT1443" s="89"/>
      <c r="LYU1443" s="89"/>
      <c r="LYV1443" s="89"/>
      <c r="LYW1443" s="89"/>
      <c r="LYX1443" s="89"/>
      <c r="LYY1443" s="89"/>
      <c r="LYZ1443" s="89"/>
      <c r="LZA1443" s="89"/>
      <c r="LZB1443" s="89"/>
      <c r="LZC1443" s="89"/>
      <c r="LZD1443" s="89"/>
      <c r="LZE1443" s="89"/>
      <c r="LZF1443" s="89"/>
      <c r="LZG1443" s="89"/>
      <c r="LZH1443" s="89"/>
      <c r="LZI1443" s="89"/>
      <c r="LZJ1443" s="89"/>
      <c r="LZK1443" s="89"/>
      <c r="LZL1443" s="89"/>
      <c r="LZM1443" s="89"/>
      <c r="LZN1443" s="89"/>
      <c r="LZO1443" s="89"/>
      <c r="LZP1443" s="89"/>
      <c r="LZQ1443" s="89"/>
      <c r="LZR1443" s="89"/>
      <c r="LZS1443" s="89"/>
      <c r="LZT1443" s="89"/>
      <c r="LZU1443" s="89"/>
      <c r="LZV1443" s="89"/>
      <c r="LZW1443" s="89"/>
      <c r="LZX1443" s="89"/>
      <c r="LZY1443" s="89"/>
      <c r="LZZ1443" s="89"/>
      <c r="MAA1443" s="89"/>
      <c r="MAB1443" s="89"/>
      <c r="MAC1443" s="89"/>
      <c r="MAD1443" s="89"/>
      <c r="MAE1443" s="89"/>
      <c r="MAF1443" s="89"/>
      <c r="MAG1443" s="89"/>
      <c r="MAH1443" s="89"/>
      <c r="MAI1443" s="89"/>
      <c r="MAJ1443" s="89"/>
      <c r="MAK1443" s="89"/>
      <c r="MAL1443" s="89"/>
      <c r="MAM1443" s="89"/>
      <c r="MAN1443" s="89"/>
      <c r="MAO1443" s="89"/>
      <c r="MAP1443" s="89"/>
      <c r="MAQ1443" s="89"/>
      <c r="MAR1443" s="89"/>
      <c r="MAS1443" s="89"/>
      <c r="MAT1443" s="89"/>
      <c r="MAU1443" s="89"/>
      <c r="MAV1443" s="89"/>
      <c r="MAW1443" s="89"/>
      <c r="MAX1443" s="89"/>
      <c r="MAY1443" s="89"/>
      <c r="MAZ1443" s="89"/>
      <c r="MBA1443" s="89"/>
      <c r="MBB1443" s="89"/>
      <c r="MBC1443" s="89"/>
      <c r="MBD1443" s="89"/>
      <c r="MBE1443" s="89"/>
      <c r="MBF1443" s="89"/>
      <c r="MBG1443" s="89"/>
      <c r="MBH1443" s="89"/>
      <c r="MBI1443" s="89"/>
      <c r="MBJ1443" s="89"/>
      <c r="MBK1443" s="89"/>
      <c r="MBL1443" s="89"/>
      <c r="MBM1443" s="89"/>
      <c r="MBN1443" s="89"/>
      <c r="MBO1443" s="89"/>
      <c r="MBP1443" s="89"/>
      <c r="MBQ1443" s="89"/>
      <c r="MBR1443" s="89"/>
      <c r="MBS1443" s="89"/>
      <c r="MBT1443" s="89"/>
      <c r="MBU1443" s="89"/>
      <c r="MBV1443" s="89"/>
      <c r="MBW1443" s="89"/>
      <c r="MBX1443" s="89"/>
      <c r="MBY1443" s="89"/>
      <c r="MBZ1443" s="89"/>
      <c r="MCA1443" s="89"/>
      <c r="MCB1443" s="89"/>
      <c r="MCC1443" s="89"/>
      <c r="MCD1443" s="89"/>
      <c r="MCE1443" s="89"/>
      <c r="MCF1443" s="89"/>
      <c r="MCG1443" s="89"/>
      <c r="MCH1443" s="89"/>
      <c r="MCI1443" s="89"/>
      <c r="MCJ1443" s="89"/>
      <c r="MCK1443" s="89"/>
      <c r="MCL1443" s="89"/>
      <c r="MCM1443" s="89"/>
      <c r="MCN1443" s="89"/>
      <c r="MCO1443" s="89"/>
      <c r="MCP1443" s="89"/>
      <c r="MCQ1443" s="89"/>
      <c r="MCR1443" s="89"/>
      <c r="MCS1443" s="89"/>
      <c r="MCT1443" s="89"/>
      <c r="MCU1443" s="89"/>
      <c r="MCV1443" s="89"/>
      <c r="MCW1443" s="89"/>
      <c r="MCX1443" s="89"/>
      <c r="MCY1443" s="89"/>
      <c r="MCZ1443" s="89"/>
      <c r="MDA1443" s="89"/>
      <c r="MDB1443" s="89"/>
      <c r="MDC1443" s="89"/>
      <c r="MDD1443" s="89"/>
      <c r="MDE1443" s="89"/>
      <c r="MDF1443" s="89"/>
      <c r="MDG1443" s="89"/>
      <c r="MDH1443" s="89"/>
      <c r="MDI1443" s="89"/>
      <c r="MDJ1443" s="89"/>
      <c r="MDK1443" s="89"/>
      <c r="MDL1443" s="89"/>
      <c r="MDM1443" s="89"/>
      <c r="MDN1443" s="89"/>
      <c r="MDO1443" s="89"/>
      <c r="MDP1443" s="89"/>
      <c r="MDQ1443" s="89"/>
      <c r="MDR1443" s="89"/>
      <c r="MDS1443" s="89"/>
      <c r="MDT1443" s="89"/>
      <c r="MDU1443" s="89"/>
      <c r="MDV1443" s="89"/>
      <c r="MDW1443" s="89"/>
      <c r="MDX1443" s="89"/>
      <c r="MDY1443" s="89"/>
      <c r="MDZ1443" s="89"/>
      <c r="MEA1443" s="89"/>
      <c r="MEB1443" s="89"/>
      <c r="MEC1443" s="89"/>
      <c r="MED1443" s="89"/>
      <c r="MEE1443" s="89"/>
      <c r="MEF1443" s="89"/>
      <c r="MEG1443" s="89"/>
      <c r="MEH1443" s="89"/>
      <c r="MEI1443" s="89"/>
      <c r="MEJ1443" s="89"/>
      <c r="MEK1443" s="89"/>
      <c r="MEL1443" s="89"/>
      <c r="MEM1443" s="89"/>
      <c r="MEN1443" s="89"/>
      <c r="MEO1443" s="89"/>
      <c r="MEP1443" s="89"/>
      <c r="MEQ1443" s="89"/>
      <c r="MER1443" s="89"/>
      <c r="MES1443" s="89"/>
      <c r="MET1443" s="89"/>
      <c r="MEU1443" s="89"/>
      <c r="MEV1443" s="89"/>
      <c r="MEW1443" s="89"/>
      <c r="MEX1443" s="89"/>
      <c r="MEY1443" s="89"/>
      <c r="MEZ1443" s="89"/>
      <c r="MFA1443" s="89"/>
      <c r="MFB1443" s="89"/>
      <c r="MFC1443" s="89"/>
      <c r="MFD1443" s="89"/>
      <c r="MFE1443" s="89"/>
      <c r="MFF1443" s="89"/>
      <c r="MFG1443" s="89"/>
      <c r="MFH1443" s="89"/>
      <c r="MFI1443" s="89"/>
      <c r="MFJ1443" s="89"/>
      <c r="MFK1443" s="89"/>
      <c r="MFL1443" s="89"/>
      <c r="MFM1443" s="89"/>
      <c r="MFN1443" s="89"/>
      <c r="MFO1443" s="89"/>
      <c r="MFP1443" s="89"/>
      <c r="MFQ1443" s="89"/>
      <c r="MFR1443" s="89"/>
      <c r="MFS1443" s="89"/>
      <c r="MFT1443" s="89"/>
      <c r="MFU1443" s="89"/>
      <c r="MFV1443" s="89"/>
      <c r="MFW1443" s="89"/>
      <c r="MFX1443" s="89"/>
      <c r="MFY1443" s="89"/>
      <c r="MFZ1443" s="89"/>
      <c r="MGA1443" s="89"/>
      <c r="MGB1443" s="89"/>
      <c r="MGC1443" s="89"/>
      <c r="MGD1443" s="89"/>
      <c r="MGE1443" s="89"/>
      <c r="MGF1443" s="89"/>
      <c r="MGG1443" s="89"/>
      <c r="MGH1443" s="89"/>
      <c r="MGI1443" s="89"/>
      <c r="MGJ1443" s="89"/>
      <c r="MGK1443" s="89"/>
      <c r="MGL1443" s="89"/>
      <c r="MGM1443" s="89"/>
      <c r="MGN1443" s="89"/>
      <c r="MGO1443" s="89"/>
      <c r="MGP1443" s="89"/>
      <c r="MGQ1443" s="89"/>
      <c r="MGR1443" s="89"/>
      <c r="MGS1443" s="89"/>
      <c r="MGT1443" s="89"/>
      <c r="MGU1443" s="89"/>
      <c r="MGV1443" s="89"/>
      <c r="MGW1443" s="89"/>
      <c r="MGX1443" s="89"/>
      <c r="MGY1443" s="89"/>
      <c r="MGZ1443" s="89"/>
      <c r="MHA1443" s="89"/>
      <c r="MHB1443" s="89"/>
      <c r="MHC1443" s="89"/>
      <c r="MHD1443" s="89"/>
      <c r="MHE1443" s="89"/>
      <c r="MHF1443" s="89"/>
      <c r="MHG1443" s="89"/>
      <c r="MHH1443" s="89"/>
      <c r="MHI1443" s="89"/>
      <c r="MHJ1443" s="89"/>
      <c r="MHK1443" s="89"/>
      <c r="MHL1443" s="89"/>
      <c r="MHM1443" s="89"/>
      <c r="MHN1443" s="89"/>
      <c r="MHO1443" s="89"/>
      <c r="MHP1443" s="89"/>
      <c r="MHQ1443" s="89"/>
      <c r="MHR1443" s="89"/>
      <c r="MHS1443" s="89"/>
      <c r="MHT1443" s="89"/>
      <c r="MHU1443" s="89"/>
      <c r="MHV1443" s="89"/>
      <c r="MHW1443" s="89"/>
      <c r="MHX1443" s="89"/>
      <c r="MHY1443" s="89"/>
      <c r="MHZ1443" s="89"/>
      <c r="MIA1443" s="89"/>
      <c r="MIB1443" s="89"/>
      <c r="MIC1443" s="89"/>
      <c r="MID1443" s="89"/>
      <c r="MIE1443" s="89"/>
      <c r="MIF1443" s="89"/>
      <c r="MIG1443" s="89"/>
      <c r="MIH1443" s="89"/>
      <c r="MII1443" s="89"/>
      <c r="MIJ1443" s="89"/>
      <c r="MIK1443" s="89"/>
      <c r="MIL1443" s="89"/>
      <c r="MIM1443" s="89"/>
      <c r="MIN1443" s="89"/>
      <c r="MIO1443" s="89"/>
      <c r="MIP1443" s="89"/>
      <c r="MIQ1443" s="89"/>
      <c r="MIR1443" s="89"/>
      <c r="MIS1443" s="89"/>
      <c r="MIT1443" s="89"/>
      <c r="MIU1443" s="89"/>
      <c r="MIV1443" s="89"/>
      <c r="MIW1443" s="89"/>
      <c r="MIX1443" s="89"/>
      <c r="MIY1443" s="89"/>
      <c r="MIZ1443" s="89"/>
      <c r="MJA1443" s="89"/>
      <c r="MJB1443" s="89"/>
      <c r="MJC1443" s="89"/>
      <c r="MJD1443" s="89"/>
      <c r="MJE1443" s="89"/>
      <c r="MJF1443" s="89"/>
      <c r="MJG1443" s="89"/>
      <c r="MJH1443" s="89"/>
      <c r="MJI1443" s="89"/>
      <c r="MJJ1443" s="89"/>
      <c r="MJK1443" s="89"/>
      <c r="MJL1443" s="89"/>
      <c r="MJM1443" s="89"/>
      <c r="MJN1443" s="89"/>
      <c r="MJO1443" s="89"/>
      <c r="MJP1443" s="89"/>
      <c r="MJQ1443" s="89"/>
      <c r="MJR1443" s="89"/>
      <c r="MJS1443" s="89"/>
      <c r="MJT1443" s="89"/>
      <c r="MJU1443" s="89"/>
      <c r="MJV1443" s="89"/>
      <c r="MJW1443" s="89"/>
      <c r="MJX1443" s="89"/>
      <c r="MJY1443" s="89"/>
      <c r="MJZ1443" s="89"/>
      <c r="MKA1443" s="89"/>
      <c r="MKB1443" s="89"/>
      <c r="MKC1443" s="89"/>
      <c r="MKD1443" s="89"/>
      <c r="MKE1443" s="89"/>
      <c r="MKF1443" s="89"/>
      <c r="MKG1443" s="89"/>
      <c r="MKH1443" s="89"/>
      <c r="MKI1443" s="89"/>
      <c r="MKJ1443" s="89"/>
      <c r="MKK1443" s="89"/>
      <c r="MKL1443" s="89"/>
      <c r="MKM1443" s="89"/>
      <c r="MKN1443" s="89"/>
      <c r="MKO1443" s="89"/>
      <c r="MKP1443" s="89"/>
      <c r="MKQ1443" s="89"/>
      <c r="MKR1443" s="89"/>
      <c r="MKS1443" s="89"/>
      <c r="MKT1443" s="89"/>
      <c r="MKU1443" s="89"/>
      <c r="MKV1443" s="89"/>
      <c r="MKW1443" s="89"/>
      <c r="MKX1443" s="89"/>
      <c r="MKY1443" s="89"/>
      <c r="MKZ1443" s="89"/>
      <c r="MLA1443" s="89"/>
      <c r="MLB1443" s="89"/>
      <c r="MLC1443" s="89"/>
      <c r="MLD1443" s="89"/>
      <c r="MLE1443" s="89"/>
      <c r="MLF1443" s="89"/>
      <c r="MLG1443" s="89"/>
      <c r="MLH1443" s="89"/>
      <c r="MLI1443" s="89"/>
      <c r="MLJ1443" s="89"/>
      <c r="MLK1443" s="89"/>
      <c r="MLL1443" s="89"/>
      <c r="MLM1443" s="89"/>
      <c r="MLN1443" s="89"/>
      <c r="MLO1443" s="89"/>
      <c r="MLP1443" s="89"/>
      <c r="MLQ1443" s="89"/>
      <c r="MLR1443" s="89"/>
      <c r="MLS1443" s="89"/>
      <c r="MLT1443" s="89"/>
      <c r="MLU1443" s="89"/>
      <c r="MLV1443" s="89"/>
      <c r="MLW1443" s="89"/>
      <c r="MLX1443" s="89"/>
      <c r="MLY1443" s="89"/>
      <c r="MLZ1443" s="89"/>
      <c r="MMA1443" s="89"/>
      <c r="MMB1443" s="89"/>
      <c r="MMC1443" s="89"/>
      <c r="MMD1443" s="89"/>
      <c r="MME1443" s="89"/>
      <c r="MMF1443" s="89"/>
      <c r="MMG1443" s="89"/>
      <c r="MMH1443" s="89"/>
      <c r="MMI1443" s="89"/>
      <c r="MMJ1443" s="89"/>
      <c r="MMK1443" s="89"/>
      <c r="MML1443" s="89"/>
      <c r="MMM1443" s="89"/>
      <c r="MMN1443" s="89"/>
      <c r="MMO1443" s="89"/>
      <c r="MMP1443" s="89"/>
      <c r="MMQ1443" s="89"/>
      <c r="MMR1443" s="89"/>
      <c r="MMS1443" s="89"/>
      <c r="MMT1443" s="89"/>
      <c r="MMU1443" s="89"/>
      <c r="MMV1443" s="89"/>
      <c r="MMW1443" s="89"/>
      <c r="MMX1443" s="89"/>
      <c r="MMY1443" s="89"/>
      <c r="MMZ1443" s="89"/>
      <c r="MNA1443" s="89"/>
      <c r="MNB1443" s="89"/>
      <c r="MNC1443" s="89"/>
      <c r="MND1443" s="89"/>
      <c r="MNE1443" s="89"/>
      <c r="MNF1443" s="89"/>
      <c r="MNG1443" s="89"/>
      <c r="MNH1443" s="89"/>
      <c r="MNI1443" s="89"/>
      <c r="MNJ1443" s="89"/>
      <c r="MNK1443" s="89"/>
      <c r="MNL1443" s="89"/>
      <c r="MNM1443" s="89"/>
      <c r="MNN1443" s="89"/>
      <c r="MNO1443" s="89"/>
      <c r="MNP1443" s="89"/>
      <c r="MNQ1443" s="89"/>
      <c r="MNR1443" s="89"/>
      <c r="MNS1443" s="89"/>
      <c r="MNT1443" s="89"/>
      <c r="MNU1443" s="89"/>
      <c r="MNV1443" s="89"/>
      <c r="MNW1443" s="89"/>
      <c r="MNX1443" s="89"/>
      <c r="MNY1443" s="89"/>
      <c r="MNZ1443" s="89"/>
      <c r="MOA1443" s="89"/>
      <c r="MOB1443" s="89"/>
      <c r="MOC1443" s="89"/>
      <c r="MOD1443" s="89"/>
      <c r="MOE1443" s="89"/>
      <c r="MOF1443" s="89"/>
      <c r="MOG1443" s="89"/>
      <c r="MOH1443" s="89"/>
      <c r="MOI1443" s="89"/>
      <c r="MOJ1443" s="89"/>
      <c r="MOK1443" s="89"/>
      <c r="MOL1443" s="89"/>
      <c r="MOM1443" s="89"/>
      <c r="MON1443" s="89"/>
      <c r="MOO1443" s="89"/>
      <c r="MOP1443" s="89"/>
      <c r="MOQ1443" s="89"/>
      <c r="MOR1443" s="89"/>
      <c r="MOS1443" s="89"/>
      <c r="MOT1443" s="89"/>
      <c r="MOU1443" s="89"/>
      <c r="MOV1443" s="89"/>
      <c r="MOW1443" s="89"/>
      <c r="MOX1443" s="89"/>
      <c r="MOY1443" s="89"/>
      <c r="MOZ1443" s="89"/>
      <c r="MPA1443" s="89"/>
      <c r="MPB1443" s="89"/>
      <c r="MPC1443" s="89"/>
      <c r="MPD1443" s="89"/>
      <c r="MPE1443" s="89"/>
      <c r="MPF1443" s="89"/>
      <c r="MPG1443" s="89"/>
      <c r="MPH1443" s="89"/>
      <c r="MPI1443" s="89"/>
      <c r="MPJ1443" s="89"/>
      <c r="MPK1443" s="89"/>
      <c r="MPL1443" s="89"/>
      <c r="MPM1443" s="89"/>
      <c r="MPN1443" s="89"/>
      <c r="MPO1443" s="89"/>
      <c r="MPP1443" s="89"/>
      <c r="MPQ1443" s="89"/>
      <c r="MPR1443" s="89"/>
      <c r="MPS1443" s="89"/>
      <c r="MPT1443" s="89"/>
      <c r="MPU1443" s="89"/>
      <c r="MPV1443" s="89"/>
      <c r="MPW1443" s="89"/>
      <c r="MPX1443" s="89"/>
      <c r="MPY1443" s="89"/>
      <c r="MPZ1443" s="89"/>
      <c r="MQA1443" s="89"/>
      <c r="MQB1443" s="89"/>
      <c r="MQC1443" s="89"/>
      <c r="MQD1443" s="89"/>
      <c r="MQE1443" s="89"/>
      <c r="MQF1443" s="89"/>
      <c r="MQG1443" s="89"/>
      <c r="MQH1443" s="89"/>
      <c r="MQI1443" s="89"/>
      <c r="MQJ1443" s="89"/>
      <c r="MQK1443" s="89"/>
      <c r="MQL1443" s="89"/>
      <c r="MQM1443" s="89"/>
      <c r="MQN1443" s="89"/>
      <c r="MQO1443" s="89"/>
      <c r="MQP1443" s="89"/>
      <c r="MQQ1443" s="89"/>
      <c r="MQR1443" s="89"/>
      <c r="MQS1443" s="89"/>
      <c r="MQT1443" s="89"/>
      <c r="MQU1443" s="89"/>
      <c r="MQV1443" s="89"/>
      <c r="MQW1443" s="89"/>
      <c r="MQX1443" s="89"/>
      <c r="MQY1443" s="89"/>
      <c r="MQZ1443" s="89"/>
      <c r="MRA1443" s="89"/>
      <c r="MRB1443" s="89"/>
      <c r="MRC1443" s="89"/>
      <c r="MRD1443" s="89"/>
      <c r="MRE1443" s="89"/>
      <c r="MRF1443" s="89"/>
      <c r="MRG1443" s="89"/>
      <c r="MRH1443" s="89"/>
      <c r="MRI1443" s="89"/>
      <c r="MRJ1443" s="89"/>
      <c r="MRK1443" s="89"/>
      <c r="MRL1443" s="89"/>
      <c r="MRM1443" s="89"/>
      <c r="MRN1443" s="89"/>
      <c r="MRO1443" s="89"/>
      <c r="MRP1443" s="89"/>
      <c r="MRQ1443" s="89"/>
      <c r="MRR1443" s="89"/>
      <c r="MRS1443" s="89"/>
      <c r="MRT1443" s="89"/>
      <c r="MRU1443" s="89"/>
      <c r="MRV1443" s="89"/>
      <c r="MRW1443" s="89"/>
      <c r="MRX1443" s="89"/>
      <c r="MRY1443" s="89"/>
      <c r="MRZ1443" s="89"/>
      <c r="MSA1443" s="89"/>
      <c r="MSB1443" s="89"/>
      <c r="MSC1443" s="89"/>
      <c r="MSD1443" s="89"/>
      <c r="MSE1443" s="89"/>
      <c r="MSF1443" s="89"/>
      <c r="MSG1443" s="89"/>
      <c r="MSH1443" s="89"/>
      <c r="MSI1443" s="89"/>
      <c r="MSJ1443" s="89"/>
      <c r="MSK1443" s="89"/>
      <c r="MSL1443" s="89"/>
      <c r="MSM1443" s="89"/>
      <c r="MSN1443" s="89"/>
      <c r="MSO1443" s="89"/>
      <c r="MSP1443" s="89"/>
      <c r="MSQ1443" s="89"/>
      <c r="MSR1443" s="89"/>
      <c r="MSS1443" s="89"/>
      <c r="MST1443" s="89"/>
      <c r="MSU1443" s="89"/>
      <c r="MSV1443" s="89"/>
      <c r="MSW1443" s="89"/>
      <c r="MSX1443" s="89"/>
      <c r="MSY1443" s="89"/>
      <c r="MSZ1443" s="89"/>
      <c r="MTA1443" s="89"/>
      <c r="MTB1443" s="89"/>
      <c r="MTC1443" s="89"/>
      <c r="MTD1443" s="89"/>
      <c r="MTE1443" s="89"/>
      <c r="MTF1443" s="89"/>
      <c r="MTG1443" s="89"/>
      <c r="MTH1443" s="89"/>
      <c r="MTI1443" s="89"/>
      <c r="MTJ1443" s="89"/>
      <c r="MTK1443" s="89"/>
      <c r="MTL1443" s="89"/>
      <c r="MTM1443" s="89"/>
      <c r="MTN1443" s="89"/>
      <c r="MTO1443" s="89"/>
      <c r="MTP1443" s="89"/>
      <c r="MTQ1443" s="89"/>
      <c r="MTR1443" s="89"/>
      <c r="MTS1443" s="89"/>
      <c r="MTT1443" s="89"/>
      <c r="MTU1443" s="89"/>
      <c r="MTV1443" s="89"/>
      <c r="MTW1443" s="89"/>
      <c r="MTX1443" s="89"/>
      <c r="MTY1443" s="89"/>
      <c r="MTZ1443" s="89"/>
      <c r="MUA1443" s="89"/>
      <c r="MUB1443" s="89"/>
      <c r="MUC1443" s="89"/>
      <c r="MUD1443" s="89"/>
      <c r="MUE1443" s="89"/>
      <c r="MUF1443" s="89"/>
      <c r="MUG1443" s="89"/>
      <c r="MUH1443" s="89"/>
      <c r="MUI1443" s="89"/>
      <c r="MUJ1443" s="89"/>
      <c r="MUK1443" s="89"/>
      <c r="MUL1443" s="89"/>
      <c r="MUM1443" s="89"/>
      <c r="MUN1443" s="89"/>
      <c r="MUO1443" s="89"/>
      <c r="MUP1443" s="89"/>
      <c r="MUQ1443" s="89"/>
      <c r="MUR1443" s="89"/>
      <c r="MUS1443" s="89"/>
      <c r="MUT1443" s="89"/>
      <c r="MUU1443" s="89"/>
      <c r="MUV1443" s="89"/>
      <c r="MUW1443" s="89"/>
      <c r="MUX1443" s="89"/>
      <c r="MUY1443" s="89"/>
      <c r="MUZ1443" s="89"/>
      <c r="MVA1443" s="89"/>
      <c r="MVB1443" s="89"/>
      <c r="MVC1443" s="89"/>
      <c r="MVD1443" s="89"/>
      <c r="MVE1443" s="89"/>
      <c r="MVF1443" s="89"/>
      <c r="MVG1443" s="89"/>
      <c r="MVH1443" s="89"/>
      <c r="MVI1443" s="89"/>
      <c r="MVJ1443" s="89"/>
      <c r="MVK1443" s="89"/>
      <c r="MVL1443" s="89"/>
      <c r="MVM1443" s="89"/>
      <c r="MVN1443" s="89"/>
      <c r="MVO1443" s="89"/>
      <c r="MVP1443" s="89"/>
      <c r="MVQ1443" s="89"/>
      <c r="MVR1443" s="89"/>
      <c r="MVS1443" s="89"/>
      <c r="MVT1443" s="89"/>
      <c r="MVU1443" s="89"/>
      <c r="MVV1443" s="89"/>
      <c r="MVW1443" s="89"/>
      <c r="MVX1443" s="89"/>
      <c r="MVY1443" s="89"/>
      <c r="MVZ1443" s="89"/>
      <c r="MWA1443" s="89"/>
      <c r="MWB1443" s="89"/>
      <c r="MWC1443" s="89"/>
      <c r="MWD1443" s="89"/>
      <c r="MWE1443" s="89"/>
      <c r="MWF1443" s="89"/>
      <c r="MWG1443" s="89"/>
      <c r="MWH1443" s="89"/>
      <c r="MWI1443" s="89"/>
      <c r="MWJ1443" s="89"/>
      <c r="MWK1443" s="89"/>
      <c r="MWL1443" s="89"/>
      <c r="MWM1443" s="89"/>
      <c r="MWN1443" s="89"/>
      <c r="MWO1443" s="89"/>
      <c r="MWP1443" s="89"/>
      <c r="MWQ1443" s="89"/>
      <c r="MWR1443" s="89"/>
      <c r="MWS1443" s="89"/>
      <c r="MWT1443" s="89"/>
      <c r="MWU1443" s="89"/>
      <c r="MWV1443" s="89"/>
      <c r="MWW1443" s="89"/>
      <c r="MWX1443" s="89"/>
      <c r="MWY1443" s="89"/>
      <c r="MWZ1443" s="89"/>
      <c r="MXA1443" s="89"/>
      <c r="MXB1443" s="89"/>
      <c r="MXC1443" s="89"/>
      <c r="MXD1443" s="89"/>
      <c r="MXE1443" s="89"/>
      <c r="MXF1443" s="89"/>
      <c r="MXG1443" s="89"/>
      <c r="MXH1443" s="89"/>
      <c r="MXI1443" s="89"/>
      <c r="MXJ1443" s="89"/>
      <c r="MXK1443" s="89"/>
      <c r="MXL1443" s="89"/>
      <c r="MXM1443" s="89"/>
      <c r="MXN1443" s="89"/>
      <c r="MXO1443" s="89"/>
      <c r="MXP1443" s="89"/>
      <c r="MXQ1443" s="89"/>
      <c r="MXR1443" s="89"/>
      <c r="MXS1443" s="89"/>
      <c r="MXT1443" s="89"/>
      <c r="MXU1443" s="89"/>
      <c r="MXV1443" s="89"/>
      <c r="MXW1443" s="89"/>
      <c r="MXX1443" s="89"/>
      <c r="MXY1443" s="89"/>
      <c r="MXZ1443" s="89"/>
      <c r="MYA1443" s="89"/>
      <c r="MYB1443" s="89"/>
      <c r="MYC1443" s="89"/>
      <c r="MYD1443" s="89"/>
      <c r="MYE1443" s="89"/>
      <c r="MYF1443" s="89"/>
      <c r="MYG1443" s="89"/>
      <c r="MYH1443" s="89"/>
      <c r="MYI1443" s="89"/>
      <c r="MYJ1443" s="89"/>
      <c r="MYK1443" s="89"/>
      <c r="MYL1443" s="89"/>
      <c r="MYM1443" s="89"/>
      <c r="MYN1443" s="89"/>
      <c r="MYO1443" s="89"/>
      <c r="MYP1443" s="89"/>
      <c r="MYQ1443" s="89"/>
      <c r="MYR1443" s="89"/>
      <c r="MYS1443" s="89"/>
      <c r="MYT1443" s="89"/>
      <c r="MYU1443" s="89"/>
      <c r="MYV1443" s="89"/>
      <c r="MYW1443" s="89"/>
      <c r="MYX1443" s="89"/>
      <c r="MYY1443" s="89"/>
      <c r="MYZ1443" s="89"/>
      <c r="MZA1443" s="89"/>
      <c r="MZB1443" s="89"/>
      <c r="MZC1443" s="89"/>
      <c r="MZD1443" s="89"/>
      <c r="MZE1443" s="89"/>
      <c r="MZF1443" s="89"/>
      <c r="MZG1443" s="89"/>
      <c r="MZH1443" s="89"/>
      <c r="MZI1443" s="89"/>
      <c r="MZJ1443" s="89"/>
      <c r="MZK1443" s="89"/>
      <c r="MZL1443" s="89"/>
      <c r="MZM1443" s="89"/>
      <c r="MZN1443" s="89"/>
      <c r="MZO1443" s="89"/>
      <c r="MZP1443" s="89"/>
      <c r="MZQ1443" s="89"/>
      <c r="MZR1443" s="89"/>
      <c r="MZS1443" s="89"/>
      <c r="MZT1443" s="89"/>
      <c r="MZU1443" s="89"/>
      <c r="MZV1443" s="89"/>
      <c r="MZW1443" s="89"/>
      <c r="MZX1443" s="89"/>
      <c r="MZY1443" s="89"/>
      <c r="MZZ1443" s="89"/>
      <c r="NAA1443" s="89"/>
      <c r="NAB1443" s="89"/>
      <c r="NAC1443" s="89"/>
      <c r="NAD1443" s="89"/>
      <c r="NAE1443" s="89"/>
      <c r="NAF1443" s="89"/>
      <c r="NAG1443" s="89"/>
      <c r="NAH1443" s="89"/>
      <c r="NAI1443" s="89"/>
      <c r="NAJ1443" s="89"/>
      <c r="NAK1443" s="89"/>
      <c r="NAL1443" s="89"/>
      <c r="NAM1443" s="89"/>
      <c r="NAN1443" s="89"/>
      <c r="NAO1443" s="89"/>
      <c r="NAP1443" s="89"/>
      <c r="NAQ1443" s="89"/>
      <c r="NAR1443" s="89"/>
      <c r="NAS1443" s="89"/>
      <c r="NAT1443" s="89"/>
      <c r="NAU1443" s="89"/>
      <c r="NAV1443" s="89"/>
      <c r="NAW1443" s="89"/>
      <c r="NAX1443" s="89"/>
      <c r="NAY1443" s="89"/>
      <c r="NAZ1443" s="89"/>
      <c r="NBA1443" s="89"/>
      <c r="NBB1443" s="89"/>
      <c r="NBC1443" s="89"/>
      <c r="NBD1443" s="89"/>
      <c r="NBE1443" s="89"/>
      <c r="NBF1443" s="89"/>
      <c r="NBG1443" s="89"/>
      <c r="NBH1443" s="89"/>
      <c r="NBI1443" s="89"/>
      <c r="NBJ1443" s="89"/>
      <c r="NBK1443" s="89"/>
      <c r="NBL1443" s="89"/>
      <c r="NBM1443" s="89"/>
      <c r="NBN1443" s="89"/>
      <c r="NBO1443" s="89"/>
      <c r="NBP1443" s="89"/>
      <c r="NBQ1443" s="89"/>
      <c r="NBR1443" s="89"/>
      <c r="NBS1443" s="89"/>
      <c r="NBT1443" s="89"/>
      <c r="NBU1443" s="89"/>
      <c r="NBV1443" s="89"/>
      <c r="NBW1443" s="89"/>
      <c r="NBX1443" s="89"/>
      <c r="NBY1443" s="89"/>
      <c r="NBZ1443" s="89"/>
      <c r="NCA1443" s="89"/>
      <c r="NCB1443" s="89"/>
      <c r="NCC1443" s="89"/>
      <c r="NCD1443" s="89"/>
      <c r="NCE1443" s="89"/>
      <c r="NCF1443" s="89"/>
      <c r="NCG1443" s="89"/>
      <c r="NCH1443" s="89"/>
      <c r="NCI1443" s="89"/>
      <c r="NCJ1443" s="89"/>
      <c r="NCK1443" s="89"/>
      <c r="NCL1443" s="89"/>
      <c r="NCM1443" s="89"/>
      <c r="NCN1443" s="89"/>
      <c r="NCO1443" s="89"/>
      <c r="NCP1443" s="89"/>
      <c r="NCQ1443" s="89"/>
      <c r="NCR1443" s="89"/>
      <c r="NCS1443" s="89"/>
      <c r="NCT1443" s="89"/>
      <c r="NCU1443" s="89"/>
      <c r="NCV1443" s="89"/>
      <c r="NCW1443" s="89"/>
      <c r="NCX1443" s="89"/>
      <c r="NCY1443" s="89"/>
      <c r="NCZ1443" s="89"/>
      <c r="NDA1443" s="89"/>
      <c r="NDB1443" s="89"/>
      <c r="NDC1443" s="89"/>
      <c r="NDD1443" s="89"/>
      <c r="NDE1443" s="89"/>
      <c r="NDF1443" s="89"/>
      <c r="NDG1443" s="89"/>
      <c r="NDH1443" s="89"/>
      <c r="NDI1443" s="89"/>
      <c r="NDJ1443" s="89"/>
      <c r="NDK1443" s="89"/>
      <c r="NDL1443" s="89"/>
      <c r="NDM1443" s="89"/>
      <c r="NDN1443" s="89"/>
      <c r="NDO1443" s="89"/>
      <c r="NDP1443" s="89"/>
      <c r="NDQ1443" s="89"/>
      <c r="NDR1443" s="89"/>
      <c r="NDS1443" s="89"/>
      <c r="NDT1443" s="89"/>
      <c r="NDU1443" s="89"/>
      <c r="NDV1443" s="89"/>
      <c r="NDW1443" s="89"/>
      <c r="NDX1443" s="89"/>
      <c r="NDY1443" s="89"/>
      <c r="NDZ1443" s="89"/>
      <c r="NEA1443" s="89"/>
      <c r="NEB1443" s="89"/>
      <c r="NEC1443" s="89"/>
      <c r="NED1443" s="89"/>
      <c r="NEE1443" s="89"/>
      <c r="NEF1443" s="89"/>
      <c r="NEG1443" s="89"/>
      <c r="NEH1443" s="89"/>
      <c r="NEI1443" s="89"/>
      <c r="NEJ1443" s="89"/>
      <c r="NEK1443" s="89"/>
      <c r="NEL1443" s="89"/>
      <c r="NEM1443" s="89"/>
      <c r="NEN1443" s="89"/>
      <c r="NEO1443" s="89"/>
      <c r="NEP1443" s="89"/>
      <c r="NEQ1443" s="89"/>
      <c r="NER1443" s="89"/>
      <c r="NES1443" s="89"/>
      <c r="NET1443" s="89"/>
      <c r="NEU1443" s="89"/>
      <c r="NEV1443" s="89"/>
      <c r="NEW1443" s="89"/>
      <c r="NEX1443" s="89"/>
      <c r="NEY1443" s="89"/>
      <c r="NEZ1443" s="89"/>
      <c r="NFA1443" s="89"/>
      <c r="NFB1443" s="89"/>
      <c r="NFC1443" s="89"/>
      <c r="NFD1443" s="89"/>
      <c r="NFE1443" s="89"/>
      <c r="NFF1443" s="89"/>
      <c r="NFG1443" s="89"/>
      <c r="NFH1443" s="89"/>
      <c r="NFI1443" s="89"/>
      <c r="NFJ1443" s="89"/>
      <c r="NFK1443" s="89"/>
      <c r="NFL1443" s="89"/>
      <c r="NFM1443" s="89"/>
      <c r="NFN1443" s="89"/>
      <c r="NFO1443" s="89"/>
      <c r="NFP1443" s="89"/>
      <c r="NFQ1443" s="89"/>
      <c r="NFR1443" s="89"/>
      <c r="NFS1443" s="89"/>
      <c r="NFT1443" s="89"/>
      <c r="NFU1443" s="89"/>
      <c r="NFV1443" s="89"/>
      <c r="NFW1443" s="89"/>
      <c r="NFX1443" s="89"/>
      <c r="NFY1443" s="89"/>
      <c r="NFZ1443" s="89"/>
      <c r="NGA1443" s="89"/>
      <c r="NGB1443" s="89"/>
      <c r="NGC1443" s="89"/>
      <c r="NGD1443" s="89"/>
      <c r="NGE1443" s="89"/>
      <c r="NGF1443" s="89"/>
      <c r="NGG1443" s="89"/>
      <c r="NGH1443" s="89"/>
      <c r="NGI1443" s="89"/>
      <c r="NGJ1443" s="89"/>
      <c r="NGK1443" s="89"/>
      <c r="NGL1443" s="89"/>
      <c r="NGM1443" s="89"/>
      <c r="NGN1443" s="89"/>
      <c r="NGO1443" s="89"/>
      <c r="NGP1443" s="89"/>
      <c r="NGQ1443" s="89"/>
      <c r="NGR1443" s="89"/>
      <c r="NGS1443" s="89"/>
      <c r="NGT1443" s="89"/>
      <c r="NGU1443" s="89"/>
      <c r="NGV1443" s="89"/>
      <c r="NGW1443" s="89"/>
      <c r="NGX1443" s="89"/>
      <c r="NGY1443" s="89"/>
      <c r="NGZ1443" s="89"/>
      <c r="NHA1443" s="89"/>
      <c r="NHB1443" s="89"/>
      <c r="NHC1443" s="89"/>
      <c r="NHD1443" s="89"/>
      <c r="NHE1443" s="89"/>
      <c r="NHF1443" s="89"/>
      <c r="NHG1443" s="89"/>
      <c r="NHH1443" s="89"/>
      <c r="NHI1443" s="89"/>
      <c r="NHJ1443" s="89"/>
      <c r="NHK1443" s="89"/>
      <c r="NHL1443" s="89"/>
      <c r="NHM1443" s="89"/>
      <c r="NHN1443" s="89"/>
      <c r="NHO1443" s="89"/>
      <c r="NHP1443" s="89"/>
      <c r="NHQ1443" s="89"/>
      <c r="NHR1443" s="89"/>
      <c r="NHS1443" s="89"/>
      <c r="NHT1443" s="89"/>
      <c r="NHU1443" s="89"/>
      <c r="NHV1443" s="89"/>
      <c r="NHW1443" s="89"/>
      <c r="NHX1443" s="89"/>
      <c r="NHY1443" s="89"/>
      <c r="NHZ1443" s="89"/>
      <c r="NIA1443" s="89"/>
      <c r="NIB1443" s="89"/>
      <c r="NIC1443" s="89"/>
      <c r="NID1443" s="89"/>
      <c r="NIE1443" s="89"/>
      <c r="NIF1443" s="89"/>
      <c r="NIG1443" s="89"/>
      <c r="NIH1443" s="89"/>
      <c r="NII1443" s="89"/>
      <c r="NIJ1443" s="89"/>
      <c r="NIK1443" s="89"/>
      <c r="NIL1443" s="89"/>
      <c r="NIM1443" s="89"/>
      <c r="NIN1443" s="89"/>
      <c r="NIO1443" s="89"/>
      <c r="NIP1443" s="89"/>
      <c r="NIQ1443" s="89"/>
      <c r="NIR1443" s="89"/>
      <c r="NIS1443" s="89"/>
      <c r="NIT1443" s="89"/>
      <c r="NIU1443" s="89"/>
      <c r="NIV1443" s="89"/>
      <c r="NIW1443" s="89"/>
      <c r="NIX1443" s="89"/>
      <c r="NIY1443" s="89"/>
      <c r="NIZ1443" s="89"/>
      <c r="NJA1443" s="89"/>
      <c r="NJB1443" s="89"/>
      <c r="NJC1443" s="89"/>
      <c r="NJD1443" s="89"/>
      <c r="NJE1443" s="89"/>
      <c r="NJF1443" s="89"/>
      <c r="NJG1443" s="89"/>
      <c r="NJH1443" s="89"/>
      <c r="NJI1443" s="89"/>
      <c r="NJJ1443" s="89"/>
      <c r="NJK1443" s="89"/>
      <c r="NJL1443" s="89"/>
      <c r="NJM1443" s="89"/>
      <c r="NJN1443" s="89"/>
      <c r="NJO1443" s="89"/>
      <c r="NJP1443" s="89"/>
      <c r="NJQ1443" s="89"/>
      <c r="NJR1443" s="89"/>
      <c r="NJS1443" s="89"/>
      <c r="NJT1443" s="89"/>
      <c r="NJU1443" s="89"/>
      <c r="NJV1443" s="89"/>
      <c r="NJW1443" s="89"/>
      <c r="NJX1443" s="89"/>
      <c r="NJY1443" s="89"/>
      <c r="NJZ1443" s="89"/>
      <c r="NKA1443" s="89"/>
      <c r="NKB1443" s="89"/>
      <c r="NKC1443" s="89"/>
      <c r="NKD1443" s="89"/>
      <c r="NKE1443" s="89"/>
      <c r="NKF1443" s="89"/>
      <c r="NKG1443" s="89"/>
      <c r="NKH1443" s="89"/>
      <c r="NKI1443" s="89"/>
      <c r="NKJ1443" s="89"/>
      <c r="NKK1443" s="89"/>
      <c r="NKL1443" s="89"/>
      <c r="NKM1443" s="89"/>
      <c r="NKN1443" s="89"/>
      <c r="NKO1443" s="89"/>
      <c r="NKP1443" s="89"/>
      <c r="NKQ1443" s="89"/>
      <c r="NKR1443" s="89"/>
      <c r="NKS1443" s="89"/>
      <c r="NKT1443" s="89"/>
      <c r="NKU1443" s="89"/>
      <c r="NKV1443" s="89"/>
      <c r="NKW1443" s="89"/>
      <c r="NKX1443" s="89"/>
      <c r="NKY1443" s="89"/>
      <c r="NKZ1443" s="89"/>
      <c r="NLA1443" s="89"/>
      <c r="NLB1443" s="89"/>
      <c r="NLC1443" s="89"/>
      <c r="NLD1443" s="89"/>
      <c r="NLE1443" s="89"/>
      <c r="NLF1443" s="89"/>
      <c r="NLG1443" s="89"/>
      <c r="NLH1443" s="89"/>
      <c r="NLI1443" s="89"/>
      <c r="NLJ1443" s="89"/>
      <c r="NLK1443" s="89"/>
      <c r="NLL1443" s="89"/>
      <c r="NLM1443" s="89"/>
      <c r="NLN1443" s="89"/>
      <c r="NLO1443" s="89"/>
      <c r="NLP1443" s="89"/>
      <c r="NLQ1443" s="89"/>
      <c r="NLR1443" s="89"/>
      <c r="NLS1443" s="89"/>
      <c r="NLT1443" s="89"/>
      <c r="NLU1443" s="89"/>
      <c r="NLV1443" s="89"/>
      <c r="NLW1443" s="89"/>
      <c r="NLX1443" s="89"/>
      <c r="NLY1443" s="89"/>
      <c r="NLZ1443" s="89"/>
      <c r="NMA1443" s="89"/>
      <c r="NMB1443" s="89"/>
      <c r="NMC1443" s="89"/>
      <c r="NMD1443" s="89"/>
      <c r="NME1443" s="89"/>
      <c r="NMF1443" s="89"/>
      <c r="NMG1443" s="89"/>
      <c r="NMH1443" s="89"/>
      <c r="NMI1443" s="89"/>
      <c r="NMJ1443" s="89"/>
      <c r="NMK1443" s="89"/>
      <c r="NML1443" s="89"/>
      <c r="NMM1443" s="89"/>
      <c r="NMN1443" s="89"/>
      <c r="NMO1443" s="89"/>
      <c r="NMP1443" s="89"/>
      <c r="NMQ1443" s="89"/>
      <c r="NMR1443" s="89"/>
      <c r="NMS1443" s="89"/>
      <c r="NMT1443" s="89"/>
      <c r="NMU1443" s="89"/>
      <c r="NMV1443" s="89"/>
      <c r="NMW1443" s="89"/>
      <c r="NMX1443" s="89"/>
      <c r="NMY1443" s="89"/>
      <c r="NMZ1443" s="89"/>
      <c r="NNA1443" s="89"/>
      <c r="NNB1443" s="89"/>
      <c r="NNC1443" s="89"/>
      <c r="NND1443" s="89"/>
      <c r="NNE1443" s="89"/>
      <c r="NNF1443" s="89"/>
      <c r="NNG1443" s="89"/>
      <c r="NNH1443" s="89"/>
      <c r="NNI1443" s="89"/>
      <c r="NNJ1443" s="89"/>
      <c r="NNK1443" s="89"/>
      <c r="NNL1443" s="89"/>
      <c r="NNM1443" s="89"/>
      <c r="NNN1443" s="89"/>
      <c r="NNO1443" s="89"/>
      <c r="NNP1443" s="89"/>
      <c r="NNQ1443" s="89"/>
      <c r="NNR1443" s="89"/>
      <c r="NNS1443" s="89"/>
      <c r="NNT1443" s="89"/>
      <c r="NNU1443" s="89"/>
      <c r="NNV1443" s="89"/>
      <c r="NNW1443" s="89"/>
      <c r="NNX1443" s="89"/>
      <c r="NNY1443" s="89"/>
      <c r="NNZ1443" s="89"/>
      <c r="NOA1443" s="89"/>
      <c r="NOB1443" s="89"/>
      <c r="NOC1443" s="89"/>
      <c r="NOD1443" s="89"/>
      <c r="NOE1443" s="89"/>
      <c r="NOF1443" s="89"/>
      <c r="NOG1443" s="89"/>
      <c r="NOH1443" s="89"/>
      <c r="NOI1443" s="89"/>
      <c r="NOJ1443" s="89"/>
      <c r="NOK1443" s="89"/>
      <c r="NOL1443" s="89"/>
      <c r="NOM1443" s="89"/>
      <c r="NON1443" s="89"/>
      <c r="NOO1443" s="89"/>
      <c r="NOP1443" s="89"/>
      <c r="NOQ1443" s="89"/>
      <c r="NOR1443" s="89"/>
      <c r="NOS1443" s="89"/>
      <c r="NOT1443" s="89"/>
      <c r="NOU1443" s="89"/>
      <c r="NOV1443" s="89"/>
      <c r="NOW1443" s="89"/>
      <c r="NOX1443" s="89"/>
      <c r="NOY1443" s="89"/>
      <c r="NOZ1443" s="89"/>
      <c r="NPA1443" s="89"/>
      <c r="NPB1443" s="89"/>
      <c r="NPC1443" s="89"/>
      <c r="NPD1443" s="89"/>
      <c r="NPE1443" s="89"/>
      <c r="NPF1443" s="89"/>
      <c r="NPG1443" s="89"/>
      <c r="NPH1443" s="89"/>
      <c r="NPI1443" s="89"/>
      <c r="NPJ1443" s="89"/>
      <c r="NPK1443" s="89"/>
      <c r="NPL1443" s="89"/>
      <c r="NPM1443" s="89"/>
      <c r="NPN1443" s="89"/>
      <c r="NPO1443" s="89"/>
      <c r="NPP1443" s="89"/>
      <c r="NPQ1443" s="89"/>
      <c r="NPR1443" s="89"/>
      <c r="NPS1443" s="89"/>
      <c r="NPT1443" s="89"/>
      <c r="NPU1443" s="89"/>
      <c r="NPV1443" s="89"/>
      <c r="NPW1443" s="89"/>
      <c r="NPX1443" s="89"/>
      <c r="NPY1443" s="89"/>
      <c r="NPZ1443" s="89"/>
      <c r="NQA1443" s="89"/>
      <c r="NQB1443" s="89"/>
      <c r="NQC1443" s="89"/>
      <c r="NQD1443" s="89"/>
      <c r="NQE1443" s="89"/>
      <c r="NQF1443" s="89"/>
      <c r="NQG1443" s="89"/>
      <c r="NQH1443" s="89"/>
      <c r="NQI1443" s="89"/>
      <c r="NQJ1443" s="89"/>
      <c r="NQK1443" s="89"/>
      <c r="NQL1443" s="89"/>
      <c r="NQM1443" s="89"/>
      <c r="NQN1443" s="89"/>
      <c r="NQO1443" s="89"/>
      <c r="NQP1443" s="89"/>
      <c r="NQQ1443" s="89"/>
      <c r="NQR1443" s="89"/>
      <c r="NQS1443" s="89"/>
      <c r="NQT1443" s="89"/>
      <c r="NQU1443" s="89"/>
      <c r="NQV1443" s="89"/>
      <c r="NQW1443" s="89"/>
      <c r="NQX1443" s="89"/>
      <c r="NQY1443" s="89"/>
      <c r="NQZ1443" s="89"/>
      <c r="NRA1443" s="89"/>
      <c r="NRB1443" s="89"/>
      <c r="NRC1443" s="89"/>
      <c r="NRD1443" s="89"/>
      <c r="NRE1443" s="89"/>
      <c r="NRF1443" s="89"/>
      <c r="NRG1443" s="89"/>
      <c r="NRH1443" s="89"/>
      <c r="NRI1443" s="89"/>
      <c r="NRJ1443" s="89"/>
      <c r="NRK1443" s="89"/>
      <c r="NRL1443" s="89"/>
      <c r="NRM1443" s="89"/>
      <c r="NRN1443" s="89"/>
      <c r="NRO1443" s="89"/>
      <c r="NRP1443" s="89"/>
      <c r="NRQ1443" s="89"/>
      <c r="NRR1443" s="89"/>
      <c r="NRS1443" s="89"/>
      <c r="NRT1443" s="89"/>
      <c r="NRU1443" s="89"/>
      <c r="NRV1443" s="89"/>
      <c r="NRW1443" s="89"/>
      <c r="NRX1443" s="89"/>
      <c r="NRY1443" s="89"/>
      <c r="NRZ1443" s="89"/>
      <c r="NSA1443" s="89"/>
      <c r="NSB1443" s="89"/>
      <c r="NSC1443" s="89"/>
      <c r="NSD1443" s="89"/>
      <c r="NSE1443" s="89"/>
      <c r="NSF1443" s="89"/>
      <c r="NSG1443" s="89"/>
      <c r="NSH1443" s="89"/>
      <c r="NSI1443" s="89"/>
      <c r="NSJ1443" s="89"/>
      <c r="NSK1443" s="89"/>
      <c r="NSL1443" s="89"/>
      <c r="NSM1443" s="89"/>
      <c r="NSN1443" s="89"/>
      <c r="NSO1443" s="89"/>
      <c r="NSP1443" s="89"/>
      <c r="NSQ1443" s="89"/>
      <c r="NSR1443" s="89"/>
      <c r="NSS1443" s="89"/>
      <c r="NST1443" s="89"/>
      <c r="NSU1443" s="89"/>
      <c r="NSV1443" s="89"/>
      <c r="NSW1443" s="89"/>
      <c r="NSX1443" s="89"/>
      <c r="NSY1443" s="89"/>
      <c r="NSZ1443" s="89"/>
      <c r="NTA1443" s="89"/>
      <c r="NTB1443" s="89"/>
      <c r="NTC1443" s="89"/>
      <c r="NTD1443" s="89"/>
      <c r="NTE1443" s="89"/>
      <c r="NTF1443" s="89"/>
      <c r="NTG1443" s="89"/>
      <c r="NTH1443" s="89"/>
      <c r="NTI1443" s="89"/>
      <c r="NTJ1443" s="89"/>
      <c r="NTK1443" s="89"/>
      <c r="NTL1443" s="89"/>
      <c r="NTM1443" s="89"/>
      <c r="NTN1443" s="89"/>
      <c r="NTO1443" s="89"/>
      <c r="NTP1443" s="89"/>
      <c r="NTQ1443" s="89"/>
      <c r="NTR1443" s="89"/>
      <c r="NTS1443" s="89"/>
      <c r="NTT1443" s="89"/>
      <c r="NTU1443" s="89"/>
      <c r="NTV1443" s="89"/>
      <c r="NTW1443" s="89"/>
      <c r="NTX1443" s="89"/>
      <c r="NTY1443" s="89"/>
      <c r="NTZ1443" s="89"/>
      <c r="NUA1443" s="89"/>
      <c r="NUB1443" s="89"/>
      <c r="NUC1443" s="89"/>
      <c r="NUD1443" s="89"/>
      <c r="NUE1443" s="89"/>
      <c r="NUF1443" s="89"/>
      <c r="NUG1443" s="89"/>
      <c r="NUH1443" s="89"/>
      <c r="NUI1443" s="89"/>
      <c r="NUJ1443" s="89"/>
      <c r="NUK1443" s="89"/>
      <c r="NUL1443" s="89"/>
      <c r="NUM1443" s="89"/>
      <c r="NUN1443" s="89"/>
      <c r="NUO1443" s="89"/>
      <c r="NUP1443" s="89"/>
      <c r="NUQ1443" s="89"/>
      <c r="NUR1443" s="89"/>
      <c r="NUS1443" s="89"/>
      <c r="NUT1443" s="89"/>
      <c r="NUU1443" s="89"/>
      <c r="NUV1443" s="89"/>
      <c r="NUW1443" s="89"/>
      <c r="NUX1443" s="89"/>
      <c r="NUY1443" s="89"/>
      <c r="NUZ1443" s="89"/>
      <c r="NVA1443" s="89"/>
      <c r="NVB1443" s="89"/>
      <c r="NVC1443" s="89"/>
      <c r="NVD1443" s="89"/>
      <c r="NVE1443" s="89"/>
      <c r="NVF1443" s="89"/>
      <c r="NVG1443" s="89"/>
      <c r="NVH1443" s="89"/>
      <c r="NVI1443" s="89"/>
      <c r="NVJ1443" s="89"/>
      <c r="NVK1443" s="89"/>
      <c r="NVL1443" s="89"/>
      <c r="NVM1443" s="89"/>
      <c r="NVN1443" s="89"/>
      <c r="NVO1443" s="89"/>
      <c r="NVP1443" s="89"/>
      <c r="NVQ1443" s="89"/>
      <c r="NVR1443" s="89"/>
      <c r="NVS1443" s="89"/>
      <c r="NVT1443" s="89"/>
      <c r="NVU1443" s="89"/>
      <c r="NVV1443" s="89"/>
      <c r="NVW1443" s="89"/>
      <c r="NVX1443" s="89"/>
      <c r="NVY1443" s="89"/>
      <c r="NVZ1443" s="89"/>
      <c r="NWA1443" s="89"/>
      <c r="NWB1443" s="89"/>
      <c r="NWC1443" s="89"/>
      <c r="NWD1443" s="89"/>
      <c r="NWE1443" s="89"/>
      <c r="NWF1443" s="89"/>
      <c r="NWG1443" s="89"/>
      <c r="NWH1443" s="89"/>
      <c r="NWI1443" s="89"/>
      <c r="NWJ1443" s="89"/>
      <c r="NWK1443" s="89"/>
      <c r="NWL1443" s="89"/>
      <c r="NWM1443" s="89"/>
      <c r="NWN1443" s="89"/>
      <c r="NWO1443" s="89"/>
      <c r="NWP1443" s="89"/>
      <c r="NWQ1443" s="89"/>
      <c r="NWR1443" s="89"/>
      <c r="NWS1443" s="89"/>
      <c r="NWT1443" s="89"/>
      <c r="NWU1443" s="89"/>
      <c r="NWV1443" s="89"/>
      <c r="NWW1443" s="89"/>
      <c r="NWX1443" s="89"/>
      <c r="NWY1443" s="89"/>
      <c r="NWZ1443" s="89"/>
      <c r="NXA1443" s="89"/>
      <c r="NXB1443" s="89"/>
      <c r="NXC1443" s="89"/>
      <c r="NXD1443" s="89"/>
      <c r="NXE1443" s="89"/>
      <c r="NXF1443" s="89"/>
      <c r="NXG1443" s="89"/>
      <c r="NXH1443" s="89"/>
      <c r="NXI1443" s="89"/>
      <c r="NXJ1443" s="89"/>
      <c r="NXK1443" s="89"/>
      <c r="NXL1443" s="89"/>
      <c r="NXM1443" s="89"/>
      <c r="NXN1443" s="89"/>
      <c r="NXO1443" s="89"/>
      <c r="NXP1443" s="89"/>
      <c r="NXQ1443" s="89"/>
      <c r="NXR1443" s="89"/>
      <c r="NXS1443" s="89"/>
      <c r="NXT1443" s="89"/>
      <c r="NXU1443" s="89"/>
      <c r="NXV1443" s="89"/>
      <c r="NXW1443" s="89"/>
      <c r="NXX1443" s="89"/>
      <c r="NXY1443" s="89"/>
      <c r="NXZ1443" s="89"/>
      <c r="NYA1443" s="89"/>
      <c r="NYB1443" s="89"/>
      <c r="NYC1443" s="89"/>
      <c r="NYD1443" s="89"/>
      <c r="NYE1443" s="89"/>
      <c r="NYF1443" s="89"/>
      <c r="NYG1443" s="89"/>
      <c r="NYH1443" s="89"/>
      <c r="NYI1443" s="89"/>
      <c r="NYJ1443" s="89"/>
      <c r="NYK1443" s="89"/>
      <c r="NYL1443" s="89"/>
      <c r="NYM1443" s="89"/>
      <c r="NYN1443" s="89"/>
      <c r="NYO1443" s="89"/>
      <c r="NYP1443" s="89"/>
      <c r="NYQ1443" s="89"/>
      <c r="NYR1443" s="89"/>
      <c r="NYS1443" s="89"/>
      <c r="NYT1443" s="89"/>
      <c r="NYU1443" s="89"/>
      <c r="NYV1443" s="89"/>
      <c r="NYW1443" s="89"/>
      <c r="NYX1443" s="89"/>
      <c r="NYY1443" s="89"/>
      <c r="NYZ1443" s="89"/>
      <c r="NZA1443" s="89"/>
      <c r="NZB1443" s="89"/>
      <c r="NZC1443" s="89"/>
      <c r="NZD1443" s="89"/>
      <c r="NZE1443" s="89"/>
      <c r="NZF1443" s="89"/>
      <c r="NZG1443" s="89"/>
      <c r="NZH1443" s="89"/>
      <c r="NZI1443" s="89"/>
      <c r="NZJ1443" s="89"/>
      <c r="NZK1443" s="89"/>
      <c r="NZL1443" s="89"/>
      <c r="NZM1443" s="89"/>
      <c r="NZN1443" s="89"/>
      <c r="NZO1443" s="89"/>
      <c r="NZP1443" s="89"/>
      <c r="NZQ1443" s="89"/>
      <c r="NZR1443" s="89"/>
      <c r="NZS1443" s="89"/>
      <c r="NZT1443" s="89"/>
      <c r="NZU1443" s="89"/>
      <c r="NZV1443" s="89"/>
      <c r="NZW1443" s="89"/>
      <c r="NZX1443" s="89"/>
      <c r="NZY1443" s="89"/>
      <c r="NZZ1443" s="89"/>
      <c r="OAA1443" s="89"/>
      <c r="OAB1443" s="89"/>
      <c r="OAC1443" s="89"/>
      <c r="OAD1443" s="89"/>
      <c r="OAE1443" s="89"/>
      <c r="OAF1443" s="89"/>
      <c r="OAG1443" s="89"/>
      <c r="OAH1443" s="89"/>
      <c r="OAI1443" s="89"/>
      <c r="OAJ1443" s="89"/>
      <c r="OAK1443" s="89"/>
      <c r="OAL1443" s="89"/>
      <c r="OAM1443" s="89"/>
      <c r="OAN1443" s="89"/>
      <c r="OAO1443" s="89"/>
      <c r="OAP1443" s="89"/>
      <c r="OAQ1443" s="89"/>
      <c r="OAR1443" s="89"/>
      <c r="OAS1443" s="89"/>
      <c r="OAT1443" s="89"/>
      <c r="OAU1443" s="89"/>
      <c r="OAV1443" s="89"/>
      <c r="OAW1443" s="89"/>
      <c r="OAX1443" s="89"/>
      <c r="OAY1443" s="89"/>
      <c r="OAZ1443" s="89"/>
      <c r="OBA1443" s="89"/>
      <c r="OBB1443" s="89"/>
      <c r="OBC1443" s="89"/>
      <c r="OBD1443" s="89"/>
      <c r="OBE1443" s="89"/>
      <c r="OBF1443" s="89"/>
      <c r="OBG1443" s="89"/>
      <c r="OBH1443" s="89"/>
      <c r="OBI1443" s="89"/>
      <c r="OBJ1443" s="89"/>
      <c r="OBK1443" s="89"/>
      <c r="OBL1443" s="89"/>
      <c r="OBM1443" s="89"/>
      <c r="OBN1443" s="89"/>
      <c r="OBO1443" s="89"/>
      <c r="OBP1443" s="89"/>
      <c r="OBQ1443" s="89"/>
      <c r="OBR1443" s="89"/>
      <c r="OBS1443" s="89"/>
      <c r="OBT1443" s="89"/>
      <c r="OBU1443" s="89"/>
      <c r="OBV1443" s="89"/>
      <c r="OBW1443" s="89"/>
      <c r="OBX1443" s="89"/>
      <c r="OBY1443" s="89"/>
      <c r="OBZ1443" s="89"/>
      <c r="OCA1443" s="89"/>
      <c r="OCB1443" s="89"/>
      <c r="OCC1443" s="89"/>
      <c r="OCD1443" s="89"/>
      <c r="OCE1443" s="89"/>
      <c r="OCF1443" s="89"/>
      <c r="OCG1443" s="89"/>
      <c r="OCH1443" s="89"/>
      <c r="OCI1443" s="89"/>
      <c r="OCJ1443" s="89"/>
      <c r="OCK1443" s="89"/>
      <c r="OCL1443" s="89"/>
      <c r="OCM1443" s="89"/>
      <c r="OCN1443" s="89"/>
      <c r="OCO1443" s="89"/>
      <c r="OCP1443" s="89"/>
      <c r="OCQ1443" s="89"/>
      <c r="OCR1443" s="89"/>
      <c r="OCS1443" s="89"/>
      <c r="OCT1443" s="89"/>
      <c r="OCU1443" s="89"/>
      <c r="OCV1443" s="89"/>
      <c r="OCW1443" s="89"/>
      <c r="OCX1443" s="89"/>
      <c r="OCY1443" s="89"/>
      <c r="OCZ1443" s="89"/>
      <c r="ODA1443" s="89"/>
      <c r="ODB1443" s="89"/>
      <c r="ODC1443" s="89"/>
      <c r="ODD1443" s="89"/>
      <c r="ODE1443" s="89"/>
      <c r="ODF1443" s="89"/>
      <c r="ODG1443" s="89"/>
      <c r="ODH1443" s="89"/>
      <c r="ODI1443" s="89"/>
      <c r="ODJ1443" s="89"/>
      <c r="ODK1443" s="89"/>
      <c r="ODL1443" s="89"/>
      <c r="ODM1443" s="89"/>
      <c r="ODN1443" s="89"/>
      <c r="ODO1443" s="89"/>
      <c r="ODP1443" s="89"/>
      <c r="ODQ1443" s="89"/>
      <c r="ODR1443" s="89"/>
      <c r="ODS1443" s="89"/>
      <c r="ODT1443" s="89"/>
      <c r="ODU1443" s="89"/>
      <c r="ODV1443" s="89"/>
      <c r="ODW1443" s="89"/>
      <c r="ODX1443" s="89"/>
      <c r="ODY1443" s="89"/>
      <c r="ODZ1443" s="89"/>
      <c r="OEA1443" s="89"/>
      <c r="OEB1443" s="89"/>
      <c r="OEC1443" s="89"/>
      <c r="OED1443" s="89"/>
      <c r="OEE1443" s="89"/>
      <c r="OEF1443" s="89"/>
      <c r="OEG1443" s="89"/>
      <c r="OEH1443" s="89"/>
      <c r="OEI1443" s="89"/>
      <c r="OEJ1443" s="89"/>
      <c r="OEK1443" s="89"/>
      <c r="OEL1443" s="89"/>
      <c r="OEM1443" s="89"/>
      <c r="OEN1443" s="89"/>
      <c r="OEO1443" s="89"/>
      <c r="OEP1443" s="89"/>
      <c r="OEQ1443" s="89"/>
      <c r="OER1443" s="89"/>
      <c r="OES1443" s="89"/>
      <c r="OET1443" s="89"/>
      <c r="OEU1443" s="89"/>
      <c r="OEV1443" s="89"/>
      <c r="OEW1443" s="89"/>
      <c r="OEX1443" s="89"/>
      <c r="OEY1443" s="89"/>
      <c r="OEZ1443" s="89"/>
      <c r="OFA1443" s="89"/>
      <c r="OFB1443" s="89"/>
      <c r="OFC1443" s="89"/>
      <c r="OFD1443" s="89"/>
      <c r="OFE1443" s="89"/>
      <c r="OFF1443" s="89"/>
      <c r="OFG1443" s="89"/>
      <c r="OFH1443" s="89"/>
      <c r="OFI1443" s="89"/>
      <c r="OFJ1443" s="89"/>
      <c r="OFK1443" s="89"/>
      <c r="OFL1443" s="89"/>
      <c r="OFM1443" s="89"/>
      <c r="OFN1443" s="89"/>
      <c r="OFO1443" s="89"/>
      <c r="OFP1443" s="89"/>
      <c r="OFQ1443" s="89"/>
      <c r="OFR1443" s="89"/>
      <c r="OFS1443" s="89"/>
      <c r="OFT1443" s="89"/>
      <c r="OFU1443" s="89"/>
      <c r="OFV1443" s="89"/>
      <c r="OFW1443" s="89"/>
      <c r="OFX1443" s="89"/>
      <c r="OFY1443" s="89"/>
      <c r="OFZ1443" s="89"/>
      <c r="OGA1443" s="89"/>
      <c r="OGB1443" s="89"/>
      <c r="OGC1443" s="89"/>
      <c r="OGD1443" s="89"/>
      <c r="OGE1443" s="89"/>
      <c r="OGF1443" s="89"/>
      <c r="OGG1443" s="89"/>
      <c r="OGH1443" s="89"/>
      <c r="OGI1443" s="89"/>
      <c r="OGJ1443" s="89"/>
      <c r="OGK1443" s="89"/>
      <c r="OGL1443" s="89"/>
      <c r="OGM1443" s="89"/>
      <c r="OGN1443" s="89"/>
      <c r="OGO1443" s="89"/>
      <c r="OGP1443" s="89"/>
      <c r="OGQ1443" s="89"/>
      <c r="OGR1443" s="89"/>
      <c r="OGS1443" s="89"/>
      <c r="OGT1443" s="89"/>
      <c r="OGU1443" s="89"/>
      <c r="OGV1443" s="89"/>
      <c r="OGW1443" s="89"/>
      <c r="OGX1443" s="89"/>
      <c r="OGY1443" s="89"/>
      <c r="OGZ1443" s="89"/>
      <c r="OHA1443" s="89"/>
      <c r="OHB1443" s="89"/>
      <c r="OHC1443" s="89"/>
      <c r="OHD1443" s="89"/>
      <c r="OHE1443" s="89"/>
      <c r="OHF1443" s="89"/>
      <c r="OHG1443" s="89"/>
      <c r="OHH1443" s="89"/>
      <c r="OHI1443" s="89"/>
      <c r="OHJ1443" s="89"/>
      <c r="OHK1443" s="89"/>
      <c r="OHL1443" s="89"/>
      <c r="OHM1443" s="89"/>
      <c r="OHN1443" s="89"/>
      <c r="OHO1443" s="89"/>
      <c r="OHP1443" s="89"/>
      <c r="OHQ1443" s="89"/>
      <c r="OHR1443" s="89"/>
      <c r="OHS1443" s="89"/>
      <c r="OHT1443" s="89"/>
      <c r="OHU1443" s="89"/>
      <c r="OHV1443" s="89"/>
      <c r="OHW1443" s="89"/>
      <c r="OHX1443" s="89"/>
      <c r="OHY1443" s="89"/>
      <c r="OHZ1443" s="89"/>
      <c r="OIA1443" s="89"/>
      <c r="OIB1443" s="89"/>
      <c r="OIC1443" s="89"/>
      <c r="OID1443" s="89"/>
      <c r="OIE1443" s="89"/>
      <c r="OIF1443" s="89"/>
      <c r="OIG1443" s="89"/>
      <c r="OIH1443" s="89"/>
      <c r="OII1443" s="89"/>
      <c r="OIJ1443" s="89"/>
      <c r="OIK1443" s="89"/>
      <c r="OIL1443" s="89"/>
      <c r="OIM1443" s="89"/>
      <c r="OIN1443" s="89"/>
      <c r="OIO1443" s="89"/>
      <c r="OIP1443" s="89"/>
      <c r="OIQ1443" s="89"/>
      <c r="OIR1443" s="89"/>
      <c r="OIS1443" s="89"/>
      <c r="OIT1443" s="89"/>
      <c r="OIU1443" s="89"/>
      <c r="OIV1443" s="89"/>
      <c r="OIW1443" s="89"/>
      <c r="OIX1443" s="89"/>
      <c r="OIY1443" s="89"/>
      <c r="OIZ1443" s="89"/>
      <c r="OJA1443" s="89"/>
      <c r="OJB1443" s="89"/>
      <c r="OJC1443" s="89"/>
      <c r="OJD1443" s="89"/>
      <c r="OJE1443" s="89"/>
      <c r="OJF1443" s="89"/>
      <c r="OJG1443" s="89"/>
      <c r="OJH1443" s="89"/>
      <c r="OJI1443" s="89"/>
      <c r="OJJ1443" s="89"/>
      <c r="OJK1443" s="89"/>
      <c r="OJL1443" s="89"/>
      <c r="OJM1443" s="89"/>
      <c r="OJN1443" s="89"/>
      <c r="OJO1443" s="89"/>
      <c r="OJP1443" s="89"/>
      <c r="OJQ1443" s="89"/>
      <c r="OJR1443" s="89"/>
      <c r="OJS1443" s="89"/>
      <c r="OJT1443" s="89"/>
      <c r="OJU1443" s="89"/>
      <c r="OJV1443" s="89"/>
      <c r="OJW1443" s="89"/>
      <c r="OJX1443" s="89"/>
      <c r="OJY1443" s="89"/>
      <c r="OJZ1443" s="89"/>
      <c r="OKA1443" s="89"/>
      <c r="OKB1443" s="89"/>
      <c r="OKC1443" s="89"/>
      <c r="OKD1443" s="89"/>
      <c r="OKE1443" s="89"/>
      <c r="OKF1443" s="89"/>
      <c r="OKG1443" s="89"/>
      <c r="OKH1443" s="89"/>
      <c r="OKI1443" s="89"/>
      <c r="OKJ1443" s="89"/>
      <c r="OKK1443" s="89"/>
      <c r="OKL1443" s="89"/>
      <c r="OKM1443" s="89"/>
      <c r="OKN1443" s="89"/>
      <c r="OKO1443" s="89"/>
      <c r="OKP1443" s="89"/>
      <c r="OKQ1443" s="89"/>
      <c r="OKR1443" s="89"/>
      <c r="OKS1443" s="89"/>
      <c r="OKT1443" s="89"/>
      <c r="OKU1443" s="89"/>
      <c r="OKV1443" s="89"/>
      <c r="OKW1443" s="89"/>
      <c r="OKX1443" s="89"/>
      <c r="OKY1443" s="89"/>
      <c r="OKZ1443" s="89"/>
      <c r="OLA1443" s="89"/>
      <c r="OLB1443" s="89"/>
      <c r="OLC1443" s="89"/>
      <c r="OLD1443" s="89"/>
      <c r="OLE1443" s="89"/>
      <c r="OLF1443" s="89"/>
      <c r="OLG1443" s="89"/>
      <c r="OLH1443" s="89"/>
      <c r="OLI1443" s="89"/>
      <c r="OLJ1443" s="89"/>
      <c r="OLK1443" s="89"/>
      <c r="OLL1443" s="89"/>
      <c r="OLM1443" s="89"/>
      <c r="OLN1443" s="89"/>
      <c r="OLO1443" s="89"/>
      <c r="OLP1443" s="89"/>
      <c r="OLQ1443" s="89"/>
      <c r="OLR1443" s="89"/>
      <c r="OLS1443" s="89"/>
      <c r="OLT1443" s="89"/>
      <c r="OLU1443" s="89"/>
      <c r="OLV1443" s="89"/>
      <c r="OLW1443" s="89"/>
      <c r="OLX1443" s="89"/>
      <c r="OLY1443" s="89"/>
      <c r="OLZ1443" s="89"/>
      <c r="OMA1443" s="89"/>
      <c r="OMB1443" s="89"/>
      <c r="OMC1443" s="89"/>
      <c r="OMD1443" s="89"/>
      <c r="OME1443" s="89"/>
      <c r="OMF1443" s="89"/>
      <c r="OMG1443" s="89"/>
      <c r="OMH1443" s="89"/>
      <c r="OMI1443" s="89"/>
      <c r="OMJ1443" s="89"/>
      <c r="OMK1443" s="89"/>
      <c r="OML1443" s="89"/>
      <c r="OMM1443" s="89"/>
      <c r="OMN1443" s="89"/>
      <c r="OMO1443" s="89"/>
      <c r="OMP1443" s="89"/>
      <c r="OMQ1443" s="89"/>
      <c r="OMR1443" s="89"/>
      <c r="OMS1443" s="89"/>
      <c r="OMT1443" s="89"/>
      <c r="OMU1443" s="89"/>
      <c r="OMV1443" s="89"/>
      <c r="OMW1443" s="89"/>
      <c r="OMX1443" s="89"/>
      <c r="OMY1443" s="89"/>
      <c r="OMZ1443" s="89"/>
      <c r="ONA1443" s="89"/>
      <c r="ONB1443" s="89"/>
      <c r="ONC1443" s="89"/>
      <c r="OND1443" s="89"/>
      <c r="ONE1443" s="89"/>
      <c r="ONF1443" s="89"/>
      <c r="ONG1443" s="89"/>
      <c r="ONH1443" s="89"/>
      <c r="ONI1443" s="89"/>
      <c r="ONJ1443" s="89"/>
      <c r="ONK1443" s="89"/>
      <c r="ONL1443" s="89"/>
      <c r="ONM1443" s="89"/>
      <c r="ONN1443" s="89"/>
      <c r="ONO1443" s="89"/>
      <c r="ONP1443" s="89"/>
      <c r="ONQ1443" s="89"/>
      <c r="ONR1443" s="89"/>
      <c r="ONS1443" s="89"/>
      <c r="ONT1443" s="89"/>
      <c r="ONU1443" s="89"/>
      <c r="ONV1443" s="89"/>
      <c r="ONW1443" s="89"/>
      <c r="ONX1443" s="89"/>
      <c r="ONY1443" s="89"/>
      <c r="ONZ1443" s="89"/>
      <c r="OOA1443" s="89"/>
      <c r="OOB1443" s="89"/>
      <c r="OOC1443" s="89"/>
      <c r="OOD1443" s="89"/>
      <c r="OOE1443" s="89"/>
      <c r="OOF1443" s="89"/>
      <c r="OOG1443" s="89"/>
      <c r="OOH1443" s="89"/>
      <c r="OOI1443" s="89"/>
      <c r="OOJ1443" s="89"/>
      <c r="OOK1443" s="89"/>
      <c r="OOL1443" s="89"/>
      <c r="OOM1443" s="89"/>
      <c r="OON1443" s="89"/>
      <c r="OOO1443" s="89"/>
      <c r="OOP1443" s="89"/>
      <c r="OOQ1443" s="89"/>
      <c r="OOR1443" s="89"/>
      <c r="OOS1443" s="89"/>
      <c r="OOT1443" s="89"/>
      <c r="OOU1443" s="89"/>
      <c r="OOV1443" s="89"/>
      <c r="OOW1443" s="89"/>
      <c r="OOX1443" s="89"/>
      <c r="OOY1443" s="89"/>
      <c r="OOZ1443" s="89"/>
      <c r="OPA1443" s="89"/>
      <c r="OPB1443" s="89"/>
      <c r="OPC1443" s="89"/>
      <c r="OPD1443" s="89"/>
      <c r="OPE1443" s="89"/>
      <c r="OPF1443" s="89"/>
      <c r="OPG1443" s="89"/>
      <c r="OPH1443" s="89"/>
      <c r="OPI1443" s="89"/>
      <c r="OPJ1443" s="89"/>
      <c r="OPK1443" s="89"/>
      <c r="OPL1443" s="89"/>
      <c r="OPM1443" s="89"/>
      <c r="OPN1443" s="89"/>
      <c r="OPO1443" s="89"/>
      <c r="OPP1443" s="89"/>
      <c r="OPQ1443" s="89"/>
      <c r="OPR1443" s="89"/>
      <c r="OPS1443" s="89"/>
      <c r="OPT1443" s="89"/>
      <c r="OPU1443" s="89"/>
      <c r="OPV1443" s="89"/>
      <c r="OPW1443" s="89"/>
      <c r="OPX1443" s="89"/>
      <c r="OPY1443" s="89"/>
      <c r="OPZ1443" s="89"/>
      <c r="OQA1443" s="89"/>
      <c r="OQB1443" s="89"/>
      <c r="OQC1443" s="89"/>
      <c r="OQD1443" s="89"/>
      <c r="OQE1443" s="89"/>
      <c r="OQF1443" s="89"/>
      <c r="OQG1443" s="89"/>
      <c r="OQH1443" s="89"/>
      <c r="OQI1443" s="89"/>
      <c r="OQJ1443" s="89"/>
      <c r="OQK1443" s="89"/>
      <c r="OQL1443" s="89"/>
      <c r="OQM1443" s="89"/>
      <c r="OQN1443" s="89"/>
      <c r="OQO1443" s="89"/>
      <c r="OQP1443" s="89"/>
      <c r="OQQ1443" s="89"/>
      <c r="OQR1443" s="89"/>
      <c r="OQS1443" s="89"/>
      <c r="OQT1443" s="89"/>
      <c r="OQU1443" s="89"/>
      <c r="OQV1443" s="89"/>
      <c r="OQW1443" s="89"/>
      <c r="OQX1443" s="89"/>
      <c r="OQY1443" s="89"/>
      <c r="OQZ1443" s="89"/>
      <c r="ORA1443" s="89"/>
      <c r="ORB1443" s="89"/>
      <c r="ORC1443" s="89"/>
      <c r="ORD1443" s="89"/>
      <c r="ORE1443" s="89"/>
      <c r="ORF1443" s="89"/>
      <c r="ORG1443" s="89"/>
      <c r="ORH1443" s="89"/>
      <c r="ORI1443" s="89"/>
      <c r="ORJ1443" s="89"/>
      <c r="ORK1443" s="89"/>
      <c r="ORL1443" s="89"/>
      <c r="ORM1443" s="89"/>
      <c r="ORN1443" s="89"/>
      <c r="ORO1443" s="89"/>
      <c r="ORP1443" s="89"/>
      <c r="ORQ1443" s="89"/>
      <c r="ORR1443" s="89"/>
      <c r="ORS1443" s="89"/>
      <c r="ORT1443" s="89"/>
      <c r="ORU1443" s="89"/>
      <c r="ORV1443" s="89"/>
      <c r="ORW1443" s="89"/>
      <c r="ORX1443" s="89"/>
      <c r="ORY1443" s="89"/>
      <c r="ORZ1443" s="89"/>
      <c r="OSA1443" s="89"/>
      <c r="OSB1443" s="89"/>
      <c r="OSC1443" s="89"/>
      <c r="OSD1443" s="89"/>
      <c r="OSE1443" s="89"/>
      <c r="OSF1443" s="89"/>
      <c r="OSG1443" s="89"/>
      <c r="OSH1443" s="89"/>
      <c r="OSI1443" s="89"/>
      <c r="OSJ1443" s="89"/>
      <c r="OSK1443" s="89"/>
      <c r="OSL1443" s="89"/>
      <c r="OSM1443" s="89"/>
      <c r="OSN1443" s="89"/>
      <c r="OSO1443" s="89"/>
      <c r="OSP1443" s="89"/>
      <c r="OSQ1443" s="89"/>
      <c r="OSR1443" s="89"/>
      <c r="OSS1443" s="89"/>
      <c r="OST1443" s="89"/>
      <c r="OSU1443" s="89"/>
      <c r="OSV1443" s="89"/>
      <c r="OSW1443" s="89"/>
      <c r="OSX1443" s="89"/>
      <c r="OSY1443" s="89"/>
      <c r="OSZ1443" s="89"/>
      <c r="OTA1443" s="89"/>
      <c r="OTB1443" s="89"/>
      <c r="OTC1443" s="89"/>
      <c r="OTD1443" s="89"/>
      <c r="OTE1443" s="89"/>
      <c r="OTF1443" s="89"/>
      <c r="OTG1443" s="89"/>
      <c r="OTH1443" s="89"/>
      <c r="OTI1443" s="89"/>
      <c r="OTJ1443" s="89"/>
      <c r="OTK1443" s="89"/>
      <c r="OTL1443" s="89"/>
      <c r="OTM1443" s="89"/>
      <c r="OTN1443" s="89"/>
      <c r="OTO1443" s="89"/>
      <c r="OTP1443" s="89"/>
      <c r="OTQ1443" s="89"/>
      <c r="OTR1443" s="89"/>
      <c r="OTS1443" s="89"/>
      <c r="OTT1443" s="89"/>
      <c r="OTU1443" s="89"/>
      <c r="OTV1443" s="89"/>
      <c r="OTW1443" s="89"/>
      <c r="OTX1443" s="89"/>
      <c r="OTY1443" s="89"/>
      <c r="OTZ1443" s="89"/>
      <c r="OUA1443" s="89"/>
      <c r="OUB1443" s="89"/>
      <c r="OUC1443" s="89"/>
      <c r="OUD1443" s="89"/>
      <c r="OUE1443" s="89"/>
      <c r="OUF1443" s="89"/>
      <c r="OUG1443" s="89"/>
      <c r="OUH1443" s="89"/>
      <c r="OUI1443" s="89"/>
      <c r="OUJ1443" s="89"/>
      <c r="OUK1443" s="89"/>
      <c r="OUL1443" s="89"/>
      <c r="OUM1443" s="89"/>
      <c r="OUN1443" s="89"/>
      <c r="OUO1443" s="89"/>
      <c r="OUP1443" s="89"/>
      <c r="OUQ1443" s="89"/>
      <c r="OUR1443" s="89"/>
      <c r="OUS1443" s="89"/>
      <c r="OUT1443" s="89"/>
      <c r="OUU1443" s="89"/>
      <c r="OUV1443" s="89"/>
      <c r="OUW1443" s="89"/>
      <c r="OUX1443" s="89"/>
      <c r="OUY1443" s="89"/>
      <c r="OUZ1443" s="89"/>
      <c r="OVA1443" s="89"/>
      <c r="OVB1443" s="89"/>
      <c r="OVC1443" s="89"/>
      <c r="OVD1443" s="89"/>
      <c r="OVE1443" s="89"/>
      <c r="OVF1443" s="89"/>
      <c r="OVG1443" s="89"/>
      <c r="OVH1443" s="89"/>
      <c r="OVI1443" s="89"/>
      <c r="OVJ1443" s="89"/>
      <c r="OVK1443" s="89"/>
      <c r="OVL1443" s="89"/>
      <c r="OVM1443" s="89"/>
      <c r="OVN1443" s="89"/>
      <c r="OVO1443" s="89"/>
      <c r="OVP1443" s="89"/>
      <c r="OVQ1443" s="89"/>
      <c r="OVR1443" s="89"/>
      <c r="OVS1443" s="89"/>
      <c r="OVT1443" s="89"/>
      <c r="OVU1443" s="89"/>
      <c r="OVV1443" s="89"/>
      <c r="OVW1443" s="89"/>
      <c r="OVX1443" s="89"/>
      <c r="OVY1443" s="89"/>
      <c r="OVZ1443" s="89"/>
      <c r="OWA1443" s="89"/>
      <c r="OWB1443" s="89"/>
      <c r="OWC1443" s="89"/>
      <c r="OWD1443" s="89"/>
      <c r="OWE1443" s="89"/>
      <c r="OWF1443" s="89"/>
      <c r="OWG1443" s="89"/>
      <c r="OWH1443" s="89"/>
      <c r="OWI1443" s="89"/>
      <c r="OWJ1443" s="89"/>
      <c r="OWK1443" s="89"/>
      <c r="OWL1443" s="89"/>
      <c r="OWM1443" s="89"/>
      <c r="OWN1443" s="89"/>
      <c r="OWO1443" s="89"/>
      <c r="OWP1443" s="89"/>
      <c r="OWQ1443" s="89"/>
      <c r="OWR1443" s="89"/>
      <c r="OWS1443" s="89"/>
      <c r="OWT1443" s="89"/>
      <c r="OWU1443" s="89"/>
      <c r="OWV1443" s="89"/>
      <c r="OWW1443" s="89"/>
      <c r="OWX1443" s="89"/>
      <c r="OWY1443" s="89"/>
      <c r="OWZ1443" s="89"/>
      <c r="OXA1443" s="89"/>
      <c r="OXB1443" s="89"/>
      <c r="OXC1443" s="89"/>
      <c r="OXD1443" s="89"/>
      <c r="OXE1443" s="89"/>
      <c r="OXF1443" s="89"/>
      <c r="OXG1443" s="89"/>
      <c r="OXH1443" s="89"/>
      <c r="OXI1443" s="89"/>
      <c r="OXJ1443" s="89"/>
      <c r="OXK1443" s="89"/>
      <c r="OXL1443" s="89"/>
      <c r="OXM1443" s="89"/>
      <c r="OXN1443" s="89"/>
      <c r="OXO1443" s="89"/>
      <c r="OXP1443" s="89"/>
      <c r="OXQ1443" s="89"/>
      <c r="OXR1443" s="89"/>
      <c r="OXS1443" s="89"/>
      <c r="OXT1443" s="89"/>
      <c r="OXU1443" s="89"/>
      <c r="OXV1443" s="89"/>
      <c r="OXW1443" s="89"/>
      <c r="OXX1443" s="89"/>
      <c r="OXY1443" s="89"/>
      <c r="OXZ1443" s="89"/>
      <c r="OYA1443" s="89"/>
      <c r="OYB1443" s="89"/>
      <c r="OYC1443" s="89"/>
      <c r="OYD1443" s="89"/>
      <c r="OYE1443" s="89"/>
      <c r="OYF1443" s="89"/>
      <c r="OYG1443" s="89"/>
      <c r="OYH1443" s="89"/>
      <c r="OYI1443" s="89"/>
      <c r="OYJ1443" s="89"/>
      <c r="OYK1443" s="89"/>
      <c r="OYL1443" s="89"/>
      <c r="OYM1443" s="89"/>
      <c r="OYN1443" s="89"/>
      <c r="OYO1443" s="89"/>
      <c r="OYP1443" s="89"/>
      <c r="OYQ1443" s="89"/>
      <c r="OYR1443" s="89"/>
      <c r="OYS1443" s="89"/>
      <c r="OYT1443" s="89"/>
      <c r="OYU1443" s="89"/>
      <c r="OYV1443" s="89"/>
      <c r="OYW1443" s="89"/>
      <c r="OYX1443" s="89"/>
      <c r="OYY1443" s="89"/>
      <c r="OYZ1443" s="89"/>
      <c r="OZA1443" s="89"/>
      <c r="OZB1443" s="89"/>
      <c r="OZC1443" s="89"/>
      <c r="OZD1443" s="89"/>
      <c r="OZE1443" s="89"/>
      <c r="OZF1443" s="89"/>
      <c r="OZG1443" s="89"/>
      <c r="OZH1443" s="89"/>
      <c r="OZI1443" s="89"/>
      <c r="OZJ1443" s="89"/>
      <c r="OZK1443" s="89"/>
      <c r="OZL1443" s="89"/>
      <c r="OZM1443" s="89"/>
      <c r="OZN1443" s="89"/>
      <c r="OZO1443" s="89"/>
      <c r="OZP1443" s="89"/>
      <c r="OZQ1443" s="89"/>
      <c r="OZR1443" s="89"/>
      <c r="OZS1443" s="89"/>
      <c r="OZT1443" s="89"/>
      <c r="OZU1443" s="89"/>
      <c r="OZV1443" s="89"/>
      <c r="OZW1443" s="89"/>
      <c r="OZX1443" s="89"/>
      <c r="OZY1443" s="89"/>
      <c r="OZZ1443" s="89"/>
      <c r="PAA1443" s="89"/>
      <c r="PAB1443" s="89"/>
      <c r="PAC1443" s="89"/>
      <c r="PAD1443" s="89"/>
      <c r="PAE1443" s="89"/>
      <c r="PAF1443" s="89"/>
      <c r="PAG1443" s="89"/>
      <c r="PAH1443" s="89"/>
      <c r="PAI1443" s="89"/>
      <c r="PAJ1443" s="89"/>
      <c r="PAK1443" s="89"/>
      <c r="PAL1443" s="89"/>
      <c r="PAM1443" s="89"/>
      <c r="PAN1443" s="89"/>
      <c r="PAO1443" s="89"/>
      <c r="PAP1443" s="89"/>
      <c r="PAQ1443" s="89"/>
      <c r="PAR1443" s="89"/>
      <c r="PAS1443" s="89"/>
      <c r="PAT1443" s="89"/>
      <c r="PAU1443" s="89"/>
      <c r="PAV1443" s="89"/>
      <c r="PAW1443" s="89"/>
      <c r="PAX1443" s="89"/>
      <c r="PAY1443" s="89"/>
      <c r="PAZ1443" s="89"/>
      <c r="PBA1443" s="89"/>
      <c r="PBB1443" s="89"/>
      <c r="PBC1443" s="89"/>
      <c r="PBD1443" s="89"/>
      <c r="PBE1443" s="89"/>
      <c r="PBF1443" s="89"/>
      <c r="PBG1443" s="89"/>
      <c r="PBH1443" s="89"/>
      <c r="PBI1443" s="89"/>
      <c r="PBJ1443" s="89"/>
      <c r="PBK1443" s="89"/>
      <c r="PBL1443" s="89"/>
      <c r="PBM1443" s="89"/>
      <c r="PBN1443" s="89"/>
      <c r="PBO1443" s="89"/>
      <c r="PBP1443" s="89"/>
      <c r="PBQ1443" s="89"/>
      <c r="PBR1443" s="89"/>
      <c r="PBS1443" s="89"/>
      <c r="PBT1443" s="89"/>
      <c r="PBU1443" s="89"/>
      <c r="PBV1443" s="89"/>
      <c r="PBW1443" s="89"/>
      <c r="PBX1443" s="89"/>
      <c r="PBY1443" s="89"/>
      <c r="PBZ1443" s="89"/>
      <c r="PCA1443" s="89"/>
      <c r="PCB1443" s="89"/>
      <c r="PCC1443" s="89"/>
      <c r="PCD1443" s="89"/>
      <c r="PCE1443" s="89"/>
      <c r="PCF1443" s="89"/>
      <c r="PCG1443" s="89"/>
      <c r="PCH1443" s="89"/>
      <c r="PCI1443" s="89"/>
      <c r="PCJ1443" s="89"/>
      <c r="PCK1443" s="89"/>
      <c r="PCL1443" s="89"/>
      <c r="PCM1443" s="89"/>
      <c r="PCN1443" s="89"/>
      <c r="PCO1443" s="89"/>
      <c r="PCP1443" s="89"/>
      <c r="PCQ1443" s="89"/>
      <c r="PCR1443" s="89"/>
      <c r="PCS1443" s="89"/>
      <c r="PCT1443" s="89"/>
      <c r="PCU1443" s="89"/>
      <c r="PCV1443" s="89"/>
      <c r="PCW1443" s="89"/>
      <c r="PCX1443" s="89"/>
      <c r="PCY1443" s="89"/>
      <c r="PCZ1443" s="89"/>
      <c r="PDA1443" s="89"/>
      <c r="PDB1443" s="89"/>
      <c r="PDC1443" s="89"/>
      <c r="PDD1443" s="89"/>
      <c r="PDE1443" s="89"/>
      <c r="PDF1443" s="89"/>
      <c r="PDG1443" s="89"/>
      <c r="PDH1443" s="89"/>
      <c r="PDI1443" s="89"/>
      <c r="PDJ1443" s="89"/>
      <c r="PDK1443" s="89"/>
      <c r="PDL1443" s="89"/>
      <c r="PDM1443" s="89"/>
      <c r="PDN1443" s="89"/>
      <c r="PDO1443" s="89"/>
      <c r="PDP1443" s="89"/>
      <c r="PDQ1443" s="89"/>
      <c r="PDR1443" s="89"/>
      <c r="PDS1443" s="89"/>
      <c r="PDT1443" s="89"/>
      <c r="PDU1443" s="89"/>
      <c r="PDV1443" s="89"/>
      <c r="PDW1443" s="89"/>
      <c r="PDX1443" s="89"/>
      <c r="PDY1443" s="89"/>
      <c r="PDZ1443" s="89"/>
      <c r="PEA1443" s="89"/>
      <c r="PEB1443" s="89"/>
      <c r="PEC1443" s="89"/>
      <c r="PED1443" s="89"/>
      <c r="PEE1443" s="89"/>
      <c r="PEF1443" s="89"/>
      <c r="PEG1443" s="89"/>
      <c r="PEH1443" s="89"/>
      <c r="PEI1443" s="89"/>
      <c r="PEJ1443" s="89"/>
      <c r="PEK1443" s="89"/>
      <c r="PEL1443" s="89"/>
      <c r="PEM1443" s="89"/>
      <c r="PEN1443" s="89"/>
      <c r="PEO1443" s="89"/>
      <c r="PEP1443" s="89"/>
      <c r="PEQ1443" s="89"/>
      <c r="PER1443" s="89"/>
      <c r="PES1443" s="89"/>
      <c r="PET1443" s="89"/>
      <c r="PEU1443" s="89"/>
      <c r="PEV1443" s="89"/>
      <c r="PEW1443" s="89"/>
      <c r="PEX1443" s="89"/>
      <c r="PEY1443" s="89"/>
      <c r="PEZ1443" s="89"/>
      <c r="PFA1443" s="89"/>
      <c r="PFB1443" s="89"/>
      <c r="PFC1443" s="89"/>
      <c r="PFD1443" s="89"/>
      <c r="PFE1443" s="89"/>
      <c r="PFF1443" s="89"/>
      <c r="PFG1443" s="89"/>
      <c r="PFH1443" s="89"/>
      <c r="PFI1443" s="89"/>
      <c r="PFJ1443" s="89"/>
      <c r="PFK1443" s="89"/>
      <c r="PFL1443" s="89"/>
      <c r="PFM1443" s="89"/>
      <c r="PFN1443" s="89"/>
      <c r="PFO1443" s="89"/>
      <c r="PFP1443" s="89"/>
      <c r="PFQ1443" s="89"/>
      <c r="PFR1443" s="89"/>
      <c r="PFS1443" s="89"/>
      <c r="PFT1443" s="89"/>
      <c r="PFU1443" s="89"/>
      <c r="PFV1443" s="89"/>
      <c r="PFW1443" s="89"/>
      <c r="PFX1443" s="89"/>
      <c r="PFY1443" s="89"/>
      <c r="PFZ1443" s="89"/>
      <c r="PGA1443" s="89"/>
      <c r="PGB1443" s="89"/>
      <c r="PGC1443" s="89"/>
      <c r="PGD1443" s="89"/>
      <c r="PGE1443" s="89"/>
      <c r="PGF1443" s="89"/>
      <c r="PGG1443" s="89"/>
      <c r="PGH1443" s="89"/>
      <c r="PGI1443" s="89"/>
      <c r="PGJ1443" s="89"/>
      <c r="PGK1443" s="89"/>
      <c r="PGL1443" s="89"/>
      <c r="PGM1443" s="89"/>
      <c r="PGN1443" s="89"/>
      <c r="PGO1443" s="89"/>
      <c r="PGP1443" s="89"/>
      <c r="PGQ1443" s="89"/>
      <c r="PGR1443" s="89"/>
      <c r="PGS1443" s="89"/>
      <c r="PGT1443" s="89"/>
      <c r="PGU1443" s="89"/>
      <c r="PGV1443" s="89"/>
      <c r="PGW1443" s="89"/>
      <c r="PGX1443" s="89"/>
      <c r="PGY1443" s="89"/>
      <c r="PGZ1443" s="89"/>
      <c r="PHA1443" s="89"/>
      <c r="PHB1443" s="89"/>
      <c r="PHC1443" s="89"/>
      <c r="PHD1443" s="89"/>
      <c r="PHE1443" s="89"/>
      <c r="PHF1443" s="89"/>
      <c r="PHG1443" s="89"/>
      <c r="PHH1443" s="89"/>
      <c r="PHI1443" s="89"/>
      <c r="PHJ1443" s="89"/>
      <c r="PHK1443" s="89"/>
      <c r="PHL1443" s="89"/>
      <c r="PHM1443" s="89"/>
      <c r="PHN1443" s="89"/>
      <c r="PHO1443" s="89"/>
      <c r="PHP1443" s="89"/>
      <c r="PHQ1443" s="89"/>
      <c r="PHR1443" s="89"/>
      <c r="PHS1443" s="89"/>
      <c r="PHT1443" s="89"/>
      <c r="PHU1443" s="89"/>
      <c r="PHV1443" s="89"/>
      <c r="PHW1443" s="89"/>
      <c r="PHX1443" s="89"/>
      <c r="PHY1443" s="89"/>
      <c r="PHZ1443" s="89"/>
      <c r="PIA1443" s="89"/>
      <c r="PIB1443" s="89"/>
      <c r="PIC1443" s="89"/>
      <c r="PID1443" s="89"/>
      <c r="PIE1443" s="89"/>
      <c r="PIF1443" s="89"/>
      <c r="PIG1443" s="89"/>
      <c r="PIH1443" s="89"/>
      <c r="PII1443" s="89"/>
      <c r="PIJ1443" s="89"/>
      <c r="PIK1443" s="89"/>
      <c r="PIL1443" s="89"/>
      <c r="PIM1443" s="89"/>
      <c r="PIN1443" s="89"/>
      <c r="PIO1443" s="89"/>
      <c r="PIP1443" s="89"/>
      <c r="PIQ1443" s="89"/>
      <c r="PIR1443" s="89"/>
      <c r="PIS1443" s="89"/>
      <c r="PIT1443" s="89"/>
      <c r="PIU1443" s="89"/>
      <c r="PIV1443" s="89"/>
      <c r="PIW1443" s="89"/>
      <c r="PIX1443" s="89"/>
      <c r="PIY1443" s="89"/>
      <c r="PIZ1443" s="89"/>
      <c r="PJA1443" s="89"/>
      <c r="PJB1443" s="89"/>
      <c r="PJC1443" s="89"/>
      <c r="PJD1443" s="89"/>
      <c r="PJE1443" s="89"/>
      <c r="PJF1443" s="89"/>
      <c r="PJG1443" s="89"/>
      <c r="PJH1443" s="89"/>
      <c r="PJI1443" s="89"/>
      <c r="PJJ1443" s="89"/>
      <c r="PJK1443" s="89"/>
      <c r="PJL1443" s="89"/>
      <c r="PJM1443" s="89"/>
      <c r="PJN1443" s="89"/>
      <c r="PJO1443" s="89"/>
      <c r="PJP1443" s="89"/>
      <c r="PJQ1443" s="89"/>
      <c r="PJR1443" s="89"/>
      <c r="PJS1443" s="89"/>
      <c r="PJT1443" s="89"/>
      <c r="PJU1443" s="89"/>
      <c r="PJV1443" s="89"/>
      <c r="PJW1443" s="89"/>
      <c r="PJX1443" s="89"/>
      <c r="PJY1443" s="89"/>
      <c r="PJZ1443" s="89"/>
      <c r="PKA1443" s="89"/>
      <c r="PKB1443" s="89"/>
      <c r="PKC1443" s="89"/>
      <c r="PKD1443" s="89"/>
      <c r="PKE1443" s="89"/>
      <c r="PKF1443" s="89"/>
      <c r="PKG1443" s="89"/>
      <c r="PKH1443" s="89"/>
      <c r="PKI1443" s="89"/>
      <c r="PKJ1443" s="89"/>
      <c r="PKK1443" s="89"/>
      <c r="PKL1443" s="89"/>
      <c r="PKM1443" s="89"/>
      <c r="PKN1443" s="89"/>
      <c r="PKO1443" s="89"/>
      <c r="PKP1443" s="89"/>
      <c r="PKQ1443" s="89"/>
      <c r="PKR1443" s="89"/>
      <c r="PKS1443" s="89"/>
      <c r="PKT1443" s="89"/>
      <c r="PKU1443" s="89"/>
      <c r="PKV1443" s="89"/>
      <c r="PKW1443" s="89"/>
      <c r="PKX1443" s="89"/>
      <c r="PKY1443" s="89"/>
      <c r="PKZ1443" s="89"/>
      <c r="PLA1443" s="89"/>
      <c r="PLB1443" s="89"/>
      <c r="PLC1443" s="89"/>
      <c r="PLD1443" s="89"/>
      <c r="PLE1443" s="89"/>
      <c r="PLF1443" s="89"/>
      <c r="PLG1443" s="89"/>
      <c r="PLH1443" s="89"/>
      <c r="PLI1443" s="89"/>
      <c r="PLJ1443" s="89"/>
      <c r="PLK1443" s="89"/>
      <c r="PLL1443" s="89"/>
      <c r="PLM1443" s="89"/>
      <c r="PLN1443" s="89"/>
      <c r="PLO1443" s="89"/>
      <c r="PLP1443" s="89"/>
      <c r="PLQ1443" s="89"/>
      <c r="PLR1443" s="89"/>
      <c r="PLS1443" s="89"/>
      <c r="PLT1443" s="89"/>
      <c r="PLU1443" s="89"/>
      <c r="PLV1443" s="89"/>
      <c r="PLW1443" s="89"/>
      <c r="PLX1443" s="89"/>
      <c r="PLY1443" s="89"/>
      <c r="PLZ1443" s="89"/>
      <c r="PMA1443" s="89"/>
      <c r="PMB1443" s="89"/>
      <c r="PMC1443" s="89"/>
      <c r="PMD1443" s="89"/>
      <c r="PME1443" s="89"/>
      <c r="PMF1443" s="89"/>
      <c r="PMG1443" s="89"/>
      <c r="PMH1443" s="89"/>
      <c r="PMI1443" s="89"/>
      <c r="PMJ1443" s="89"/>
      <c r="PMK1443" s="89"/>
      <c r="PML1443" s="89"/>
      <c r="PMM1443" s="89"/>
      <c r="PMN1443" s="89"/>
      <c r="PMO1443" s="89"/>
      <c r="PMP1443" s="89"/>
      <c r="PMQ1443" s="89"/>
      <c r="PMR1443" s="89"/>
      <c r="PMS1443" s="89"/>
      <c r="PMT1443" s="89"/>
      <c r="PMU1443" s="89"/>
      <c r="PMV1443" s="89"/>
      <c r="PMW1443" s="89"/>
      <c r="PMX1443" s="89"/>
      <c r="PMY1443" s="89"/>
      <c r="PMZ1443" s="89"/>
      <c r="PNA1443" s="89"/>
      <c r="PNB1443" s="89"/>
      <c r="PNC1443" s="89"/>
      <c r="PND1443" s="89"/>
      <c r="PNE1443" s="89"/>
      <c r="PNF1443" s="89"/>
      <c r="PNG1443" s="89"/>
      <c r="PNH1443" s="89"/>
      <c r="PNI1443" s="89"/>
      <c r="PNJ1443" s="89"/>
      <c r="PNK1443" s="89"/>
      <c r="PNL1443" s="89"/>
      <c r="PNM1443" s="89"/>
      <c r="PNN1443" s="89"/>
      <c r="PNO1443" s="89"/>
      <c r="PNP1443" s="89"/>
      <c r="PNQ1443" s="89"/>
      <c r="PNR1443" s="89"/>
      <c r="PNS1443" s="89"/>
      <c r="PNT1443" s="89"/>
      <c r="PNU1443" s="89"/>
      <c r="PNV1443" s="89"/>
      <c r="PNW1443" s="89"/>
      <c r="PNX1443" s="89"/>
      <c r="PNY1443" s="89"/>
      <c r="PNZ1443" s="89"/>
      <c r="POA1443" s="89"/>
      <c r="POB1443" s="89"/>
      <c r="POC1443" s="89"/>
      <c r="POD1443" s="89"/>
      <c r="POE1443" s="89"/>
      <c r="POF1443" s="89"/>
      <c r="POG1443" s="89"/>
      <c r="POH1443" s="89"/>
      <c r="POI1443" s="89"/>
      <c r="POJ1443" s="89"/>
      <c r="POK1443" s="89"/>
      <c r="POL1443" s="89"/>
      <c r="POM1443" s="89"/>
      <c r="PON1443" s="89"/>
      <c r="POO1443" s="89"/>
      <c r="POP1443" s="89"/>
      <c r="POQ1443" s="89"/>
      <c r="POR1443" s="89"/>
      <c r="POS1443" s="89"/>
      <c r="POT1443" s="89"/>
      <c r="POU1443" s="89"/>
      <c r="POV1443" s="89"/>
      <c r="POW1443" s="89"/>
      <c r="POX1443" s="89"/>
      <c r="POY1443" s="89"/>
      <c r="POZ1443" s="89"/>
      <c r="PPA1443" s="89"/>
      <c r="PPB1443" s="89"/>
      <c r="PPC1443" s="89"/>
      <c r="PPD1443" s="89"/>
      <c r="PPE1443" s="89"/>
      <c r="PPF1443" s="89"/>
      <c r="PPG1443" s="89"/>
      <c r="PPH1443" s="89"/>
      <c r="PPI1443" s="89"/>
      <c r="PPJ1443" s="89"/>
      <c r="PPK1443" s="89"/>
      <c r="PPL1443" s="89"/>
      <c r="PPM1443" s="89"/>
      <c r="PPN1443" s="89"/>
      <c r="PPO1443" s="89"/>
      <c r="PPP1443" s="89"/>
      <c r="PPQ1443" s="89"/>
      <c r="PPR1443" s="89"/>
      <c r="PPS1443" s="89"/>
      <c r="PPT1443" s="89"/>
      <c r="PPU1443" s="89"/>
      <c r="PPV1443" s="89"/>
      <c r="PPW1443" s="89"/>
      <c r="PPX1443" s="89"/>
      <c r="PPY1443" s="89"/>
      <c r="PPZ1443" s="89"/>
      <c r="PQA1443" s="89"/>
      <c r="PQB1443" s="89"/>
      <c r="PQC1443" s="89"/>
      <c r="PQD1443" s="89"/>
      <c r="PQE1443" s="89"/>
      <c r="PQF1443" s="89"/>
      <c r="PQG1443" s="89"/>
      <c r="PQH1443" s="89"/>
      <c r="PQI1443" s="89"/>
      <c r="PQJ1443" s="89"/>
      <c r="PQK1443" s="89"/>
      <c r="PQL1443" s="89"/>
      <c r="PQM1443" s="89"/>
      <c r="PQN1443" s="89"/>
      <c r="PQO1443" s="89"/>
      <c r="PQP1443" s="89"/>
      <c r="PQQ1443" s="89"/>
      <c r="PQR1443" s="89"/>
      <c r="PQS1443" s="89"/>
      <c r="PQT1443" s="89"/>
      <c r="PQU1443" s="89"/>
      <c r="PQV1443" s="89"/>
      <c r="PQW1443" s="89"/>
      <c r="PQX1443" s="89"/>
      <c r="PQY1443" s="89"/>
      <c r="PQZ1443" s="89"/>
      <c r="PRA1443" s="89"/>
      <c r="PRB1443" s="89"/>
      <c r="PRC1443" s="89"/>
      <c r="PRD1443" s="89"/>
      <c r="PRE1443" s="89"/>
      <c r="PRF1443" s="89"/>
      <c r="PRG1443" s="89"/>
      <c r="PRH1443" s="89"/>
      <c r="PRI1443" s="89"/>
      <c r="PRJ1443" s="89"/>
      <c r="PRK1443" s="89"/>
      <c r="PRL1443" s="89"/>
      <c r="PRM1443" s="89"/>
      <c r="PRN1443" s="89"/>
      <c r="PRO1443" s="89"/>
      <c r="PRP1443" s="89"/>
      <c r="PRQ1443" s="89"/>
      <c r="PRR1443" s="89"/>
      <c r="PRS1443" s="89"/>
      <c r="PRT1443" s="89"/>
      <c r="PRU1443" s="89"/>
      <c r="PRV1443" s="89"/>
      <c r="PRW1443" s="89"/>
      <c r="PRX1443" s="89"/>
      <c r="PRY1443" s="89"/>
      <c r="PRZ1443" s="89"/>
      <c r="PSA1443" s="89"/>
      <c r="PSB1443" s="89"/>
      <c r="PSC1443" s="89"/>
      <c r="PSD1443" s="89"/>
      <c r="PSE1443" s="89"/>
      <c r="PSF1443" s="89"/>
      <c r="PSG1443" s="89"/>
      <c r="PSH1443" s="89"/>
      <c r="PSI1443" s="89"/>
      <c r="PSJ1443" s="89"/>
      <c r="PSK1443" s="89"/>
      <c r="PSL1443" s="89"/>
      <c r="PSM1443" s="89"/>
      <c r="PSN1443" s="89"/>
      <c r="PSO1443" s="89"/>
      <c r="PSP1443" s="89"/>
      <c r="PSQ1443" s="89"/>
      <c r="PSR1443" s="89"/>
      <c r="PSS1443" s="89"/>
      <c r="PST1443" s="89"/>
      <c r="PSU1443" s="89"/>
      <c r="PSV1443" s="89"/>
      <c r="PSW1443" s="89"/>
      <c r="PSX1443" s="89"/>
      <c r="PSY1443" s="89"/>
      <c r="PSZ1443" s="89"/>
      <c r="PTA1443" s="89"/>
      <c r="PTB1443" s="89"/>
      <c r="PTC1443" s="89"/>
      <c r="PTD1443" s="89"/>
      <c r="PTE1443" s="89"/>
      <c r="PTF1443" s="89"/>
      <c r="PTG1443" s="89"/>
      <c r="PTH1443" s="89"/>
      <c r="PTI1443" s="89"/>
      <c r="PTJ1443" s="89"/>
      <c r="PTK1443" s="89"/>
      <c r="PTL1443" s="89"/>
      <c r="PTM1443" s="89"/>
      <c r="PTN1443" s="89"/>
      <c r="PTO1443" s="89"/>
      <c r="PTP1443" s="89"/>
      <c r="PTQ1443" s="89"/>
      <c r="PTR1443" s="89"/>
      <c r="PTS1443" s="89"/>
      <c r="PTT1443" s="89"/>
      <c r="PTU1443" s="89"/>
      <c r="PTV1443" s="89"/>
      <c r="PTW1443" s="89"/>
      <c r="PTX1443" s="89"/>
      <c r="PTY1443" s="89"/>
      <c r="PTZ1443" s="89"/>
      <c r="PUA1443" s="89"/>
      <c r="PUB1443" s="89"/>
      <c r="PUC1443" s="89"/>
      <c r="PUD1443" s="89"/>
      <c r="PUE1443" s="89"/>
      <c r="PUF1443" s="89"/>
      <c r="PUG1443" s="89"/>
      <c r="PUH1443" s="89"/>
      <c r="PUI1443" s="89"/>
      <c r="PUJ1443" s="89"/>
      <c r="PUK1443" s="89"/>
      <c r="PUL1443" s="89"/>
      <c r="PUM1443" s="89"/>
      <c r="PUN1443" s="89"/>
      <c r="PUO1443" s="89"/>
      <c r="PUP1443" s="89"/>
      <c r="PUQ1443" s="89"/>
      <c r="PUR1443" s="89"/>
      <c r="PUS1443" s="89"/>
      <c r="PUT1443" s="89"/>
      <c r="PUU1443" s="89"/>
      <c r="PUV1443" s="89"/>
      <c r="PUW1443" s="89"/>
      <c r="PUX1443" s="89"/>
      <c r="PUY1443" s="89"/>
      <c r="PUZ1443" s="89"/>
      <c r="PVA1443" s="89"/>
      <c r="PVB1443" s="89"/>
      <c r="PVC1443" s="89"/>
      <c r="PVD1443" s="89"/>
      <c r="PVE1443" s="89"/>
      <c r="PVF1443" s="89"/>
      <c r="PVG1443" s="89"/>
      <c r="PVH1443" s="89"/>
      <c r="PVI1443" s="89"/>
      <c r="PVJ1443" s="89"/>
      <c r="PVK1443" s="89"/>
      <c r="PVL1443" s="89"/>
      <c r="PVM1443" s="89"/>
      <c r="PVN1443" s="89"/>
      <c r="PVO1443" s="89"/>
      <c r="PVP1443" s="89"/>
      <c r="PVQ1443" s="89"/>
      <c r="PVR1443" s="89"/>
      <c r="PVS1443" s="89"/>
      <c r="PVT1443" s="89"/>
      <c r="PVU1443" s="89"/>
      <c r="PVV1443" s="89"/>
      <c r="PVW1443" s="89"/>
      <c r="PVX1443" s="89"/>
      <c r="PVY1443" s="89"/>
      <c r="PVZ1443" s="89"/>
      <c r="PWA1443" s="89"/>
      <c r="PWB1443" s="89"/>
      <c r="PWC1443" s="89"/>
      <c r="PWD1443" s="89"/>
      <c r="PWE1443" s="89"/>
      <c r="PWF1443" s="89"/>
      <c r="PWG1443" s="89"/>
      <c r="PWH1443" s="89"/>
      <c r="PWI1443" s="89"/>
      <c r="PWJ1443" s="89"/>
      <c r="PWK1443" s="89"/>
      <c r="PWL1443" s="89"/>
      <c r="PWM1443" s="89"/>
      <c r="PWN1443" s="89"/>
      <c r="PWO1443" s="89"/>
      <c r="PWP1443" s="89"/>
      <c r="PWQ1443" s="89"/>
      <c r="PWR1443" s="89"/>
      <c r="PWS1443" s="89"/>
      <c r="PWT1443" s="89"/>
      <c r="PWU1443" s="89"/>
      <c r="PWV1443" s="89"/>
      <c r="PWW1443" s="89"/>
      <c r="PWX1443" s="89"/>
      <c r="PWY1443" s="89"/>
      <c r="PWZ1443" s="89"/>
      <c r="PXA1443" s="89"/>
      <c r="PXB1443" s="89"/>
      <c r="PXC1443" s="89"/>
      <c r="PXD1443" s="89"/>
      <c r="PXE1443" s="89"/>
      <c r="PXF1443" s="89"/>
      <c r="PXG1443" s="89"/>
      <c r="PXH1443" s="89"/>
      <c r="PXI1443" s="89"/>
      <c r="PXJ1443" s="89"/>
      <c r="PXK1443" s="89"/>
      <c r="PXL1443" s="89"/>
      <c r="PXM1443" s="89"/>
      <c r="PXN1443" s="89"/>
      <c r="PXO1443" s="89"/>
      <c r="PXP1443" s="89"/>
      <c r="PXQ1443" s="89"/>
      <c r="PXR1443" s="89"/>
      <c r="PXS1443" s="89"/>
      <c r="PXT1443" s="89"/>
      <c r="PXU1443" s="89"/>
      <c r="PXV1443" s="89"/>
      <c r="PXW1443" s="89"/>
      <c r="PXX1443" s="89"/>
      <c r="PXY1443" s="89"/>
      <c r="PXZ1443" s="89"/>
      <c r="PYA1443" s="89"/>
      <c r="PYB1443" s="89"/>
      <c r="PYC1443" s="89"/>
      <c r="PYD1443" s="89"/>
      <c r="PYE1443" s="89"/>
      <c r="PYF1443" s="89"/>
      <c r="PYG1443" s="89"/>
      <c r="PYH1443" s="89"/>
      <c r="PYI1443" s="89"/>
      <c r="PYJ1443" s="89"/>
      <c r="PYK1443" s="89"/>
      <c r="PYL1443" s="89"/>
      <c r="PYM1443" s="89"/>
      <c r="PYN1443" s="89"/>
      <c r="PYO1443" s="89"/>
      <c r="PYP1443" s="89"/>
      <c r="PYQ1443" s="89"/>
      <c r="PYR1443" s="89"/>
      <c r="PYS1443" s="89"/>
      <c r="PYT1443" s="89"/>
      <c r="PYU1443" s="89"/>
      <c r="PYV1443" s="89"/>
      <c r="PYW1443" s="89"/>
      <c r="PYX1443" s="89"/>
      <c r="PYY1443" s="89"/>
      <c r="PYZ1443" s="89"/>
      <c r="PZA1443" s="89"/>
      <c r="PZB1443" s="89"/>
      <c r="PZC1443" s="89"/>
      <c r="PZD1443" s="89"/>
      <c r="PZE1443" s="89"/>
      <c r="PZF1443" s="89"/>
      <c r="PZG1443" s="89"/>
      <c r="PZH1443" s="89"/>
      <c r="PZI1443" s="89"/>
      <c r="PZJ1443" s="89"/>
      <c r="PZK1443" s="89"/>
      <c r="PZL1443" s="89"/>
      <c r="PZM1443" s="89"/>
      <c r="PZN1443" s="89"/>
      <c r="PZO1443" s="89"/>
      <c r="PZP1443" s="89"/>
      <c r="PZQ1443" s="89"/>
      <c r="PZR1443" s="89"/>
      <c r="PZS1443" s="89"/>
      <c r="PZT1443" s="89"/>
      <c r="PZU1443" s="89"/>
      <c r="PZV1443" s="89"/>
      <c r="PZW1443" s="89"/>
      <c r="PZX1443" s="89"/>
      <c r="PZY1443" s="89"/>
      <c r="PZZ1443" s="89"/>
      <c r="QAA1443" s="89"/>
      <c r="QAB1443" s="89"/>
      <c r="QAC1443" s="89"/>
      <c r="QAD1443" s="89"/>
      <c r="QAE1443" s="89"/>
      <c r="QAF1443" s="89"/>
      <c r="QAG1443" s="89"/>
      <c r="QAH1443" s="89"/>
      <c r="QAI1443" s="89"/>
      <c r="QAJ1443" s="89"/>
      <c r="QAK1443" s="89"/>
      <c r="QAL1443" s="89"/>
      <c r="QAM1443" s="89"/>
      <c r="QAN1443" s="89"/>
      <c r="QAO1443" s="89"/>
      <c r="QAP1443" s="89"/>
      <c r="QAQ1443" s="89"/>
      <c r="QAR1443" s="89"/>
      <c r="QAS1443" s="89"/>
      <c r="QAT1443" s="89"/>
      <c r="QAU1443" s="89"/>
      <c r="QAV1443" s="89"/>
      <c r="QAW1443" s="89"/>
      <c r="QAX1443" s="89"/>
      <c r="QAY1443" s="89"/>
      <c r="QAZ1443" s="89"/>
      <c r="QBA1443" s="89"/>
      <c r="QBB1443" s="89"/>
      <c r="QBC1443" s="89"/>
      <c r="QBD1443" s="89"/>
      <c r="QBE1443" s="89"/>
      <c r="QBF1443" s="89"/>
      <c r="QBG1443" s="89"/>
      <c r="QBH1443" s="89"/>
      <c r="QBI1443" s="89"/>
      <c r="QBJ1443" s="89"/>
      <c r="QBK1443" s="89"/>
      <c r="QBL1443" s="89"/>
      <c r="QBM1443" s="89"/>
      <c r="QBN1443" s="89"/>
      <c r="QBO1443" s="89"/>
      <c r="QBP1443" s="89"/>
      <c r="QBQ1443" s="89"/>
      <c r="QBR1443" s="89"/>
      <c r="QBS1443" s="89"/>
      <c r="QBT1443" s="89"/>
      <c r="QBU1443" s="89"/>
      <c r="QBV1443" s="89"/>
      <c r="QBW1443" s="89"/>
      <c r="QBX1443" s="89"/>
      <c r="QBY1443" s="89"/>
      <c r="QBZ1443" s="89"/>
      <c r="QCA1443" s="89"/>
      <c r="QCB1443" s="89"/>
      <c r="QCC1443" s="89"/>
      <c r="QCD1443" s="89"/>
      <c r="QCE1443" s="89"/>
      <c r="QCF1443" s="89"/>
      <c r="QCG1443" s="89"/>
      <c r="QCH1443" s="89"/>
      <c r="QCI1443" s="89"/>
      <c r="QCJ1443" s="89"/>
      <c r="QCK1443" s="89"/>
      <c r="QCL1443" s="89"/>
      <c r="QCM1443" s="89"/>
      <c r="QCN1443" s="89"/>
      <c r="QCO1443" s="89"/>
      <c r="QCP1443" s="89"/>
      <c r="QCQ1443" s="89"/>
      <c r="QCR1443" s="89"/>
      <c r="QCS1443" s="89"/>
      <c r="QCT1443" s="89"/>
      <c r="QCU1443" s="89"/>
      <c r="QCV1443" s="89"/>
      <c r="QCW1443" s="89"/>
      <c r="QCX1443" s="89"/>
      <c r="QCY1443" s="89"/>
      <c r="QCZ1443" s="89"/>
      <c r="QDA1443" s="89"/>
      <c r="QDB1443" s="89"/>
      <c r="QDC1443" s="89"/>
      <c r="QDD1443" s="89"/>
      <c r="QDE1443" s="89"/>
      <c r="QDF1443" s="89"/>
      <c r="QDG1443" s="89"/>
      <c r="QDH1443" s="89"/>
      <c r="QDI1443" s="89"/>
      <c r="QDJ1443" s="89"/>
      <c r="QDK1443" s="89"/>
      <c r="QDL1443" s="89"/>
      <c r="QDM1443" s="89"/>
      <c r="QDN1443" s="89"/>
      <c r="QDO1443" s="89"/>
      <c r="QDP1443" s="89"/>
      <c r="QDQ1443" s="89"/>
      <c r="QDR1443" s="89"/>
      <c r="QDS1443" s="89"/>
      <c r="QDT1443" s="89"/>
      <c r="QDU1443" s="89"/>
      <c r="QDV1443" s="89"/>
      <c r="QDW1443" s="89"/>
      <c r="QDX1443" s="89"/>
      <c r="QDY1443" s="89"/>
      <c r="QDZ1443" s="89"/>
      <c r="QEA1443" s="89"/>
      <c r="QEB1443" s="89"/>
      <c r="QEC1443" s="89"/>
      <c r="QED1443" s="89"/>
      <c r="QEE1443" s="89"/>
      <c r="QEF1443" s="89"/>
      <c r="QEG1443" s="89"/>
      <c r="QEH1443" s="89"/>
      <c r="QEI1443" s="89"/>
      <c r="QEJ1443" s="89"/>
      <c r="QEK1443" s="89"/>
      <c r="QEL1443" s="89"/>
      <c r="QEM1443" s="89"/>
      <c r="QEN1443" s="89"/>
      <c r="QEO1443" s="89"/>
      <c r="QEP1443" s="89"/>
      <c r="QEQ1443" s="89"/>
      <c r="QER1443" s="89"/>
      <c r="QES1443" s="89"/>
      <c r="QET1443" s="89"/>
      <c r="QEU1443" s="89"/>
      <c r="QEV1443" s="89"/>
      <c r="QEW1443" s="89"/>
      <c r="QEX1443" s="89"/>
      <c r="QEY1443" s="89"/>
      <c r="QEZ1443" s="89"/>
      <c r="QFA1443" s="89"/>
      <c r="QFB1443" s="89"/>
      <c r="QFC1443" s="89"/>
      <c r="QFD1443" s="89"/>
      <c r="QFE1443" s="89"/>
      <c r="QFF1443" s="89"/>
      <c r="QFG1443" s="89"/>
      <c r="QFH1443" s="89"/>
      <c r="QFI1443" s="89"/>
      <c r="QFJ1443" s="89"/>
      <c r="QFK1443" s="89"/>
      <c r="QFL1443" s="89"/>
      <c r="QFM1443" s="89"/>
      <c r="QFN1443" s="89"/>
      <c r="QFO1443" s="89"/>
      <c r="QFP1443" s="89"/>
      <c r="QFQ1443" s="89"/>
      <c r="QFR1443" s="89"/>
      <c r="QFS1443" s="89"/>
      <c r="QFT1443" s="89"/>
      <c r="QFU1443" s="89"/>
      <c r="QFV1443" s="89"/>
      <c r="QFW1443" s="89"/>
      <c r="QFX1443" s="89"/>
      <c r="QFY1443" s="89"/>
      <c r="QFZ1443" s="89"/>
      <c r="QGA1443" s="89"/>
      <c r="QGB1443" s="89"/>
      <c r="QGC1443" s="89"/>
      <c r="QGD1443" s="89"/>
      <c r="QGE1443" s="89"/>
      <c r="QGF1443" s="89"/>
      <c r="QGG1443" s="89"/>
      <c r="QGH1443" s="89"/>
      <c r="QGI1443" s="89"/>
      <c r="QGJ1443" s="89"/>
      <c r="QGK1443" s="89"/>
      <c r="QGL1443" s="89"/>
      <c r="QGM1443" s="89"/>
      <c r="QGN1443" s="89"/>
      <c r="QGO1443" s="89"/>
      <c r="QGP1443" s="89"/>
      <c r="QGQ1443" s="89"/>
      <c r="QGR1443" s="89"/>
      <c r="QGS1443" s="89"/>
      <c r="QGT1443" s="89"/>
      <c r="QGU1443" s="89"/>
      <c r="QGV1443" s="89"/>
      <c r="QGW1443" s="89"/>
      <c r="QGX1443" s="89"/>
      <c r="QGY1443" s="89"/>
      <c r="QGZ1443" s="89"/>
      <c r="QHA1443" s="89"/>
      <c r="QHB1443" s="89"/>
      <c r="QHC1443" s="89"/>
      <c r="QHD1443" s="89"/>
      <c r="QHE1443" s="89"/>
      <c r="QHF1443" s="89"/>
      <c r="QHG1443" s="89"/>
      <c r="QHH1443" s="89"/>
      <c r="QHI1443" s="89"/>
      <c r="QHJ1443" s="89"/>
      <c r="QHK1443" s="89"/>
      <c r="QHL1443" s="89"/>
      <c r="QHM1443" s="89"/>
      <c r="QHN1443" s="89"/>
      <c r="QHO1443" s="89"/>
      <c r="QHP1443" s="89"/>
      <c r="QHQ1443" s="89"/>
      <c r="QHR1443" s="89"/>
      <c r="QHS1443" s="89"/>
      <c r="QHT1443" s="89"/>
      <c r="QHU1443" s="89"/>
      <c r="QHV1443" s="89"/>
      <c r="QHW1443" s="89"/>
      <c r="QHX1443" s="89"/>
      <c r="QHY1443" s="89"/>
      <c r="QHZ1443" s="89"/>
      <c r="QIA1443" s="89"/>
      <c r="QIB1443" s="89"/>
      <c r="QIC1443" s="89"/>
      <c r="QID1443" s="89"/>
      <c r="QIE1443" s="89"/>
      <c r="QIF1443" s="89"/>
      <c r="QIG1443" s="89"/>
      <c r="QIH1443" s="89"/>
      <c r="QII1443" s="89"/>
      <c r="QIJ1443" s="89"/>
      <c r="QIK1443" s="89"/>
      <c r="QIL1443" s="89"/>
      <c r="QIM1443" s="89"/>
      <c r="QIN1443" s="89"/>
      <c r="QIO1443" s="89"/>
      <c r="QIP1443" s="89"/>
      <c r="QIQ1443" s="89"/>
      <c r="QIR1443" s="89"/>
      <c r="QIS1443" s="89"/>
      <c r="QIT1443" s="89"/>
      <c r="QIU1443" s="89"/>
      <c r="QIV1443" s="89"/>
      <c r="QIW1443" s="89"/>
      <c r="QIX1443" s="89"/>
      <c r="QIY1443" s="89"/>
      <c r="QIZ1443" s="89"/>
      <c r="QJA1443" s="89"/>
      <c r="QJB1443" s="89"/>
      <c r="QJC1443" s="89"/>
      <c r="QJD1443" s="89"/>
      <c r="QJE1443" s="89"/>
      <c r="QJF1443" s="89"/>
      <c r="QJG1443" s="89"/>
      <c r="QJH1443" s="89"/>
      <c r="QJI1443" s="89"/>
      <c r="QJJ1443" s="89"/>
      <c r="QJK1443" s="89"/>
      <c r="QJL1443" s="89"/>
      <c r="QJM1443" s="89"/>
      <c r="QJN1443" s="89"/>
      <c r="QJO1443" s="89"/>
      <c r="QJP1443" s="89"/>
      <c r="QJQ1443" s="89"/>
      <c r="QJR1443" s="89"/>
      <c r="QJS1443" s="89"/>
      <c r="QJT1443" s="89"/>
      <c r="QJU1443" s="89"/>
      <c r="QJV1443" s="89"/>
      <c r="QJW1443" s="89"/>
      <c r="QJX1443" s="89"/>
      <c r="QJY1443" s="89"/>
      <c r="QJZ1443" s="89"/>
      <c r="QKA1443" s="89"/>
      <c r="QKB1443" s="89"/>
      <c r="QKC1443" s="89"/>
      <c r="QKD1443" s="89"/>
      <c r="QKE1443" s="89"/>
      <c r="QKF1443" s="89"/>
      <c r="QKG1443" s="89"/>
      <c r="QKH1443" s="89"/>
      <c r="QKI1443" s="89"/>
      <c r="QKJ1443" s="89"/>
      <c r="QKK1443" s="89"/>
      <c r="QKL1443" s="89"/>
      <c r="QKM1443" s="89"/>
      <c r="QKN1443" s="89"/>
      <c r="QKO1443" s="89"/>
      <c r="QKP1443" s="89"/>
      <c r="QKQ1443" s="89"/>
      <c r="QKR1443" s="89"/>
      <c r="QKS1443" s="89"/>
      <c r="QKT1443" s="89"/>
      <c r="QKU1443" s="89"/>
      <c r="QKV1443" s="89"/>
      <c r="QKW1443" s="89"/>
      <c r="QKX1443" s="89"/>
      <c r="QKY1443" s="89"/>
      <c r="QKZ1443" s="89"/>
      <c r="QLA1443" s="89"/>
      <c r="QLB1443" s="89"/>
      <c r="QLC1443" s="89"/>
      <c r="QLD1443" s="89"/>
      <c r="QLE1443" s="89"/>
      <c r="QLF1443" s="89"/>
      <c r="QLG1443" s="89"/>
      <c r="QLH1443" s="89"/>
      <c r="QLI1443" s="89"/>
      <c r="QLJ1443" s="89"/>
      <c r="QLK1443" s="89"/>
      <c r="QLL1443" s="89"/>
      <c r="QLM1443" s="89"/>
      <c r="QLN1443" s="89"/>
      <c r="QLO1443" s="89"/>
      <c r="QLP1443" s="89"/>
      <c r="QLQ1443" s="89"/>
      <c r="QLR1443" s="89"/>
      <c r="QLS1443" s="89"/>
      <c r="QLT1443" s="89"/>
      <c r="QLU1443" s="89"/>
      <c r="QLV1443" s="89"/>
      <c r="QLW1443" s="89"/>
      <c r="QLX1443" s="89"/>
      <c r="QLY1443" s="89"/>
      <c r="QLZ1443" s="89"/>
      <c r="QMA1443" s="89"/>
      <c r="QMB1443" s="89"/>
      <c r="QMC1443" s="89"/>
      <c r="QMD1443" s="89"/>
      <c r="QME1443" s="89"/>
      <c r="QMF1443" s="89"/>
      <c r="QMG1443" s="89"/>
      <c r="QMH1443" s="89"/>
      <c r="QMI1443" s="89"/>
      <c r="QMJ1443" s="89"/>
      <c r="QMK1443" s="89"/>
      <c r="QML1443" s="89"/>
      <c r="QMM1443" s="89"/>
      <c r="QMN1443" s="89"/>
      <c r="QMO1443" s="89"/>
      <c r="QMP1443" s="89"/>
      <c r="QMQ1443" s="89"/>
      <c r="QMR1443" s="89"/>
      <c r="QMS1443" s="89"/>
      <c r="QMT1443" s="89"/>
      <c r="QMU1443" s="89"/>
      <c r="QMV1443" s="89"/>
      <c r="QMW1443" s="89"/>
      <c r="QMX1443" s="89"/>
      <c r="QMY1443" s="89"/>
      <c r="QMZ1443" s="89"/>
      <c r="QNA1443" s="89"/>
      <c r="QNB1443" s="89"/>
      <c r="QNC1443" s="89"/>
      <c r="QND1443" s="89"/>
      <c r="QNE1443" s="89"/>
      <c r="QNF1443" s="89"/>
      <c r="QNG1443" s="89"/>
      <c r="QNH1443" s="89"/>
      <c r="QNI1443" s="89"/>
      <c r="QNJ1443" s="89"/>
      <c r="QNK1443" s="89"/>
      <c r="QNL1443" s="89"/>
      <c r="QNM1443" s="89"/>
      <c r="QNN1443" s="89"/>
      <c r="QNO1443" s="89"/>
      <c r="QNP1443" s="89"/>
      <c r="QNQ1443" s="89"/>
      <c r="QNR1443" s="89"/>
      <c r="QNS1443" s="89"/>
      <c r="QNT1443" s="89"/>
      <c r="QNU1443" s="89"/>
      <c r="QNV1443" s="89"/>
      <c r="QNW1443" s="89"/>
      <c r="QNX1443" s="89"/>
      <c r="QNY1443" s="89"/>
      <c r="QNZ1443" s="89"/>
      <c r="QOA1443" s="89"/>
      <c r="QOB1443" s="89"/>
      <c r="QOC1443" s="89"/>
      <c r="QOD1443" s="89"/>
      <c r="QOE1443" s="89"/>
      <c r="QOF1443" s="89"/>
      <c r="QOG1443" s="89"/>
      <c r="QOH1443" s="89"/>
      <c r="QOI1443" s="89"/>
      <c r="QOJ1443" s="89"/>
      <c r="QOK1443" s="89"/>
      <c r="QOL1443" s="89"/>
      <c r="QOM1443" s="89"/>
      <c r="QON1443" s="89"/>
      <c r="QOO1443" s="89"/>
      <c r="QOP1443" s="89"/>
      <c r="QOQ1443" s="89"/>
      <c r="QOR1443" s="89"/>
      <c r="QOS1443" s="89"/>
      <c r="QOT1443" s="89"/>
      <c r="QOU1443" s="89"/>
      <c r="QOV1443" s="89"/>
      <c r="QOW1443" s="89"/>
      <c r="QOX1443" s="89"/>
      <c r="QOY1443" s="89"/>
      <c r="QOZ1443" s="89"/>
      <c r="QPA1443" s="89"/>
      <c r="QPB1443" s="89"/>
      <c r="QPC1443" s="89"/>
      <c r="QPD1443" s="89"/>
      <c r="QPE1443" s="89"/>
      <c r="QPF1443" s="89"/>
      <c r="QPG1443" s="89"/>
      <c r="QPH1443" s="89"/>
      <c r="QPI1443" s="89"/>
      <c r="QPJ1443" s="89"/>
      <c r="QPK1443" s="89"/>
      <c r="QPL1443" s="89"/>
      <c r="QPM1443" s="89"/>
      <c r="QPN1443" s="89"/>
      <c r="QPO1443" s="89"/>
      <c r="QPP1443" s="89"/>
      <c r="QPQ1443" s="89"/>
      <c r="QPR1443" s="89"/>
      <c r="QPS1443" s="89"/>
      <c r="QPT1443" s="89"/>
      <c r="QPU1443" s="89"/>
      <c r="QPV1443" s="89"/>
      <c r="QPW1443" s="89"/>
      <c r="QPX1443" s="89"/>
      <c r="QPY1443" s="89"/>
      <c r="QPZ1443" s="89"/>
      <c r="QQA1443" s="89"/>
      <c r="QQB1443" s="89"/>
      <c r="QQC1443" s="89"/>
      <c r="QQD1443" s="89"/>
      <c r="QQE1443" s="89"/>
      <c r="QQF1443" s="89"/>
      <c r="QQG1443" s="89"/>
      <c r="QQH1443" s="89"/>
      <c r="QQI1443" s="89"/>
      <c r="QQJ1443" s="89"/>
      <c r="QQK1443" s="89"/>
      <c r="QQL1443" s="89"/>
      <c r="QQM1443" s="89"/>
      <c r="QQN1443" s="89"/>
      <c r="QQO1443" s="89"/>
      <c r="QQP1443" s="89"/>
      <c r="QQQ1443" s="89"/>
      <c r="QQR1443" s="89"/>
      <c r="QQS1443" s="89"/>
      <c r="QQT1443" s="89"/>
      <c r="QQU1443" s="89"/>
      <c r="QQV1443" s="89"/>
      <c r="QQW1443" s="89"/>
      <c r="QQX1443" s="89"/>
      <c r="QQY1443" s="89"/>
      <c r="QQZ1443" s="89"/>
      <c r="QRA1443" s="89"/>
      <c r="QRB1443" s="89"/>
      <c r="QRC1443" s="89"/>
      <c r="QRD1443" s="89"/>
      <c r="QRE1443" s="89"/>
      <c r="QRF1443" s="89"/>
      <c r="QRG1443" s="89"/>
      <c r="QRH1443" s="89"/>
      <c r="QRI1443" s="89"/>
      <c r="QRJ1443" s="89"/>
      <c r="QRK1443" s="89"/>
      <c r="QRL1443" s="89"/>
      <c r="QRM1443" s="89"/>
      <c r="QRN1443" s="89"/>
      <c r="QRO1443" s="89"/>
      <c r="QRP1443" s="89"/>
      <c r="QRQ1443" s="89"/>
      <c r="QRR1443" s="89"/>
      <c r="QRS1443" s="89"/>
      <c r="QRT1443" s="89"/>
      <c r="QRU1443" s="89"/>
      <c r="QRV1443" s="89"/>
      <c r="QRW1443" s="89"/>
      <c r="QRX1443" s="89"/>
      <c r="QRY1443" s="89"/>
      <c r="QRZ1443" s="89"/>
      <c r="QSA1443" s="89"/>
      <c r="QSB1443" s="89"/>
      <c r="QSC1443" s="89"/>
      <c r="QSD1443" s="89"/>
      <c r="QSE1443" s="89"/>
      <c r="QSF1443" s="89"/>
      <c r="QSG1443" s="89"/>
      <c r="QSH1443" s="89"/>
      <c r="QSI1443" s="89"/>
      <c r="QSJ1443" s="89"/>
      <c r="QSK1443" s="89"/>
      <c r="QSL1443" s="89"/>
      <c r="QSM1443" s="89"/>
      <c r="QSN1443" s="89"/>
      <c r="QSO1443" s="89"/>
      <c r="QSP1443" s="89"/>
      <c r="QSQ1443" s="89"/>
      <c r="QSR1443" s="89"/>
      <c r="QSS1443" s="89"/>
      <c r="QST1443" s="89"/>
      <c r="QSU1443" s="89"/>
      <c r="QSV1443" s="89"/>
      <c r="QSW1443" s="89"/>
      <c r="QSX1443" s="89"/>
      <c r="QSY1443" s="89"/>
      <c r="QSZ1443" s="89"/>
      <c r="QTA1443" s="89"/>
      <c r="QTB1443" s="89"/>
      <c r="QTC1443" s="89"/>
      <c r="QTD1443" s="89"/>
      <c r="QTE1443" s="89"/>
      <c r="QTF1443" s="89"/>
      <c r="QTG1443" s="89"/>
      <c r="QTH1443" s="89"/>
      <c r="QTI1443" s="89"/>
      <c r="QTJ1443" s="89"/>
      <c r="QTK1443" s="89"/>
      <c r="QTL1443" s="89"/>
      <c r="QTM1443" s="89"/>
      <c r="QTN1443" s="89"/>
      <c r="QTO1443" s="89"/>
      <c r="QTP1443" s="89"/>
      <c r="QTQ1443" s="89"/>
      <c r="QTR1443" s="89"/>
      <c r="QTS1443" s="89"/>
      <c r="QTT1443" s="89"/>
      <c r="QTU1443" s="89"/>
      <c r="QTV1443" s="89"/>
      <c r="QTW1443" s="89"/>
      <c r="QTX1443" s="89"/>
      <c r="QTY1443" s="89"/>
      <c r="QTZ1443" s="89"/>
      <c r="QUA1443" s="89"/>
      <c r="QUB1443" s="89"/>
      <c r="QUC1443" s="89"/>
      <c r="QUD1443" s="89"/>
      <c r="QUE1443" s="89"/>
      <c r="QUF1443" s="89"/>
      <c r="QUG1443" s="89"/>
      <c r="QUH1443" s="89"/>
      <c r="QUI1443" s="89"/>
      <c r="QUJ1443" s="89"/>
      <c r="QUK1443" s="89"/>
      <c r="QUL1443" s="89"/>
      <c r="QUM1443" s="89"/>
      <c r="QUN1443" s="89"/>
      <c r="QUO1443" s="89"/>
      <c r="QUP1443" s="89"/>
      <c r="QUQ1443" s="89"/>
      <c r="QUR1443" s="89"/>
      <c r="QUS1443" s="89"/>
      <c r="QUT1443" s="89"/>
      <c r="QUU1443" s="89"/>
      <c r="QUV1443" s="89"/>
      <c r="QUW1443" s="89"/>
      <c r="QUX1443" s="89"/>
      <c r="QUY1443" s="89"/>
      <c r="QUZ1443" s="89"/>
      <c r="QVA1443" s="89"/>
      <c r="QVB1443" s="89"/>
      <c r="QVC1443" s="89"/>
      <c r="QVD1443" s="89"/>
      <c r="QVE1443" s="89"/>
      <c r="QVF1443" s="89"/>
      <c r="QVG1443" s="89"/>
      <c r="QVH1443" s="89"/>
      <c r="QVI1443" s="89"/>
      <c r="QVJ1443" s="89"/>
      <c r="QVK1443" s="89"/>
      <c r="QVL1443" s="89"/>
      <c r="QVM1443" s="89"/>
      <c r="QVN1443" s="89"/>
      <c r="QVO1443" s="89"/>
      <c r="QVP1443" s="89"/>
      <c r="QVQ1443" s="89"/>
      <c r="QVR1443" s="89"/>
      <c r="QVS1443" s="89"/>
      <c r="QVT1443" s="89"/>
      <c r="QVU1443" s="89"/>
      <c r="QVV1443" s="89"/>
      <c r="QVW1443" s="89"/>
      <c r="QVX1443" s="89"/>
      <c r="QVY1443" s="89"/>
      <c r="QVZ1443" s="89"/>
      <c r="QWA1443" s="89"/>
      <c r="QWB1443" s="89"/>
      <c r="QWC1443" s="89"/>
      <c r="QWD1443" s="89"/>
      <c r="QWE1443" s="89"/>
      <c r="QWF1443" s="89"/>
      <c r="QWG1443" s="89"/>
      <c r="QWH1443" s="89"/>
      <c r="QWI1443" s="89"/>
      <c r="QWJ1443" s="89"/>
      <c r="QWK1443" s="89"/>
      <c r="QWL1443" s="89"/>
      <c r="QWM1443" s="89"/>
      <c r="QWN1443" s="89"/>
      <c r="QWO1443" s="89"/>
      <c r="QWP1443" s="89"/>
      <c r="QWQ1443" s="89"/>
      <c r="QWR1443" s="89"/>
      <c r="QWS1443" s="89"/>
      <c r="QWT1443" s="89"/>
      <c r="QWU1443" s="89"/>
      <c r="QWV1443" s="89"/>
      <c r="QWW1443" s="89"/>
      <c r="QWX1443" s="89"/>
      <c r="QWY1443" s="89"/>
      <c r="QWZ1443" s="89"/>
      <c r="QXA1443" s="89"/>
      <c r="QXB1443" s="89"/>
      <c r="QXC1443" s="89"/>
      <c r="QXD1443" s="89"/>
      <c r="QXE1443" s="89"/>
      <c r="QXF1443" s="89"/>
      <c r="QXG1443" s="89"/>
      <c r="QXH1443" s="89"/>
      <c r="QXI1443" s="89"/>
      <c r="QXJ1443" s="89"/>
      <c r="QXK1443" s="89"/>
      <c r="QXL1443" s="89"/>
      <c r="QXM1443" s="89"/>
      <c r="QXN1443" s="89"/>
      <c r="QXO1443" s="89"/>
      <c r="QXP1443" s="89"/>
      <c r="QXQ1443" s="89"/>
      <c r="QXR1443" s="89"/>
      <c r="QXS1443" s="89"/>
      <c r="QXT1443" s="89"/>
      <c r="QXU1443" s="89"/>
      <c r="QXV1443" s="89"/>
      <c r="QXW1443" s="89"/>
      <c r="QXX1443" s="89"/>
      <c r="QXY1443" s="89"/>
      <c r="QXZ1443" s="89"/>
      <c r="QYA1443" s="89"/>
      <c r="QYB1443" s="89"/>
      <c r="QYC1443" s="89"/>
      <c r="QYD1443" s="89"/>
      <c r="QYE1443" s="89"/>
      <c r="QYF1443" s="89"/>
      <c r="QYG1443" s="89"/>
      <c r="QYH1443" s="89"/>
      <c r="QYI1443" s="89"/>
      <c r="QYJ1443" s="89"/>
      <c r="QYK1443" s="89"/>
      <c r="QYL1443" s="89"/>
      <c r="QYM1443" s="89"/>
      <c r="QYN1443" s="89"/>
      <c r="QYO1443" s="89"/>
      <c r="QYP1443" s="89"/>
      <c r="QYQ1443" s="89"/>
      <c r="QYR1443" s="89"/>
      <c r="QYS1443" s="89"/>
      <c r="QYT1443" s="89"/>
      <c r="QYU1443" s="89"/>
      <c r="QYV1443" s="89"/>
      <c r="QYW1443" s="89"/>
      <c r="QYX1443" s="89"/>
      <c r="QYY1443" s="89"/>
      <c r="QYZ1443" s="89"/>
      <c r="QZA1443" s="89"/>
      <c r="QZB1443" s="89"/>
      <c r="QZC1443" s="89"/>
      <c r="QZD1443" s="89"/>
      <c r="QZE1443" s="89"/>
      <c r="QZF1443" s="89"/>
      <c r="QZG1443" s="89"/>
      <c r="QZH1443" s="89"/>
      <c r="QZI1443" s="89"/>
      <c r="QZJ1443" s="89"/>
      <c r="QZK1443" s="89"/>
      <c r="QZL1443" s="89"/>
      <c r="QZM1443" s="89"/>
      <c r="QZN1443" s="89"/>
      <c r="QZO1443" s="89"/>
      <c r="QZP1443" s="89"/>
      <c r="QZQ1443" s="89"/>
      <c r="QZR1443" s="89"/>
      <c r="QZS1443" s="89"/>
      <c r="QZT1443" s="89"/>
      <c r="QZU1443" s="89"/>
      <c r="QZV1443" s="89"/>
      <c r="QZW1443" s="89"/>
      <c r="QZX1443" s="89"/>
      <c r="QZY1443" s="89"/>
      <c r="QZZ1443" s="89"/>
      <c r="RAA1443" s="89"/>
      <c r="RAB1443" s="89"/>
      <c r="RAC1443" s="89"/>
      <c r="RAD1443" s="89"/>
      <c r="RAE1443" s="89"/>
      <c r="RAF1443" s="89"/>
      <c r="RAG1443" s="89"/>
      <c r="RAH1443" s="89"/>
      <c r="RAI1443" s="89"/>
      <c r="RAJ1443" s="89"/>
      <c r="RAK1443" s="89"/>
      <c r="RAL1443" s="89"/>
      <c r="RAM1443" s="89"/>
      <c r="RAN1443" s="89"/>
      <c r="RAO1443" s="89"/>
      <c r="RAP1443" s="89"/>
      <c r="RAQ1443" s="89"/>
      <c r="RAR1443" s="89"/>
      <c r="RAS1443" s="89"/>
      <c r="RAT1443" s="89"/>
      <c r="RAU1443" s="89"/>
      <c r="RAV1443" s="89"/>
      <c r="RAW1443" s="89"/>
      <c r="RAX1443" s="89"/>
      <c r="RAY1443" s="89"/>
      <c r="RAZ1443" s="89"/>
      <c r="RBA1443" s="89"/>
      <c r="RBB1443" s="89"/>
      <c r="RBC1443" s="89"/>
      <c r="RBD1443" s="89"/>
      <c r="RBE1443" s="89"/>
      <c r="RBF1443" s="89"/>
      <c r="RBG1443" s="89"/>
      <c r="RBH1443" s="89"/>
      <c r="RBI1443" s="89"/>
      <c r="RBJ1443" s="89"/>
      <c r="RBK1443" s="89"/>
      <c r="RBL1443" s="89"/>
      <c r="RBM1443" s="89"/>
      <c r="RBN1443" s="89"/>
      <c r="RBO1443" s="89"/>
      <c r="RBP1443" s="89"/>
      <c r="RBQ1443" s="89"/>
      <c r="RBR1443" s="89"/>
      <c r="RBS1443" s="89"/>
      <c r="RBT1443" s="89"/>
      <c r="RBU1443" s="89"/>
      <c r="RBV1443" s="89"/>
      <c r="RBW1443" s="89"/>
      <c r="RBX1443" s="89"/>
      <c r="RBY1443" s="89"/>
      <c r="RBZ1443" s="89"/>
      <c r="RCA1443" s="89"/>
      <c r="RCB1443" s="89"/>
      <c r="RCC1443" s="89"/>
      <c r="RCD1443" s="89"/>
      <c r="RCE1443" s="89"/>
      <c r="RCF1443" s="89"/>
      <c r="RCG1443" s="89"/>
      <c r="RCH1443" s="89"/>
      <c r="RCI1443" s="89"/>
      <c r="RCJ1443" s="89"/>
      <c r="RCK1443" s="89"/>
      <c r="RCL1443" s="89"/>
      <c r="RCM1443" s="89"/>
      <c r="RCN1443" s="89"/>
      <c r="RCO1443" s="89"/>
      <c r="RCP1443" s="89"/>
      <c r="RCQ1443" s="89"/>
      <c r="RCR1443" s="89"/>
      <c r="RCS1443" s="89"/>
      <c r="RCT1443" s="89"/>
      <c r="RCU1443" s="89"/>
      <c r="RCV1443" s="89"/>
      <c r="RCW1443" s="89"/>
      <c r="RCX1443" s="89"/>
      <c r="RCY1443" s="89"/>
      <c r="RCZ1443" s="89"/>
      <c r="RDA1443" s="89"/>
      <c r="RDB1443" s="89"/>
      <c r="RDC1443" s="89"/>
      <c r="RDD1443" s="89"/>
      <c r="RDE1443" s="89"/>
      <c r="RDF1443" s="89"/>
      <c r="RDG1443" s="89"/>
      <c r="RDH1443" s="89"/>
      <c r="RDI1443" s="89"/>
      <c r="RDJ1443" s="89"/>
      <c r="RDK1443" s="89"/>
      <c r="RDL1443" s="89"/>
      <c r="RDM1443" s="89"/>
      <c r="RDN1443" s="89"/>
      <c r="RDO1443" s="89"/>
      <c r="RDP1443" s="89"/>
      <c r="RDQ1443" s="89"/>
      <c r="RDR1443" s="89"/>
      <c r="RDS1443" s="89"/>
      <c r="RDT1443" s="89"/>
      <c r="RDU1443" s="89"/>
      <c r="RDV1443" s="89"/>
      <c r="RDW1443" s="89"/>
      <c r="RDX1443" s="89"/>
      <c r="RDY1443" s="89"/>
      <c r="RDZ1443" s="89"/>
      <c r="REA1443" s="89"/>
      <c r="REB1443" s="89"/>
      <c r="REC1443" s="89"/>
      <c r="RED1443" s="89"/>
      <c r="REE1443" s="89"/>
      <c r="REF1443" s="89"/>
      <c r="REG1443" s="89"/>
      <c r="REH1443" s="89"/>
      <c r="REI1443" s="89"/>
      <c r="REJ1443" s="89"/>
      <c r="REK1443" s="89"/>
      <c r="REL1443" s="89"/>
      <c r="REM1443" s="89"/>
      <c r="REN1443" s="89"/>
      <c r="REO1443" s="89"/>
      <c r="REP1443" s="89"/>
      <c r="REQ1443" s="89"/>
      <c r="RER1443" s="89"/>
      <c r="RES1443" s="89"/>
      <c r="RET1443" s="89"/>
      <c r="REU1443" s="89"/>
      <c r="REV1443" s="89"/>
      <c r="REW1443" s="89"/>
      <c r="REX1443" s="89"/>
      <c r="REY1443" s="89"/>
      <c r="REZ1443" s="89"/>
      <c r="RFA1443" s="89"/>
      <c r="RFB1443" s="89"/>
      <c r="RFC1443" s="89"/>
      <c r="RFD1443" s="89"/>
      <c r="RFE1443" s="89"/>
      <c r="RFF1443" s="89"/>
      <c r="RFG1443" s="89"/>
      <c r="RFH1443" s="89"/>
      <c r="RFI1443" s="89"/>
      <c r="RFJ1443" s="89"/>
      <c r="RFK1443" s="89"/>
      <c r="RFL1443" s="89"/>
      <c r="RFM1443" s="89"/>
      <c r="RFN1443" s="89"/>
      <c r="RFO1443" s="89"/>
      <c r="RFP1443" s="89"/>
      <c r="RFQ1443" s="89"/>
      <c r="RFR1443" s="89"/>
      <c r="RFS1443" s="89"/>
      <c r="RFT1443" s="89"/>
      <c r="RFU1443" s="89"/>
      <c r="RFV1443" s="89"/>
      <c r="RFW1443" s="89"/>
      <c r="RFX1443" s="89"/>
      <c r="RFY1443" s="89"/>
      <c r="RFZ1443" s="89"/>
      <c r="RGA1443" s="89"/>
      <c r="RGB1443" s="89"/>
      <c r="RGC1443" s="89"/>
      <c r="RGD1443" s="89"/>
      <c r="RGE1443" s="89"/>
      <c r="RGF1443" s="89"/>
      <c r="RGG1443" s="89"/>
      <c r="RGH1443" s="89"/>
      <c r="RGI1443" s="89"/>
      <c r="RGJ1443" s="89"/>
      <c r="RGK1443" s="89"/>
      <c r="RGL1443" s="89"/>
      <c r="RGM1443" s="89"/>
      <c r="RGN1443" s="89"/>
      <c r="RGO1443" s="89"/>
      <c r="RGP1443" s="89"/>
      <c r="RGQ1443" s="89"/>
      <c r="RGR1443" s="89"/>
      <c r="RGS1443" s="89"/>
      <c r="RGT1443" s="89"/>
      <c r="RGU1443" s="89"/>
      <c r="RGV1443" s="89"/>
      <c r="RGW1443" s="89"/>
      <c r="RGX1443" s="89"/>
      <c r="RGY1443" s="89"/>
      <c r="RGZ1443" s="89"/>
      <c r="RHA1443" s="89"/>
      <c r="RHB1443" s="89"/>
      <c r="RHC1443" s="89"/>
      <c r="RHD1443" s="89"/>
      <c r="RHE1443" s="89"/>
      <c r="RHF1443" s="89"/>
      <c r="RHG1443" s="89"/>
      <c r="RHH1443" s="89"/>
      <c r="RHI1443" s="89"/>
      <c r="RHJ1443" s="89"/>
      <c r="RHK1443" s="89"/>
      <c r="RHL1443" s="89"/>
      <c r="RHM1443" s="89"/>
      <c r="RHN1443" s="89"/>
      <c r="RHO1443" s="89"/>
      <c r="RHP1443" s="89"/>
      <c r="RHQ1443" s="89"/>
      <c r="RHR1443" s="89"/>
      <c r="RHS1443" s="89"/>
      <c r="RHT1443" s="89"/>
      <c r="RHU1443" s="89"/>
      <c r="RHV1443" s="89"/>
      <c r="RHW1443" s="89"/>
      <c r="RHX1443" s="89"/>
      <c r="RHY1443" s="89"/>
      <c r="RHZ1443" s="89"/>
      <c r="RIA1443" s="89"/>
      <c r="RIB1443" s="89"/>
      <c r="RIC1443" s="89"/>
      <c r="RID1443" s="89"/>
      <c r="RIE1443" s="89"/>
      <c r="RIF1443" s="89"/>
      <c r="RIG1443" s="89"/>
      <c r="RIH1443" s="89"/>
      <c r="RII1443" s="89"/>
      <c r="RIJ1443" s="89"/>
      <c r="RIK1443" s="89"/>
      <c r="RIL1443" s="89"/>
      <c r="RIM1443" s="89"/>
      <c r="RIN1443" s="89"/>
      <c r="RIO1443" s="89"/>
      <c r="RIP1443" s="89"/>
      <c r="RIQ1443" s="89"/>
      <c r="RIR1443" s="89"/>
      <c r="RIS1443" s="89"/>
      <c r="RIT1443" s="89"/>
      <c r="RIU1443" s="89"/>
      <c r="RIV1443" s="89"/>
      <c r="RIW1443" s="89"/>
      <c r="RIX1443" s="89"/>
      <c r="RIY1443" s="89"/>
      <c r="RIZ1443" s="89"/>
      <c r="RJA1443" s="89"/>
      <c r="RJB1443" s="89"/>
      <c r="RJC1443" s="89"/>
      <c r="RJD1443" s="89"/>
      <c r="RJE1443" s="89"/>
      <c r="RJF1443" s="89"/>
      <c r="RJG1443" s="89"/>
      <c r="RJH1443" s="89"/>
      <c r="RJI1443" s="89"/>
      <c r="RJJ1443" s="89"/>
      <c r="RJK1443" s="89"/>
      <c r="RJL1443" s="89"/>
      <c r="RJM1443" s="89"/>
      <c r="RJN1443" s="89"/>
      <c r="RJO1443" s="89"/>
      <c r="RJP1443" s="89"/>
      <c r="RJQ1443" s="89"/>
      <c r="RJR1443" s="89"/>
      <c r="RJS1443" s="89"/>
      <c r="RJT1443" s="89"/>
      <c r="RJU1443" s="89"/>
      <c r="RJV1443" s="89"/>
      <c r="RJW1443" s="89"/>
      <c r="RJX1443" s="89"/>
      <c r="RJY1443" s="89"/>
      <c r="RJZ1443" s="89"/>
      <c r="RKA1443" s="89"/>
      <c r="RKB1443" s="89"/>
      <c r="RKC1443" s="89"/>
      <c r="RKD1443" s="89"/>
      <c r="RKE1443" s="89"/>
      <c r="RKF1443" s="89"/>
      <c r="RKG1443" s="89"/>
      <c r="RKH1443" s="89"/>
      <c r="RKI1443" s="89"/>
      <c r="RKJ1443" s="89"/>
      <c r="RKK1443" s="89"/>
      <c r="RKL1443" s="89"/>
      <c r="RKM1443" s="89"/>
      <c r="RKN1443" s="89"/>
      <c r="RKO1443" s="89"/>
      <c r="RKP1443" s="89"/>
      <c r="RKQ1443" s="89"/>
      <c r="RKR1443" s="89"/>
      <c r="RKS1443" s="89"/>
      <c r="RKT1443" s="89"/>
      <c r="RKU1443" s="89"/>
      <c r="RKV1443" s="89"/>
      <c r="RKW1443" s="89"/>
      <c r="RKX1443" s="89"/>
      <c r="RKY1443" s="89"/>
      <c r="RKZ1443" s="89"/>
      <c r="RLA1443" s="89"/>
      <c r="RLB1443" s="89"/>
      <c r="RLC1443" s="89"/>
      <c r="RLD1443" s="89"/>
      <c r="RLE1443" s="89"/>
      <c r="RLF1443" s="89"/>
      <c r="RLG1443" s="89"/>
      <c r="RLH1443" s="89"/>
      <c r="RLI1443" s="89"/>
      <c r="RLJ1443" s="89"/>
      <c r="RLK1443" s="89"/>
      <c r="RLL1443" s="89"/>
      <c r="RLM1443" s="89"/>
      <c r="RLN1443" s="89"/>
      <c r="RLO1443" s="89"/>
      <c r="RLP1443" s="89"/>
      <c r="RLQ1443" s="89"/>
      <c r="RLR1443" s="89"/>
      <c r="RLS1443" s="89"/>
      <c r="RLT1443" s="89"/>
      <c r="RLU1443" s="89"/>
      <c r="RLV1443" s="89"/>
      <c r="RLW1443" s="89"/>
      <c r="RLX1443" s="89"/>
      <c r="RLY1443" s="89"/>
      <c r="RLZ1443" s="89"/>
      <c r="RMA1443" s="89"/>
      <c r="RMB1443" s="89"/>
      <c r="RMC1443" s="89"/>
      <c r="RMD1443" s="89"/>
      <c r="RME1443" s="89"/>
      <c r="RMF1443" s="89"/>
      <c r="RMG1443" s="89"/>
      <c r="RMH1443" s="89"/>
      <c r="RMI1443" s="89"/>
      <c r="RMJ1443" s="89"/>
      <c r="RMK1443" s="89"/>
      <c r="RML1443" s="89"/>
      <c r="RMM1443" s="89"/>
      <c r="RMN1443" s="89"/>
      <c r="RMO1443" s="89"/>
      <c r="RMP1443" s="89"/>
      <c r="RMQ1443" s="89"/>
      <c r="RMR1443" s="89"/>
      <c r="RMS1443" s="89"/>
      <c r="RMT1443" s="89"/>
      <c r="RMU1443" s="89"/>
      <c r="RMV1443" s="89"/>
      <c r="RMW1443" s="89"/>
      <c r="RMX1443" s="89"/>
      <c r="RMY1443" s="89"/>
      <c r="RMZ1443" s="89"/>
      <c r="RNA1443" s="89"/>
      <c r="RNB1443" s="89"/>
      <c r="RNC1443" s="89"/>
      <c r="RND1443" s="89"/>
      <c r="RNE1443" s="89"/>
      <c r="RNF1443" s="89"/>
      <c r="RNG1443" s="89"/>
      <c r="RNH1443" s="89"/>
      <c r="RNI1443" s="89"/>
      <c r="RNJ1443" s="89"/>
      <c r="RNK1443" s="89"/>
      <c r="RNL1443" s="89"/>
      <c r="RNM1443" s="89"/>
      <c r="RNN1443" s="89"/>
      <c r="RNO1443" s="89"/>
      <c r="RNP1443" s="89"/>
      <c r="RNQ1443" s="89"/>
      <c r="RNR1443" s="89"/>
      <c r="RNS1443" s="89"/>
      <c r="RNT1443" s="89"/>
      <c r="RNU1443" s="89"/>
      <c r="RNV1443" s="89"/>
      <c r="RNW1443" s="89"/>
      <c r="RNX1443" s="89"/>
      <c r="RNY1443" s="89"/>
      <c r="RNZ1443" s="89"/>
      <c r="ROA1443" s="89"/>
      <c r="ROB1443" s="89"/>
      <c r="ROC1443" s="89"/>
      <c r="ROD1443" s="89"/>
      <c r="ROE1443" s="89"/>
      <c r="ROF1443" s="89"/>
      <c r="ROG1443" s="89"/>
      <c r="ROH1443" s="89"/>
      <c r="ROI1443" s="89"/>
      <c r="ROJ1443" s="89"/>
      <c r="ROK1443" s="89"/>
      <c r="ROL1443" s="89"/>
      <c r="ROM1443" s="89"/>
      <c r="RON1443" s="89"/>
      <c r="ROO1443" s="89"/>
      <c r="ROP1443" s="89"/>
      <c r="ROQ1443" s="89"/>
      <c r="ROR1443" s="89"/>
      <c r="ROS1443" s="89"/>
      <c r="ROT1443" s="89"/>
      <c r="ROU1443" s="89"/>
      <c r="ROV1443" s="89"/>
      <c r="ROW1443" s="89"/>
      <c r="ROX1443" s="89"/>
      <c r="ROY1443" s="89"/>
      <c r="ROZ1443" s="89"/>
      <c r="RPA1443" s="89"/>
      <c r="RPB1443" s="89"/>
      <c r="RPC1443" s="89"/>
      <c r="RPD1443" s="89"/>
      <c r="RPE1443" s="89"/>
      <c r="RPF1443" s="89"/>
      <c r="RPG1443" s="89"/>
      <c r="RPH1443" s="89"/>
      <c r="RPI1443" s="89"/>
      <c r="RPJ1443" s="89"/>
      <c r="RPK1443" s="89"/>
      <c r="RPL1443" s="89"/>
      <c r="RPM1443" s="89"/>
      <c r="RPN1443" s="89"/>
      <c r="RPO1443" s="89"/>
      <c r="RPP1443" s="89"/>
      <c r="RPQ1443" s="89"/>
      <c r="RPR1443" s="89"/>
      <c r="RPS1443" s="89"/>
      <c r="RPT1443" s="89"/>
      <c r="RPU1443" s="89"/>
      <c r="RPV1443" s="89"/>
      <c r="RPW1443" s="89"/>
      <c r="RPX1443" s="89"/>
      <c r="RPY1443" s="89"/>
      <c r="RPZ1443" s="89"/>
      <c r="RQA1443" s="89"/>
      <c r="RQB1443" s="89"/>
      <c r="RQC1443" s="89"/>
      <c r="RQD1443" s="89"/>
      <c r="RQE1443" s="89"/>
      <c r="RQF1443" s="89"/>
      <c r="RQG1443" s="89"/>
      <c r="RQH1443" s="89"/>
      <c r="RQI1443" s="89"/>
      <c r="RQJ1443" s="89"/>
      <c r="RQK1443" s="89"/>
      <c r="RQL1443" s="89"/>
      <c r="RQM1443" s="89"/>
      <c r="RQN1443" s="89"/>
      <c r="RQO1443" s="89"/>
      <c r="RQP1443" s="89"/>
      <c r="RQQ1443" s="89"/>
      <c r="RQR1443" s="89"/>
      <c r="RQS1443" s="89"/>
      <c r="RQT1443" s="89"/>
      <c r="RQU1443" s="89"/>
      <c r="RQV1443" s="89"/>
      <c r="RQW1443" s="89"/>
      <c r="RQX1443" s="89"/>
      <c r="RQY1443" s="89"/>
      <c r="RQZ1443" s="89"/>
      <c r="RRA1443" s="89"/>
      <c r="RRB1443" s="89"/>
      <c r="RRC1443" s="89"/>
      <c r="RRD1443" s="89"/>
      <c r="RRE1443" s="89"/>
      <c r="RRF1443" s="89"/>
      <c r="RRG1443" s="89"/>
      <c r="RRH1443" s="89"/>
      <c r="RRI1443" s="89"/>
      <c r="RRJ1443" s="89"/>
      <c r="RRK1443" s="89"/>
      <c r="RRL1443" s="89"/>
      <c r="RRM1443" s="89"/>
      <c r="RRN1443" s="89"/>
      <c r="RRO1443" s="89"/>
      <c r="RRP1443" s="89"/>
      <c r="RRQ1443" s="89"/>
      <c r="RRR1443" s="89"/>
      <c r="RRS1443" s="89"/>
      <c r="RRT1443" s="89"/>
      <c r="RRU1443" s="89"/>
      <c r="RRV1443" s="89"/>
      <c r="RRW1443" s="89"/>
      <c r="RRX1443" s="89"/>
      <c r="RRY1443" s="89"/>
      <c r="RRZ1443" s="89"/>
      <c r="RSA1443" s="89"/>
      <c r="RSB1443" s="89"/>
      <c r="RSC1443" s="89"/>
      <c r="RSD1443" s="89"/>
      <c r="RSE1443" s="89"/>
      <c r="RSF1443" s="89"/>
      <c r="RSG1443" s="89"/>
      <c r="RSH1443" s="89"/>
      <c r="RSI1443" s="89"/>
      <c r="RSJ1443" s="89"/>
      <c r="RSK1443" s="89"/>
      <c r="RSL1443" s="89"/>
      <c r="RSM1443" s="89"/>
      <c r="RSN1443" s="89"/>
      <c r="RSO1443" s="89"/>
      <c r="RSP1443" s="89"/>
      <c r="RSQ1443" s="89"/>
      <c r="RSR1443" s="89"/>
      <c r="RSS1443" s="89"/>
      <c r="RST1443" s="89"/>
      <c r="RSU1443" s="89"/>
      <c r="RSV1443" s="89"/>
      <c r="RSW1443" s="89"/>
      <c r="RSX1443" s="89"/>
      <c r="RSY1443" s="89"/>
      <c r="RSZ1443" s="89"/>
      <c r="RTA1443" s="89"/>
      <c r="RTB1443" s="89"/>
      <c r="RTC1443" s="89"/>
      <c r="RTD1443" s="89"/>
      <c r="RTE1443" s="89"/>
      <c r="RTF1443" s="89"/>
      <c r="RTG1443" s="89"/>
      <c r="RTH1443" s="89"/>
      <c r="RTI1443" s="89"/>
      <c r="RTJ1443" s="89"/>
      <c r="RTK1443" s="89"/>
      <c r="RTL1443" s="89"/>
      <c r="RTM1443" s="89"/>
      <c r="RTN1443" s="89"/>
      <c r="RTO1443" s="89"/>
      <c r="RTP1443" s="89"/>
      <c r="RTQ1443" s="89"/>
      <c r="RTR1443" s="89"/>
      <c r="RTS1443" s="89"/>
      <c r="RTT1443" s="89"/>
      <c r="RTU1443" s="89"/>
      <c r="RTV1443" s="89"/>
      <c r="RTW1443" s="89"/>
      <c r="RTX1443" s="89"/>
      <c r="RTY1443" s="89"/>
      <c r="RTZ1443" s="89"/>
      <c r="RUA1443" s="89"/>
      <c r="RUB1443" s="89"/>
      <c r="RUC1443" s="89"/>
      <c r="RUD1443" s="89"/>
      <c r="RUE1443" s="89"/>
      <c r="RUF1443" s="89"/>
      <c r="RUG1443" s="89"/>
      <c r="RUH1443" s="89"/>
      <c r="RUI1443" s="89"/>
      <c r="RUJ1443" s="89"/>
      <c r="RUK1443" s="89"/>
      <c r="RUL1443" s="89"/>
      <c r="RUM1443" s="89"/>
      <c r="RUN1443" s="89"/>
      <c r="RUO1443" s="89"/>
      <c r="RUP1443" s="89"/>
      <c r="RUQ1443" s="89"/>
      <c r="RUR1443" s="89"/>
      <c r="RUS1443" s="89"/>
      <c r="RUT1443" s="89"/>
      <c r="RUU1443" s="89"/>
      <c r="RUV1443" s="89"/>
      <c r="RUW1443" s="89"/>
      <c r="RUX1443" s="89"/>
      <c r="RUY1443" s="89"/>
      <c r="RUZ1443" s="89"/>
      <c r="RVA1443" s="89"/>
      <c r="RVB1443" s="89"/>
      <c r="RVC1443" s="89"/>
      <c r="RVD1443" s="89"/>
      <c r="RVE1443" s="89"/>
      <c r="RVF1443" s="89"/>
      <c r="RVG1443" s="89"/>
      <c r="RVH1443" s="89"/>
      <c r="RVI1443" s="89"/>
      <c r="RVJ1443" s="89"/>
      <c r="RVK1443" s="89"/>
      <c r="RVL1443" s="89"/>
      <c r="RVM1443" s="89"/>
      <c r="RVN1443" s="89"/>
      <c r="RVO1443" s="89"/>
      <c r="RVP1443" s="89"/>
      <c r="RVQ1443" s="89"/>
      <c r="RVR1443" s="89"/>
      <c r="RVS1443" s="89"/>
      <c r="RVT1443" s="89"/>
      <c r="RVU1443" s="89"/>
      <c r="RVV1443" s="89"/>
      <c r="RVW1443" s="89"/>
      <c r="RVX1443" s="89"/>
      <c r="RVY1443" s="89"/>
      <c r="RVZ1443" s="89"/>
      <c r="RWA1443" s="89"/>
      <c r="RWB1443" s="89"/>
      <c r="RWC1443" s="89"/>
      <c r="RWD1443" s="89"/>
      <c r="RWE1443" s="89"/>
      <c r="RWF1443" s="89"/>
      <c r="RWG1443" s="89"/>
      <c r="RWH1443" s="89"/>
      <c r="RWI1443" s="89"/>
      <c r="RWJ1443" s="89"/>
      <c r="RWK1443" s="89"/>
      <c r="RWL1443" s="89"/>
      <c r="RWM1443" s="89"/>
      <c r="RWN1443" s="89"/>
      <c r="RWO1443" s="89"/>
      <c r="RWP1443" s="89"/>
      <c r="RWQ1443" s="89"/>
      <c r="RWR1443" s="89"/>
      <c r="RWS1443" s="89"/>
      <c r="RWT1443" s="89"/>
      <c r="RWU1443" s="89"/>
      <c r="RWV1443" s="89"/>
      <c r="RWW1443" s="89"/>
      <c r="RWX1443" s="89"/>
      <c r="RWY1443" s="89"/>
      <c r="RWZ1443" s="89"/>
      <c r="RXA1443" s="89"/>
      <c r="RXB1443" s="89"/>
      <c r="RXC1443" s="89"/>
      <c r="RXD1443" s="89"/>
      <c r="RXE1443" s="89"/>
      <c r="RXF1443" s="89"/>
      <c r="RXG1443" s="89"/>
      <c r="RXH1443" s="89"/>
      <c r="RXI1443" s="89"/>
      <c r="RXJ1443" s="89"/>
      <c r="RXK1443" s="89"/>
      <c r="RXL1443" s="89"/>
      <c r="RXM1443" s="89"/>
      <c r="RXN1443" s="89"/>
      <c r="RXO1443" s="89"/>
      <c r="RXP1443" s="89"/>
      <c r="RXQ1443" s="89"/>
      <c r="RXR1443" s="89"/>
      <c r="RXS1443" s="89"/>
      <c r="RXT1443" s="89"/>
      <c r="RXU1443" s="89"/>
      <c r="RXV1443" s="89"/>
      <c r="RXW1443" s="89"/>
      <c r="RXX1443" s="89"/>
      <c r="RXY1443" s="89"/>
      <c r="RXZ1443" s="89"/>
      <c r="RYA1443" s="89"/>
      <c r="RYB1443" s="89"/>
      <c r="RYC1443" s="89"/>
      <c r="RYD1443" s="89"/>
      <c r="RYE1443" s="89"/>
      <c r="RYF1443" s="89"/>
      <c r="RYG1443" s="89"/>
      <c r="RYH1443" s="89"/>
      <c r="RYI1443" s="89"/>
      <c r="RYJ1443" s="89"/>
      <c r="RYK1443" s="89"/>
      <c r="RYL1443" s="89"/>
      <c r="RYM1443" s="89"/>
      <c r="RYN1443" s="89"/>
      <c r="RYO1443" s="89"/>
      <c r="RYP1443" s="89"/>
      <c r="RYQ1443" s="89"/>
      <c r="RYR1443" s="89"/>
      <c r="RYS1443" s="89"/>
      <c r="RYT1443" s="89"/>
      <c r="RYU1443" s="89"/>
      <c r="RYV1443" s="89"/>
      <c r="RYW1443" s="89"/>
      <c r="RYX1443" s="89"/>
      <c r="RYY1443" s="89"/>
      <c r="RYZ1443" s="89"/>
      <c r="RZA1443" s="89"/>
      <c r="RZB1443" s="89"/>
      <c r="RZC1443" s="89"/>
      <c r="RZD1443" s="89"/>
      <c r="RZE1443" s="89"/>
      <c r="RZF1443" s="89"/>
      <c r="RZG1443" s="89"/>
      <c r="RZH1443" s="89"/>
      <c r="RZI1443" s="89"/>
      <c r="RZJ1443" s="89"/>
      <c r="RZK1443" s="89"/>
      <c r="RZL1443" s="89"/>
      <c r="RZM1443" s="89"/>
      <c r="RZN1443" s="89"/>
      <c r="RZO1443" s="89"/>
      <c r="RZP1443" s="89"/>
      <c r="RZQ1443" s="89"/>
      <c r="RZR1443" s="89"/>
      <c r="RZS1443" s="89"/>
      <c r="RZT1443" s="89"/>
      <c r="RZU1443" s="89"/>
      <c r="RZV1443" s="89"/>
      <c r="RZW1443" s="89"/>
      <c r="RZX1443" s="89"/>
      <c r="RZY1443" s="89"/>
      <c r="RZZ1443" s="89"/>
      <c r="SAA1443" s="89"/>
      <c r="SAB1443" s="89"/>
      <c r="SAC1443" s="89"/>
      <c r="SAD1443" s="89"/>
      <c r="SAE1443" s="89"/>
      <c r="SAF1443" s="89"/>
      <c r="SAG1443" s="89"/>
      <c r="SAH1443" s="89"/>
      <c r="SAI1443" s="89"/>
      <c r="SAJ1443" s="89"/>
      <c r="SAK1443" s="89"/>
      <c r="SAL1443" s="89"/>
      <c r="SAM1443" s="89"/>
      <c r="SAN1443" s="89"/>
      <c r="SAO1443" s="89"/>
      <c r="SAP1443" s="89"/>
      <c r="SAQ1443" s="89"/>
      <c r="SAR1443" s="89"/>
      <c r="SAS1443" s="89"/>
      <c r="SAT1443" s="89"/>
      <c r="SAU1443" s="89"/>
      <c r="SAV1443" s="89"/>
      <c r="SAW1443" s="89"/>
      <c r="SAX1443" s="89"/>
      <c r="SAY1443" s="89"/>
      <c r="SAZ1443" s="89"/>
      <c r="SBA1443" s="89"/>
      <c r="SBB1443" s="89"/>
      <c r="SBC1443" s="89"/>
      <c r="SBD1443" s="89"/>
      <c r="SBE1443" s="89"/>
      <c r="SBF1443" s="89"/>
      <c r="SBG1443" s="89"/>
      <c r="SBH1443" s="89"/>
      <c r="SBI1443" s="89"/>
      <c r="SBJ1443" s="89"/>
      <c r="SBK1443" s="89"/>
      <c r="SBL1443" s="89"/>
      <c r="SBM1443" s="89"/>
      <c r="SBN1443" s="89"/>
      <c r="SBO1443" s="89"/>
      <c r="SBP1443" s="89"/>
      <c r="SBQ1443" s="89"/>
      <c r="SBR1443" s="89"/>
      <c r="SBS1443" s="89"/>
      <c r="SBT1443" s="89"/>
      <c r="SBU1443" s="89"/>
      <c r="SBV1443" s="89"/>
      <c r="SBW1443" s="89"/>
      <c r="SBX1443" s="89"/>
      <c r="SBY1443" s="89"/>
      <c r="SBZ1443" s="89"/>
      <c r="SCA1443" s="89"/>
      <c r="SCB1443" s="89"/>
      <c r="SCC1443" s="89"/>
      <c r="SCD1443" s="89"/>
      <c r="SCE1443" s="89"/>
      <c r="SCF1443" s="89"/>
      <c r="SCG1443" s="89"/>
      <c r="SCH1443" s="89"/>
      <c r="SCI1443" s="89"/>
      <c r="SCJ1443" s="89"/>
      <c r="SCK1443" s="89"/>
      <c r="SCL1443" s="89"/>
      <c r="SCM1443" s="89"/>
      <c r="SCN1443" s="89"/>
      <c r="SCO1443" s="89"/>
      <c r="SCP1443" s="89"/>
      <c r="SCQ1443" s="89"/>
      <c r="SCR1443" s="89"/>
      <c r="SCS1443" s="89"/>
      <c r="SCT1443" s="89"/>
      <c r="SCU1443" s="89"/>
      <c r="SCV1443" s="89"/>
      <c r="SCW1443" s="89"/>
      <c r="SCX1443" s="89"/>
      <c r="SCY1443" s="89"/>
      <c r="SCZ1443" s="89"/>
      <c r="SDA1443" s="89"/>
      <c r="SDB1443" s="89"/>
      <c r="SDC1443" s="89"/>
      <c r="SDD1443" s="89"/>
      <c r="SDE1443" s="89"/>
      <c r="SDF1443" s="89"/>
      <c r="SDG1443" s="89"/>
      <c r="SDH1443" s="89"/>
      <c r="SDI1443" s="89"/>
      <c r="SDJ1443" s="89"/>
      <c r="SDK1443" s="89"/>
      <c r="SDL1443" s="89"/>
      <c r="SDM1443" s="89"/>
      <c r="SDN1443" s="89"/>
      <c r="SDO1443" s="89"/>
      <c r="SDP1443" s="89"/>
      <c r="SDQ1443" s="89"/>
      <c r="SDR1443" s="89"/>
      <c r="SDS1443" s="89"/>
      <c r="SDT1443" s="89"/>
      <c r="SDU1443" s="89"/>
      <c r="SDV1443" s="89"/>
      <c r="SDW1443" s="89"/>
      <c r="SDX1443" s="89"/>
      <c r="SDY1443" s="89"/>
      <c r="SDZ1443" s="89"/>
      <c r="SEA1443" s="89"/>
      <c r="SEB1443" s="89"/>
      <c r="SEC1443" s="89"/>
      <c r="SED1443" s="89"/>
      <c r="SEE1443" s="89"/>
      <c r="SEF1443" s="89"/>
      <c r="SEG1443" s="89"/>
      <c r="SEH1443" s="89"/>
      <c r="SEI1443" s="89"/>
      <c r="SEJ1443" s="89"/>
      <c r="SEK1443" s="89"/>
      <c r="SEL1443" s="89"/>
      <c r="SEM1443" s="89"/>
      <c r="SEN1443" s="89"/>
      <c r="SEO1443" s="89"/>
      <c r="SEP1443" s="89"/>
      <c r="SEQ1443" s="89"/>
      <c r="SER1443" s="89"/>
      <c r="SES1443" s="89"/>
      <c r="SET1443" s="89"/>
      <c r="SEU1443" s="89"/>
      <c r="SEV1443" s="89"/>
      <c r="SEW1443" s="89"/>
      <c r="SEX1443" s="89"/>
      <c r="SEY1443" s="89"/>
      <c r="SEZ1443" s="89"/>
      <c r="SFA1443" s="89"/>
      <c r="SFB1443" s="89"/>
      <c r="SFC1443" s="89"/>
      <c r="SFD1443" s="89"/>
      <c r="SFE1443" s="89"/>
      <c r="SFF1443" s="89"/>
      <c r="SFG1443" s="89"/>
      <c r="SFH1443" s="89"/>
      <c r="SFI1443" s="89"/>
      <c r="SFJ1443" s="89"/>
      <c r="SFK1443" s="89"/>
      <c r="SFL1443" s="89"/>
      <c r="SFM1443" s="89"/>
      <c r="SFN1443" s="89"/>
      <c r="SFO1443" s="89"/>
      <c r="SFP1443" s="89"/>
      <c r="SFQ1443" s="89"/>
      <c r="SFR1443" s="89"/>
      <c r="SFS1443" s="89"/>
      <c r="SFT1443" s="89"/>
      <c r="SFU1443" s="89"/>
      <c r="SFV1443" s="89"/>
      <c r="SFW1443" s="89"/>
      <c r="SFX1443" s="89"/>
      <c r="SFY1443" s="89"/>
      <c r="SFZ1443" s="89"/>
      <c r="SGA1443" s="89"/>
      <c r="SGB1443" s="89"/>
      <c r="SGC1443" s="89"/>
      <c r="SGD1443" s="89"/>
      <c r="SGE1443" s="89"/>
      <c r="SGF1443" s="89"/>
      <c r="SGG1443" s="89"/>
      <c r="SGH1443" s="89"/>
      <c r="SGI1443" s="89"/>
      <c r="SGJ1443" s="89"/>
      <c r="SGK1443" s="89"/>
      <c r="SGL1443" s="89"/>
      <c r="SGM1443" s="89"/>
      <c r="SGN1443" s="89"/>
      <c r="SGO1443" s="89"/>
      <c r="SGP1443" s="89"/>
      <c r="SGQ1443" s="89"/>
      <c r="SGR1443" s="89"/>
      <c r="SGS1443" s="89"/>
      <c r="SGT1443" s="89"/>
      <c r="SGU1443" s="89"/>
      <c r="SGV1443" s="89"/>
      <c r="SGW1443" s="89"/>
      <c r="SGX1443" s="89"/>
      <c r="SGY1443" s="89"/>
      <c r="SGZ1443" s="89"/>
      <c r="SHA1443" s="89"/>
      <c r="SHB1443" s="89"/>
      <c r="SHC1443" s="89"/>
      <c r="SHD1443" s="89"/>
      <c r="SHE1443" s="89"/>
      <c r="SHF1443" s="89"/>
      <c r="SHG1443" s="89"/>
      <c r="SHH1443" s="89"/>
      <c r="SHI1443" s="89"/>
      <c r="SHJ1443" s="89"/>
      <c r="SHK1443" s="89"/>
      <c r="SHL1443" s="89"/>
      <c r="SHM1443" s="89"/>
      <c r="SHN1443" s="89"/>
      <c r="SHO1443" s="89"/>
      <c r="SHP1443" s="89"/>
      <c r="SHQ1443" s="89"/>
      <c r="SHR1443" s="89"/>
      <c r="SHS1443" s="89"/>
      <c r="SHT1443" s="89"/>
      <c r="SHU1443" s="89"/>
      <c r="SHV1443" s="89"/>
      <c r="SHW1443" s="89"/>
      <c r="SHX1443" s="89"/>
      <c r="SHY1443" s="89"/>
      <c r="SHZ1443" s="89"/>
      <c r="SIA1443" s="89"/>
      <c r="SIB1443" s="89"/>
      <c r="SIC1443" s="89"/>
      <c r="SID1443" s="89"/>
      <c r="SIE1443" s="89"/>
      <c r="SIF1443" s="89"/>
      <c r="SIG1443" s="89"/>
      <c r="SIH1443" s="89"/>
      <c r="SII1443" s="89"/>
      <c r="SIJ1443" s="89"/>
      <c r="SIK1443" s="89"/>
      <c r="SIL1443" s="89"/>
      <c r="SIM1443" s="89"/>
      <c r="SIN1443" s="89"/>
      <c r="SIO1443" s="89"/>
      <c r="SIP1443" s="89"/>
      <c r="SIQ1443" s="89"/>
      <c r="SIR1443" s="89"/>
      <c r="SIS1443" s="89"/>
      <c r="SIT1443" s="89"/>
      <c r="SIU1443" s="89"/>
      <c r="SIV1443" s="89"/>
      <c r="SIW1443" s="89"/>
      <c r="SIX1443" s="89"/>
      <c r="SIY1443" s="89"/>
      <c r="SIZ1443" s="89"/>
      <c r="SJA1443" s="89"/>
      <c r="SJB1443" s="89"/>
      <c r="SJC1443" s="89"/>
      <c r="SJD1443" s="89"/>
      <c r="SJE1443" s="89"/>
      <c r="SJF1443" s="89"/>
      <c r="SJG1443" s="89"/>
      <c r="SJH1443" s="89"/>
      <c r="SJI1443" s="89"/>
      <c r="SJJ1443" s="89"/>
      <c r="SJK1443" s="89"/>
      <c r="SJL1443" s="89"/>
      <c r="SJM1443" s="89"/>
      <c r="SJN1443" s="89"/>
      <c r="SJO1443" s="89"/>
      <c r="SJP1443" s="89"/>
      <c r="SJQ1443" s="89"/>
      <c r="SJR1443" s="89"/>
      <c r="SJS1443" s="89"/>
      <c r="SJT1443" s="89"/>
      <c r="SJU1443" s="89"/>
      <c r="SJV1443" s="89"/>
      <c r="SJW1443" s="89"/>
      <c r="SJX1443" s="89"/>
      <c r="SJY1443" s="89"/>
      <c r="SJZ1443" s="89"/>
      <c r="SKA1443" s="89"/>
      <c r="SKB1443" s="89"/>
      <c r="SKC1443" s="89"/>
      <c r="SKD1443" s="89"/>
      <c r="SKE1443" s="89"/>
      <c r="SKF1443" s="89"/>
      <c r="SKG1443" s="89"/>
      <c r="SKH1443" s="89"/>
      <c r="SKI1443" s="89"/>
      <c r="SKJ1443" s="89"/>
      <c r="SKK1443" s="89"/>
      <c r="SKL1443" s="89"/>
      <c r="SKM1443" s="89"/>
      <c r="SKN1443" s="89"/>
      <c r="SKO1443" s="89"/>
      <c r="SKP1443" s="89"/>
      <c r="SKQ1443" s="89"/>
      <c r="SKR1443" s="89"/>
      <c r="SKS1443" s="89"/>
      <c r="SKT1443" s="89"/>
      <c r="SKU1443" s="89"/>
      <c r="SKV1443" s="89"/>
      <c r="SKW1443" s="89"/>
      <c r="SKX1443" s="89"/>
      <c r="SKY1443" s="89"/>
      <c r="SKZ1443" s="89"/>
      <c r="SLA1443" s="89"/>
      <c r="SLB1443" s="89"/>
      <c r="SLC1443" s="89"/>
      <c r="SLD1443" s="89"/>
      <c r="SLE1443" s="89"/>
      <c r="SLF1443" s="89"/>
      <c r="SLG1443" s="89"/>
      <c r="SLH1443" s="89"/>
      <c r="SLI1443" s="89"/>
      <c r="SLJ1443" s="89"/>
      <c r="SLK1443" s="89"/>
      <c r="SLL1443" s="89"/>
      <c r="SLM1443" s="89"/>
      <c r="SLN1443" s="89"/>
      <c r="SLO1443" s="89"/>
      <c r="SLP1443" s="89"/>
      <c r="SLQ1443" s="89"/>
      <c r="SLR1443" s="89"/>
      <c r="SLS1443" s="89"/>
      <c r="SLT1443" s="89"/>
      <c r="SLU1443" s="89"/>
      <c r="SLV1443" s="89"/>
      <c r="SLW1443" s="89"/>
      <c r="SLX1443" s="89"/>
      <c r="SLY1443" s="89"/>
      <c r="SLZ1443" s="89"/>
      <c r="SMA1443" s="89"/>
      <c r="SMB1443" s="89"/>
      <c r="SMC1443" s="89"/>
      <c r="SMD1443" s="89"/>
      <c r="SME1443" s="89"/>
      <c r="SMF1443" s="89"/>
      <c r="SMG1443" s="89"/>
      <c r="SMH1443" s="89"/>
      <c r="SMI1443" s="89"/>
      <c r="SMJ1443" s="89"/>
      <c r="SMK1443" s="89"/>
      <c r="SML1443" s="89"/>
      <c r="SMM1443" s="89"/>
      <c r="SMN1443" s="89"/>
      <c r="SMO1443" s="89"/>
      <c r="SMP1443" s="89"/>
      <c r="SMQ1443" s="89"/>
      <c r="SMR1443" s="89"/>
      <c r="SMS1443" s="89"/>
      <c r="SMT1443" s="89"/>
      <c r="SMU1443" s="89"/>
      <c r="SMV1443" s="89"/>
      <c r="SMW1443" s="89"/>
      <c r="SMX1443" s="89"/>
      <c r="SMY1443" s="89"/>
      <c r="SMZ1443" s="89"/>
      <c r="SNA1443" s="89"/>
      <c r="SNB1443" s="89"/>
      <c r="SNC1443" s="89"/>
      <c r="SND1443" s="89"/>
      <c r="SNE1443" s="89"/>
      <c r="SNF1443" s="89"/>
      <c r="SNG1443" s="89"/>
      <c r="SNH1443" s="89"/>
      <c r="SNI1443" s="89"/>
      <c r="SNJ1443" s="89"/>
      <c r="SNK1443" s="89"/>
      <c r="SNL1443" s="89"/>
      <c r="SNM1443" s="89"/>
      <c r="SNN1443" s="89"/>
      <c r="SNO1443" s="89"/>
      <c r="SNP1443" s="89"/>
      <c r="SNQ1443" s="89"/>
      <c r="SNR1443" s="89"/>
      <c r="SNS1443" s="89"/>
      <c r="SNT1443" s="89"/>
      <c r="SNU1443" s="89"/>
      <c r="SNV1443" s="89"/>
      <c r="SNW1443" s="89"/>
      <c r="SNX1443" s="89"/>
      <c r="SNY1443" s="89"/>
      <c r="SNZ1443" s="89"/>
      <c r="SOA1443" s="89"/>
      <c r="SOB1443" s="89"/>
      <c r="SOC1443" s="89"/>
      <c r="SOD1443" s="89"/>
      <c r="SOE1443" s="89"/>
      <c r="SOF1443" s="89"/>
      <c r="SOG1443" s="89"/>
      <c r="SOH1443" s="89"/>
      <c r="SOI1443" s="89"/>
      <c r="SOJ1443" s="89"/>
      <c r="SOK1443" s="89"/>
      <c r="SOL1443" s="89"/>
      <c r="SOM1443" s="89"/>
      <c r="SON1443" s="89"/>
      <c r="SOO1443" s="89"/>
      <c r="SOP1443" s="89"/>
      <c r="SOQ1443" s="89"/>
      <c r="SOR1443" s="89"/>
      <c r="SOS1443" s="89"/>
      <c r="SOT1443" s="89"/>
      <c r="SOU1443" s="89"/>
      <c r="SOV1443" s="89"/>
      <c r="SOW1443" s="89"/>
      <c r="SOX1443" s="89"/>
      <c r="SOY1443" s="89"/>
      <c r="SOZ1443" s="89"/>
      <c r="SPA1443" s="89"/>
      <c r="SPB1443" s="89"/>
      <c r="SPC1443" s="89"/>
      <c r="SPD1443" s="89"/>
      <c r="SPE1443" s="89"/>
      <c r="SPF1443" s="89"/>
      <c r="SPG1443" s="89"/>
      <c r="SPH1443" s="89"/>
      <c r="SPI1443" s="89"/>
      <c r="SPJ1443" s="89"/>
      <c r="SPK1443" s="89"/>
      <c r="SPL1443" s="89"/>
      <c r="SPM1443" s="89"/>
      <c r="SPN1443" s="89"/>
      <c r="SPO1443" s="89"/>
      <c r="SPP1443" s="89"/>
      <c r="SPQ1443" s="89"/>
      <c r="SPR1443" s="89"/>
      <c r="SPS1443" s="89"/>
      <c r="SPT1443" s="89"/>
      <c r="SPU1443" s="89"/>
      <c r="SPV1443" s="89"/>
      <c r="SPW1443" s="89"/>
      <c r="SPX1443" s="89"/>
      <c r="SPY1443" s="89"/>
      <c r="SPZ1443" s="89"/>
      <c r="SQA1443" s="89"/>
      <c r="SQB1443" s="89"/>
      <c r="SQC1443" s="89"/>
      <c r="SQD1443" s="89"/>
      <c r="SQE1443" s="89"/>
      <c r="SQF1443" s="89"/>
      <c r="SQG1443" s="89"/>
      <c r="SQH1443" s="89"/>
      <c r="SQI1443" s="89"/>
      <c r="SQJ1443" s="89"/>
      <c r="SQK1443" s="89"/>
      <c r="SQL1443" s="89"/>
      <c r="SQM1443" s="89"/>
      <c r="SQN1443" s="89"/>
      <c r="SQO1443" s="89"/>
      <c r="SQP1443" s="89"/>
      <c r="SQQ1443" s="89"/>
      <c r="SQR1443" s="89"/>
      <c r="SQS1443" s="89"/>
      <c r="SQT1443" s="89"/>
      <c r="SQU1443" s="89"/>
      <c r="SQV1443" s="89"/>
      <c r="SQW1443" s="89"/>
      <c r="SQX1443" s="89"/>
      <c r="SQY1443" s="89"/>
      <c r="SQZ1443" s="89"/>
      <c r="SRA1443" s="89"/>
      <c r="SRB1443" s="89"/>
      <c r="SRC1443" s="89"/>
      <c r="SRD1443" s="89"/>
      <c r="SRE1443" s="89"/>
      <c r="SRF1443" s="89"/>
      <c r="SRG1443" s="89"/>
      <c r="SRH1443" s="89"/>
      <c r="SRI1443" s="89"/>
      <c r="SRJ1443" s="89"/>
      <c r="SRK1443" s="89"/>
      <c r="SRL1443" s="89"/>
      <c r="SRM1443" s="89"/>
      <c r="SRN1443" s="89"/>
      <c r="SRO1443" s="89"/>
      <c r="SRP1443" s="89"/>
      <c r="SRQ1443" s="89"/>
      <c r="SRR1443" s="89"/>
      <c r="SRS1443" s="89"/>
      <c r="SRT1443" s="89"/>
      <c r="SRU1443" s="89"/>
      <c r="SRV1443" s="89"/>
      <c r="SRW1443" s="89"/>
      <c r="SRX1443" s="89"/>
      <c r="SRY1443" s="89"/>
      <c r="SRZ1443" s="89"/>
      <c r="SSA1443" s="89"/>
      <c r="SSB1443" s="89"/>
      <c r="SSC1443" s="89"/>
      <c r="SSD1443" s="89"/>
      <c r="SSE1443" s="89"/>
      <c r="SSF1443" s="89"/>
      <c r="SSG1443" s="89"/>
      <c r="SSH1443" s="89"/>
      <c r="SSI1443" s="89"/>
      <c r="SSJ1443" s="89"/>
      <c r="SSK1443" s="89"/>
      <c r="SSL1443" s="89"/>
      <c r="SSM1443" s="89"/>
      <c r="SSN1443" s="89"/>
      <c r="SSO1443" s="89"/>
      <c r="SSP1443" s="89"/>
      <c r="SSQ1443" s="89"/>
      <c r="SSR1443" s="89"/>
      <c r="SSS1443" s="89"/>
      <c r="SST1443" s="89"/>
      <c r="SSU1443" s="89"/>
      <c r="SSV1443" s="89"/>
      <c r="SSW1443" s="89"/>
      <c r="SSX1443" s="89"/>
      <c r="SSY1443" s="89"/>
      <c r="SSZ1443" s="89"/>
      <c r="STA1443" s="89"/>
      <c r="STB1443" s="89"/>
      <c r="STC1443" s="89"/>
      <c r="STD1443" s="89"/>
      <c r="STE1443" s="89"/>
      <c r="STF1443" s="89"/>
      <c r="STG1443" s="89"/>
      <c r="STH1443" s="89"/>
      <c r="STI1443" s="89"/>
      <c r="STJ1443" s="89"/>
      <c r="STK1443" s="89"/>
      <c r="STL1443" s="89"/>
      <c r="STM1443" s="89"/>
      <c r="STN1443" s="89"/>
      <c r="STO1443" s="89"/>
      <c r="STP1443" s="89"/>
      <c r="STQ1443" s="89"/>
      <c r="STR1443" s="89"/>
      <c r="STS1443" s="89"/>
      <c r="STT1443" s="89"/>
      <c r="STU1443" s="89"/>
      <c r="STV1443" s="89"/>
      <c r="STW1443" s="89"/>
      <c r="STX1443" s="89"/>
      <c r="STY1443" s="89"/>
      <c r="STZ1443" s="89"/>
      <c r="SUA1443" s="89"/>
      <c r="SUB1443" s="89"/>
      <c r="SUC1443" s="89"/>
      <c r="SUD1443" s="89"/>
      <c r="SUE1443" s="89"/>
      <c r="SUF1443" s="89"/>
      <c r="SUG1443" s="89"/>
      <c r="SUH1443" s="89"/>
      <c r="SUI1443" s="89"/>
      <c r="SUJ1443" s="89"/>
      <c r="SUK1443" s="89"/>
      <c r="SUL1443" s="89"/>
      <c r="SUM1443" s="89"/>
      <c r="SUN1443" s="89"/>
      <c r="SUO1443" s="89"/>
      <c r="SUP1443" s="89"/>
      <c r="SUQ1443" s="89"/>
      <c r="SUR1443" s="89"/>
      <c r="SUS1443" s="89"/>
      <c r="SUT1443" s="89"/>
      <c r="SUU1443" s="89"/>
      <c r="SUV1443" s="89"/>
      <c r="SUW1443" s="89"/>
      <c r="SUX1443" s="89"/>
      <c r="SUY1443" s="89"/>
      <c r="SUZ1443" s="89"/>
      <c r="SVA1443" s="89"/>
      <c r="SVB1443" s="89"/>
      <c r="SVC1443" s="89"/>
      <c r="SVD1443" s="89"/>
      <c r="SVE1443" s="89"/>
      <c r="SVF1443" s="89"/>
      <c r="SVG1443" s="89"/>
      <c r="SVH1443" s="89"/>
      <c r="SVI1443" s="89"/>
      <c r="SVJ1443" s="89"/>
      <c r="SVK1443" s="89"/>
      <c r="SVL1443" s="89"/>
      <c r="SVM1443" s="89"/>
      <c r="SVN1443" s="89"/>
      <c r="SVO1443" s="89"/>
      <c r="SVP1443" s="89"/>
      <c r="SVQ1443" s="89"/>
      <c r="SVR1443" s="89"/>
      <c r="SVS1443" s="89"/>
      <c r="SVT1443" s="89"/>
      <c r="SVU1443" s="89"/>
      <c r="SVV1443" s="89"/>
      <c r="SVW1443" s="89"/>
      <c r="SVX1443" s="89"/>
      <c r="SVY1443" s="89"/>
      <c r="SVZ1443" s="89"/>
      <c r="SWA1443" s="89"/>
      <c r="SWB1443" s="89"/>
      <c r="SWC1443" s="89"/>
      <c r="SWD1443" s="89"/>
      <c r="SWE1443" s="89"/>
      <c r="SWF1443" s="89"/>
      <c r="SWG1443" s="89"/>
      <c r="SWH1443" s="89"/>
      <c r="SWI1443" s="89"/>
      <c r="SWJ1443" s="89"/>
      <c r="SWK1443" s="89"/>
      <c r="SWL1443" s="89"/>
      <c r="SWM1443" s="89"/>
      <c r="SWN1443" s="89"/>
      <c r="SWO1443" s="89"/>
      <c r="SWP1443" s="89"/>
      <c r="SWQ1443" s="89"/>
      <c r="SWR1443" s="89"/>
      <c r="SWS1443" s="89"/>
      <c r="SWT1443" s="89"/>
      <c r="SWU1443" s="89"/>
      <c r="SWV1443" s="89"/>
      <c r="SWW1443" s="89"/>
      <c r="SWX1443" s="89"/>
      <c r="SWY1443" s="89"/>
      <c r="SWZ1443" s="89"/>
      <c r="SXA1443" s="89"/>
      <c r="SXB1443" s="89"/>
      <c r="SXC1443" s="89"/>
      <c r="SXD1443" s="89"/>
      <c r="SXE1443" s="89"/>
      <c r="SXF1443" s="89"/>
      <c r="SXG1443" s="89"/>
      <c r="SXH1443" s="89"/>
      <c r="SXI1443" s="89"/>
      <c r="SXJ1443" s="89"/>
      <c r="SXK1443" s="89"/>
      <c r="SXL1443" s="89"/>
      <c r="SXM1443" s="89"/>
      <c r="SXN1443" s="89"/>
      <c r="SXO1443" s="89"/>
      <c r="SXP1443" s="89"/>
      <c r="SXQ1443" s="89"/>
      <c r="SXR1443" s="89"/>
      <c r="SXS1443" s="89"/>
      <c r="SXT1443" s="89"/>
      <c r="SXU1443" s="89"/>
      <c r="SXV1443" s="89"/>
      <c r="SXW1443" s="89"/>
      <c r="SXX1443" s="89"/>
      <c r="SXY1443" s="89"/>
      <c r="SXZ1443" s="89"/>
      <c r="SYA1443" s="89"/>
      <c r="SYB1443" s="89"/>
      <c r="SYC1443" s="89"/>
      <c r="SYD1443" s="89"/>
      <c r="SYE1443" s="89"/>
      <c r="SYF1443" s="89"/>
      <c r="SYG1443" s="89"/>
      <c r="SYH1443" s="89"/>
      <c r="SYI1443" s="89"/>
      <c r="SYJ1443" s="89"/>
      <c r="SYK1443" s="89"/>
      <c r="SYL1443" s="89"/>
      <c r="SYM1443" s="89"/>
      <c r="SYN1443" s="89"/>
      <c r="SYO1443" s="89"/>
      <c r="SYP1443" s="89"/>
      <c r="SYQ1443" s="89"/>
      <c r="SYR1443" s="89"/>
      <c r="SYS1443" s="89"/>
      <c r="SYT1443" s="89"/>
      <c r="SYU1443" s="89"/>
      <c r="SYV1443" s="89"/>
      <c r="SYW1443" s="89"/>
      <c r="SYX1443" s="89"/>
      <c r="SYY1443" s="89"/>
      <c r="SYZ1443" s="89"/>
      <c r="SZA1443" s="89"/>
      <c r="SZB1443" s="89"/>
      <c r="SZC1443" s="89"/>
      <c r="SZD1443" s="89"/>
      <c r="SZE1443" s="89"/>
      <c r="SZF1443" s="89"/>
      <c r="SZG1443" s="89"/>
      <c r="SZH1443" s="89"/>
      <c r="SZI1443" s="89"/>
      <c r="SZJ1443" s="89"/>
      <c r="SZK1443" s="89"/>
      <c r="SZL1443" s="89"/>
      <c r="SZM1443" s="89"/>
      <c r="SZN1443" s="89"/>
      <c r="SZO1443" s="89"/>
      <c r="SZP1443" s="89"/>
      <c r="SZQ1443" s="89"/>
      <c r="SZR1443" s="89"/>
      <c r="SZS1443" s="89"/>
      <c r="SZT1443" s="89"/>
      <c r="SZU1443" s="89"/>
      <c r="SZV1443" s="89"/>
      <c r="SZW1443" s="89"/>
      <c r="SZX1443" s="89"/>
      <c r="SZY1443" s="89"/>
      <c r="SZZ1443" s="89"/>
      <c r="TAA1443" s="89"/>
      <c r="TAB1443" s="89"/>
      <c r="TAC1443" s="89"/>
      <c r="TAD1443" s="89"/>
      <c r="TAE1443" s="89"/>
      <c r="TAF1443" s="89"/>
      <c r="TAG1443" s="89"/>
      <c r="TAH1443" s="89"/>
      <c r="TAI1443" s="89"/>
      <c r="TAJ1443" s="89"/>
      <c r="TAK1443" s="89"/>
      <c r="TAL1443" s="89"/>
      <c r="TAM1443" s="89"/>
      <c r="TAN1443" s="89"/>
      <c r="TAO1443" s="89"/>
      <c r="TAP1443" s="89"/>
      <c r="TAQ1443" s="89"/>
      <c r="TAR1443" s="89"/>
      <c r="TAS1443" s="89"/>
      <c r="TAT1443" s="89"/>
      <c r="TAU1443" s="89"/>
      <c r="TAV1443" s="89"/>
      <c r="TAW1443" s="89"/>
      <c r="TAX1443" s="89"/>
      <c r="TAY1443" s="89"/>
      <c r="TAZ1443" s="89"/>
      <c r="TBA1443" s="89"/>
      <c r="TBB1443" s="89"/>
      <c r="TBC1443" s="89"/>
      <c r="TBD1443" s="89"/>
      <c r="TBE1443" s="89"/>
      <c r="TBF1443" s="89"/>
      <c r="TBG1443" s="89"/>
      <c r="TBH1443" s="89"/>
      <c r="TBI1443" s="89"/>
      <c r="TBJ1443" s="89"/>
      <c r="TBK1443" s="89"/>
      <c r="TBL1443" s="89"/>
      <c r="TBM1443" s="89"/>
      <c r="TBN1443" s="89"/>
      <c r="TBO1443" s="89"/>
      <c r="TBP1443" s="89"/>
      <c r="TBQ1443" s="89"/>
      <c r="TBR1443" s="89"/>
      <c r="TBS1443" s="89"/>
      <c r="TBT1443" s="89"/>
      <c r="TBU1443" s="89"/>
      <c r="TBV1443" s="89"/>
      <c r="TBW1443" s="89"/>
      <c r="TBX1443" s="89"/>
      <c r="TBY1443" s="89"/>
      <c r="TBZ1443" s="89"/>
      <c r="TCA1443" s="89"/>
      <c r="TCB1443" s="89"/>
      <c r="TCC1443" s="89"/>
      <c r="TCD1443" s="89"/>
      <c r="TCE1443" s="89"/>
      <c r="TCF1443" s="89"/>
      <c r="TCG1443" s="89"/>
      <c r="TCH1443" s="89"/>
      <c r="TCI1443" s="89"/>
      <c r="TCJ1443" s="89"/>
      <c r="TCK1443" s="89"/>
      <c r="TCL1443" s="89"/>
      <c r="TCM1443" s="89"/>
      <c r="TCN1443" s="89"/>
      <c r="TCO1443" s="89"/>
      <c r="TCP1443" s="89"/>
      <c r="TCQ1443" s="89"/>
      <c r="TCR1443" s="89"/>
      <c r="TCS1443" s="89"/>
      <c r="TCT1443" s="89"/>
      <c r="TCU1443" s="89"/>
      <c r="TCV1443" s="89"/>
      <c r="TCW1443" s="89"/>
      <c r="TCX1443" s="89"/>
      <c r="TCY1443" s="89"/>
      <c r="TCZ1443" s="89"/>
      <c r="TDA1443" s="89"/>
      <c r="TDB1443" s="89"/>
      <c r="TDC1443" s="89"/>
      <c r="TDD1443" s="89"/>
      <c r="TDE1443" s="89"/>
      <c r="TDF1443" s="89"/>
      <c r="TDG1443" s="89"/>
      <c r="TDH1443" s="89"/>
      <c r="TDI1443" s="89"/>
      <c r="TDJ1443" s="89"/>
      <c r="TDK1443" s="89"/>
      <c r="TDL1443" s="89"/>
      <c r="TDM1443" s="89"/>
      <c r="TDN1443" s="89"/>
      <c r="TDO1443" s="89"/>
      <c r="TDP1443" s="89"/>
      <c r="TDQ1443" s="89"/>
      <c r="TDR1443" s="89"/>
      <c r="TDS1443" s="89"/>
      <c r="TDT1443" s="89"/>
      <c r="TDU1443" s="89"/>
      <c r="TDV1443" s="89"/>
      <c r="TDW1443" s="89"/>
      <c r="TDX1443" s="89"/>
      <c r="TDY1443" s="89"/>
      <c r="TDZ1443" s="89"/>
      <c r="TEA1443" s="89"/>
      <c r="TEB1443" s="89"/>
      <c r="TEC1443" s="89"/>
      <c r="TED1443" s="89"/>
      <c r="TEE1443" s="89"/>
      <c r="TEF1443" s="89"/>
      <c r="TEG1443" s="89"/>
      <c r="TEH1443" s="89"/>
      <c r="TEI1443" s="89"/>
      <c r="TEJ1443" s="89"/>
      <c r="TEK1443" s="89"/>
      <c r="TEL1443" s="89"/>
      <c r="TEM1443" s="89"/>
      <c r="TEN1443" s="89"/>
      <c r="TEO1443" s="89"/>
      <c r="TEP1443" s="89"/>
      <c r="TEQ1443" s="89"/>
      <c r="TER1443" s="89"/>
      <c r="TES1443" s="89"/>
      <c r="TET1443" s="89"/>
      <c r="TEU1443" s="89"/>
      <c r="TEV1443" s="89"/>
      <c r="TEW1443" s="89"/>
      <c r="TEX1443" s="89"/>
      <c r="TEY1443" s="89"/>
      <c r="TEZ1443" s="89"/>
      <c r="TFA1443" s="89"/>
      <c r="TFB1443" s="89"/>
      <c r="TFC1443" s="89"/>
      <c r="TFD1443" s="89"/>
      <c r="TFE1443" s="89"/>
      <c r="TFF1443" s="89"/>
      <c r="TFG1443" s="89"/>
      <c r="TFH1443" s="89"/>
      <c r="TFI1443" s="89"/>
      <c r="TFJ1443" s="89"/>
      <c r="TFK1443" s="89"/>
      <c r="TFL1443" s="89"/>
      <c r="TFM1443" s="89"/>
      <c r="TFN1443" s="89"/>
      <c r="TFO1443" s="89"/>
      <c r="TFP1443" s="89"/>
      <c r="TFQ1443" s="89"/>
      <c r="TFR1443" s="89"/>
      <c r="TFS1443" s="89"/>
      <c r="TFT1443" s="89"/>
      <c r="TFU1443" s="89"/>
      <c r="TFV1443" s="89"/>
      <c r="TFW1443" s="89"/>
      <c r="TFX1443" s="89"/>
      <c r="TFY1443" s="89"/>
      <c r="TFZ1443" s="89"/>
      <c r="TGA1443" s="89"/>
      <c r="TGB1443" s="89"/>
      <c r="TGC1443" s="89"/>
      <c r="TGD1443" s="89"/>
      <c r="TGE1443" s="89"/>
      <c r="TGF1443" s="89"/>
      <c r="TGG1443" s="89"/>
      <c r="TGH1443" s="89"/>
      <c r="TGI1443" s="89"/>
      <c r="TGJ1443" s="89"/>
      <c r="TGK1443" s="89"/>
      <c r="TGL1443" s="89"/>
      <c r="TGM1443" s="89"/>
      <c r="TGN1443" s="89"/>
      <c r="TGO1443" s="89"/>
      <c r="TGP1443" s="89"/>
      <c r="TGQ1443" s="89"/>
      <c r="TGR1443" s="89"/>
      <c r="TGS1443" s="89"/>
      <c r="TGT1443" s="89"/>
      <c r="TGU1443" s="89"/>
      <c r="TGV1443" s="89"/>
      <c r="TGW1443" s="89"/>
      <c r="TGX1443" s="89"/>
      <c r="TGY1443" s="89"/>
      <c r="TGZ1443" s="89"/>
      <c r="THA1443" s="89"/>
      <c r="THB1443" s="89"/>
      <c r="THC1443" s="89"/>
      <c r="THD1443" s="89"/>
      <c r="THE1443" s="89"/>
      <c r="THF1443" s="89"/>
      <c r="THG1443" s="89"/>
      <c r="THH1443" s="89"/>
      <c r="THI1443" s="89"/>
      <c r="THJ1443" s="89"/>
      <c r="THK1443" s="89"/>
      <c r="THL1443" s="89"/>
      <c r="THM1443" s="89"/>
      <c r="THN1443" s="89"/>
      <c r="THO1443" s="89"/>
      <c r="THP1443" s="89"/>
      <c r="THQ1443" s="89"/>
      <c r="THR1443" s="89"/>
      <c r="THS1443" s="89"/>
      <c r="THT1443" s="89"/>
      <c r="THU1443" s="89"/>
      <c r="THV1443" s="89"/>
      <c r="THW1443" s="89"/>
      <c r="THX1443" s="89"/>
      <c r="THY1443" s="89"/>
      <c r="THZ1443" s="89"/>
      <c r="TIA1443" s="89"/>
      <c r="TIB1443" s="89"/>
      <c r="TIC1443" s="89"/>
      <c r="TID1443" s="89"/>
      <c r="TIE1443" s="89"/>
      <c r="TIF1443" s="89"/>
      <c r="TIG1443" s="89"/>
      <c r="TIH1443" s="89"/>
      <c r="TII1443" s="89"/>
      <c r="TIJ1443" s="89"/>
      <c r="TIK1443" s="89"/>
      <c r="TIL1443" s="89"/>
      <c r="TIM1443" s="89"/>
      <c r="TIN1443" s="89"/>
      <c r="TIO1443" s="89"/>
      <c r="TIP1443" s="89"/>
      <c r="TIQ1443" s="89"/>
      <c r="TIR1443" s="89"/>
      <c r="TIS1443" s="89"/>
      <c r="TIT1443" s="89"/>
      <c r="TIU1443" s="89"/>
      <c r="TIV1443" s="89"/>
      <c r="TIW1443" s="89"/>
      <c r="TIX1443" s="89"/>
      <c r="TIY1443" s="89"/>
      <c r="TIZ1443" s="89"/>
      <c r="TJA1443" s="89"/>
      <c r="TJB1443" s="89"/>
      <c r="TJC1443" s="89"/>
      <c r="TJD1443" s="89"/>
      <c r="TJE1443" s="89"/>
      <c r="TJF1443" s="89"/>
      <c r="TJG1443" s="89"/>
      <c r="TJH1443" s="89"/>
      <c r="TJI1443" s="89"/>
      <c r="TJJ1443" s="89"/>
      <c r="TJK1443" s="89"/>
      <c r="TJL1443" s="89"/>
      <c r="TJM1443" s="89"/>
      <c r="TJN1443" s="89"/>
      <c r="TJO1443" s="89"/>
      <c r="TJP1443" s="89"/>
      <c r="TJQ1443" s="89"/>
      <c r="TJR1443" s="89"/>
      <c r="TJS1443" s="89"/>
      <c r="TJT1443" s="89"/>
      <c r="TJU1443" s="89"/>
      <c r="TJV1443" s="89"/>
      <c r="TJW1443" s="89"/>
      <c r="TJX1443" s="89"/>
      <c r="TJY1443" s="89"/>
      <c r="TJZ1443" s="89"/>
      <c r="TKA1443" s="89"/>
      <c r="TKB1443" s="89"/>
      <c r="TKC1443" s="89"/>
      <c r="TKD1443" s="89"/>
      <c r="TKE1443" s="89"/>
      <c r="TKF1443" s="89"/>
      <c r="TKG1443" s="89"/>
      <c r="TKH1443" s="89"/>
      <c r="TKI1443" s="89"/>
      <c r="TKJ1443" s="89"/>
      <c r="TKK1443" s="89"/>
      <c r="TKL1443" s="89"/>
      <c r="TKM1443" s="89"/>
      <c r="TKN1443" s="89"/>
      <c r="TKO1443" s="89"/>
      <c r="TKP1443" s="89"/>
      <c r="TKQ1443" s="89"/>
      <c r="TKR1443" s="89"/>
      <c r="TKS1443" s="89"/>
      <c r="TKT1443" s="89"/>
      <c r="TKU1443" s="89"/>
      <c r="TKV1443" s="89"/>
      <c r="TKW1443" s="89"/>
      <c r="TKX1443" s="89"/>
      <c r="TKY1443" s="89"/>
      <c r="TKZ1443" s="89"/>
      <c r="TLA1443" s="89"/>
      <c r="TLB1443" s="89"/>
      <c r="TLC1443" s="89"/>
      <c r="TLD1443" s="89"/>
      <c r="TLE1443" s="89"/>
      <c r="TLF1443" s="89"/>
      <c r="TLG1443" s="89"/>
      <c r="TLH1443" s="89"/>
      <c r="TLI1443" s="89"/>
      <c r="TLJ1443" s="89"/>
      <c r="TLK1443" s="89"/>
      <c r="TLL1443" s="89"/>
      <c r="TLM1443" s="89"/>
      <c r="TLN1443" s="89"/>
      <c r="TLO1443" s="89"/>
      <c r="TLP1443" s="89"/>
      <c r="TLQ1443" s="89"/>
      <c r="TLR1443" s="89"/>
      <c r="TLS1443" s="89"/>
      <c r="TLT1443" s="89"/>
      <c r="TLU1443" s="89"/>
      <c r="TLV1443" s="89"/>
      <c r="TLW1443" s="89"/>
      <c r="TLX1443" s="89"/>
      <c r="TLY1443" s="89"/>
      <c r="TLZ1443" s="89"/>
      <c r="TMA1443" s="89"/>
      <c r="TMB1443" s="89"/>
      <c r="TMC1443" s="89"/>
      <c r="TMD1443" s="89"/>
      <c r="TME1443" s="89"/>
      <c r="TMF1443" s="89"/>
      <c r="TMG1443" s="89"/>
      <c r="TMH1443" s="89"/>
      <c r="TMI1443" s="89"/>
      <c r="TMJ1443" s="89"/>
      <c r="TMK1443" s="89"/>
      <c r="TML1443" s="89"/>
      <c r="TMM1443" s="89"/>
      <c r="TMN1443" s="89"/>
      <c r="TMO1443" s="89"/>
      <c r="TMP1443" s="89"/>
      <c r="TMQ1443" s="89"/>
      <c r="TMR1443" s="89"/>
      <c r="TMS1443" s="89"/>
      <c r="TMT1443" s="89"/>
      <c r="TMU1443" s="89"/>
      <c r="TMV1443" s="89"/>
      <c r="TMW1443" s="89"/>
      <c r="TMX1443" s="89"/>
      <c r="TMY1443" s="89"/>
      <c r="TMZ1443" s="89"/>
      <c r="TNA1443" s="89"/>
      <c r="TNB1443" s="89"/>
      <c r="TNC1443" s="89"/>
      <c r="TND1443" s="89"/>
      <c r="TNE1443" s="89"/>
      <c r="TNF1443" s="89"/>
      <c r="TNG1443" s="89"/>
      <c r="TNH1443" s="89"/>
      <c r="TNI1443" s="89"/>
      <c r="TNJ1443" s="89"/>
      <c r="TNK1443" s="89"/>
      <c r="TNL1443" s="89"/>
      <c r="TNM1443" s="89"/>
      <c r="TNN1443" s="89"/>
      <c r="TNO1443" s="89"/>
      <c r="TNP1443" s="89"/>
      <c r="TNQ1443" s="89"/>
      <c r="TNR1443" s="89"/>
      <c r="TNS1443" s="89"/>
      <c r="TNT1443" s="89"/>
      <c r="TNU1443" s="89"/>
      <c r="TNV1443" s="89"/>
      <c r="TNW1443" s="89"/>
      <c r="TNX1443" s="89"/>
      <c r="TNY1443" s="89"/>
      <c r="TNZ1443" s="89"/>
      <c r="TOA1443" s="89"/>
      <c r="TOB1443" s="89"/>
      <c r="TOC1443" s="89"/>
      <c r="TOD1443" s="89"/>
      <c r="TOE1443" s="89"/>
      <c r="TOF1443" s="89"/>
      <c r="TOG1443" s="89"/>
      <c r="TOH1443" s="89"/>
      <c r="TOI1443" s="89"/>
      <c r="TOJ1443" s="89"/>
      <c r="TOK1443" s="89"/>
      <c r="TOL1443" s="89"/>
      <c r="TOM1443" s="89"/>
      <c r="TON1443" s="89"/>
      <c r="TOO1443" s="89"/>
      <c r="TOP1443" s="89"/>
      <c r="TOQ1443" s="89"/>
      <c r="TOR1443" s="89"/>
      <c r="TOS1443" s="89"/>
      <c r="TOT1443" s="89"/>
      <c r="TOU1443" s="89"/>
      <c r="TOV1443" s="89"/>
      <c r="TOW1443" s="89"/>
      <c r="TOX1443" s="89"/>
      <c r="TOY1443" s="89"/>
      <c r="TOZ1443" s="89"/>
      <c r="TPA1443" s="89"/>
      <c r="TPB1443" s="89"/>
      <c r="TPC1443" s="89"/>
      <c r="TPD1443" s="89"/>
      <c r="TPE1443" s="89"/>
      <c r="TPF1443" s="89"/>
      <c r="TPG1443" s="89"/>
      <c r="TPH1443" s="89"/>
      <c r="TPI1443" s="89"/>
      <c r="TPJ1443" s="89"/>
      <c r="TPK1443" s="89"/>
      <c r="TPL1443" s="89"/>
      <c r="TPM1443" s="89"/>
      <c r="TPN1443" s="89"/>
      <c r="TPO1443" s="89"/>
      <c r="TPP1443" s="89"/>
      <c r="TPQ1443" s="89"/>
      <c r="TPR1443" s="89"/>
      <c r="TPS1443" s="89"/>
      <c r="TPT1443" s="89"/>
      <c r="TPU1443" s="89"/>
      <c r="TPV1443" s="89"/>
      <c r="TPW1443" s="89"/>
      <c r="TPX1443" s="89"/>
      <c r="TPY1443" s="89"/>
      <c r="TPZ1443" s="89"/>
      <c r="TQA1443" s="89"/>
      <c r="TQB1443" s="89"/>
      <c r="TQC1443" s="89"/>
      <c r="TQD1443" s="89"/>
      <c r="TQE1443" s="89"/>
      <c r="TQF1443" s="89"/>
      <c r="TQG1443" s="89"/>
      <c r="TQH1443" s="89"/>
      <c r="TQI1443" s="89"/>
      <c r="TQJ1443" s="89"/>
      <c r="TQK1443" s="89"/>
      <c r="TQL1443" s="89"/>
      <c r="TQM1443" s="89"/>
      <c r="TQN1443" s="89"/>
      <c r="TQO1443" s="89"/>
      <c r="TQP1443" s="89"/>
      <c r="TQQ1443" s="89"/>
      <c r="TQR1443" s="89"/>
      <c r="TQS1443" s="89"/>
      <c r="TQT1443" s="89"/>
      <c r="TQU1443" s="89"/>
      <c r="TQV1443" s="89"/>
      <c r="TQW1443" s="89"/>
      <c r="TQX1443" s="89"/>
      <c r="TQY1443" s="89"/>
      <c r="TQZ1443" s="89"/>
      <c r="TRA1443" s="89"/>
      <c r="TRB1443" s="89"/>
      <c r="TRC1443" s="89"/>
      <c r="TRD1443" s="89"/>
      <c r="TRE1443" s="89"/>
      <c r="TRF1443" s="89"/>
      <c r="TRG1443" s="89"/>
      <c r="TRH1443" s="89"/>
      <c r="TRI1443" s="89"/>
      <c r="TRJ1443" s="89"/>
      <c r="TRK1443" s="89"/>
      <c r="TRL1443" s="89"/>
      <c r="TRM1443" s="89"/>
      <c r="TRN1443" s="89"/>
      <c r="TRO1443" s="89"/>
      <c r="TRP1443" s="89"/>
      <c r="TRQ1443" s="89"/>
      <c r="TRR1443" s="89"/>
      <c r="TRS1443" s="89"/>
      <c r="TRT1443" s="89"/>
      <c r="TRU1443" s="89"/>
      <c r="TRV1443" s="89"/>
      <c r="TRW1443" s="89"/>
      <c r="TRX1443" s="89"/>
      <c r="TRY1443" s="89"/>
      <c r="TRZ1443" s="89"/>
      <c r="TSA1443" s="89"/>
      <c r="TSB1443" s="89"/>
      <c r="TSC1443" s="89"/>
      <c r="TSD1443" s="89"/>
      <c r="TSE1443" s="89"/>
      <c r="TSF1443" s="89"/>
      <c r="TSG1443" s="89"/>
      <c r="TSH1443" s="89"/>
      <c r="TSI1443" s="89"/>
      <c r="TSJ1443" s="89"/>
      <c r="TSK1443" s="89"/>
      <c r="TSL1443" s="89"/>
      <c r="TSM1443" s="89"/>
      <c r="TSN1443" s="89"/>
      <c r="TSO1443" s="89"/>
      <c r="TSP1443" s="89"/>
      <c r="TSQ1443" s="89"/>
      <c r="TSR1443" s="89"/>
      <c r="TSS1443" s="89"/>
      <c r="TST1443" s="89"/>
      <c r="TSU1443" s="89"/>
      <c r="TSV1443" s="89"/>
      <c r="TSW1443" s="89"/>
      <c r="TSX1443" s="89"/>
      <c r="TSY1443" s="89"/>
      <c r="TSZ1443" s="89"/>
      <c r="TTA1443" s="89"/>
      <c r="TTB1443" s="89"/>
      <c r="TTC1443" s="89"/>
      <c r="TTD1443" s="89"/>
      <c r="TTE1443" s="89"/>
      <c r="TTF1443" s="89"/>
      <c r="TTG1443" s="89"/>
      <c r="TTH1443" s="89"/>
      <c r="TTI1443" s="89"/>
      <c r="TTJ1443" s="89"/>
      <c r="TTK1443" s="89"/>
      <c r="TTL1443" s="89"/>
      <c r="TTM1443" s="89"/>
      <c r="TTN1443" s="89"/>
      <c r="TTO1443" s="89"/>
      <c r="TTP1443" s="89"/>
      <c r="TTQ1443" s="89"/>
      <c r="TTR1443" s="89"/>
      <c r="TTS1443" s="89"/>
      <c r="TTT1443" s="89"/>
      <c r="TTU1443" s="89"/>
      <c r="TTV1443" s="89"/>
      <c r="TTW1443" s="89"/>
      <c r="TTX1443" s="89"/>
      <c r="TTY1443" s="89"/>
      <c r="TTZ1443" s="89"/>
      <c r="TUA1443" s="89"/>
      <c r="TUB1443" s="89"/>
      <c r="TUC1443" s="89"/>
      <c r="TUD1443" s="89"/>
      <c r="TUE1443" s="89"/>
      <c r="TUF1443" s="89"/>
      <c r="TUG1443" s="89"/>
      <c r="TUH1443" s="89"/>
      <c r="TUI1443" s="89"/>
      <c r="TUJ1443" s="89"/>
      <c r="TUK1443" s="89"/>
      <c r="TUL1443" s="89"/>
      <c r="TUM1443" s="89"/>
      <c r="TUN1443" s="89"/>
      <c r="TUO1443" s="89"/>
      <c r="TUP1443" s="89"/>
      <c r="TUQ1443" s="89"/>
      <c r="TUR1443" s="89"/>
      <c r="TUS1443" s="89"/>
      <c r="TUT1443" s="89"/>
      <c r="TUU1443" s="89"/>
      <c r="TUV1443" s="89"/>
      <c r="TUW1443" s="89"/>
      <c r="TUX1443" s="89"/>
      <c r="TUY1443" s="89"/>
      <c r="TUZ1443" s="89"/>
      <c r="TVA1443" s="89"/>
      <c r="TVB1443" s="89"/>
      <c r="TVC1443" s="89"/>
      <c r="TVD1443" s="89"/>
      <c r="TVE1443" s="89"/>
      <c r="TVF1443" s="89"/>
      <c r="TVG1443" s="89"/>
      <c r="TVH1443" s="89"/>
      <c r="TVI1443" s="89"/>
      <c r="TVJ1443" s="89"/>
      <c r="TVK1443" s="89"/>
      <c r="TVL1443" s="89"/>
      <c r="TVM1443" s="89"/>
      <c r="TVN1443" s="89"/>
      <c r="TVO1443" s="89"/>
      <c r="TVP1443" s="89"/>
      <c r="TVQ1443" s="89"/>
      <c r="TVR1443" s="89"/>
      <c r="TVS1443" s="89"/>
      <c r="TVT1443" s="89"/>
      <c r="TVU1443" s="89"/>
      <c r="TVV1443" s="89"/>
      <c r="TVW1443" s="89"/>
      <c r="TVX1443" s="89"/>
      <c r="TVY1443" s="89"/>
      <c r="TVZ1443" s="89"/>
      <c r="TWA1443" s="89"/>
      <c r="TWB1443" s="89"/>
      <c r="TWC1443" s="89"/>
      <c r="TWD1443" s="89"/>
      <c r="TWE1443" s="89"/>
      <c r="TWF1443" s="89"/>
      <c r="TWG1443" s="89"/>
      <c r="TWH1443" s="89"/>
      <c r="TWI1443" s="89"/>
      <c r="TWJ1443" s="89"/>
      <c r="TWK1443" s="89"/>
      <c r="TWL1443" s="89"/>
      <c r="TWM1443" s="89"/>
      <c r="TWN1443" s="89"/>
      <c r="TWO1443" s="89"/>
      <c r="TWP1443" s="89"/>
      <c r="TWQ1443" s="89"/>
      <c r="TWR1443" s="89"/>
      <c r="TWS1443" s="89"/>
      <c r="TWT1443" s="89"/>
      <c r="TWU1443" s="89"/>
      <c r="TWV1443" s="89"/>
      <c r="TWW1443" s="89"/>
      <c r="TWX1443" s="89"/>
      <c r="TWY1443" s="89"/>
      <c r="TWZ1443" s="89"/>
      <c r="TXA1443" s="89"/>
      <c r="TXB1443" s="89"/>
      <c r="TXC1443" s="89"/>
      <c r="TXD1443" s="89"/>
      <c r="TXE1443" s="89"/>
      <c r="TXF1443" s="89"/>
      <c r="TXG1443" s="89"/>
      <c r="TXH1443" s="89"/>
      <c r="TXI1443" s="89"/>
      <c r="TXJ1443" s="89"/>
      <c r="TXK1443" s="89"/>
      <c r="TXL1443" s="89"/>
      <c r="TXM1443" s="89"/>
      <c r="TXN1443" s="89"/>
      <c r="TXO1443" s="89"/>
      <c r="TXP1443" s="89"/>
      <c r="TXQ1443" s="89"/>
      <c r="TXR1443" s="89"/>
      <c r="TXS1443" s="89"/>
      <c r="TXT1443" s="89"/>
      <c r="TXU1443" s="89"/>
      <c r="TXV1443" s="89"/>
      <c r="TXW1443" s="89"/>
      <c r="TXX1443" s="89"/>
      <c r="TXY1443" s="89"/>
      <c r="TXZ1443" s="89"/>
      <c r="TYA1443" s="89"/>
      <c r="TYB1443" s="89"/>
      <c r="TYC1443" s="89"/>
      <c r="TYD1443" s="89"/>
      <c r="TYE1443" s="89"/>
      <c r="TYF1443" s="89"/>
      <c r="TYG1443" s="89"/>
      <c r="TYH1443" s="89"/>
      <c r="TYI1443" s="89"/>
      <c r="TYJ1443" s="89"/>
      <c r="TYK1443" s="89"/>
      <c r="TYL1443" s="89"/>
      <c r="TYM1443" s="89"/>
      <c r="TYN1443" s="89"/>
      <c r="TYO1443" s="89"/>
      <c r="TYP1443" s="89"/>
      <c r="TYQ1443" s="89"/>
      <c r="TYR1443" s="89"/>
      <c r="TYS1443" s="89"/>
      <c r="TYT1443" s="89"/>
      <c r="TYU1443" s="89"/>
      <c r="TYV1443" s="89"/>
      <c r="TYW1443" s="89"/>
      <c r="TYX1443" s="89"/>
      <c r="TYY1443" s="89"/>
      <c r="TYZ1443" s="89"/>
      <c r="TZA1443" s="89"/>
      <c r="TZB1443" s="89"/>
      <c r="TZC1443" s="89"/>
      <c r="TZD1443" s="89"/>
      <c r="TZE1443" s="89"/>
      <c r="TZF1443" s="89"/>
      <c r="TZG1443" s="89"/>
      <c r="TZH1443" s="89"/>
      <c r="TZI1443" s="89"/>
      <c r="TZJ1443" s="89"/>
      <c r="TZK1443" s="89"/>
      <c r="TZL1443" s="89"/>
      <c r="TZM1443" s="89"/>
      <c r="TZN1443" s="89"/>
      <c r="TZO1443" s="89"/>
      <c r="TZP1443" s="89"/>
      <c r="TZQ1443" s="89"/>
      <c r="TZR1443" s="89"/>
      <c r="TZS1443" s="89"/>
      <c r="TZT1443" s="89"/>
      <c r="TZU1443" s="89"/>
      <c r="TZV1443" s="89"/>
      <c r="TZW1443" s="89"/>
      <c r="TZX1443" s="89"/>
      <c r="TZY1443" s="89"/>
      <c r="TZZ1443" s="89"/>
      <c r="UAA1443" s="89"/>
      <c r="UAB1443" s="89"/>
      <c r="UAC1443" s="89"/>
      <c r="UAD1443" s="89"/>
      <c r="UAE1443" s="89"/>
      <c r="UAF1443" s="89"/>
      <c r="UAG1443" s="89"/>
      <c r="UAH1443" s="89"/>
      <c r="UAI1443" s="89"/>
      <c r="UAJ1443" s="89"/>
      <c r="UAK1443" s="89"/>
      <c r="UAL1443" s="89"/>
      <c r="UAM1443" s="89"/>
      <c r="UAN1443" s="89"/>
      <c r="UAO1443" s="89"/>
      <c r="UAP1443" s="89"/>
      <c r="UAQ1443" s="89"/>
      <c r="UAR1443" s="89"/>
      <c r="UAS1443" s="89"/>
      <c r="UAT1443" s="89"/>
      <c r="UAU1443" s="89"/>
      <c r="UAV1443" s="89"/>
      <c r="UAW1443" s="89"/>
      <c r="UAX1443" s="89"/>
      <c r="UAY1443" s="89"/>
      <c r="UAZ1443" s="89"/>
      <c r="UBA1443" s="89"/>
      <c r="UBB1443" s="89"/>
      <c r="UBC1443" s="89"/>
      <c r="UBD1443" s="89"/>
      <c r="UBE1443" s="89"/>
      <c r="UBF1443" s="89"/>
      <c r="UBG1443" s="89"/>
      <c r="UBH1443" s="89"/>
      <c r="UBI1443" s="89"/>
      <c r="UBJ1443" s="89"/>
      <c r="UBK1443" s="89"/>
      <c r="UBL1443" s="89"/>
      <c r="UBM1443" s="89"/>
      <c r="UBN1443" s="89"/>
      <c r="UBO1443" s="89"/>
      <c r="UBP1443" s="89"/>
      <c r="UBQ1443" s="89"/>
      <c r="UBR1443" s="89"/>
      <c r="UBS1443" s="89"/>
      <c r="UBT1443" s="89"/>
      <c r="UBU1443" s="89"/>
      <c r="UBV1443" s="89"/>
      <c r="UBW1443" s="89"/>
      <c r="UBX1443" s="89"/>
      <c r="UBY1443" s="89"/>
      <c r="UBZ1443" s="89"/>
      <c r="UCA1443" s="89"/>
      <c r="UCB1443" s="89"/>
      <c r="UCC1443" s="89"/>
      <c r="UCD1443" s="89"/>
      <c r="UCE1443" s="89"/>
      <c r="UCF1443" s="89"/>
      <c r="UCG1443" s="89"/>
      <c r="UCH1443" s="89"/>
      <c r="UCI1443" s="89"/>
      <c r="UCJ1443" s="89"/>
      <c r="UCK1443" s="89"/>
      <c r="UCL1443" s="89"/>
      <c r="UCM1443" s="89"/>
      <c r="UCN1443" s="89"/>
      <c r="UCO1443" s="89"/>
      <c r="UCP1443" s="89"/>
      <c r="UCQ1443" s="89"/>
      <c r="UCR1443" s="89"/>
      <c r="UCS1443" s="89"/>
      <c r="UCT1443" s="89"/>
      <c r="UCU1443" s="89"/>
      <c r="UCV1443" s="89"/>
      <c r="UCW1443" s="89"/>
      <c r="UCX1443" s="89"/>
      <c r="UCY1443" s="89"/>
      <c r="UCZ1443" s="89"/>
      <c r="UDA1443" s="89"/>
      <c r="UDB1443" s="89"/>
      <c r="UDC1443" s="89"/>
      <c r="UDD1443" s="89"/>
      <c r="UDE1443" s="89"/>
      <c r="UDF1443" s="89"/>
      <c r="UDG1443" s="89"/>
      <c r="UDH1443" s="89"/>
      <c r="UDI1443" s="89"/>
      <c r="UDJ1443" s="89"/>
      <c r="UDK1443" s="89"/>
      <c r="UDL1443" s="89"/>
      <c r="UDM1443" s="89"/>
      <c r="UDN1443" s="89"/>
      <c r="UDO1443" s="89"/>
      <c r="UDP1443" s="89"/>
      <c r="UDQ1443" s="89"/>
      <c r="UDR1443" s="89"/>
      <c r="UDS1443" s="89"/>
      <c r="UDT1443" s="89"/>
      <c r="UDU1443" s="89"/>
      <c r="UDV1443" s="89"/>
      <c r="UDW1443" s="89"/>
      <c r="UDX1443" s="89"/>
      <c r="UDY1443" s="89"/>
      <c r="UDZ1443" s="89"/>
      <c r="UEA1443" s="89"/>
      <c r="UEB1443" s="89"/>
      <c r="UEC1443" s="89"/>
      <c r="UED1443" s="89"/>
      <c r="UEE1443" s="89"/>
      <c r="UEF1443" s="89"/>
      <c r="UEG1443" s="89"/>
      <c r="UEH1443" s="89"/>
      <c r="UEI1443" s="89"/>
      <c r="UEJ1443" s="89"/>
      <c r="UEK1443" s="89"/>
      <c r="UEL1443" s="89"/>
      <c r="UEM1443" s="89"/>
      <c r="UEN1443" s="89"/>
      <c r="UEO1443" s="89"/>
      <c r="UEP1443" s="89"/>
      <c r="UEQ1443" s="89"/>
      <c r="UER1443" s="89"/>
      <c r="UES1443" s="89"/>
      <c r="UET1443" s="89"/>
      <c r="UEU1443" s="89"/>
      <c r="UEV1443" s="89"/>
      <c r="UEW1443" s="89"/>
      <c r="UEX1443" s="89"/>
      <c r="UEY1443" s="89"/>
      <c r="UEZ1443" s="89"/>
      <c r="UFA1443" s="89"/>
      <c r="UFB1443" s="89"/>
      <c r="UFC1443" s="89"/>
      <c r="UFD1443" s="89"/>
      <c r="UFE1443" s="89"/>
      <c r="UFF1443" s="89"/>
      <c r="UFG1443" s="89"/>
      <c r="UFH1443" s="89"/>
      <c r="UFI1443" s="89"/>
      <c r="UFJ1443" s="89"/>
      <c r="UFK1443" s="89"/>
      <c r="UFL1443" s="89"/>
      <c r="UFM1443" s="89"/>
      <c r="UFN1443" s="89"/>
      <c r="UFO1443" s="89"/>
      <c r="UFP1443" s="89"/>
      <c r="UFQ1443" s="89"/>
      <c r="UFR1443" s="89"/>
      <c r="UFS1443" s="89"/>
      <c r="UFT1443" s="89"/>
      <c r="UFU1443" s="89"/>
      <c r="UFV1443" s="89"/>
      <c r="UFW1443" s="89"/>
      <c r="UFX1443" s="89"/>
      <c r="UFY1443" s="89"/>
      <c r="UFZ1443" s="89"/>
      <c r="UGA1443" s="89"/>
      <c r="UGB1443" s="89"/>
      <c r="UGC1443" s="89"/>
      <c r="UGD1443" s="89"/>
      <c r="UGE1443" s="89"/>
      <c r="UGF1443" s="89"/>
      <c r="UGG1443" s="89"/>
      <c r="UGH1443" s="89"/>
      <c r="UGI1443" s="89"/>
      <c r="UGJ1443" s="89"/>
      <c r="UGK1443" s="89"/>
      <c r="UGL1443" s="89"/>
      <c r="UGM1443" s="89"/>
      <c r="UGN1443" s="89"/>
      <c r="UGO1443" s="89"/>
      <c r="UGP1443" s="89"/>
      <c r="UGQ1443" s="89"/>
      <c r="UGR1443" s="89"/>
      <c r="UGS1443" s="89"/>
      <c r="UGT1443" s="89"/>
      <c r="UGU1443" s="89"/>
      <c r="UGV1443" s="89"/>
      <c r="UGW1443" s="89"/>
      <c r="UGX1443" s="89"/>
      <c r="UGY1443" s="89"/>
      <c r="UGZ1443" s="89"/>
      <c r="UHA1443" s="89"/>
      <c r="UHB1443" s="89"/>
      <c r="UHC1443" s="89"/>
      <c r="UHD1443" s="89"/>
      <c r="UHE1443" s="89"/>
      <c r="UHF1443" s="89"/>
      <c r="UHG1443" s="89"/>
      <c r="UHH1443" s="89"/>
      <c r="UHI1443" s="89"/>
      <c r="UHJ1443" s="89"/>
      <c r="UHK1443" s="89"/>
      <c r="UHL1443" s="89"/>
      <c r="UHM1443" s="89"/>
      <c r="UHN1443" s="89"/>
      <c r="UHO1443" s="89"/>
      <c r="UHP1443" s="89"/>
      <c r="UHQ1443" s="89"/>
      <c r="UHR1443" s="89"/>
      <c r="UHS1443" s="89"/>
      <c r="UHT1443" s="89"/>
      <c r="UHU1443" s="89"/>
      <c r="UHV1443" s="89"/>
      <c r="UHW1443" s="89"/>
      <c r="UHX1443" s="89"/>
      <c r="UHY1443" s="89"/>
      <c r="UHZ1443" s="89"/>
      <c r="UIA1443" s="89"/>
      <c r="UIB1443" s="89"/>
      <c r="UIC1443" s="89"/>
      <c r="UID1443" s="89"/>
      <c r="UIE1443" s="89"/>
      <c r="UIF1443" s="89"/>
      <c r="UIG1443" s="89"/>
      <c r="UIH1443" s="89"/>
      <c r="UII1443" s="89"/>
      <c r="UIJ1443" s="89"/>
      <c r="UIK1443" s="89"/>
      <c r="UIL1443" s="89"/>
      <c r="UIM1443" s="89"/>
      <c r="UIN1443" s="89"/>
      <c r="UIO1443" s="89"/>
      <c r="UIP1443" s="89"/>
      <c r="UIQ1443" s="89"/>
      <c r="UIR1443" s="89"/>
      <c r="UIS1443" s="89"/>
      <c r="UIT1443" s="89"/>
      <c r="UIU1443" s="89"/>
      <c r="UIV1443" s="89"/>
      <c r="UIW1443" s="89"/>
      <c r="UIX1443" s="89"/>
      <c r="UIY1443" s="89"/>
      <c r="UIZ1443" s="89"/>
      <c r="UJA1443" s="89"/>
      <c r="UJB1443" s="89"/>
      <c r="UJC1443" s="89"/>
      <c r="UJD1443" s="89"/>
      <c r="UJE1443" s="89"/>
      <c r="UJF1443" s="89"/>
      <c r="UJG1443" s="89"/>
      <c r="UJH1443" s="89"/>
      <c r="UJI1443" s="89"/>
      <c r="UJJ1443" s="89"/>
      <c r="UJK1443" s="89"/>
      <c r="UJL1443" s="89"/>
      <c r="UJM1443" s="89"/>
      <c r="UJN1443" s="89"/>
      <c r="UJO1443" s="89"/>
      <c r="UJP1443" s="89"/>
      <c r="UJQ1443" s="89"/>
      <c r="UJR1443" s="89"/>
      <c r="UJS1443" s="89"/>
      <c r="UJT1443" s="89"/>
      <c r="UJU1443" s="89"/>
      <c r="UJV1443" s="89"/>
      <c r="UJW1443" s="89"/>
      <c r="UJX1443" s="89"/>
      <c r="UJY1443" s="89"/>
      <c r="UJZ1443" s="89"/>
      <c r="UKA1443" s="89"/>
      <c r="UKB1443" s="89"/>
      <c r="UKC1443" s="89"/>
      <c r="UKD1443" s="89"/>
      <c r="UKE1443" s="89"/>
      <c r="UKF1443" s="89"/>
      <c r="UKG1443" s="89"/>
      <c r="UKH1443" s="89"/>
      <c r="UKI1443" s="89"/>
      <c r="UKJ1443" s="89"/>
      <c r="UKK1443" s="89"/>
      <c r="UKL1443" s="89"/>
      <c r="UKM1443" s="89"/>
      <c r="UKN1443" s="89"/>
      <c r="UKO1443" s="89"/>
      <c r="UKP1443" s="89"/>
      <c r="UKQ1443" s="89"/>
      <c r="UKR1443" s="89"/>
      <c r="UKS1443" s="89"/>
      <c r="UKT1443" s="89"/>
      <c r="UKU1443" s="89"/>
      <c r="UKV1443" s="89"/>
      <c r="UKW1443" s="89"/>
      <c r="UKX1443" s="89"/>
      <c r="UKY1443" s="89"/>
      <c r="UKZ1443" s="89"/>
      <c r="ULA1443" s="89"/>
      <c r="ULB1443" s="89"/>
      <c r="ULC1443" s="89"/>
      <c r="ULD1443" s="89"/>
      <c r="ULE1443" s="89"/>
      <c r="ULF1443" s="89"/>
      <c r="ULG1443" s="89"/>
      <c r="ULH1443" s="89"/>
      <c r="ULI1443" s="89"/>
      <c r="ULJ1443" s="89"/>
      <c r="ULK1443" s="89"/>
      <c r="ULL1443" s="89"/>
      <c r="ULM1443" s="89"/>
      <c r="ULN1443" s="89"/>
      <c r="ULO1443" s="89"/>
      <c r="ULP1443" s="89"/>
      <c r="ULQ1443" s="89"/>
      <c r="ULR1443" s="89"/>
      <c r="ULS1443" s="89"/>
      <c r="ULT1443" s="89"/>
      <c r="ULU1443" s="89"/>
      <c r="ULV1443" s="89"/>
      <c r="ULW1443" s="89"/>
      <c r="ULX1443" s="89"/>
      <c r="ULY1443" s="89"/>
      <c r="ULZ1443" s="89"/>
      <c r="UMA1443" s="89"/>
      <c r="UMB1443" s="89"/>
      <c r="UMC1443" s="89"/>
      <c r="UMD1443" s="89"/>
      <c r="UME1443" s="89"/>
      <c r="UMF1443" s="89"/>
      <c r="UMG1443" s="89"/>
      <c r="UMH1443" s="89"/>
      <c r="UMI1443" s="89"/>
      <c r="UMJ1443" s="89"/>
      <c r="UMK1443" s="89"/>
      <c r="UML1443" s="89"/>
      <c r="UMM1443" s="89"/>
      <c r="UMN1443" s="89"/>
      <c r="UMO1443" s="89"/>
      <c r="UMP1443" s="89"/>
      <c r="UMQ1443" s="89"/>
      <c r="UMR1443" s="89"/>
      <c r="UMS1443" s="89"/>
      <c r="UMT1443" s="89"/>
      <c r="UMU1443" s="89"/>
      <c r="UMV1443" s="89"/>
      <c r="UMW1443" s="89"/>
      <c r="UMX1443" s="89"/>
      <c r="UMY1443" s="89"/>
      <c r="UMZ1443" s="89"/>
      <c r="UNA1443" s="89"/>
      <c r="UNB1443" s="89"/>
      <c r="UNC1443" s="89"/>
      <c r="UND1443" s="89"/>
      <c r="UNE1443" s="89"/>
      <c r="UNF1443" s="89"/>
      <c r="UNG1443" s="89"/>
      <c r="UNH1443" s="89"/>
      <c r="UNI1443" s="89"/>
      <c r="UNJ1443" s="89"/>
      <c r="UNK1443" s="89"/>
      <c r="UNL1443" s="89"/>
      <c r="UNM1443" s="89"/>
      <c r="UNN1443" s="89"/>
      <c r="UNO1443" s="89"/>
      <c r="UNP1443" s="89"/>
      <c r="UNQ1443" s="89"/>
      <c r="UNR1443" s="89"/>
      <c r="UNS1443" s="89"/>
      <c r="UNT1443" s="89"/>
      <c r="UNU1443" s="89"/>
      <c r="UNV1443" s="89"/>
      <c r="UNW1443" s="89"/>
      <c r="UNX1443" s="89"/>
      <c r="UNY1443" s="89"/>
      <c r="UNZ1443" s="89"/>
      <c r="UOA1443" s="89"/>
      <c r="UOB1443" s="89"/>
      <c r="UOC1443" s="89"/>
      <c r="UOD1443" s="89"/>
      <c r="UOE1443" s="89"/>
      <c r="UOF1443" s="89"/>
      <c r="UOG1443" s="89"/>
      <c r="UOH1443" s="89"/>
      <c r="UOI1443" s="89"/>
      <c r="UOJ1443" s="89"/>
      <c r="UOK1443" s="89"/>
      <c r="UOL1443" s="89"/>
      <c r="UOM1443" s="89"/>
      <c r="UON1443" s="89"/>
      <c r="UOO1443" s="89"/>
      <c r="UOP1443" s="89"/>
      <c r="UOQ1443" s="89"/>
      <c r="UOR1443" s="89"/>
      <c r="UOS1443" s="89"/>
      <c r="UOT1443" s="89"/>
      <c r="UOU1443" s="89"/>
      <c r="UOV1443" s="89"/>
      <c r="UOW1443" s="89"/>
      <c r="UOX1443" s="89"/>
      <c r="UOY1443" s="89"/>
      <c r="UOZ1443" s="89"/>
      <c r="UPA1443" s="89"/>
      <c r="UPB1443" s="89"/>
      <c r="UPC1443" s="89"/>
      <c r="UPD1443" s="89"/>
      <c r="UPE1443" s="89"/>
      <c r="UPF1443" s="89"/>
      <c r="UPG1443" s="89"/>
      <c r="UPH1443" s="89"/>
      <c r="UPI1443" s="89"/>
      <c r="UPJ1443" s="89"/>
      <c r="UPK1443" s="89"/>
      <c r="UPL1443" s="89"/>
      <c r="UPM1443" s="89"/>
      <c r="UPN1443" s="89"/>
      <c r="UPO1443" s="89"/>
      <c r="UPP1443" s="89"/>
      <c r="UPQ1443" s="89"/>
      <c r="UPR1443" s="89"/>
      <c r="UPS1443" s="89"/>
      <c r="UPT1443" s="89"/>
      <c r="UPU1443" s="89"/>
      <c r="UPV1443" s="89"/>
      <c r="UPW1443" s="89"/>
      <c r="UPX1443" s="89"/>
      <c r="UPY1443" s="89"/>
      <c r="UPZ1443" s="89"/>
      <c r="UQA1443" s="89"/>
      <c r="UQB1443" s="89"/>
      <c r="UQC1443" s="89"/>
      <c r="UQD1443" s="89"/>
      <c r="UQE1443" s="89"/>
      <c r="UQF1443" s="89"/>
      <c r="UQG1443" s="89"/>
      <c r="UQH1443" s="89"/>
      <c r="UQI1443" s="89"/>
      <c r="UQJ1443" s="89"/>
      <c r="UQK1443" s="89"/>
      <c r="UQL1443" s="89"/>
      <c r="UQM1443" s="89"/>
      <c r="UQN1443" s="89"/>
      <c r="UQO1443" s="89"/>
      <c r="UQP1443" s="89"/>
      <c r="UQQ1443" s="89"/>
      <c r="UQR1443" s="89"/>
      <c r="UQS1443" s="89"/>
      <c r="UQT1443" s="89"/>
      <c r="UQU1443" s="89"/>
      <c r="UQV1443" s="89"/>
      <c r="UQW1443" s="89"/>
      <c r="UQX1443" s="89"/>
      <c r="UQY1443" s="89"/>
      <c r="UQZ1443" s="89"/>
      <c r="URA1443" s="89"/>
      <c r="URB1443" s="89"/>
      <c r="URC1443" s="89"/>
      <c r="URD1443" s="89"/>
      <c r="URE1443" s="89"/>
      <c r="URF1443" s="89"/>
      <c r="URG1443" s="89"/>
      <c r="URH1443" s="89"/>
      <c r="URI1443" s="89"/>
      <c r="URJ1443" s="89"/>
      <c r="URK1443" s="89"/>
      <c r="URL1443" s="89"/>
      <c r="URM1443" s="89"/>
      <c r="URN1443" s="89"/>
      <c r="URO1443" s="89"/>
      <c r="URP1443" s="89"/>
      <c r="URQ1443" s="89"/>
      <c r="URR1443" s="89"/>
      <c r="URS1443" s="89"/>
      <c r="URT1443" s="89"/>
      <c r="URU1443" s="89"/>
      <c r="URV1443" s="89"/>
      <c r="URW1443" s="89"/>
      <c r="URX1443" s="89"/>
      <c r="URY1443" s="89"/>
      <c r="URZ1443" s="89"/>
      <c r="USA1443" s="89"/>
      <c r="USB1443" s="89"/>
      <c r="USC1443" s="89"/>
      <c r="USD1443" s="89"/>
      <c r="USE1443" s="89"/>
      <c r="USF1443" s="89"/>
      <c r="USG1443" s="89"/>
      <c r="USH1443" s="89"/>
      <c r="USI1443" s="89"/>
      <c r="USJ1443" s="89"/>
      <c r="USK1443" s="89"/>
      <c r="USL1443" s="89"/>
      <c r="USM1443" s="89"/>
      <c r="USN1443" s="89"/>
      <c r="USO1443" s="89"/>
      <c r="USP1443" s="89"/>
      <c r="USQ1443" s="89"/>
      <c r="USR1443" s="89"/>
      <c r="USS1443" s="89"/>
      <c r="UST1443" s="89"/>
      <c r="USU1443" s="89"/>
      <c r="USV1443" s="89"/>
      <c r="USW1443" s="89"/>
      <c r="USX1443" s="89"/>
      <c r="USY1443" s="89"/>
      <c r="USZ1443" s="89"/>
      <c r="UTA1443" s="89"/>
      <c r="UTB1443" s="89"/>
      <c r="UTC1443" s="89"/>
      <c r="UTD1443" s="89"/>
      <c r="UTE1443" s="89"/>
      <c r="UTF1443" s="89"/>
      <c r="UTG1443" s="89"/>
      <c r="UTH1443" s="89"/>
      <c r="UTI1443" s="89"/>
      <c r="UTJ1443" s="89"/>
      <c r="UTK1443" s="89"/>
      <c r="UTL1443" s="89"/>
      <c r="UTM1443" s="89"/>
      <c r="UTN1443" s="89"/>
      <c r="UTO1443" s="89"/>
      <c r="UTP1443" s="89"/>
      <c r="UTQ1443" s="89"/>
      <c r="UTR1443" s="89"/>
      <c r="UTS1443" s="89"/>
      <c r="UTT1443" s="89"/>
      <c r="UTU1443" s="89"/>
      <c r="UTV1443" s="89"/>
      <c r="UTW1443" s="89"/>
      <c r="UTX1443" s="89"/>
      <c r="UTY1443" s="89"/>
      <c r="UTZ1443" s="89"/>
      <c r="UUA1443" s="89"/>
      <c r="UUB1443" s="89"/>
      <c r="UUC1443" s="89"/>
      <c r="UUD1443" s="89"/>
      <c r="UUE1443" s="89"/>
      <c r="UUF1443" s="89"/>
      <c r="UUG1443" s="89"/>
      <c r="UUH1443" s="89"/>
      <c r="UUI1443" s="89"/>
      <c r="UUJ1443" s="89"/>
      <c r="UUK1443" s="89"/>
      <c r="UUL1443" s="89"/>
      <c r="UUM1443" s="89"/>
      <c r="UUN1443" s="89"/>
      <c r="UUO1443" s="89"/>
      <c r="UUP1443" s="89"/>
      <c r="UUQ1443" s="89"/>
      <c r="UUR1443" s="89"/>
      <c r="UUS1443" s="89"/>
      <c r="UUT1443" s="89"/>
      <c r="UUU1443" s="89"/>
      <c r="UUV1443" s="89"/>
      <c r="UUW1443" s="89"/>
      <c r="UUX1443" s="89"/>
      <c r="UUY1443" s="89"/>
      <c r="UUZ1443" s="89"/>
      <c r="UVA1443" s="89"/>
      <c r="UVB1443" s="89"/>
      <c r="UVC1443" s="89"/>
      <c r="UVD1443" s="89"/>
      <c r="UVE1443" s="89"/>
      <c r="UVF1443" s="89"/>
      <c r="UVG1443" s="89"/>
      <c r="UVH1443" s="89"/>
      <c r="UVI1443" s="89"/>
      <c r="UVJ1443" s="89"/>
      <c r="UVK1443" s="89"/>
      <c r="UVL1443" s="89"/>
      <c r="UVM1443" s="89"/>
      <c r="UVN1443" s="89"/>
      <c r="UVO1443" s="89"/>
      <c r="UVP1443" s="89"/>
      <c r="UVQ1443" s="89"/>
      <c r="UVR1443" s="89"/>
      <c r="UVS1443" s="89"/>
      <c r="UVT1443" s="89"/>
      <c r="UVU1443" s="89"/>
      <c r="UVV1443" s="89"/>
      <c r="UVW1443" s="89"/>
      <c r="UVX1443" s="89"/>
      <c r="UVY1443" s="89"/>
      <c r="UVZ1443" s="89"/>
      <c r="UWA1443" s="89"/>
      <c r="UWB1443" s="89"/>
      <c r="UWC1443" s="89"/>
      <c r="UWD1443" s="89"/>
      <c r="UWE1443" s="89"/>
      <c r="UWF1443" s="89"/>
      <c r="UWG1443" s="89"/>
      <c r="UWH1443" s="89"/>
      <c r="UWI1443" s="89"/>
      <c r="UWJ1443" s="89"/>
      <c r="UWK1443" s="89"/>
      <c r="UWL1443" s="89"/>
      <c r="UWM1443" s="89"/>
      <c r="UWN1443" s="89"/>
      <c r="UWO1443" s="89"/>
      <c r="UWP1443" s="89"/>
      <c r="UWQ1443" s="89"/>
      <c r="UWR1443" s="89"/>
      <c r="UWS1443" s="89"/>
      <c r="UWT1443" s="89"/>
      <c r="UWU1443" s="89"/>
      <c r="UWV1443" s="89"/>
      <c r="UWW1443" s="89"/>
      <c r="UWX1443" s="89"/>
      <c r="UWY1443" s="89"/>
      <c r="UWZ1443" s="89"/>
      <c r="UXA1443" s="89"/>
      <c r="UXB1443" s="89"/>
      <c r="UXC1443" s="89"/>
      <c r="UXD1443" s="89"/>
      <c r="UXE1443" s="89"/>
      <c r="UXF1443" s="89"/>
      <c r="UXG1443" s="89"/>
      <c r="UXH1443" s="89"/>
      <c r="UXI1443" s="89"/>
      <c r="UXJ1443" s="89"/>
      <c r="UXK1443" s="89"/>
      <c r="UXL1443" s="89"/>
      <c r="UXM1443" s="89"/>
      <c r="UXN1443" s="89"/>
      <c r="UXO1443" s="89"/>
      <c r="UXP1443" s="89"/>
      <c r="UXQ1443" s="89"/>
      <c r="UXR1443" s="89"/>
      <c r="UXS1443" s="89"/>
      <c r="UXT1443" s="89"/>
      <c r="UXU1443" s="89"/>
      <c r="UXV1443" s="89"/>
      <c r="UXW1443" s="89"/>
      <c r="UXX1443" s="89"/>
      <c r="UXY1443" s="89"/>
      <c r="UXZ1443" s="89"/>
      <c r="UYA1443" s="89"/>
      <c r="UYB1443" s="89"/>
      <c r="UYC1443" s="89"/>
      <c r="UYD1443" s="89"/>
      <c r="UYE1443" s="89"/>
      <c r="UYF1443" s="89"/>
      <c r="UYG1443" s="89"/>
      <c r="UYH1443" s="89"/>
      <c r="UYI1443" s="89"/>
      <c r="UYJ1443" s="89"/>
      <c r="UYK1443" s="89"/>
      <c r="UYL1443" s="89"/>
      <c r="UYM1443" s="89"/>
      <c r="UYN1443" s="89"/>
      <c r="UYO1443" s="89"/>
      <c r="UYP1443" s="89"/>
      <c r="UYQ1443" s="89"/>
      <c r="UYR1443" s="89"/>
      <c r="UYS1443" s="89"/>
      <c r="UYT1443" s="89"/>
      <c r="UYU1443" s="89"/>
      <c r="UYV1443" s="89"/>
      <c r="UYW1443" s="89"/>
      <c r="UYX1443" s="89"/>
      <c r="UYY1443" s="89"/>
      <c r="UYZ1443" s="89"/>
      <c r="UZA1443" s="89"/>
      <c r="UZB1443" s="89"/>
      <c r="UZC1443" s="89"/>
      <c r="UZD1443" s="89"/>
      <c r="UZE1443" s="89"/>
      <c r="UZF1443" s="89"/>
      <c r="UZG1443" s="89"/>
      <c r="UZH1443" s="89"/>
      <c r="UZI1443" s="89"/>
      <c r="UZJ1443" s="89"/>
      <c r="UZK1443" s="89"/>
      <c r="UZL1443" s="89"/>
      <c r="UZM1443" s="89"/>
      <c r="UZN1443" s="89"/>
      <c r="UZO1443" s="89"/>
      <c r="UZP1443" s="89"/>
      <c r="UZQ1443" s="89"/>
      <c r="UZR1443" s="89"/>
      <c r="UZS1443" s="89"/>
      <c r="UZT1443" s="89"/>
      <c r="UZU1443" s="89"/>
      <c r="UZV1443" s="89"/>
      <c r="UZW1443" s="89"/>
      <c r="UZX1443" s="89"/>
      <c r="UZY1443" s="89"/>
      <c r="UZZ1443" s="89"/>
      <c r="VAA1443" s="89"/>
      <c r="VAB1443" s="89"/>
      <c r="VAC1443" s="89"/>
      <c r="VAD1443" s="89"/>
      <c r="VAE1443" s="89"/>
      <c r="VAF1443" s="89"/>
      <c r="VAG1443" s="89"/>
      <c r="VAH1443" s="89"/>
      <c r="VAI1443" s="89"/>
      <c r="VAJ1443" s="89"/>
      <c r="VAK1443" s="89"/>
      <c r="VAL1443" s="89"/>
      <c r="VAM1443" s="89"/>
      <c r="VAN1443" s="89"/>
      <c r="VAO1443" s="89"/>
      <c r="VAP1443" s="89"/>
      <c r="VAQ1443" s="89"/>
      <c r="VAR1443" s="89"/>
      <c r="VAS1443" s="89"/>
      <c r="VAT1443" s="89"/>
      <c r="VAU1443" s="89"/>
      <c r="VAV1443" s="89"/>
      <c r="VAW1443" s="89"/>
      <c r="VAX1443" s="89"/>
      <c r="VAY1443" s="89"/>
      <c r="VAZ1443" s="89"/>
      <c r="VBA1443" s="89"/>
      <c r="VBB1443" s="89"/>
      <c r="VBC1443" s="89"/>
      <c r="VBD1443" s="89"/>
      <c r="VBE1443" s="89"/>
      <c r="VBF1443" s="89"/>
      <c r="VBG1443" s="89"/>
      <c r="VBH1443" s="89"/>
      <c r="VBI1443" s="89"/>
      <c r="VBJ1443" s="89"/>
      <c r="VBK1443" s="89"/>
      <c r="VBL1443" s="89"/>
      <c r="VBM1443" s="89"/>
      <c r="VBN1443" s="89"/>
      <c r="VBO1443" s="89"/>
      <c r="VBP1443" s="89"/>
      <c r="VBQ1443" s="89"/>
      <c r="VBR1443" s="89"/>
      <c r="VBS1443" s="89"/>
      <c r="VBT1443" s="89"/>
      <c r="VBU1443" s="89"/>
      <c r="VBV1443" s="89"/>
      <c r="VBW1443" s="89"/>
      <c r="VBX1443" s="89"/>
      <c r="VBY1443" s="89"/>
      <c r="VBZ1443" s="89"/>
      <c r="VCA1443" s="89"/>
      <c r="VCB1443" s="89"/>
      <c r="VCC1443" s="89"/>
      <c r="VCD1443" s="89"/>
      <c r="VCE1443" s="89"/>
      <c r="VCF1443" s="89"/>
      <c r="VCG1443" s="89"/>
      <c r="VCH1443" s="89"/>
      <c r="VCI1443" s="89"/>
      <c r="VCJ1443" s="89"/>
      <c r="VCK1443" s="89"/>
      <c r="VCL1443" s="89"/>
      <c r="VCM1443" s="89"/>
      <c r="VCN1443" s="89"/>
      <c r="VCO1443" s="89"/>
      <c r="VCP1443" s="89"/>
      <c r="VCQ1443" s="89"/>
      <c r="VCR1443" s="89"/>
      <c r="VCS1443" s="89"/>
      <c r="VCT1443" s="89"/>
      <c r="VCU1443" s="89"/>
      <c r="VCV1443" s="89"/>
      <c r="VCW1443" s="89"/>
      <c r="VCX1443" s="89"/>
      <c r="VCY1443" s="89"/>
      <c r="VCZ1443" s="89"/>
      <c r="VDA1443" s="89"/>
      <c r="VDB1443" s="89"/>
      <c r="VDC1443" s="89"/>
      <c r="VDD1443" s="89"/>
      <c r="VDE1443" s="89"/>
      <c r="VDF1443" s="89"/>
      <c r="VDG1443" s="89"/>
      <c r="VDH1443" s="89"/>
      <c r="VDI1443" s="89"/>
      <c r="VDJ1443" s="89"/>
      <c r="VDK1443" s="89"/>
      <c r="VDL1443" s="89"/>
      <c r="VDM1443" s="89"/>
      <c r="VDN1443" s="89"/>
      <c r="VDO1443" s="89"/>
      <c r="VDP1443" s="89"/>
      <c r="VDQ1443" s="89"/>
      <c r="VDR1443" s="89"/>
      <c r="VDS1443" s="89"/>
      <c r="VDT1443" s="89"/>
      <c r="VDU1443" s="89"/>
      <c r="VDV1443" s="89"/>
      <c r="VDW1443" s="89"/>
      <c r="VDX1443" s="89"/>
      <c r="VDY1443" s="89"/>
      <c r="VDZ1443" s="89"/>
      <c r="VEA1443" s="89"/>
      <c r="VEB1443" s="89"/>
      <c r="VEC1443" s="89"/>
      <c r="VED1443" s="89"/>
      <c r="VEE1443" s="89"/>
      <c r="VEF1443" s="89"/>
      <c r="VEG1443" s="89"/>
      <c r="VEH1443" s="89"/>
      <c r="VEI1443" s="89"/>
      <c r="VEJ1443" s="89"/>
      <c r="VEK1443" s="89"/>
      <c r="VEL1443" s="89"/>
      <c r="VEM1443" s="89"/>
      <c r="VEN1443" s="89"/>
      <c r="VEO1443" s="89"/>
      <c r="VEP1443" s="89"/>
      <c r="VEQ1443" s="89"/>
      <c r="VER1443" s="89"/>
      <c r="VES1443" s="89"/>
      <c r="VET1443" s="89"/>
      <c r="VEU1443" s="89"/>
      <c r="VEV1443" s="89"/>
      <c r="VEW1443" s="89"/>
      <c r="VEX1443" s="89"/>
      <c r="VEY1443" s="89"/>
      <c r="VEZ1443" s="89"/>
      <c r="VFA1443" s="89"/>
      <c r="VFB1443" s="89"/>
      <c r="VFC1443" s="89"/>
      <c r="VFD1443" s="89"/>
      <c r="VFE1443" s="89"/>
      <c r="VFF1443" s="89"/>
      <c r="VFG1443" s="89"/>
      <c r="VFH1443" s="89"/>
      <c r="VFI1443" s="89"/>
      <c r="VFJ1443" s="89"/>
      <c r="VFK1443" s="89"/>
      <c r="VFL1443" s="89"/>
      <c r="VFM1443" s="89"/>
      <c r="VFN1443" s="89"/>
      <c r="VFO1443" s="89"/>
      <c r="VFP1443" s="89"/>
      <c r="VFQ1443" s="89"/>
      <c r="VFR1443" s="89"/>
      <c r="VFS1443" s="89"/>
      <c r="VFT1443" s="89"/>
      <c r="VFU1443" s="89"/>
      <c r="VFV1443" s="89"/>
      <c r="VFW1443" s="89"/>
      <c r="VFX1443" s="89"/>
      <c r="VFY1443" s="89"/>
      <c r="VFZ1443" s="89"/>
      <c r="VGA1443" s="89"/>
      <c r="VGB1443" s="89"/>
      <c r="VGC1443" s="89"/>
      <c r="VGD1443" s="89"/>
      <c r="VGE1443" s="89"/>
      <c r="VGF1443" s="89"/>
      <c r="VGG1443" s="89"/>
      <c r="VGH1443" s="89"/>
      <c r="VGI1443" s="89"/>
      <c r="VGJ1443" s="89"/>
      <c r="VGK1443" s="89"/>
      <c r="VGL1443" s="89"/>
      <c r="VGM1443" s="89"/>
      <c r="VGN1443" s="89"/>
      <c r="VGO1443" s="89"/>
      <c r="VGP1443" s="89"/>
      <c r="VGQ1443" s="89"/>
      <c r="VGR1443" s="89"/>
      <c r="VGS1443" s="89"/>
      <c r="VGT1443" s="89"/>
      <c r="VGU1443" s="89"/>
      <c r="VGV1443" s="89"/>
      <c r="VGW1443" s="89"/>
      <c r="VGX1443" s="89"/>
      <c r="VGY1443" s="89"/>
      <c r="VGZ1443" s="89"/>
      <c r="VHA1443" s="89"/>
      <c r="VHB1443" s="89"/>
      <c r="VHC1443" s="89"/>
      <c r="VHD1443" s="89"/>
      <c r="VHE1443" s="89"/>
      <c r="VHF1443" s="89"/>
      <c r="VHG1443" s="89"/>
      <c r="VHH1443" s="89"/>
      <c r="VHI1443" s="89"/>
      <c r="VHJ1443" s="89"/>
      <c r="VHK1443" s="89"/>
      <c r="VHL1443" s="89"/>
      <c r="VHM1443" s="89"/>
      <c r="VHN1443" s="89"/>
      <c r="VHO1443" s="89"/>
      <c r="VHP1443" s="89"/>
      <c r="VHQ1443" s="89"/>
      <c r="VHR1443" s="89"/>
      <c r="VHS1443" s="89"/>
      <c r="VHT1443" s="89"/>
      <c r="VHU1443" s="89"/>
      <c r="VHV1443" s="89"/>
      <c r="VHW1443" s="89"/>
      <c r="VHX1443" s="89"/>
      <c r="VHY1443" s="89"/>
      <c r="VHZ1443" s="89"/>
      <c r="VIA1443" s="89"/>
      <c r="VIB1443" s="89"/>
      <c r="VIC1443" s="89"/>
      <c r="VID1443" s="89"/>
      <c r="VIE1443" s="89"/>
      <c r="VIF1443" s="89"/>
      <c r="VIG1443" s="89"/>
      <c r="VIH1443" s="89"/>
      <c r="VII1443" s="89"/>
      <c r="VIJ1443" s="89"/>
      <c r="VIK1443" s="89"/>
      <c r="VIL1443" s="89"/>
      <c r="VIM1443" s="89"/>
      <c r="VIN1443" s="89"/>
      <c r="VIO1443" s="89"/>
      <c r="VIP1443" s="89"/>
      <c r="VIQ1443" s="89"/>
      <c r="VIR1443" s="89"/>
      <c r="VIS1443" s="89"/>
      <c r="VIT1443" s="89"/>
      <c r="VIU1443" s="89"/>
      <c r="VIV1443" s="89"/>
      <c r="VIW1443" s="89"/>
      <c r="VIX1443" s="89"/>
      <c r="VIY1443" s="89"/>
      <c r="VIZ1443" s="89"/>
      <c r="VJA1443" s="89"/>
      <c r="VJB1443" s="89"/>
      <c r="VJC1443" s="89"/>
      <c r="VJD1443" s="89"/>
      <c r="VJE1443" s="89"/>
      <c r="VJF1443" s="89"/>
      <c r="VJG1443" s="89"/>
      <c r="VJH1443" s="89"/>
      <c r="VJI1443" s="89"/>
      <c r="VJJ1443" s="89"/>
      <c r="VJK1443" s="89"/>
      <c r="VJL1443" s="89"/>
      <c r="VJM1443" s="89"/>
      <c r="VJN1443" s="89"/>
      <c r="VJO1443" s="89"/>
      <c r="VJP1443" s="89"/>
      <c r="VJQ1443" s="89"/>
      <c r="VJR1443" s="89"/>
      <c r="VJS1443" s="89"/>
      <c r="VJT1443" s="89"/>
      <c r="VJU1443" s="89"/>
      <c r="VJV1443" s="89"/>
      <c r="VJW1443" s="89"/>
      <c r="VJX1443" s="89"/>
      <c r="VJY1443" s="89"/>
      <c r="VJZ1443" s="89"/>
      <c r="VKA1443" s="89"/>
      <c r="VKB1443" s="89"/>
      <c r="VKC1443" s="89"/>
      <c r="VKD1443" s="89"/>
      <c r="VKE1443" s="89"/>
      <c r="VKF1443" s="89"/>
      <c r="VKG1443" s="89"/>
      <c r="VKH1443" s="89"/>
      <c r="VKI1443" s="89"/>
      <c r="VKJ1443" s="89"/>
      <c r="VKK1443" s="89"/>
      <c r="VKL1443" s="89"/>
      <c r="VKM1443" s="89"/>
      <c r="VKN1443" s="89"/>
      <c r="VKO1443" s="89"/>
      <c r="VKP1443" s="89"/>
      <c r="VKQ1443" s="89"/>
      <c r="VKR1443" s="89"/>
      <c r="VKS1443" s="89"/>
      <c r="VKT1443" s="89"/>
      <c r="VKU1443" s="89"/>
      <c r="VKV1443" s="89"/>
      <c r="VKW1443" s="89"/>
      <c r="VKX1443" s="89"/>
      <c r="VKY1443" s="89"/>
      <c r="VKZ1443" s="89"/>
      <c r="VLA1443" s="89"/>
      <c r="VLB1443" s="89"/>
      <c r="VLC1443" s="89"/>
      <c r="VLD1443" s="89"/>
      <c r="VLE1443" s="89"/>
      <c r="VLF1443" s="89"/>
      <c r="VLG1443" s="89"/>
      <c r="VLH1443" s="89"/>
      <c r="VLI1443" s="89"/>
      <c r="VLJ1443" s="89"/>
      <c r="VLK1443" s="89"/>
      <c r="VLL1443" s="89"/>
      <c r="VLM1443" s="89"/>
      <c r="VLN1443" s="89"/>
      <c r="VLO1443" s="89"/>
      <c r="VLP1443" s="89"/>
      <c r="VLQ1443" s="89"/>
      <c r="VLR1443" s="89"/>
      <c r="VLS1443" s="89"/>
      <c r="VLT1443" s="89"/>
      <c r="VLU1443" s="89"/>
      <c r="VLV1443" s="89"/>
      <c r="VLW1443" s="89"/>
      <c r="VLX1443" s="89"/>
      <c r="VLY1443" s="89"/>
      <c r="VLZ1443" s="89"/>
      <c r="VMA1443" s="89"/>
      <c r="VMB1443" s="89"/>
      <c r="VMC1443" s="89"/>
      <c r="VMD1443" s="89"/>
      <c r="VME1443" s="89"/>
      <c r="VMF1443" s="89"/>
      <c r="VMG1443" s="89"/>
      <c r="VMH1443" s="89"/>
      <c r="VMI1443" s="89"/>
      <c r="VMJ1443" s="89"/>
      <c r="VMK1443" s="89"/>
      <c r="VML1443" s="89"/>
      <c r="VMM1443" s="89"/>
      <c r="VMN1443" s="89"/>
      <c r="VMO1443" s="89"/>
      <c r="VMP1443" s="89"/>
      <c r="VMQ1443" s="89"/>
      <c r="VMR1443" s="89"/>
      <c r="VMS1443" s="89"/>
      <c r="VMT1443" s="89"/>
      <c r="VMU1443" s="89"/>
      <c r="VMV1443" s="89"/>
      <c r="VMW1443" s="89"/>
      <c r="VMX1443" s="89"/>
      <c r="VMY1443" s="89"/>
      <c r="VMZ1443" s="89"/>
      <c r="VNA1443" s="89"/>
      <c r="VNB1443" s="89"/>
      <c r="VNC1443" s="89"/>
      <c r="VND1443" s="89"/>
      <c r="VNE1443" s="89"/>
      <c r="VNF1443" s="89"/>
      <c r="VNG1443" s="89"/>
      <c r="VNH1443" s="89"/>
      <c r="VNI1443" s="89"/>
      <c r="VNJ1443" s="89"/>
      <c r="VNK1443" s="89"/>
      <c r="VNL1443" s="89"/>
      <c r="VNM1443" s="89"/>
      <c r="VNN1443" s="89"/>
      <c r="VNO1443" s="89"/>
      <c r="VNP1443" s="89"/>
      <c r="VNQ1443" s="89"/>
      <c r="VNR1443" s="89"/>
      <c r="VNS1443" s="89"/>
      <c r="VNT1443" s="89"/>
      <c r="VNU1443" s="89"/>
      <c r="VNV1443" s="89"/>
      <c r="VNW1443" s="89"/>
      <c r="VNX1443" s="89"/>
      <c r="VNY1443" s="89"/>
      <c r="VNZ1443" s="89"/>
      <c r="VOA1443" s="89"/>
      <c r="VOB1443" s="89"/>
      <c r="VOC1443" s="89"/>
      <c r="VOD1443" s="89"/>
      <c r="VOE1443" s="89"/>
      <c r="VOF1443" s="89"/>
      <c r="VOG1443" s="89"/>
      <c r="VOH1443" s="89"/>
      <c r="VOI1443" s="89"/>
      <c r="VOJ1443" s="89"/>
      <c r="VOK1443" s="89"/>
      <c r="VOL1443" s="89"/>
      <c r="VOM1443" s="89"/>
      <c r="VON1443" s="89"/>
      <c r="VOO1443" s="89"/>
      <c r="VOP1443" s="89"/>
      <c r="VOQ1443" s="89"/>
      <c r="VOR1443" s="89"/>
      <c r="VOS1443" s="89"/>
      <c r="VOT1443" s="89"/>
      <c r="VOU1443" s="89"/>
      <c r="VOV1443" s="89"/>
      <c r="VOW1443" s="89"/>
      <c r="VOX1443" s="89"/>
      <c r="VOY1443" s="89"/>
      <c r="VOZ1443" s="89"/>
      <c r="VPA1443" s="89"/>
      <c r="VPB1443" s="89"/>
      <c r="VPC1443" s="89"/>
      <c r="VPD1443" s="89"/>
      <c r="VPE1443" s="89"/>
      <c r="VPF1443" s="89"/>
      <c r="VPG1443" s="89"/>
      <c r="VPH1443" s="89"/>
      <c r="VPI1443" s="89"/>
      <c r="VPJ1443" s="89"/>
      <c r="VPK1443" s="89"/>
      <c r="VPL1443" s="89"/>
      <c r="VPM1443" s="89"/>
      <c r="VPN1443" s="89"/>
      <c r="VPO1443" s="89"/>
      <c r="VPP1443" s="89"/>
      <c r="VPQ1443" s="89"/>
      <c r="VPR1443" s="89"/>
      <c r="VPS1443" s="89"/>
      <c r="VPT1443" s="89"/>
      <c r="VPU1443" s="89"/>
      <c r="VPV1443" s="89"/>
      <c r="VPW1443" s="89"/>
      <c r="VPX1443" s="89"/>
      <c r="VPY1443" s="89"/>
      <c r="VPZ1443" s="89"/>
      <c r="VQA1443" s="89"/>
      <c r="VQB1443" s="89"/>
      <c r="VQC1443" s="89"/>
      <c r="VQD1443" s="89"/>
      <c r="VQE1443" s="89"/>
      <c r="VQF1443" s="89"/>
      <c r="VQG1443" s="89"/>
      <c r="VQH1443" s="89"/>
      <c r="VQI1443" s="89"/>
      <c r="VQJ1443" s="89"/>
      <c r="VQK1443" s="89"/>
      <c r="VQL1443" s="89"/>
      <c r="VQM1443" s="89"/>
      <c r="VQN1443" s="89"/>
      <c r="VQO1443" s="89"/>
      <c r="VQP1443" s="89"/>
      <c r="VQQ1443" s="89"/>
      <c r="VQR1443" s="89"/>
      <c r="VQS1443" s="89"/>
      <c r="VQT1443" s="89"/>
      <c r="VQU1443" s="89"/>
      <c r="VQV1443" s="89"/>
      <c r="VQW1443" s="89"/>
      <c r="VQX1443" s="89"/>
      <c r="VQY1443" s="89"/>
      <c r="VQZ1443" s="89"/>
      <c r="VRA1443" s="89"/>
      <c r="VRB1443" s="89"/>
      <c r="VRC1443" s="89"/>
      <c r="VRD1443" s="89"/>
      <c r="VRE1443" s="89"/>
      <c r="VRF1443" s="89"/>
      <c r="VRG1443" s="89"/>
      <c r="VRH1443" s="89"/>
      <c r="VRI1443" s="89"/>
      <c r="VRJ1443" s="89"/>
      <c r="VRK1443" s="89"/>
      <c r="VRL1443" s="89"/>
      <c r="VRM1443" s="89"/>
      <c r="VRN1443" s="89"/>
      <c r="VRO1443" s="89"/>
      <c r="VRP1443" s="89"/>
      <c r="VRQ1443" s="89"/>
      <c r="VRR1443" s="89"/>
      <c r="VRS1443" s="89"/>
      <c r="VRT1443" s="89"/>
      <c r="VRU1443" s="89"/>
      <c r="VRV1443" s="89"/>
      <c r="VRW1443" s="89"/>
      <c r="VRX1443" s="89"/>
      <c r="VRY1443" s="89"/>
      <c r="VRZ1443" s="89"/>
      <c r="VSA1443" s="89"/>
      <c r="VSB1443" s="89"/>
      <c r="VSC1443" s="89"/>
      <c r="VSD1443" s="89"/>
      <c r="VSE1443" s="89"/>
      <c r="VSF1443" s="89"/>
      <c r="VSG1443" s="89"/>
      <c r="VSH1443" s="89"/>
      <c r="VSI1443" s="89"/>
      <c r="VSJ1443" s="89"/>
      <c r="VSK1443" s="89"/>
      <c r="VSL1443" s="89"/>
      <c r="VSM1443" s="89"/>
      <c r="VSN1443" s="89"/>
      <c r="VSO1443" s="89"/>
      <c r="VSP1443" s="89"/>
      <c r="VSQ1443" s="89"/>
      <c r="VSR1443" s="89"/>
      <c r="VSS1443" s="89"/>
      <c r="VST1443" s="89"/>
      <c r="VSU1443" s="89"/>
      <c r="VSV1443" s="89"/>
      <c r="VSW1443" s="89"/>
      <c r="VSX1443" s="89"/>
      <c r="VSY1443" s="89"/>
      <c r="VSZ1443" s="89"/>
      <c r="VTA1443" s="89"/>
      <c r="VTB1443" s="89"/>
      <c r="VTC1443" s="89"/>
      <c r="VTD1443" s="89"/>
      <c r="VTE1443" s="89"/>
      <c r="VTF1443" s="89"/>
      <c r="VTG1443" s="89"/>
      <c r="VTH1443" s="89"/>
      <c r="VTI1443" s="89"/>
      <c r="VTJ1443" s="89"/>
      <c r="VTK1443" s="89"/>
      <c r="VTL1443" s="89"/>
      <c r="VTM1443" s="89"/>
      <c r="VTN1443" s="89"/>
      <c r="VTO1443" s="89"/>
      <c r="VTP1443" s="89"/>
      <c r="VTQ1443" s="89"/>
      <c r="VTR1443" s="89"/>
      <c r="VTS1443" s="89"/>
      <c r="VTT1443" s="89"/>
      <c r="VTU1443" s="89"/>
      <c r="VTV1443" s="89"/>
      <c r="VTW1443" s="89"/>
      <c r="VTX1443" s="89"/>
      <c r="VTY1443" s="89"/>
      <c r="VTZ1443" s="89"/>
      <c r="VUA1443" s="89"/>
      <c r="VUB1443" s="89"/>
      <c r="VUC1443" s="89"/>
      <c r="VUD1443" s="89"/>
      <c r="VUE1443" s="89"/>
      <c r="VUF1443" s="89"/>
      <c r="VUG1443" s="89"/>
      <c r="VUH1443" s="89"/>
      <c r="VUI1443" s="89"/>
      <c r="VUJ1443" s="89"/>
      <c r="VUK1443" s="89"/>
      <c r="VUL1443" s="89"/>
      <c r="VUM1443" s="89"/>
      <c r="VUN1443" s="89"/>
      <c r="VUO1443" s="89"/>
      <c r="VUP1443" s="89"/>
      <c r="VUQ1443" s="89"/>
      <c r="VUR1443" s="89"/>
      <c r="VUS1443" s="89"/>
      <c r="VUT1443" s="89"/>
      <c r="VUU1443" s="89"/>
      <c r="VUV1443" s="89"/>
      <c r="VUW1443" s="89"/>
      <c r="VUX1443" s="89"/>
      <c r="VUY1443" s="89"/>
      <c r="VUZ1443" s="89"/>
      <c r="VVA1443" s="89"/>
      <c r="VVB1443" s="89"/>
      <c r="VVC1443" s="89"/>
      <c r="VVD1443" s="89"/>
      <c r="VVE1443" s="89"/>
      <c r="VVF1443" s="89"/>
      <c r="VVG1443" s="89"/>
      <c r="VVH1443" s="89"/>
      <c r="VVI1443" s="89"/>
      <c r="VVJ1443" s="89"/>
      <c r="VVK1443" s="89"/>
      <c r="VVL1443" s="89"/>
      <c r="VVM1443" s="89"/>
      <c r="VVN1443" s="89"/>
      <c r="VVO1443" s="89"/>
      <c r="VVP1443" s="89"/>
      <c r="VVQ1443" s="89"/>
      <c r="VVR1443" s="89"/>
      <c r="VVS1443" s="89"/>
      <c r="VVT1443" s="89"/>
      <c r="VVU1443" s="89"/>
      <c r="VVV1443" s="89"/>
      <c r="VVW1443" s="89"/>
      <c r="VVX1443" s="89"/>
      <c r="VVY1443" s="89"/>
      <c r="VVZ1443" s="89"/>
      <c r="VWA1443" s="89"/>
      <c r="VWB1443" s="89"/>
      <c r="VWC1443" s="89"/>
      <c r="VWD1443" s="89"/>
      <c r="VWE1443" s="89"/>
      <c r="VWF1443" s="89"/>
      <c r="VWG1443" s="89"/>
      <c r="VWH1443" s="89"/>
      <c r="VWI1443" s="89"/>
      <c r="VWJ1443" s="89"/>
      <c r="VWK1443" s="89"/>
      <c r="VWL1443" s="89"/>
      <c r="VWM1443" s="89"/>
      <c r="VWN1443" s="89"/>
      <c r="VWO1443" s="89"/>
      <c r="VWP1443" s="89"/>
      <c r="VWQ1443" s="89"/>
      <c r="VWR1443" s="89"/>
      <c r="VWS1443" s="89"/>
      <c r="VWT1443" s="89"/>
      <c r="VWU1443" s="89"/>
      <c r="VWV1443" s="89"/>
      <c r="VWW1443" s="89"/>
      <c r="VWX1443" s="89"/>
      <c r="VWY1443" s="89"/>
      <c r="VWZ1443" s="89"/>
      <c r="VXA1443" s="89"/>
      <c r="VXB1443" s="89"/>
      <c r="VXC1443" s="89"/>
      <c r="VXD1443" s="89"/>
      <c r="VXE1443" s="89"/>
      <c r="VXF1443" s="89"/>
      <c r="VXG1443" s="89"/>
      <c r="VXH1443" s="89"/>
      <c r="VXI1443" s="89"/>
      <c r="VXJ1443" s="89"/>
      <c r="VXK1443" s="89"/>
      <c r="VXL1443" s="89"/>
      <c r="VXM1443" s="89"/>
      <c r="VXN1443" s="89"/>
      <c r="VXO1443" s="89"/>
      <c r="VXP1443" s="89"/>
      <c r="VXQ1443" s="89"/>
      <c r="VXR1443" s="89"/>
      <c r="VXS1443" s="89"/>
      <c r="VXT1443" s="89"/>
      <c r="VXU1443" s="89"/>
      <c r="VXV1443" s="89"/>
      <c r="VXW1443" s="89"/>
      <c r="VXX1443" s="89"/>
      <c r="VXY1443" s="89"/>
      <c r="VXZ1443" s="89"/>
      <c r="VYA1443" s="89"/>
      <c r="VYB1443" s="89"/>
      <c r="VYC1443" s="89"/>
      <c r="VYD1443" s="89"/>
      <c r="VYE1443" s="89"/>
      <c r="VYF1443" s="89"/>
      <c r="VYG1443" s="89"/>
      <c r="VYH1443" s="89"/>
      <c r="VYI1443" s="89"/>
      <c r="VYJ1443" s="89"/>
      <c r="VYK1443" s="89"/>
      <c r="VYL1443" s="89"/>
      <c r="VYM1443" s="89"/>
      <c r="VYN1443" s="89"/>
      <c r="VYO1443" s="89"/>
      <c r="VYP1443" s="89"/>
      <c r="VYQ1443" s="89"/>
      <c r="VYR1443" s="89"/>
      <c r="VYS1443" s="89"/>
      <c r="VYT1443" s="89"/>
      <c r="VYU1443" s="89"/>
      <c r="VYV1443" s="89"/>
      <c r="VYW1443" s="89"/>
      <c r="VYX1443" s="89"/>
      <c r="VYY1443" s="89"/>
      <c r="VYZ1443" s="89"/>
      <c r="VZA1443" s="89"/>
      <c r="VZB1443" s="89"/>
      <c r="VZC1443" s="89"/>
      <c r="VZD1443" s="89"/>
      <c r="VZE1443" s="89"/>
      <c r="VZF1443" s="89"/>
      <c r="VZG1443" s="89"/>
      <c r="VZH1443" s="89"/>
      <c r="VZI1443" s="89"/>
      <c r="VZJ1443" s="89"/>
      <c r="VZK1443" s="89"/>
      <c r="VZL1443" s="89"/>
      <c r="VZM1443" s="89"/>
      <c r="VZN1443" s="89"/>
      <c r="VZO1443" s="89"/>
      <c r="VZP1443" s="89"/>
      <c r="VZQ1443" s="89"/>
      <c r="VZR1443" s="89"/>
      <c r="VZS1443" s="89"/>
      <c r="VZT1443" s="89"/>
      <c r="VZU1443" s="89"/>
      <c r="VZV1443" s="89"/>
      <c r="VZW1443" s="89"/>
      <c r="VZX1443" s="89"/>
      <c r="VZY1443" s="89"/>
      <c r="VZZ1443" s="89"/>
      <c r="WAA1443" s="89"/>
      <c r="WAB1443" s="89"/>
      <c r="WAC1443" s="89"/>
      <c r="WAD1443" s="89"/>
      <c r="WAE1443" s="89"/>
      <c r="WAF1443" s="89"/>
      <c r="WAG1443" s="89"/>
      <c r="WAH1443" s="89"/>
      <c r="WAI1443" s="89"/>
      <c r="WAJ1443" s="89"/>
      <c r="WAK1443" s="89"/>
      <c r="WAL1443" s="89"/>
      <c r="WAM1443" s="89"/>
      <c r="WAN1443" s="89"/>
      <c r="WAO1443" s="89"/>
      <c r="WAP1443" s="89"/>
      <c r="WAQ1443" s="89"/>
      <c r="WAR1443" s="89"/>
      <c r="WAS1443" s="89"/>
      <c r="WAT1443" s="89"/>
      <c r="WAU1443" s="89"/>
      <c r="WAV1443" s="89"/>
      <c r="WAW1443" s="89"/>
      <c r="WAX1443" s="89"/>
      <c r="WAY1443" s="89"/>
      <c r="WAZ1443" s="89"/>
      <c r="WBA1443" s="89"/>
      <c r="WBB1443" s="89"/>
      <c r="WBC1443" s="89"/>
      <c r="WBD1443" s="89"/>
      <c r="WBE1443" s="89"/>
      <c r="WBF1443" s="89"/>
      <c r="WBG1443" s="89"/>
      <c r="WBH1443" s="89"/>
      <c r="WBI1443" s="89"/>
      <c r="WBJ1443" s="89"/>
      <c r="WBK1443" s="89"/>
      <c r="WBL1443" s="89"/>
      <c r="WBM1443" s="89"/>
      <c r="WBN1443" s="89"/>
      <c r="WBO1443" s="89"/>
      <c r="WBP1443" s="89"/>
      <c r="WBQ1443" s="89"/>
      <c r="WBR1443" s="89"/>
      <c r="WBS1443" s="89"/>
      <c r="WBT1443" s="89"/>
      <c r="WBU1443" s="89"/>
      <c r="WBV1443" s="89"/>
      <c r="WBW1443" s="89"/>
      <c r="WBX1443" s="89"/>
      <c r="WBY1443" s="89"/>
      <c r="WBZ1443" s="89"/>
      <c r="WCA1443" s="89"/>
      <c r="WCB1443" s="89"/>
      <c r="WCC1443" s="89"/>
      <c r="WCD1443" s="89"/>
      <c r="WCE1443" s="89"/>
      <c r="WCF1443" s="89"/>
      <c r="WCG1443" s="89"/>
      <c r="WCH1443" s="89"/>
      <c r="WCI1443" s="89"/>
      <c r="WCJ1443" s="89"/>
      <c r="WCK1443" s="89"/>
      <c r="WCL1443" s="89"/>
      <c r="WCM1443" s="89"/>
      <c r="WCN1443" s="89"/>
      <c r="WCO1443" s="89"/>
      <c r="WCP1443" s="89"/>
      <c r="WCQ1443" s="89"/>
      <c r="WCR1443" s="89"/>
      <c r="WCS1443" s="89"/>
      <c r="WCT1443" s="89"/>
      <c r="WCU1443" s="89"/>
      <c r="WCV1443" s="89"/>
      <c r="WCW1443" s="89"/>
      <c r="WCX1443" s="89"/>
      <c r="WCY1443" s="89"/>
      <c r="WCZ1443" s="89"/>
      <c r="WDA1443" s="89"/>
      <c r="WDB1443" s="89"/>
      <c r="WDC1443" s="89"/>
      <c r="WDD1443" s="89"/>
      <c r="WDE1443" s="89"/>
      <c r="WDF1443" s="89"/>
      <c r="WDG1443" s="89"/>
      <c r="WDH1443" s="89"/>
      <c r="WDI1443" s="89"/>
      <c r="WDJ1443" s="89"/>
      <c r="WDK1443" s="89"/>
      <c r="WDL1443" s="89"/>
      <c r="WDM1443" s="89"/>
      <c r="WDN1443" s="89"/>
      <c r="WDO1443" s="89"/>
      <c r="WDP1443" s="89"/>
      <c r="WDQ1443" s="89"/>
      <c r="WDR1443" s="89"/>
      <c r="WDS1443" s="89"/>
      <c r="WDT1443" s="89"/>
      <c r="WDU1443" s="89"/>
      <c r="WDV1443" s="89"/>
      <c r="WDW1443" s="89"/>
      <c r="WDX1443" s="89"/>
      <c r="WDY1443" s="89"/>
      <c r="WDZ1443" s="89"/>
      <c r="WEA1443" s="89"/>
      <c r="WEB1443" s="89"/>
      <c r="WEC1443" s="89"/>
      <c r="WED1443" s="89"/>
      <c r="WEE1443" s="89"/>
      <c r="WEF1443" s="89"/>
      <c r="WEG1443" s="89"/>
      <c r="WEH1443" s="89"/>
      <c r="WEI1443" s="89"/>
      <c r="WEJ1443" s="89"/>
      <c r="WEK1443" s="89"/>
      <c r="WEL1443" s="89"/>
      <c r="WEM1443" s="89"/>
      <c r="WEN1443" s="89"/>
      <c r="WEO1443" s="89"/>
      <c r="WEP1443" s="89"/>
      <c r="WEQ1443" s="89"/>
      <c r="WER1443" s="89"/>
      <c r="WES1443" s="89"/>
      <c r="WET1443" s="89"/>
      <c r="WEU1443" s="89"/>
      <c r="WEV1443" s="89"/>
      <c r="WEW1443" s="89"/>
      <c r="WEX1443" s="89"/>
      <c r="WEY1443" s="89"/>
      <c r="WEZ1443" s="89"/>
      <c r="WFA1443" s="89"/>
      <c r="WFB1443" s="89"/>
      <c r="WFC1443" s="89"/>
      <c r="WFD1443" s="89"/>
      <c r="WFE1443" s="89"/>
      <c r="WFF1443" s="89"/>
      <c r="WFG1443" s="89"/>
      <c r="WFH1443" s="89"/>
      <c r="WFI1443" s="89"/>
      <c r="WFJ1443" s="89"/>
      <c r="WFK1443" s="89"/>
      <c r="WFL1443" s="89"/>
      <c r="WFM1443" s="89"/>
      <c r="WFN1443" s="89"/>
      <c r="WFO1443" s="89"/>
      <c r="WFP1443" s="89"/>
      <c r="WFQ1443" s="89"/>
      <c r="WFR1443" s="89"/>
      <c r="WFS1443" s="89"/>
      <c r="WFT1443" s="89"/>
      <c r="WFU1443" s="89"/>
      <c r="WFV1443" s="89"/>
      <c r="WFW1443" s="89"/>
      <c r="WFX1443" s="89"/>
      <c r="WFY1443" s="89"/>
      <c r="WFZ1443" s="89"/>
      <c r="WGA1443" s="89"/>
      <c r="WGB1443" s="89"/>
      <c r="WGC1443" s="89"/>
      <c r="WGD1443" s="89"/>
      <c r="WGE1443" s="89"/>
      <c r="WGF1443" s="89"/>
      <c r="WGG1443" s="89"/>
      <c r="WGH1443" s="89"/>
      <c r="WGI1443" s="89"/>
      <c r="WGJ1443" s="89"/>
      <c r="WGK1443" s="89"/>
      <c r="WGL1443" s="89"/>
      <c r="WGM1443" s="89"/>
      <c r="WGN1443" s="89"/>
      <c r="WGO1443" s="89"/>
      <c r="WGP1443" s="89"/>
      <c r="WGQ1443" s="89"/>
      <c r="WGR1443" s="89"/>
      <c r="WGS1443" s="89"/>
      <c r="WGT1443" s="89"/>
      <c r="WGU1443" s="89"/>
      <c r="WGV1443" s="89"/>
      <c r="WGW1443" s="89"/>
      <c r="WGX1443" s="89"/>
      <c r="WGY1443" s="89"/>
      <c r="WGZ1443" s="89"/>
      <c r="WHA1443" s="89"/>
      <c r="WHB1443" s="89"/>
      <c r="WHC1443" s="89"/>
      <c r="WHD1443" s="89"/>
      <c r="WHE1443" s="89"/>
      <c r="WHF1443" s="89"/>
      <c r="WHG1443" s="89"/>
      <c r="WHH1443" s="89"/>
      <c r="WHI1443" s="89"/>
      <c r="WHJ1443" s="89"/>
      <c r="WHK1443" s="89"/>
      <c r="WHL1443" s="89"/>
      <c r="WHM1443" s="89"/>
      <c r="WHN1443" s="89"/>
      <c r="WHO1443" s="89"/>
      <c r="WHP1443" s="89"/>
      <c r="WHQ1443" s="89"/>
      <c r="WHR1443" s="89"/>
      <c r="WHS1443" s="89"/>
      <c r="WHT1443" s="89"/>
      <c r="WHU1443" s="89"/>
      <c r="WHV1443" s="89"/>
      <c r="WHW1443" s="89"/>
      <c r="WHX1443" s="89"/>
      <c r="WHY1443" s="89"/>
      <c r="WHZ1443" s="89"/>
      <c r="WIA1443" s="89"/>
      <c r="WIB1443" s="89"/>
      <c r="WIC1443" s="89"/>
      <c r="WID1443" s="89"/>
      <c r="WIE1443" s="89"/>
      <c r="WIF1443" s="89"/>
      <c r="WIG1443" s="89"/>
      <c r="WIH1443" s="89"/>
      <c r="WII1443" s="89"/>
      <c r="WIJ1443" s="89"/>
      <c r="WIK1443" s="89"/>
      <c r="WIL1443" s="89"/>
      <c r="WIM1443" s="89"/>
      <c r="WIN1443" s="89"/>
      <c r="WIO1443" s="89"/>
      <c r="WIP1443" s="89"/>
      <c r="WIQ1443" s="89"/>
      <c r="WIR1443" s="89"/>
      <c r="WIS1443" s="89"/>
      <c r="WIT1443" s="89"/>
      <c r="WIU1443" s="89"/>
      <c r="WIV1443" s="89"/>
      <c r="WIW1443" s="89"/>
      <c r="WIX1443" s="89"/>
      <c r="WIY1443" s="89"/>
      <c r="WIZ1443" s="89"/>
      <c r="WJA1443" s="89"/>
      <c r="WJB1443" s="89"/>
      <c r="WJC1443" s="89"/>
      <c r="WJD1443" s="89"/>
      <c r="WJE1443" s="89"/>
      <c r="WJF1443" s="89"/>
      <c r="WJG1443" s="89"/>
      <c r="WJH1443" s="89"/>
      <c r="WJI1443" s="89"/>
      <c r="WJJ1443" s="89"/>
      <c r="WJK1443" s="89"/>
      <c r="WJL1443" s="89"/>
      <c r="WJM1443" s="89"/>
      <c r="WJN1443" s="89"/>
      <c r="WJO1443" s="89"/>
      <c r="WJP1443" s="89"/>
      <c r="WJQ1443" s="89"/>
      <c r="WJR1443" s="89"/>
      <c r="WJS1443" s="89"/>
      <c r="WJT1443" s="89"/>
      <c r="WJU1443" s="89"/>
      <c r="WJV1443" s="89"/>
      <c r="WJW1443" s="89"/>
      <c r="WJX1443" s="89"/>
      <c r="WJY1443" s="89"/>
      <c r="WJZ1443" s="89"/>
      <c r="WKA1443" s="89"/>
      <c r="WKB1443" s="89"/>
      <c r="WKC1443" s="89"/>
      <c r="WKD1443" s="89"/>
      <c r="WKE1443" s="89"/>
      <c r="WKF1443" s="89"/>
      <c r="WKG1443" s="89"/>
      <c r="WKH1443" s="89"/>
      <c r="WKI1443" s="89"/>
      <c r="WKJ1443" s="89"/>
      <c r="WKK1443" s="89"/>
      <c r="WKL1443" s="89"/>
      <c r="WKM1443" s="89"/>
      <c r="WKN1443" s="89"/>
      <c r="WKO1443" s="89"/>
      <c r="WKP1443" s="89"/>
      <c r="WKQ1443" s="89"/>
      <c r="WKR1443" s="89"/>
      <c r="WKS1443" s="89"/>
      <c r="WKT1443" s="89"/>
      <c r="WKU1443" s="89"/>
      <c r="WKV1443" s="89"/>
      <c r="WKW1443" s="89"/>
      <c r="WKX1443" s="89"/>
      <c r="WKY1443" s="89"/>
      <c r="WKZ1443" s="89"/>
      <c r="WLA1443" s="89"/>
      <c r="WLB1443" s="89"/>
      <c r="WLC1443" s="89"/>
      <c r="WLD1443" s="89"/>
      <c r="WLE1443" s="89"/>
      <c r="WLF1443" s="89"/>
      <c r="WLG1443" s="89"/>
      <c r="WLH1443" s="89"/>
      <c r="WLI1443" s="89"/>
      <c r="WLJ1443" s="89"/>
      <c r="WLK1443" s="89"/>
      <c r="WLL1443" s="89"/>
      <c r="WLM1443" s="89"/>
      <c r="WLN1443" s="89"/>
      <c r="WLO1443" s="89"/>
      <c r="WLP1443" s="89"/>
      <c r="WLQ1443" s="89"/>
      <c r="WLR1443" s="89"/>
      <c r="WLS1443" s="89"/>
      <c r="WLT1443" s="89"/>
      <c r="WLU1443" s="89"/>
      <c r="WLV1443" s="89"/>
      <c r="WLW1443" s="89"/>
      <c r="WLX1443" s="89"/>
      <c r="WLY1443" s="89"/>
      <c r="WLZ1443" s="89"/>
      <c r="WMA1443" s="89"/>
      <c r="WMB1443" s="89"/>
      <c r="WMC1443" s="89"/>
      <c r="WMD1443" s="89"/>
      <c r="WME1443" s="89"/>
      <c r="WMF1443" s="89"/>
      <c r="WMG1443" s="89"/>
      <c r="WMH1443" s="89"/>
      <c r="WMI1443" s="89"/>
      <c r="WMJ1443" s="89"/>
      <c r="WMK1443" s="89"/>
      <c r="WML1443" s="89"/>
      <c r="WMM1443" s="89"/>
      <c r="WMN1443" s="89"/>
      <c r="WMO1443" s="89"/>
      <c r="WMP1443" s="89"/>
      <c r="WMQ1443" s="89"/>
      <c r="WMR1443" s="89"/>
      <c r="WMS1443" s="89"/>
      <c r="WMT1443" s="89"/>
      <c r="WMU1443" s="89"/>
      <c r="WMV1443" s="89"/>
      <c r="WMW1443" s="89"/>
      <c r="WMX1443" s="89"/>
      <c r="WMY1443" s="89"/>
      <c r="WMZ1443" s="89"/>
      <c r="WNA1443" s="89"/>
      <c r="WNB1443" s="89"/>
      <c r="WNC1443" s="89"/>
      <c r="WND1443" s="89"/>
      <c r="WNE1443" s="89"/>
      <c r="WNF1443" s="89"/>
      <c r="WNG1443" s="89"/>
      <c r="WNH1443" s="89"/>
      <c r="WNI1443" s="89"/>
      <c r="WNJ1443" s="89"/>
      <c r="WNK1443" s="89"/>
      <c r="WNL1443" s="89"/>
      <c r="WNM1443" s="89"/>
      <c r="WNN1443" s="89"/>
      <c r="WNO1443" s="89"/>
      <c r="WNP1443" s="89"/>
      <c r="WNQ1443" s="89"/>
      <c r="WNR1443" s="89"/>
      <c r="WNS1443" s="89"/>
      <c r="WNT1443" s="89"/>
      <c r="WNU1443" s="89"/>
      <c r="WNV1443" s="89"/>
      <c r="WNW1443" s="89"/>
      <c r="WNX1443" s="89"/>
      <c r="WNY1443" s="89"/>
      <c r="WNZ1443" s="89"/>
      <c r="WOA1443" s="89"/>
      <c r="WOB1443" s="89"/>
      <c r="WOC1443" s="89"/>
      <c r="WOD1443" s="89"/>
      <c r="WOE1443" s="89"/>
      <c r="WOF1443" s="89"/>
      <c r="WOG1443" s="89"/>
      <c r="WOH1443" s="89"/>
      <c r="WOI1443" s="89"/>
      <c r="WOJ1443" s="89"/>
      <c r="WOK1443" s="89"/>
      <c r="WOL1443" s="89"/>
      <c r="WOM1443" s="89"/>
      <c r="WON1443" s="89"/>
      <c r="WOO1443" s="89"/>
      <c r="WOP1443" s="89"/>
      <c r="WOQ1443" s="89"/>
      <c r="WOR1443" s="89"/>
      <c r="WOS1443" s="89"/>
      <c r="WOT1443" s="89"/>
      <c r="WOU1443" s="89"/>
      <c r="WOV1443" s="89"/>
      <c r="WOW1443" s="89"/>
      <c r="WOX1443" s="89"/>
      <c r="WOY1443" s="89"/>
      <c r="WOZ1443" s="89"/>
      <c r="WPA1443" s="89"/>
      <c r="WPB1443" s="89"/>
      <c r="WPC1443" s="89"/>
      <c r="WPD1443" s="89"/>
      <c r="WPE1443" s="89"/>
      <c r="WPF1443" s="89"/>
      <c r="WPG1443" s="89"/>
      <c r="WPH1443" s="89"/>
      <c r="WPI1443" s="89"/>
      <c r="WPJ1443" s="89"/>
      <c r="WPK1443" s="89"/>
      <c r="WPL1443" s="89"/>
      <c r="WPM1443" s="89"/>
      <c r="WPN1443" s="89"/>
      <c r="WPO1443" s="89"/>
      <c r="WPP1443" s="89"/>
      <c r="WPQ1443" s="89"/>
      <c r="WPR1443" s="89"/>
      <c r="WPS1443" s="89"/>
      <c r="WPT1443" s="89"/>
      <c r="WPU1443" s="89"/>
      <c r="WPV1443" s="89"/>
      <c r="WPW1443" s="89"/>
      <c r="WPX1443" s="89"/>
      <c r="WPY1443" s="89"/>
      <c r="WPZ1443" s="89"/>
      <c r="WQA1443" s="89"/>
      <c r="WQB1443" s="89"/>
      <c r="WQC1443" s="89"/>
      <c r="WQD1443" s="89"/>
      <c r="WQE1443" s="89"/>
      <c r="WQF1443" s="89"/>
      <c r="WQG1443" s="89"/>
      <c r="WQH1443" s="89"/>
      <c r="WQI1443" s="89"/>
      <c r="WQJ1443" s="89"/>
      <c r="WQK1443" s="89"/>
      <c r="WQL1443" s="89"/>
      <c r="WQM1443" s="89"/>
      <c r="WQN1443" s="89"/>
      <c r="WQO1443" s="89"/>
      <c r="WQP1443" s="89"/>
      <c r="WQQ1443" s="89"/>
      <c r="WQR1443" s="89"/>
      <c r="WQS1443" s="89"/>
      <c r="WQT1443" s="89"/>
      <c r="WQU1443" s="89"/>
      <c r="WQV1443" s="89"/>
      <c r="WQW1443" s="89"/>
      <c r="WQX1443" s="89"/>
      <c r="WQY1443" s="89"/>
      <c r="WQZ1443" s="89"/>
      <c r="WRA1443" s="89"/>
      <c r="WRB1443" s="89"/>
      <c r="WRC1443" s="89"/>
      <c r="WRD1443" s="89"/>
      <c r="WRE1443" s="89"/>
      <c r="WRF1443" s="89"/>
      <c r="WRG1443" s="89"/>
      <c r="WRH1443" s="89"/>
      <c r="WRI1443" s="89"/>
      <c r="WRJ1443" s="89"/>
      <c r="WRK1443" s="89"/>
      <c r="WRL1443" s="89"/>
      <c r="WRM1443" s="89"/>
      <c r="WRN1443" s="89"/>
      <c r="WRO1443" s="89"/>
      <c r="WRP1443" s="89"/>
      <c r="WRQ1443" s="89"/>
      <c r="WRR1443" s="89"/>
      <c r="WRS1443" s="89"/>
      <c r="WRT1443" s="89"/>
      <c r="WRU1443" s="89"/>
      <c r="WRV1443" s="89"/>
      <c r="WRW1443" s="89"/>
      <c r="WRX1443" s="89"/>
      <c r="WRY1443" s="89"/>
      <c r="WRZ1443" s="89"/>
      <c r="WSA1443" s="89"/>
      <c r="WSB1443" s="89"/>
      <c r="WSC1443" s="89"/>
      <c r="WSD1443" s="89"/>
      <c r="WSE1443" s="89"/>
      <c r="WSF1443" s="89"/>
      <c r="WSG1443" s="89"/>
      <c r="WSH1443" s="89"/>
      <c r="WSI1443" s="89"/>
      <c r="WSJ1443" s="89"/>
      <c r="WSK1443" s="89"/>
      <c r="WSL1443" s="89"/>
      <c r="WSM1443" s="89"/>
      <c r="WSN1443" s="89"/>
      <c r="WSO1443" s="89"/>
      <c r="WSP1443" s="89"/>
      <c r="WSQ1443" s="89"/>
      <c r="WSR1443" s="89"/>
      <c r="WSS1443" s="89"/>
      <c r="WST1443" s="89"/>
      <c r="WSU1443" s="89"/>
      <c r="WSV1443" s="89"/>
      <c r="WSW1443" s="89"/>
      <c r="WSX1443" s="89"/>
      <c r="WSY1443" s="89"/>
      <c r="WSZ1443" s="89"/>
      <c r="WTA1443" s="89"/>
      <c r="WTB1443" s="89"/>
      <c r="WTC1443" s="89"/>
      <c r="WTD1443" s="89"/>
      <c r="WTE1443" s="89"/>
      <c r="WTF1443" s="89"/>
      <c r="WTG1443" s="89"/>
      <c r="WTH1443" s="89"/>
      <c r="WTI1443" s="89"/>
      <c r="WTJ1443" s="89"/>
      <c r="WTK1443" s="89"/>
      <c r="WTL1443" s="89"/>
      <c r="WTM1443" s="89"/>
      <c r="WTN1443" s="89"/>
      <c r="WTO1443" s="89"/>
      <c r="WTP1443" s="89"/>
      <c r="WTQ1443" s="89"/>
      <c r="WTR1443" s="89"/>
      <c r="WTS1443" s="89"/>
      <c r="WTT1443" s="89"/>
      <c r="WTU1443" s="89"/>
      <c r="WTV1443" s="89"/>
      <c r="WTW1443" s="89"/>
      <c r="WTX1443" s="89"/>
      <c r="WTY1443" s="89"/>
      <c r="WTZ1443" s="89"/>
      <c r="WUA1443" s="89"/>
      <c r="WUB1443" s="89"/>
      <c r="WUC1443" s="89"/>
      <c r="WUD1443" s="89"/>
      <c r="WUE1443" s="89"/>
      <c r="WUF1443" s="89"/>
      <c r="WUG1443" s="89"/>
      <c r="WUH1443" s="89"/>
      <c r="WUI1443" s="89"/>
      <c r="WUJ1443" s="89"/>
      <c r="WUK1443" s="89"/>
      <c r="WUL1443" s="89"/>
      <c r="WUM1443" s="89"/>
      <c r="WUN1443" s="89"/>
      <c r="WUO1443" s="89"/>
      <c r="WUP1443" s="89"/>
      <c r="WUQ1443" s="89"/>
      <c r="WUR1443" s="89"/>
      <c r="WUS1443" s="89"/>
      <c r="WUT1443" s="89"/>
      <c r="WUU1443" s="89"/>
      <c r="WUV1443" s="89"/>
      <c r="WUW1443" s="89"/>
      <c r="WUX1443" s="89"/>
      <c r="WUY1443" s="89"/>
      <c r="WUZ1443" s="89"/>
      <c r="WVA1443" s="89"/>
      <c r="WVB1443" s="89"/>
      <c r="WVC1443" s="89"/>
      <c r="WVD1443" s="89"/>
      <c r="WVE1443" s="89"/>
      <c r="WVF1443" s="89"/>
      <c r="WVG1443" s="89"/>
      <c r="WVH1443" s="89"/>
      <c r="WVI1443" s="89"/>
      <c r="WVJ1443" s="89"/>
      <c r="WVK1443" s="89"/>
      <c r="WVL1443" s="89"/>
      <c r="WVM1443" s="89"/>
      <c r="WVN1443" s="89"/>
      <c r="WVO1443" s="89"/>
      <c r="WVP1443" s="89"/>
      <c r="WVQ1443" s="89"/>
      <c r="WVR1443" s="89"/>
      <c r="WVS1443" s="89"/>
      <c r="WVT1443" s="89"/>
      <c r="WVU1443" s="89"/>
      <c r="WVV1443" s="89"/>
      <c r="WVW1443" s="89"/>
      <c r="WVX1443" s="89"/>
      <c r="WVY1443" s="89"/>
      <c r="WVZ1443" s="89"/>
      <c r="WWA1443" s="89"/>
      <c r="WWB1443" s="89"/>
      <c r="WWC1443" s="89"/>
      <c r="WWD1443" s="89"/>
      <c r="WWE1443" s="89"/>
      <c r="WWF1443" s="89"/>
      <c r="WWG1443" s="89"/>
      <c r="WWH1443" s="89"/>
      <c r="WWI1443" s="89"/>
      <c r="WWJ1443" s="89"/>
      <c r="WWK1443" s="89"/>
      <c r="WWL1443" s="89"/>
      <c r="WWM1443" s="89"/>
      <c r="WWN1443" s="89"/>
      <c r="WWO1443" s="89"/>
      <c r="WWP1443" s="89"/>
      <c r="WWQ1443" s="89"/>
      <c r="WWR1443" s="89"/>
      <c r="WWS1443" s="89"/>
      <c r="WWT1443" s="89"/>
      <c r="WWU1443" s="89"/>
      <c r="WWV1443" s="89"/>
      <c r="WWW1443" s="89"/>
      <c r="WWX1443" s="89"/>
      <c r="WWY1443" s="89"/>
      <c r="WWZ1443" s="89"/>
      <c r="WXA1443" s="89"/>
      <c r="WXB1443" s="89"/>
      <c r="WXC1443" s="89"/>
      <c r="WXD1443" s="89"/>
      <c r="WXE1443" s="89"/>
      <c r="WXF1443" s="89"/>
      <c r="WXG1443" s="89"/>
      <c r="WXH1443" s="89"/>
      <c r="WXI1443" s="89"/>
      <c r="WXJ1443" s="89"/>
      <c r="WXK1443" s="89"/>
      <c r="WXL1443" s="89"/>
      <c r="WXM1443" s="89"/>
      <c r="WXN1443" s="89"/>
      <c r="WXO1443" s="89"/>
      <c r="WXP1443" s="89"/>
      <c r="WXQ1443" s="89"/>
      <c r="WXR1443" s="89"/>
      <c r="WXS1443" s="89"/>
      <c r="WXT1443" s="89"/>
      <c r="WXU1443" s="89"/>
      <c r="WXV1443" s="89"/>
      <c r="WXW1443" s="89"/>
      <c r="WXX1443" s="89"/>
      <c r="WXY1443" s="89"/>
      <c r="WXZ1443" s="89"/>
      <c r="WYA1443" s="89"/>
      <c r="WYB1443" s="89"/>
      <c r="WYC1443" s="89"/>
      <c r="WYD1443" s="89"/>
      <c r="WYE1443" s="89"/>
      <c r="WYF1443" s="89"/>
      <c r="WYG1443" s="89"/>
      <c r="WYH1443" s="89"/>
      <c r="WYI1443" s="89"/>
      <c r="WYJ1443" s="89"/>
      <c r="WYK1443" s="89"/>
      <c r="WYL1443" s="89"/>
      <c r="WYM1443" s="89"/>
      <c r="WYN1443" s="89"/>
      <c r="WYO1443" s="89"/>
      <c r="WYP1443" s="89"/>
      <c r="WYQ1443" s="89"/>
      <c r="WYR1443" s="89"/>
      <c r="WYS1443" s="89"/>
      <c r="WYT1443" s="89"/>
      <c r="WYU1443" s="89"/>
      <c r="WYV1443" s="89"/>
      <c r="WYW1443" s="89"/>
      <c r="WYX1443" s="89"/>
      <c r="WYY1443" s="89"/>
      <c r="WYZ1443" s="89"/>
      <c r="WZA1443" s="89"/>
      <c r="WZB1443" s="89"/>
      <c r="WZC1443" s="89"/>
      <c r="WZD1443" s="89"/>
      <c r="WZE1443" s="89"/>
      <c r="WZF1443" s="89"/>
      <c r="WZG1443" s="89"/>
      <c r="WZH1443" s="89"/>
      <c r="WZI1443" s="89"/>
      <c r="WZJ1443" s="89"/>
      <c r="WZK1443" s="89"/>
      <c r="WZL1443" s="89"/>
      <c r="WZM1443" s="89"/>
      <c r="WZN1443" s="89"/>
      <c r="WZO1443" s="89"/>
      <c r="WZP1443" s="89"/>
      <c r="WZQ1443" s="89"/>
      <c r="WZR1443" s="89"/>
      <c r="WZS1443" s="89"/>
      <c r="WZT1443" s="89"/>
      <c r="WZU1443" s="89"/>
      <c r="WZV1443" s="89"/>
      <c r="WZW1443" s="89"/>
      <c r="WZX1443" s="89"/>
      <c r="WZY1443" s="89"/>
      <c r="WZZ1443" s="89"/>
      <c r="XAA1443" s="89"/>
      <c r="XAB1443" s="89"/>
      <c r="XAC1443" s="89"/>
      <c r="XAD1443" s="89"/>
      <c r="XAE1443" s="89"/>
      <c r="XAF1443" s="89"/>
      <c r="XAG1443" s="89"/>
      <c r="XAH1443" s="89"/>
      <c r="XAI1443" s="89"/>
      <c r="XAJ1443" s="89"/>
      <c r="XAK1443" s="89"/>
      <c r="XAL1443" s="89"/>
      <c r="XAM1443" s="89"/>
      <c r="XAN1443" s="89"/>
      <c r="XAO1443" s="89"/>
      <c r="XAP1443" s="89"/>
      <c r="XAQ1443" s="89"/>
      <c r="XAR1443" s="89"/>
      <c r="XAS1443" s="89"/>
      <c r="XAT1443" s="89"/>
      <c r="XAU1443" s="89"/>
      <c r="XAV1443" s="89"/>
      <c r="XAW1443" s="89"/>
      <c r="XAX1443" s="89"/>
      <c r="XAY1443" s="89"/>
      <c r="XAZ1443" s="89"/>
      <c r="XBA1443" s="89"/>
      <c r="XBB1443" s="89"/>
      <c r="XBC1443" s="89"/>
      <c r="XBD1443" s="89"/>
      <c r="XBE1443" s="89"/>
      <c r="XBF1443" s="89"/>
      <c r="XBG1443" s="89"/>
      <c r="XBH1443" s="89"/>
      <c r="XBI1443" s="89"/>
      <c r="XBJ1443" s="89"/>
      <c r="XBK1443" s="89"/>
      <c r="XBL1443" s="89"/>
      <c r="XBM1443" s="89"/>
      <c r="XBN1443" s="89"/>
      <c r="XBO1443" s="89"/>
      <c r="XBP1443" s="89"/>
      <c r="XBQ1443" s="89"/>
      <c r="XBR1443" s="89"/>
      <c r="XBS1443" s="89"/>
      <c r="XBT1443" s="89"/>
      <c r="XBU1443" s="89"/>
      <c r="XBV1443" s="89"/>
      <c r="XBW1443" s="89"/>
      <c r="XBX1443" s="89"/>
      <c r="XBY1443" s="89"/>
      <c r="XBZ1443" s="89"/>
      <c r="XCA1443" s="89"/>
      <c r="XCB1443" s="89"/>
      <c r="XCC1443" s="89"/>
      <c r="XCD1443" s="89"/>
      <c r="XCE1443" s="89"/>
      <c r="XCF1443" s="89"/>
      <c r="XCG1443" s="89"/>
      <c r="XCH1443" s="89"/>
      <c r="XCI1443" s="89"/>
      <c r="XCJ1443" s="89"/>
      <c r="XCK1443" s="89"/>
      <c r="XCL1443" s="89"/>
      <c r="XCM1443" s="89"/>
      <c r="XCN1443" s="89"/>
      <c r="XCO1443" s="89"/>
      <c r="XCP1443" s="89"/>
      <c r="XCQ1443" s="89"/>
      <c r="XCR1443" s="89"/>
      <c r="XCS1443" s="89"/>
      <c r="XCT1443" s="89"/>
      <c r="XCU1443" s="89"/>
      <c r="XCV1443" s="89"/>
      <c r="XCW1443" s="89"/>
      <c r="XCX1443" s="89"/>
      <c r="XCY1443" s="89"/>
      <c r="XCZ1443" s="89"/>
      <c r="XDA1443" s="89"/>
      <c r="XDB1443" s="89"/>
      <c r="XDC1443" s="89"/>
      <c r="XDD1443" s="89"/>
      <c r="XDE1443" s="89"/>
      <c r="XDF1443" s="89"/>
      <c r="XDG1443" s="89"/>
      <c r="XDH1443" s="89"/>
      <c r="XDI1443" s="89"/>
      <c r="XDJ1443" s="89"/>
      <c r="XDK1443" s="89"/>
      <c r="XDL1443" s="89"/>
      <c r="XDM1443" s="89"/>
      <c r="XDN1443" s="89"/>
      <c r="XDO1443" s="89"/>
      <c r="XDP1443" s="89"/>
      <c r="XDQ1443" s="89"/>
      <c r="XDR1443" s="89"/>
      <c r="XDS1443" s="89"/>
      <c r="XDT1443" s="89"/>
      <c r="XDU1443" s="89"/>
      <c r="XDV1443" s="89"/>
      <c r="XDW1443" s="89"/>
      <c r="XDX1443" s="89"/>
      <c r="XDY1443" s="89"/>
      <c r="XDZ1443" s="89"/>
      <c r="XEA1443" s="89"/>
      <c r="XEB1443" s="89"/>
      <c r="XEC1443" s="89"/>
      <c r="XED1443" s="89"/>
      <c r="XEE1443" s="89"/>
      <c r="XEF1443" s="89"/>
      <c r="XEG1443" s="89"/>
      <c r="XEH1443" s="89"/>
      <c r="XEI1443" s="89"/>
      <c r="XEJ1443" s="89"/>
      <c r="XEK1443" s="89"/>
      <c r="XEL1443" s="89"/>
      <c r="XEM1443" s="89"/>
      <c r="XEN1443" s="89"/>
      <c r="XEO1443" s="89"/>
      <c r="XEP1443" s="89"/>
      <c r="XEQ1443" s="89"/>
      <c r="XER1443" s="89"/>
      <c r="XES1443" s="89"/>
      <c r="XET1443" s="89"/>
      <c r="XEU1443" s="89"/>
      <c r="XEV1443" s="89"/>
      <c r="XEW1443" s="89"/>
      <c r="XEX1443" s="89"/>
      <c r="XEY1443" s="89"/>
      <c r="XEZ1443" s="89"/>
      <c r="XFA1443" s="89"/>
      <c r="XFB1443" s="89"/>
      <c r="XFC1443" s="89"/>
      <c r="XFD1443" s="89"/>
    </row>
    <row r="1444" spans="1:16384" ht="21" customHeight="1">
      <c r="B1444" s="25" t="s">
        <v>7212</v>
      </c>
      <c r="C1444" s="32" t="s">
        <v>7201</v>
      </c>
      <c r="D1444" s="18" t="s">
        <v>7216</v>
      </c>
      <c r="E1444" s="18" t="s">
        <v>7217</v>
      </c>
      <c r="F1444" s="24" t="s">
        <v>7218</v>
      </c>
      <c r="G1444" s="18" t="s">
        <v>7219</v>
      </c>
      <c r="H1444" s="18">
        <v>625000</v>
      </c>
      <c r="I1444" s="18">
        <v>589622.64</v>
      </c>
      <c r="J1444" s="3">
        <f>VLOOKUP(F1444,'[1]2019.1'!$D:$I,6,FALSE)</f>
        <v>353773.44</v>
      </c>
      <c r="K1444" s="3">
        <f t="shared" ref="K1444:K1448" si="110">(H1444/1.06-J1444)</f>
        <v>235849.20150943397</v>
      </c>
      <c r="L1444" s="3" t="s">
        <v>7274</v>
      </c>
      <c r="M1444" s="1" t="s">
        <v>7208</v>
      </c>
      <c r="N1444" s="1" t="s">
        <v>7221</v>
      </c>
      <c r="O1444" s="1" t="s">
        <v>7220</v>
      </c>
      <c r="P1444" s="1" t="s">
        <v>7158</v>
      </c>
      <c r="Q1444" s="1" t="s">
        <v>2913</v>
      </c>
      <c r="R1444" s="2">
        <v>0.06</v>
      </c>
      <c r="Y1444" s="212"/>
      <c r="Z1444" s="24"/>
      <c r="AE1444" s="159"/>
      <c r="AI1444" s="159"/>
      <c r="AN1444" s="24"/>
      <c r="AO1444" s="24"/>
      <c r="AQ1444" s="159"/>
    </row>
    <row r="1445" spans="1:16384" s="291" customFormat="1" ht="21" customHeight="1">
      <c r="A1445" s="97"/>
      <c r="B1445" s="231" t="s">
        <v>7321</v>
      </c>
      <c r="C1445" s="34" t="s">
        <v>7316</v>
      </c>
      <c r="D1445" s="97" t="s">
        <v>7317</v>
      </c>
      <c r="E1445" s="97" t="s">
        <v>7318</v>
      </c>
      <c r="F1445" s="37" t="s">
        <v>7319</v>
      </c>
      <c r="G1445" s="97" t="s">
        <v>7322</v>
      </c>
      <c r="H1445" s="97">
        <v>257040</v>
      </c>
      <c r="I1445" s="97">
        <v>233672.73</v>
      </c>
      <c r="J1445" s="167"/>
      <c r="K1445" s="167">
        <f>(H1445/1.1-J1445)</f>
        <v>233672.72727272726</v>
      </c>
      <c r="L1445" s="167"/>
      <c r="M1445" s="35" t="s">
        <v>7282</v>
      </c>
      <c r="N1445" s="35" t="s">
        <v>2165</v>
      </c>
      <c r="O1445" s="35" t="s">
        <v>7306</v>
      </c>
      <c r="P1445" s="35" t="s">
        <v>7290</v>
      </c>
      <c r="Q1445" s="35" t="s">
        <v>1929</v>
      </c>
      <c r="R1445" s="33">
        <v>0.1</v>
      </c>
      <c r="S1445" s="35"/>
      <c r="T1445" s="35"/>
      <c r="U1445" s="35"/>
      <c r="V1445" s="35"/>
      <c r="W1445" s="35"/>
      <c r="X1445" s="85"/>
      <c r="Y1445" s="233"/>
      <c r="Z1445" s="37"/>
      <c r="AA1445" s="85"/>
      <c r="AB1445" s="85"/>
      <c r="AC1445" s="233"/>
      <c r="AD1445" s="37"/>
      <c r="AE1445" s="90"/>
      <c r="AF1445" s="85"/>
      <c r="AG1445" s="233"/>
      <c r="AH1445" s="37"/>
      <c r="AI1445" s="90"/>
      <c r="AJ1445" s="85"/>
      <c r="AK1445" s="85"/>
      <c r="AL1445" s="85"/>
      <c r="AM1445" s="85"/>
      <c r="AN1445" s="37"/>
      <c r="AO1445" s="37"/>
      <c r="AP1445" s="233"/>
      <c r="AQ1445" s="90"/>
      <c r="AR1445" s="85"/>
      <c r="AS1445" s="85"/>
    </row>
    <row r="1446" spans="1:16384" s="291" customFormat="1" ht="21" customHeight="1">
      <c r="A1446" s="97"/>
      <c r="B1446" s="231" t="s">
        <v>7320</v>
      </c>
      <c r="C1446" s="34" t="s">
        <v>7316</v>
      </c>
      <c r="D1446" s="97" t="s">
        <v>7326</v>
      </c>
      <c r="E1446" s="97" t="s">
        <v>7327</v>
      </c>
      <c r="F1446" s="37" t="s">
        <v>7328</v>
      </c>
      <c r="G1446" s="97" t="s">
        <v>7329</v>
      </c>
      <c r="H1446" s="97">
        <v>66275</v>
      </c>
      <c r="I1446" s="97">
        <v>62523.58</v>
      </c>
      <c r="J1446" s="167"/>
      <c r="K1446" s="167">
        <f t="shared" si="110"/>
        <v>62523.584905660377</v>
      </c>
      <c r="L1446" s="167"/>
      <c r="M1446" s="35" t="s">
        <v>7330</v>
      </c>
      <c r="N1446" s="35" t="s">
        <v>2165</v>
      </c>
      <c r="O1446" s="35" t="s">
        <v>7331</v>
      </c>
      <c r="P1446" s="35" t="s">
        <v>7290</v>
      </c>
      <c r="Q1446" s="35" t="s">
        <v>1929</v>
      </c>
      <c r="R1446" s="33">
        <v>0.06</v>
      </c>
      <c r="S1446" s="35"/>
      <c r="T1446" s="35"/>
      <c r="U1446" s="35"/>
      <c r="V1446" s="35"/>
      <c r="W1446" s="35"/>
      <c r="X1446" s="85"/>
      <c r="Y1446" s="233"/>
      <c r="Z1446" s="37"/>
      <c r="AA1446" s="85"/>
      <c r="AB1446" s="85"/>
      <c r="AC1446" s="233"/>
      <c r="AD1446" s="37"/>
      <c r="AE1446" s="90"/>
      <c r="AF1446" s="85"/>
      <c r="AG1446" s="233"/>
      <c r="AH1446" s="37"/>
      <c r="AI1446" s="90"/>
      <c r="AJ1446" s="85"/>
      <c r="AK1446" s="85"/>
      <c r="AL1446" s="85"/>
      <c r="AM1446" s="85"/>
      <c r="AN1446" s="37"/>
      <c r="AO1446" s="37"/>
      <c r="AP1446" s="233"/>
      <c r="AQ1446" s="90"/>
      <c r="AR1446" s="85"/>
      <c r="AS1446" s="85"/>
    </row>
    <row r="1447" spans="1:16384" s="291" customFormat="1" ht="21.6">
      <c r="A1447" s="97"/>
      <c r="B1447" s="231" t="s">
        <v>7360</v>
      </c>
      <c r="C1447" s="34" t="s">
        <v>7202</v>
      </c>
      <c r="D1447" s="97" t="s">
        <v>7361</v>
      </c>
      <c r="E1447" s="97" t="s">
        <v>7327</v>
      </c>
      <c r="F1447" s="37" t="s">
        <v>7362</v>
      </c>
      <c r="G1447" s="97" t="s">
        <v>7363</v>
      </c>
      <c r="H1447" s="97">
        <v>1427500</v>
      </c>
      <c r="I1447" s="97">
        <v>1346698.11</v>
      </c>
      <c r="J1447" s="167"/>
      <c r="K1447" s="167"/>
      <c r="L1447" s="35"/>
      <c r="M1447" s="35" t="s">
        <v>2669</v>
      </c>
      <c r="N1447" s="35" t="s">
        <v>7391</v>
      </c>
      <c r="O1447" s="35" t="s">
        <v>7181</v>
      </c>
      <c r="P1447" s="35" t="s">
        <v>7392</v>
      </c>
      <c r="Q1447" s="35" t="s">
        <v>1929</v>
      </c>
      <c r="R1447" s="33">
        <v>0.06</v>
      </c>
      <c r="S1447" s="35"/>
      <c r="T1447" s="35"/>
      <c r="U1447" s="35"/>
      <c r="V1447" s="35"/>
      <c r="W1447" s="35"/>
      <c r="X1447" s="85"/>
      <c r="Y1447" s="85"/>
      <c r="Z1447" s="85"/>
      <c r="AA1447" s="85"/>
      <c r="AB1447" s="85"/>
      <c r="AC1447" s="233"/>
      <c r="AD1447" s="37"/>
      <c r="AE1447" s="85"/>
      <c r="AF1447" s="85"/>
      <c r="AG1447" s="233"/>
      <c r="AH1447" s="37"/>
      <c r="AI1447" s="85"/>
      <c r="AJ1447" s="85"/>
      <c r="AK1447" s="85"/>
      <c r="AL1447" s="85"/>
      <c r="AM1447" s="85"/>
      <c r="AN1447" s="85"/>
      <c r="AO1447" s="85"/>
      <c r="AP1447" s="233"/>
      <c r="AQ1447" s="85"/>
      <c r="AR1447" s="85"/>
      <c r="AS1447" s="85"/>
    </row>
    <row r="1448" spans="1:16384" s="291" customFormat="1" ht="21" customHeight="1">
      <c r="A1448" s="97"/>
      <c r="B1448" s="231" t="s">
        <v>7279</v>
      </c>
      <c r="C1448" s="36" t="s">
        <v>7275</v>
      </c>
      <c r="D1448" s="97" t="s">
        <v>7284</v>
      </c>
      <c r="E1448" s="97" t="s">
        <v>7277</v>
      </c>
      <c r="F1448" s="37" t="s">
        <v>7278</v>
      </c>
      <c r="G1448" s="97" t="s">
        <v>7281</v>
      </c>
      <c r="H1448" s="97">
        <v>8321400</v>
      </c>
      <c r="I1448" s="97">
        <v>7850377.3600000003</v>
      </c>
      <c r="J1448" s="167"/>
      <c r="K1448" s="167">
        <f t="shared" si="110"/>
        <v>7850377.3584905658</v>
      </c>
      <c r="L1448" s="35"/>
      <c r="M1448" s="35" t="s">
        <v>7282</v>
      </c>
      <c r="N1448" s="35" t="s">
        <v>7283</v>
      </c>
      <c r="O1448" s="35" t="s">
        <v>7285</v>
      </c>
      <c r="P1448" s="35" t="s">
        <v>7286</v>
      </c>
      <c r="Q1448" s="35" t="s">
        <v>1929</v>
      </c>
      <c r="R1448" s="33">
        <v>0.06</v>
      </c>
      <c r="S1448" s="35"/>
      <c r="T1448" s="35"/>
      <c r="U1448" s="35"/>
      <c r="V1448" s="35"/>
      <c r="W1448" s="35"/>
      <c r="X1448" s="85"/>
      <c r="Y1448" s="233"/>
      <c r="Z1448" s="37"/>
      <c r="AA1448" s="85"/>
      <c r="AB1448" s="85"/>
      <c r="AC1448" s="233"/>
      <c r="AD1448" s="37"/>
      <c r="AE1448" s="90"/>
      <c r="AF1448" s="85"/>
      <c r="AG1448" s="233"/>
      <c r="AH1448" s="37"/>
      <c r="AI1448" s="90"/>
      <c r="AJ1448" s="85"/>
      <c r="AK1448" s="85"/>
      <c r="AL1448" s="85"/>
      <c r="AM1448" s="85"/>
      <c r="AN1448" s="37"/>
      <c r="AO1448" s="37"/>
      <c r="AP1448" s="233"/>
      <c r="AQ1448" s="90"/>
      <c r="AR1448" s="85"/>
      <c r="AS1448" s="85"/>
    </row>
    <row r="1449" spans="1:16384" s="291" customFormat="1" ht="21" customHeight="1">
      <c r="A1449" s="97"/>
      <c r="B1449" s="231" t="s">
        <v>7280</v>
      </c>
      <c r="C1449" s="36" t="s">
        <v>7275</v>
      </c>
      <c r="D1449" s="97" t="s">
        <v>7284</v>
      </c>
      <c r="E1449" s="97" t="s">
        <v>7277</v>
      </c>
      <c r="F1449" s="37" t="s">
        <v>7287</v>
      </c>
      <c r="G1449" s="97" t="s">
        <v>7288</v>
      </c>
      <c r="H1449" s="97">
        <v>1278937</v>
      </c>
      <c r="I1449" s="97">
        <v>1102531.8999999999</v>
      </c>
      <c r="J1449" s="167"/>
      <c r="K1449" s="167">
        <f>(H1449/1.16-J1449)</f>
        <v>1102531.8965517243</v>
      </c>
      <c r="L1449" s="35"/>
      <c r="M1449" s="35" t="s">
        <v>7282</v>
      </c>
      <c r="N1449" s="35" t="s">
        <v>2012</v>
      </c>
      <c r="O1449" s="35" t="s">
        <v>7289</v>
      </c>
      <c r="P1449" s="35" t="s">
        <v>7290</v>
      </c>
      <c r="Q1449" s="35" t="s">
        <v>1929</v>
      </c>
      <c r="R1449" s="33">
        <v>0.16</v>
      </c>
      <c r="S1449" s="35"/>
      <c r="T1449" s="35"/>
      <c r="U1449" s="35"/>
      <c r="V1449" s="35"/>
      <c r="W1449" s="35"/>
      <c r="X1449" s="85"/>
      <c r="Y1449" s="233"/>
      <c r="Z1449" s="37"/>
      <c r="AA1449" s="85"/>
      <c r="AB1449" s="85"/>
      <c r="AC1449" s="233"/>
      <c r="AD1449" s="37"/>
      <c r="AE1449" s="90"/>
      <c r="AF1449" s="85"/>
      <c r="AG1449" s="233"/>
      <c r="AH1449" s="37"/>
      <c r="AI1449" s="90"/>
      <c r="AJ1449" s="85"/>
      <c r="AK1449" s="85"/>
      <c r="AL1449" s="85"/>
      <c r="AM1449" s="85"/>
      <c r="AN1449" s="37"/>
      <c r="AO1449" s="37"/>
      <c r="AP1449" s="233"/>
      <c r="AQ1449" s="90"/>
      <c r="AR1449" s="85"/>
      <c r="AS1449" s="85"/>
    </row>
    <row r="1450" spans="1:16384" s="291" customFormat="1" ht="21" customHeight="1">
      <c r="A1450" s="97"/>
      <c r="B1450" s="231" t="s">
        <v>7280</v>
      </c>
      <c r="C1450" s="36" t="s">
        <v>7275</v>
      </c>
      <c r="D1450" s="97" t="s">
        <v>7284</v>
      </c>
      <c r="E1450" s="97" t="s">
        <v>7277</v>
      </c>
      <c r="F1450" s="37" t="s">
        <v>7287</v>
      </c>
      <c r="G1450" s="97"/>
      <c r="H1450" s="97">
        <v>4505</v>
      </c>
      <c r="I1450" s="97">
        <v>4250</v>
      </c>
      <c r="J1450" s="167"/>
      <c r="K1450" s="167">
        <f>(H1450/1.06-J1450)</f>
        <v>4250</v>
      </c>
      <c r="L1450" s="35"/>
      <c r="M1450" s="35" t="s">
        <v>7282</v>
      </c>
      <c r="N1450" s="35" t="s">
        <v>7283</v>
      </c>
      <c r="O1450" s="35" t="s">
        <v>7289</v>
      </c>
      <c r="P1450" s="35" t="s">
        <v>7290</v>
      </c>
      <c r="Q1450" s="35" t="s">
        <v>1929</v>
      </c>
      <c r="R1450" s="33">
        <v>0.06</v>
      </c>
      <c r="S1450" s="35"/>
      <c r="T1450" s="35"/>
      <c r="U1450" s="35"/>
      <c r="V1450" s="35"/>
      <c r="W1450" s="35"/>
      <c r="X1450" s="85"/>
      <c r="Y1450" s="233"/>
      <c r="Z1450" s="37"/>
      <c r="AA1450" s="85"/>
      <c r="AB1450" s="85"/>
      <c r="AC1450" s="233"/>
      <c r="AD1450" s="37"/>
      <c r="AE1450" s="90"/>
      <c r="AF1450" s="85"/>
      <c r="AG1450" s="233"/>
      <c r="AH1450" s="37"/>
      <c r="AI1450" s="90"/>
      <c r="AJ1450" s="85"/>
      <c r="AK1450" s="85"/>
      <c r="AL1450" s="85"/>
      <c r="AM1450" s="85"/>
      <c r="AN1450" s="37"/>
      <c r="AO1450" s="37"/>
      <c r="AP1450" s="233"/>
      <c r="AQ1450" s="90"/>
      <c r="AR1450" s="85"/>
      <c r="AS1450" s="85"/>
    </row>
    <row r="1451" spans="1:16384" s="294" customFormat="1" ht="21" customHeight="1">
      <c r="A1451" s="181"/>
      <c r="B1451" s="243" t="s">
        <v>8172</v>
      </c>
      <c r="C1451" s="187" t="s">
        <v>7275</v>
      </c>
      <c r="D1451" s="181" t="s">
        <v>7284</v>
      </c>
      <c r="E1451" s="181" t="s">
        <v>7277</v>
      </c>
      <c r="F1451" s="94" t="s">
        <v>8171</v>
      </c>
      <c r="G1451" s="181" t="s">
        <v>7288</v>
      </c>
      <c r="H1451" s="181">
        <v>1260288.83</v>
      </c>
      <c r="I1451" s="181">
        <v>1106781.8999999999</v>
      </c>
      <c r="J1451" s="43"/>
      <c r="K1451" s="43"/>
      <c r="L1451" s="44"/>
      <c r="M1451" s="44" t="s">
        <v>7282</v>
      </c>
      <c r="N1451" s="44" t="s">
        <v>7283</v>
      </c>
      <c r="O1451" s="44" t="s">
        <v>8165</v>
      </c>
      <c r="P1451" s="44" t="s">
        <v>8166</v>
      </c>
      <c r="Q1451" s="44" t="s">
        <v>1929</v>
      </c>
      <c r="R1451" s="45" t="s">
        <v>8167</v>
      </c>
      <c r="S1451" s="44"/>
      <c r="T1451" s="44"/>
      <c r="U1451" s="44"/>
      <c r="V1451" s="44"/>
      <c r="W1451" s="44"/>
      <c r="X1451" s="89"/>
      <c r="Y1451" s="244"/>
      <c r="Z1451" s="94"/>
      <c r="AA1451" s="89"/>
      <c r="AB1451" s="89"/>
      <c r="AC1451" s="244"/>
      <c r="AD1451" s="94"/>
      <c r="AE1451" s="92"/>
      <c r="AF1451" s="89"/>
      <c r="AG1451" s="244"/>
      <c r="AH1451" s="94"/>
      <c r="AI1451" s="92"/>
      <c r="AJ1451" s="89"/>
      <c r="AK1451" s="89"/>
      <c r="AL1451" s="89"/>
      <c r="AM1451" s="89"/>
      <c r="AN1451" s="94"/>
      <c r="AO1451" s="94"/>
      <c r="AP1451" s="244"/>
      <c r="AQ1451" s="92"/>
      <c r="AR1451" s="89"/>
      <c r="AS1451" s="89"/>
    </row>
    <row r="1452" spans="1:16384" s="291" customFormat="1" ht="21.6">
      <c r="A1452" s="97"/>
      <c r="B1452" s="231" t="s">
        <v>7485</v>
      </c>
      <c r="C1452" s="232" t="s">
        <v>7486</v>
      </c>
      <c r="D1452" s="35" t="s">
        <v>7487</v>
      </c>
      <c r="E1452" s="35" t="s">
        <v>7488</v>
      </c>
      <c r="F1452" s="37" t="s">
        <v>7489</v>
      </c>
      <c r="G1452" s="35" t="s">
        <v>7490</v>
      </c>
      <c r="H1452" s="97">
        <v>5742517</v>
      </c>
      <c r="I1452" s="97">
        <v>5221430.0999999996</v>
      </c>
      <c r="J1452" s="167"/>
      <c r="K1452" s="167"/>
      <c r="L1452" s="35"/>
      <c r="M1452" s="35" t="s">
        <v>7491</v>
      </c>
      <c r="N1452" s="35" t="s">
        <v>7492</v>
      </c>
      <c r="O1452" s="35" t="s">
        <v>7493</v>
      </c>
      <c r="P1452" s="35" t="s">
        <v>7436</v>
      </c>
      <c r="Q1452" s="35" t="s">
        <v>1929</v>
      </c>
      <c r="R1452" s="33">
        <v>0.16</v>
      </c>
      <c r="S1452" s="35"/>
      <c r="T1452" s="35"/>
      <c r="U1452" s="35"/>
      <c r="V1452" s="35"/>
      <c r="W1452" s="35"/>
      <c r="X1452" s="85"/>
      <c r="Y1452" s="85"/>
      <c r="Z1452" s="85"/>
      <c r="AA1452" s="85"/>
      <c r="AB1452" s="85"/>
      <c r="AC1452" s="233"/>
      <c r="AD1452" s="37"/>
      <c r="AE1452" s="85"/>
      <c r="AF1452" s="85"/>
      <c r="AG1452" s="233"/>
      <c r="AH1452" s="37"/>
      <c r="AI1452" s="85"/>
      <c r="AJ1452" s="85"/>
      <c r="AK1452" s="85"/>
      <c r="AL1452" s="85"/>
      <c r="AM1452" s="85"/>
      <c r="AN1452" s="85"/>
      <c r="AO1452" s="85"/>
      <c r="AP1452" s="233"/>
      <c r="AQ1452" s="85"/>
      <c r="AR1452" s="85"/>
      <c r="AS1452" s="85"/>
    </row>
    <row r="1453" spans="1:16384" s="294" customFormat="1" ht="21.6">
      <c r="A1453" s="181"/>
      <c r="B1453" s="243" t="s">
        <v>8170</v>
      </c>
      <c r="C1453" s="184" t="s">
        <v>7486</v>
      </c>
      <c r="D1453" s="44" t="s">
        <v>7487</v>
      </c>
      <c r="E1453" s="44" t="s">
        <v>8173</v>
      </c>
      <c r="F1453" s="94" t="s">
        <v>8169</v>
      </c>
      <c r="G1453" s="44" t="s">
        <v>7490</v>
      </c>
      <c r="H1453" s="181">
        <v>5700036.3200000003</v>
      </c>
      <c r="I1453" s="181">
        <v>5221430.0999999996</v>
      </c>
      <c r="J1453" s="43"/>
      <c r="K1453" s="43"/>
      <c r="L1453" s="44"/>
      <c r="M1453" s="44" t="s">
        <v>7491</v>
      </c>
      <c r="N1453" s="44" t="s">
        <v>7492</v>
      </c>
      <c r="O1453" s="44" t="s">
        <v>8165</v>
      </c>
      <c r="P1453" s="44" t="s">
        <v>8166</v>
      </c>
      <c r="Q1453" s="44" t="s">
        <v>1929</v>
      </c>
      <c r="R1453" s="45" t="s">
        <v>7506</v>
      </c>
      <c r="S1453" s="44"/>
      <c r="T1453" s="44"/>
      <c r="U1453" s="44"/>
      <c r="V1453" s="44"/>
      <c r="W1453" s="44"/>
      <c r="X1453" s="89"/>
      <c r="Y1453" s="89"/>
      <c r="Z1453" s="89"/>
      <c r="AA1453" s="89"/>
      <c r="AB1453" s="89"/>
      <c r="AC1453" s="244"/>
      <c r="AD1453" s="94"/>
      <c r="AE1453" s="89"/>
      <c r="AF1453" s="89"/>
      <c r="AG1453" s="244"/>
      <c r="AH1453" s="94"/>
      <c r="AI1453" s="89"/>
      <c r="AJ1453" s="89"/>
      <c r="AK1453" s="89"/>
      <c r="AL1453" s="89"/>
      <c r="AM1453" s="89"/>
      <c r="AN1453" s="89"/>
      <c r="AO1453" s="89"/>
      <c r="AP1453" s="244"/>
      <c r="AQ1453" s="89"/>
      <c r="AR1453" s="89"/>
      <c r="AS1453" s="89"/>
    </row>
    <row r="1454" spans="1:16384" s="291" customFormat="1" ht="19.5" customHeight="1">
      <c r="A1454" s="97"/>
      <c r="B1454" s="231" t="s">
        <v>7293</v>
      </c>
      <c r="C1454" s="36" t="s">
        <v>7292</v>
      </c>
      <c r="D1454" s="97" t="s">
        <v>7294</v>
      </c>
      <c r="E1454" s="97" t="s">
        <v>7295</v>
      </c>
      <c r="F1454" s="37" t="s">
        <v>7296</v>
      </c>
      <c r="G1454" s="97" t="s">
        <v>7297</v>
      </c>
      <c r="H1454" s="97">
        <v>2200000</v>
      </c>
      <c r="I1454" s="97">
        <v>2075471.7</v>
      </c>
      <c r="J1454" s="167"/>
      <c r="K1454" s="167">
        <f>(H1454/1.06-J1454)</f>
        <v>2075471.6981132075</v>
      </c>
      <c r="L1454" s="35"/>
      <c r="M1454" s="35" t="s">
        <v>7282</v>
      </c>
      <c r="N1454" s="35" t="s">
        <v>7298</v>
      </c>
      <c r="O1454" s="35" t="s">
        <v>7299</v>
      </c>
      <c r="P1454" s="35" t="s">
        <v>7290</v>
      </c>
      <c r="Q1454" s="35" t="s">
        <v>1929</v>
      </c>
      <c r="R1454" s="33">
        <v>0.06</v>
      </c>
      <c r="S1454" s="35"/>
      <c r="T1454" s="35"/>
      <c r="U1454" s="35"/>
      <c r="V1454" s="35"/>
      <c r="W1454" s="35"/>
      <c r="X1454" s="85"/>
      <c r="Y1454" s="233"/>
      <c r="Z1454" s="37"/>
      <c r="AA1454" s="85"/>
      <c r="AB1454" s="85"/>
      <c r="AC1454" s="233"/>
      <c r="AD1454" s="37"/>
      <c r="AE1454" s="90"/>
      <c r="AF1454" s="85"/>
      <c r="AG1454" s="233"/>
      <c r="AH1454" s="37"/>
      <c r="AI1454" s="90"/>
      <c r="AJ1454" s="85"/>
      <c r="AK1454" s="85"/>
      <c r="AL1454" s="85"/>
      <c r="AM1454" s="85"/>
      <c r="AN1454" s="37"/>
      <c r="AO1454" s="37"/>
      <c r="AP1454" s="233"/>
      <c r="AQ1454" s="90"/>
      <c r="AR1454" s="85"/>
      <c r="AS1454" s="85"/>
    </row>
    <row r="1455" spans="1:16384" s="291" customFormat="1" ht="21" customHeight="1">
      <c r="A1455" s="97"/>
      <c r="B1455" s="231" t="s">
        <v>7473</v>
      </c>
      <c r="C1455" s="36" t="s">
        <v>7292</v>
      </c>
      <c r="D1455" s="97" t="s">
        <v>7294</v>
      </c>
      <c r="E1455" s="97" t="s">
        <v>7295</v>
      </c>
      <c r="F1455" s="37" t="s">
        <v>7474</v>
      </c>
      <c r="G1455" s="97" t="s">
        <v>7475</v>
      </c>
      <c r="H1455" s="97">
        <v>700000</v>
      </c>
      <c r="I1455" s="97">
        <v>660377.36</v>
      </c>
      <c r="J1455" s="167"/>
      <c r="K1455" s="167">
        <f>(H1455/1.06-J1455)</f>
        <v>660377.35849056602</v>
      </c>
      <c r="L1455" s="35"/>
      <c r="M1455" s="35" t="s">
        <v>1912</v>
      </c>
      <c r="N1455" s="35" t="s">
        <v>7476</v>
      </c>
      <c r="O1455" s="35" t="s">
        <v>7477</v>
      </c>
      <c r="P1455" s="35" t="s">
        <v>7436</v>
      </c>
      <c r="Q1455" s="35" t="s">
        <v>1929</v>
      </c>
      <c r="R1455" s="33">
        <v>0.06</v>
      </c>
      <c r="S1455" s="35"/>
      <c r="T1455" s="35"/>
      <c r="U1455" s="35"/>
      <c r="V1455" s="35"/>
      <c r="W1455" s="35"/>
      <c r="X1455" s="85"/>
      <c r="Y1455" s="233"/>
      <c r="Z1455" s="37"/>
      <c r="AA1455" s="85"/>
      <c r="AB1455" s="85"/>
      <c r="AC1455" s="233"/>
      <c r="AD1455" s="37"/>
      <c r="AE1455" s="90"/>
      <c r="AF1455" s="85"/>
      <c r="AG1455" s="233"/>
      <c r="AH1455" s="37"/>
      <c r="AI1455" s="90"/>
      <c r="AJ1455" s="85"/>
      <c r="AK1455" s="85"/>
      <c r="AL1455" s="85"/>
      <c r="AM1455" s="85"/>
      <c r="AN1455" s="37"/>
      <c r="AO1455" s="37"/>
      <c r="AP1455" s="233"/>
      <c r="AQ1455" s="90"/>
      <c r="AR1455" s="85"/>
      <c r="AS1455" s="85"/>
    </row>
    <row r="1456" spans="1:16384" s="291" customFormat="1" ht="21" customHeight="1">
      <c r="A1456" s="97"/>
      <c r="B1456" s="231" t="s">
        <v>7675</v>
      </c>
      <c r="C1456" s="36" t="s">
        <v>7292</v>
      </c>
      <c r="D1456" s="97" t="s">
        <v>7294</v>
      </c>
      <c r="E1456" s="97" t="s">
        <v>7295</v>
      </c>
      <c r="F1456" s="37" t="s">
        <v>7676</v>
      </c>
      <c r="G1456" s="97" t="s">
        <v>7677</v>
      </c>
      <c r="H1456" s="97">
        <v>2750000</v>
      </c>
      <c r="I1456" s="97">
        <v>2594339.62</v>
      </c>
      <c r="J1456" s="167"/>
      <c r="K1456" s="167">
        <f>(H1456/1.06-J1456)</f>
        <v>2594339.6226415094</v>
      </c>
      <c r="L1456" s="35"/>
      <c r="M1456" s="35" t="s">
        <v>1912</v>
      </c>
      <c r="N1456" s="35" t="s">
        <v>2165</v>
      </c>
      <c r="O1456" s="35" t="s">
        <v>7678</v>
      </c>
      <c r="P1456" s="35" t="s">
        <v>7679</v>
      </c>
      <c r="Q1456" s="35" t="s">
        <v>1929</v>
      </c>
      <c r="R1456" s="33">
        <v>0.06</v>
      </c>
      <c r="S1456" s="35"/>
      <c r="T1456" s="35"/>
      <c r="U1456" s="35"/>
      <c r="V1456" s="35"/>
      <c r="W1456" s="35"/>
      <c r="X1456" s="85"/>
      <c r="Y1456" s="233"/>
      <c r="Z1456" s="37"/>
      <c r="AA1456" s="85"/>
      <c r="AB1456" s="85"/>
      <c r="AC1456" s="233"/>
      <c r="AD1456" s="37"/>
      <c r="AE1456" s="90"/>
      <c r="AF1456" s="85"/>
      <c r="AG1456" s="233"/>
      <c r="AH1456" s="37"/>
      <c r="AI1456" s="90"/>
      <c r="AJ1456" s="85"/>
      <c r="AK1456" s="85"/>
      <c r="AL1456" s="85"/>
      <c r="AM1456" s="85"/>
      <c r="AN1456" s="37"/>
      <c r="AO1456" s="37"/>
      <c r="AP1456" s="233"/>
      <c r="AQ1456" s="90"/>
      <c r="AR1456" s="85"/>
      <c r="AS1456" s="85"/>
    </row>
    <row r="1457" spans="1:45" s="291" customFormat="1" ht="21" customHeight="1">
      <c r="A1457" s="97"/>
      <c r="B1457" s="231" t="s">
        <v>7726</v>
      </c>
      <c r="C1457" s="36" t="s">
        <v>7292</v>
      </c>
      <c r="D1457" s="1" t="s">
        <v>7727</v>
      </c>
      <c r="E1457" s="1" t="s">
        <v>7728</v>
      </c>
      <c r="F1457" s="1" t="s">
        <v>7729</v>
      </c>
      <c r="G1457" s="1" t="s">
        <v>8390</v>
      </c>
      <c r="H1457" s="18">
        <v>749420</v>
      </c>
      <c r="I1457" s="18">
        <v>707000</v>
      </c>
      <c r="J1457" s="3"/>
      <c r="K1457" s="3"/>
      <c r="L1457" s="1"/>
      <c r="M1457" s="1" t="s">
        <v>1912</v>
      </c>
      <c r="N1457" s="1" t="s">
        <v>7730</v>
      </c>
      <c r="O1457" s="1" t="s">
        <v>7714</v>
      </c>
      <c r="P1457" s="1" t="s">
        <v>7715</v>
      </c>
      <c r="Q1457" s="35" t="s">
        <v>1929</v>
      </c>
      <c r="R1457" s="33">
        <v>0.06</v>
      </c>
      <c r="S1457" s="33"/>
      <c r="T1457" s="35"/>
      <c r="U1457" s="35"/>
      <c r="V1457" s="35"/>
      <c r="W1457" s="35"/>
      <c r="X1457" s="85"/>
      <c r="Y1457" s="233"/>
      <c r="Z1457" s="37"/>
      <c r="AA1457" s="85"/>
      <c r="AB1457" s="85"/>
      <c r="AC1457" s="233"/>
      <c r="AD1457" s="37"/>
      <c r="AE1457" s="90"/>
      <c r="AF1457" s="85"/>
      <c r="AG1457" s="233"/>
      <c r="AH1457" s="37"/>
      <c r="AI1457" s="90"/>
      <c r="AJ1457" s="85"/>
      <c r="AK1457" s="85"/>
      <c r="AL1457" s="85"/>
      <c r="AM1457" s="85"/>
      <c r="AN1457" s="37"/>
      <c r="AO1457" s="37"/>
      <c r="AP1457" s="233"/>
      <c r="AQ1457" s="90"/>
      <c r="AR1457" s="85"/>
      <c r="AS1457" s="85"/>
    </row>
    <row r="1458" spans="1:45" s="294" customFormat="1" ht="21" customHeight="1">
      <c r="A1458" s="181"/>
      <c r="B1458" s="243" t="s">
        <v>8389</v>
      </c>
      <c r="C1458" s="187" t="s">
        <v>7292</v>
      </c>
      <c r="D1458" s="44" t="s">
        <v>7727</v>
      </c>
      <c r="E1458" s="44" t="s">
        <v>7728</v>
      </c>
      <c r="F1458" s="44" t="s">
        <v>8391</v>
      </c>
      <c r="G1458" s="44" t="s">
        <v>8392</v>
      </c>
      <c r="H1458" s="181">
        <v>300000</v>
      </c>
      <c r="I1458" s="181">
        <v>283018.87</v>
      </c>
      <c r="J1458" s="43"/>
      <c r="K1458" s="43"/>
      <c r="L1458" s="44"/>
      <c r="M1458" s="44" t="s">
        <v>1912</v>
      </c>
      <c r="N1458" s="44" t="s">
        <v>7283</v>
      </c>
      <c r="O1458" s="44" t="s">
        <v>8393</v>
      </c>
      <c r="P1458" s="44" t="s">
        <v>8394</v>
      </c>
      <c r="Q1458" s="44" t="s">
        <v>1929</v>
      </c>
      <c r="R1458" s="45">
        <v>0.06</v>
      </c>
      <c r="S1458" s="45"/>
      <c r="T1458" s="44"/>
      <c r="U1458" s="44"/>
      <c r="V1458" s="44"/>
      <c r="W1458" s="44"/>
      <c r="X1458" s="89"/>
      <c r="Y1458" s="244"/>
      <c r="Z1458" s="94"/>
      <c r="AA1458" s="89"/>
      <c r="AB1458" s="89"/>
      <c r="AC1458" s="244"/>
      <c r="AD1458" s="94"/>
      <c r="AE1458" s="92"/>
      <c r="AF1458" s="89"/>
      <c r="AG1458" s="244"/>
      <c r="AH1458" s="94"/>
      <c r="AI1458" s="92"/>
      <c r="AJ1458" s="89"/>
      <c r="AK1458" s="89"/>
      <c r="AL1458" s="89"/>
      <c r="AM1458" s="89"/>
      <c r="AN1458" s="94"/>
      <c r="AO1458" s="94"/>
      <c r="AP1458" s="244"/>
      <c r="AQ1458" s="92"/>
      <c r="AR1458" s="89"/>
      <c r="AS1458" s="89"/>
    </row>
    <row r="1459" spans="1:45" s="294" customFormat="1" ht="21" customHeight="1">
      <c r="A1459" s="181"/>
      <c r="B1459" s="243" t="s">
        <v>10202</v>
      </c>
      <c r="C1459" s="187" t="s">
        <v>7292</v>
      </c>
      <c r="D1459" s="44" t="s">
        <v>7294</v>
      </c>
      <c r="E1459" s="44" t="s">
        <v>7728</v>
      </c>
      <c r="F1459" s="44" t="s">
        <v>10204</v>
      </c>
      <c r="G1459" s="97" t="s">
        <v>7677</v>
      </c>
      <c r="H1459" s="181">
        <v>120000</v>
      </c>
      <c r="I1459" s="181">
        <v>113207.55</v>
      </c>
      <c r="J1459" s="43"/>
      <c r="K1459" s="43"/>
      <c r="L1459" s="44"/>
      <c r="M1459" s="44" t="s">
        <v>1912</v>
      </c>
      <c r="N1459" s="44" t="s">
        <v>2165</v>
      </c>
      <c r="O1459" s="44" t="s">
        <v>10205</v>
      </c>
      <c r="P1459" s="44" t="s">
        <v>10205</v>
      </c>
      <c r="Q1459" s="44" t="s">
        <v>1929</v>
      </c>
      <c r="R1459" s="45">
        <v>0.06</v>
      </c>
      <c r="S1459" s="45"/>
      <c r="T1459" s="44"/>
      <c r="U1459" s="44"/>
      <c r="V1459" s="44"/>
      <c r="W1459" s="44"/>
      <c r="X1459" s="89"/>
      <c r="Y1459" s="244"/>
      <c r="Z1459" s="94"/>
      <c r="AA1459" s="89"/>
      <c r="AB1459" s="89"/>
      <c r="AC1459" s="244"/>
      <c r="AD1459" s="94"/>
      <c r="AE1459" s="92"/>
      <c r="AF1459" s="89"/>
      <c r="AG1459" s="244"/>
      <c r="AH1459" s="94"/>
      <c r="AI1459" s="92"/>
      <c r="AJ1459" s="89"/>
      <c r="AK1459" s="89"/>
      <c r="AL1459" s="89"/>
      <c r="AM1459" s="89"/>
      <c r="AN1459" s="94"/>
      <c r="AO1459" s="94"/>
      <c r="AP1459" s="244"/>
      <c r="AQ1459" s="92"/>
      <c r="AR1459" s="89"/>
      <c r="AS1459" s="89"/>
    </row>
    <row r="1460" spans="1:45" s="291" customFormat="1" ht="21" customHeight="1">
      <c r="A1460" s="97"/>
      <c r="B1460" s="231" t="s">
        <v>7291</v>
      </c>
      <c r="C1460" s="36" t="s">
        <v>7300</v>
      </c>
      <c r="D1460" s="97" t="s">
        <v>7302</v>
      </c>
      <c r="E1460" s="97" t="s">
        <v>7303</v>
      </c>
      <c r="F1460" s="37" t="s">
        <v>7304</v>
      </c>
      <c r="G1460" s="97" t="s">
        <v>7305</v>
      </c>
      <c r="H1460" s="97">
        <v>407912.4</v>
      </c>
      <c r="I1460" s="97">
        <v>370829.45</v>
      </c>
      <c r="J1460" s="167"/>
      <c r="K1460" s="167">
        <f>(H1460/1.1-J1460)</f>
        <v>370829.45454545453</v>
      </c>
      <c r="L1460" s="35"/>
      <c r="M1460" s="35" t="s">
        <v>1899</v>
      </c>
      <c r="N1460" s="35" t="s">
        <v>1900</v>
      </c>
      <c r="O1460" s="35" t="s">
        <v>7306</v>
      </c>
      <c r="P1460" s="35" t="s">
        <v>7286</v>
      </c>
      <c r="Q1460" s="35" t="s">
        <v>1929</v>
      </c>
      <c r="R1460" s="33">
        <v>0.1</v>
      </c>
      <c r="S1460" s="35"/>
      <c r="T1460" s="35"/>
      <c r="U1460" s="35"/>
      <c r="V1460" s="35"/>
      <c r="W1460" s="35"/>
      <c r="X1460" s="85"/>
      <c r="Y1460" s="233"/>
      <c r="Z1460" s="37"/>
      <c r="AA1460" s="85"/>
      <c r="AB1460" s="85"/>
      <c r="AC1460" s="233"/>
      <c r="AD1460" s="37"/>
      <c r="AE1460" s="90"/>
      <c r="AF1460" s="85"/>
      <c r="AG1460" s="233"/>
      <c r="AH1460" s="37"/>
      <c r="AI1460" s="90"/>
      <c r="AJ1460" s="85"/>
      <c r="AK1460" s="85"/>
      <c r="AL1460" s="85"/>
      <c r="AM1460" s="85"/>
      <c r="AN1460" s="37"/>
      <c r="AO1460" s="37"/>
      <c r="AP1460" s="233"/>
      <c r="AQ1460" s="90"/>
      <c r="AR1460" s="85"/>
      <c r="AS1460" s="85"/>
    </row>
    <row r="1461" spans="1:45" s="294" customFormat="1" ht="21" customHeight="1">
      <c r="A1461" s="181"/>
      <c r="B1461" s="243" t="s">
        <v>7840</v>
      </c>
      <c r="C1461" s="187" t="s">
        <v>7300</v>
      </c>
      <c r="D1461" s="181" t="s">
        <v>7302</v>
      </c>
      <c r="E1461" s="181" t="s">
        <v>7303</v>
      </c>
      <c r="F1461" s="94" t="s">
        <v>7842</v>
      </c>
      <c r="G1461" s="181" t="s">
        <v>7843</v>
      </c>
      <c r="H1461" s="181"/>
      <c r="I1461" s="181"/>
      <c r="J1461" s="43"/>
      <c r="K1461" s="43"/>
      <c r="L1461" s="44"/>
      <c r="M1461" s="44" t="s">
        <v>1899</v>
      </c>
      <c r="N1461" s="44" t="s">
        <v>1900</v>
      </c>
      <c r="O1461" s="44" t="s">
        <v>7845</v>
      </c>
      <c r="P1461" s="44" t="s">
        <v>7844</v>
      </c>
      <c r="Q1461" s="44" t="s">
        <v>1929</v>
      </c>
      <c r="R1461" s="45">
        <v>0.1</v>
      </c>
      <c r="S1461" s="44"/>
      <c r="T1461" s="44"/>
      <c r="U1461" s="44"/>
      <c r="V1461" s="44"/>
      <c r="W1461" s="44"/>
      <c r="X1461" s="89"/>
      <c r="Y1461" s="244"/>
      <c r="Z1461" s="94"/>
      <c r="AA1461" s="89"/>
      <c r="AB1461" s="89"/>
      <c r="AC1461" s="244"/>
      <c r="AD1461" s="94"/>
      <c r="AE1461" s="92"/>
      <c r="AF1461" s="89"/>
      <c r="AG1461" s="244"/>
      <c r="AH1461" s="94"/>
      <c r="AI1461" s="92"/>
      <c r="AJ1461" s="89"/>
      <c r="AK1461" s="89"/>
      <c r="AL1461" s="89"/>
      <c r="AM1461" s="89"/>
      <c r="AN1461" s="94"/>
      <c r="AO1461" s="94"/>
      <c r="AP1461" s="244"/>
      <c r="AQ1461" s="92"/>
      <c r="AR1461" s="89"/>
      <c r="AS1461" s="89"/>
    </row>
    <row r="1462" spans="1:45" s="291" customFormat="1" ht="21" customHeight="1">
      <c r="A1462" s="97"/>
      <c r="B1462" s="231" t="s">
        <v>7301</v>
      </c>
      <c r="C1462" s="36" t="s">
        <v>7300</v>
      </c>
      <c r="D1462" s="97" t="s">
        <v>7302</v>
      </c>
      <c r="E1462" s="97" t="s">
        <v>7303</v>
      </c>
      <c r="F1462" s="37" t="s">
        <v>7307</v>
      </c>
      <c r="G1462" s="97" t="s">
        <v>7308</v>
      </c>
      <c r="H1462" s="97">
        <v>5815819.3499999996</v>
      </c>
      <c r="I1462" s="97">
        <v>5287108.5</v>
      </c>
      <c r="J1462" s="167"/>
      <c r="K1462" s="167">
        <f>(H1462/1.1-J1462)</f>
        <v>5287108.4999999991</v>
      </c>
      <c r="L1462" s="35"/>
      <c r="M1462" s="35" t="s">
        <v>1899</v>
      </c>
      <c r="N1462" s="35" t="s">
        <v>1900</v>
      </c>
      <c r="O1462" s="35" t="s">
        <v>7306</v>
      </c>
      <c r="P1462" s="35" t="s">
        <v>7290</v>
      </c>
      <c r="Q1462" s="35" t="s">
        <v>1929</v>
      </c>
      <c r="R1462" s="33">
        <v>0.1</v>
      </c>
      <c r="S1462" s="35"/>
      <c r="T1462" s="35"/>
      <c r="U1462" s="35"/>
      <c r="V1462" s="35"/>
      <c r="W1462" s="35"/>
      <c r="X1462" s="85"/>
      <c r="Y1462" s="233"/>
      <c r="Z1462" s="37"/>
      <c r="AA1462" s="85"/>
      <c r="AB1462" s="85"/>
      <c r="AC1462" s="233"/>
      <c r="AD1462" s="37"/>
      <c r="AE1462" s="90"/>
      <c r="AF1462" s="85"/>
      <c r="AG1462" s="233"/>
      <c r="AH1462" s="37"/>
      <c r="AI1462" s="90"/>
      <c r="AJ1462" s="85"/>
      <c r="AK1462" s="85"/>
      <c r="AL1462" s="85"/>
      <c r="AM1462" s="85"/>
      <c r="AN1462" s="37"/>
      <c r="AO1462" s="37"/>
      <c r="AP1462" s="233"/>
      <c r="AQ1462" s="90"/>
      <c r="AR1462" s="85"/>
      <c r="AS1462" s="85"/>
    </row>
    <row r="1463" spans="1:45" s="291" customFormat="1" ht="21" customHeight="1">
      <c r="A1463" s="203"/>
      <c r="B1463" s="235" t="s">
        <v>10055</v>
      </c>
      <c r="C1463" s="202" t="s">
        <v>7300</v>
      </c>
      <c r="D1463" s="203" t="s">
        <v>7302</v>
      </c>
      <c r="E1463" s="203" t="s">
        <v>7303</v>
      </c>
      <c r="F1463" s="204" t="s">
        <v>10053</v>
      </c>
      <c r="G1463" s="203" t="s">
        <v>7308</v>
      </c>
      <c r="H1463" s="203"/>
      <c r="I1463" s="203"/>
      <c r="J1463" s="209"/>
      <c r="K1463" s="209"/>
      <c r="L1463" s="205"/>
      <c r="M1463" s="205" t="s">
        <v>1899</v>
      </c>
      <c r="N1463" s="205" t="s">
        <v>1900</v>
      </c>
      <c r="O1463" s="205" t="s">
        <v>10054</v>
      </c>
      <c r="P1463" s="205" t="s">
        <v>10043</v>
      </c>
      <c r="Q1463" s="205" t="s">
        <v>1929</v>
      </c>
      <c r="R1463" s="33">
        <v>0.1</v>
      </c>
      <c r="S1463" s="35"/>
      <c r="T1463" s="35"/>
      <c r="U1463" s="35"/>
      <c r="V1463" s="35"/>
      <c r="W1463" s="35"/>
      <c r="X1463" s="85"/>
      <c r="Y1463" s="233"/>
      <c r="Z1463" s="37"/>
      <c r="AA1463" s="85"/>
      <c r="AB1463" s="85"/>
      <c r="AC1463" s="233"/>
      <c r="AD1463" s="37"/>
      <c r="AE1463" s="90"/>
      <c r="AF1463" s="85"/>
      <c r="AG1463" s="233"/>
      <c r="AH1463" s="37"/>
      <c r="AI1463" s="90"/>
      <c r="AJ1463" s="85"/>
      <c r="AK1463" s="85"/>
      <c r="AL1463" s="85"/>
      <c r="AM1463" s="85"/>
      <c r="AN1463" s="37"/>
      <c r="AO1463" s="37"/>
      <c r="AP1463" s="233"/>
      <c r="AQ1463" s="90"/>
      <c r="AR1463" s="85"/>
      <c r="AS1463" s="85"/>
    </row>
    <row r="1464" spans="1:45" s="291" customFormat="1" ht="21" customHeight="1">
      <c r="A1464" s="97"/>
      <c r="B1464" s="231" t="s">
        <v>7301</v>
      </c>
      <c r="C1464" s="36" t="s">
        <v>7300</v>
      </c>
      <c r="D1464" s="97" t="s">
        <v>7302</v>
      </c>
      <c r="E1464" s="97" t="s">
        <v>7303</v>
      </c>
      <c r="F1464" s="37" t="s">
        <v>7323</v>
      </c>
      <c r="G1464" s="97" t="s">
        <v>7324</v>
      </c>
      <c r="H1464" s="97">
        <v>5815819.3499999996</v>
      </c>
      <c r="I1464" s="97">
        <v>5287108.5</v>
      </c>
      <c r="J1464" s="167"/>
      <c r="K1464" s="167">
        <f>(H1464/1.1-J1464)</f>
        <v>5287108.4999999991</v>
      </c>
      <c r="L1464" s="35"/>
      <c r="M1464" s="35" t="s">
        <v>1899</v>
      </c>
      <c r="N1464" s="35" t="s">
        <v>1900</v>
      </c>
      <c r="O1464" s="35" t="s">
        <v>7325</v>
      </c>
      <c r="P1464" s="35" t="s">
        <v>7290</v>
      </c>
      <c r="Q1464" s="35" t="s">
        <v>1929</v>
      </c>
      <c r="R1464" s="33">
        <v>0.1</v>
      </c>
      <c r="S1464" s="35"/>
      <c r="T1464" s="35"/>
      <c r="U1464" s="35"/>
      <c r="V1464" s="35"/>
      <c r="W1464" s="35"/>
      <c r="X1464" s="85"/>
      <c r="Y1464" s="233"/>
      <c r="Z1464" s="37"/>
      <c r="AA1464" s="85"/>
      <c r="AB1464" s="85"/>
      <c r="AC1464" s="233"/>
      <c r="AD1464" s="37"/>
      <c r="AE1464" s="90"/>
      <c r="AF1464" s="85"/>
      <c r="AG1464" s="233"/>
      <c r="AH1464" s="37"/>
      <c r="AI1464" s="90"/>
      <c r="AJ1464" s="85"/>
      <c r="AK1464" s="85"/>
      <c r="AL1464" s="85"/>
      <c r="AM1464" s="85"/>
      <c r="AN1464" s="37"/>
      <c r="AO1464" s="37"/>
      <c r="AP1464" s="233"/>
      <c r="AQ1464" s="90"/>
      <c r="AR1464" s="85"/>
      <c r="AS1464" s="85"/>
    </row>
    <row r="1465" spans="1:45" ht="21" customHeight="1">
      <c r="B1465" s="247" t="s">
        <v>7399</v>
      </c>
      <c r="C1465" s="17"/>
      <c r="D1465" s="18"/>
      <c r="E1465" s="18"/>
      <c r="F1465" s="24"/>
      <c r="G1465" s="18"/>
      <c r="Y1465" s="212"/>
      <c r="Z1465" s="24"/>
      <c r="AE1465" s="159"/>
      <c r="AI1465" s="159"/>
      <c r="AN1465" s="24"/>
      <c r="AO1465" s="24"/>
      <c r="AQ1465" s="159"/>
    </row>
    <row r="1466" spans="1:45" s="298" customFormat="1" ht="21" customHeight="1">
      <c r="A1466" s="98"/>
      <c r="B1466" s="248" t="s">
        <v>7337</v>
      </c>
      <c r="C1466" s="249" t="s">
        <v>7338</v>
      </c>
      <c r="D1466" s="98" t="s">
        <v>7339</v>
      </c>
      <c r="E1466" s="98" t="s">
        <v>7340</v>
      </c>
      <c r="F1466" s="38" t="s">
        <v>7341</v>
      </c>
      <c r="G1466" s="98" t="s">
        <v>7342</v>
      </c>
      <c r="H1466" s="98">
        <v>15600</v>
      </c>
      <c r="I1466" s="98">
        <v>14181.82</v>
      </c>
      <c r="J1466" s="250"/>
      <c r="K1466" s="250"/>
      <c r="L1466" s="38"/>
      <c r="M1466" s="38" t="s">
        <v>7381</v>
      </c>
      <c r="N1466" s="38" t="s">
        <v>7382</v>
      </c>
      <c r="O1466" s="38" t="s">
        <v>7383</v>
      </c>
      <c r="P1466" s="38" t="s">
        <v>7384</v>
      </c>
      <c r="Q1466" s="38" t="s">
        <v>7385</v>
      </c>
      <c r="R1466" s="39">
        <v>0.1</v>
      </c>
      <c r="S1466" s="38"/>
      <c r="T1466" s="38"/>
      <c r="U1466" s="38"/>
      <c r="V1466" s="38"/>
      <c r="W1466" s="38"/>
      <c r="X1466" s="180"/>
      <c r="Y1466" s="251"/>
      <c r="Z1466" s="178"/>
      <c r="AA1466" s="180"/>
      <c r="AB1466" s="180"/>
      <c r="AC1466" s="251"/>
      <c r="AD1466" s="178"/>
      <c r="AE1466" s="179"/>
      <c r="AF1466" s="180"/>
      <c r="AG1466" s="251"/>
      <c r="AH1466" s="178"/>
      <c r="AI1466" s="179"/>
      <c r="AJ1466" s="180"/>
      <c r="AK1466" s="180"/>
      <c r="AL1466" s="180"/>
      <c r="AM1466" s="180"/>
      <c r="AN1466" s="178">
        <f t="shared" ref="AN1466" si="111">Z1466+Z1467+AH1466+AL1466</f>
        <v>0</v>
      </c>
      <c r="AO1466" s="178">
        <f>H1466-AN1466</f>
        <v>15600</v>
      </c>
      <c r="AP1466" s="251">
        <f>AN1466/H1466</f>
        <v>0</v>
      </c>
      <c r="AQ1466" s="179"/>
      <c r="AR1466" s="180"/>
      <c r="AS1466" s="180"/>
    </row>
    <row r="1467" spans="1:45" s="298" customFormat="1" ht="21" customHeight="1">
      <c r="A1467" s="98"/>
      <c r="B1467" s="248" t="s">
        <v>7343</v>
      </c>
      <c r="C1467" s="40" t="s">
        <v>7344</v>
      </c>
      <c r="D1467" s="98" t="s">
        <v>7912</v>
      </c>
      <c r="E1467" s="98" t="s">
        <v>7345</v>
      </c>
      <c r="F1467" s="178" t="s">
        <v>7346</v>
      </c>
      <c r="G1467" s="98" t="s">
        <v>7347</v>
      </c>
      <c r="H1467" s="98">
        <v>56508</v>
      </c>
      <c r="I1467" s="98">
        <v>53309.43</v>
      </c>
      <c r="J1467" s="250"/>
      <c r="K1467" s="250"/>
      <c r="L1467" s="38"/>
      <c r="M1467" s="38" t="s">
        <v>7386</v>
      </c>
      <c r="N1467" s="38" t="s">
        <v>7387</v>
      </c>
      <c r="O1467" s="38" t="s">
        <v>7383</v>
      </c>
      <c r="P1467" s="38" t="s">
        <v>7384</v>
      </c>
      <c r="Q1467" s="38" t="s">
        <v>7385</v>
      </c>
      <c r="R1467" s="39">
        <v>0.06</v>
      </c>
      <c r="S1467" s="38"/>
      <c r="T1467" s="38"/>
      <c r="U1467" s="38"/>
      <c r="V1467" s="38"/>
      <c r="W1467" s="38"/>
      <c r="X1467" s="180"/>
      <c r="Y1467" s="251"/>
      <c r="Z1467" s="178"/>
      <c r="AA1467" s="180"/>
      <c r="AB1467" s="180"/>
      <c r="AC1467" s="251"/>
      <c r="AD1467" s="178"/>
      <c r="AE1467" s="180"/>
      <c r="AF1467" s="180"/>
      <c r="AG1467" s="251"/>
      <c r="AH1467" s="178"/>
      <c r="AI1467" s="180"/>
      <c r="AJ1467" s="180"/>
      <c r="AK1467" s="180"/>
      <c r="AL1467" s="178"/>
      <c r="AM1467" s="180"/>
      <c r="AN1467" s="178" t="e">
        <f>Z1467+#REF!+AH1467+AL1467</f>
        <v>#REF!</v>
      </c>
      <c r="AO1467" s="178" t="e">
        <f>H1467-AN1467</f>
        <v>#REF!</v>
      </c>
      <c r="AP1467" s="251" t="e">
        <f>AN1467/H1467</f>
        <v>#REF!</v>
      </c>
      <c r="AQ1467" s="179"/>
      <c r="AR1467" s="180"/>
      <c r="AS1467" s="180"/>
    </row>
    <row r="1468" spans="1:45" s="298" customFormat="1" ht="21" customHeight="1">
      <c r="A1468" s="98"/>
      <c r="B1468" s="248" t="s">
        <v>7348</v>
      </c>
      <c r="C1468" s="40" t="s">
        <v>7349</v>
      </c>
      <c r="D1468" s="98" t="s">
        <v>7350</v>
      </c>
      <c r="E1468" s="98" t="s">
        <v>7351</v>
      </c>
      <c r="F1468" s="178" t="s">
        <v>7352</v>
      </c>
      <c r="G1468" s="98" t="s">
        <v>7353</v>
      </c>
      <c r="H1468" s="98">
        <v>534639.6</v>
      </c>
      <c r="I1468" s="98">
        <v>460896.21</v>
      </c>
      <c r="J1468" s="250"/>
      <c r="K1468" s="250"/>
      <c r="L1468" s="38"/>
      <c r="M1468" s="38" t="s">
        <v>7381</v>
      </c>
      <c r="N1468" s="38" t="s">
        <v>7388</v>
      </c>
      <c r="O1468" s="38" t="s">
        <v>7383</v>
      </c>
      <c r="P1468" s="38" t="s">
        <v>7384</v>
      </c>
      <c r="Q1468" s="38" t="s">
        <v>7385</v>
      </c>
      <c r="R1468" s="39">
        <v>0.16</v>
      </c>
      <c r="S1468" s="38"/>
      <c r="T1468" s="38"/>
      <c r="U1468" s="38"/>
      <c r="V1468" s="38"/>
      <c r="W1468" s="38"/>
      <c r="X1468" s="180"/>
      <c r="Y1468" s="251"/>
      <c r="Z1468" s="178"/>
      <c r="AA1468" s="180"/>
      <c r="AB1468" s="180"/>
      <c r="AC1468" s="251"/>
      <c r="AD1468" s="178"/>
      <c r="AE1468" s="180"/>
      <c r="AF1468" s="180"/>
      <c r="AG1468" s="251"/>
      <c r="AH1468" s="178"/>
      <c r="AI1468" s="180"/>
      <c r="AJ1468" s="180"/>
      <c r="AK1468" s="180"/>
      <c r="AL1468" s="178"/>
      <c r="AM1468" s="180"/>
      <c r="AN1468" s="178"/>
      <c r="AO1468" s="178"/>
      <c r="AP1468" s="251"/>
      <c r="AQ1468" s="179"/>
      <c r="AR1468" s="180"/>
      <c r="AS1468" s="180"/>
    </row>
    <row r="1469" spans="1:45" s="298" customFormat="1" ht="21" customHeight="1">
      <c r="A1469" s="98"/>
      <c r="B1469" s="248" t="s">
        <v>7348</v>
      </c>
      <c r="C1469" s="40" t="s">
        <v>7349</v>
      </c>
      <c r="D1469" s="98" t="s">
        <v>7350</v>
      </c>
      <c r="E1469" s="98" t="s">
        <v>7351</v>
      </c>
      <c r="F1469" s="178" t="s">
        <v>7352</v>
      </c>
      <c r="G1469" s="98" t="s">
        <v>7353</v>
      </c>
      <c r="H1469" s="98">
        <v>31705.01</v>
      </c>
      <c r="I1469" s="98">
        <v>28822.73</v>
      </c>
      <c r="J1469" s="250"/>
      <c r="K1469" s="250"/>
      <c r="L1469" s="38"/>
      <c r="M1469" s="38" t="s">
        <v>7381</v>
      </c>
      <c r="N1469" s="38" t="s">
        <v>7388</v>
      </c>
      <c r="O1469" s="38" t="s">
        <v>7383</v>
      </c>
      <c r="P1469" s="38" t="s">
        <v>7384</v>
      </c>
      <c r="Q1469" s="38" t="s">
        <v>7385</v>
      </c>
      <c r="R1469" s="39">
        <v>0.1</v>
      </c>
      <c r="S1469" s="38"/>
      <c r="T1469" s="38"/>
      <c r="U1469" s="38"/>
      <c r="V1469" s="38"/>
      <c r="W1469" s="38"/>
      <c r="X1469" s="180"/>
      <c r="Y1469" s="251"/>
      <c r="Z1469" s="178"/>
      <c r="AA1469" s="180"/>
      <c r="AB1469" s="180"/>
      <c r="AC1469" s="251"/>
      <c r="AD1469" s="178"/>
      <c r="AE1469" s="180"/>
      <c r="AF1469" s="180"/>
      <c r="AG1469" s="251"/>
      <c r="AH1469" s="178"/>
      <c r="AI1469" s="180"/>
      <c r="AJ1469" s="180"/>
      <c r="AK1469" s="180"/>
      <c r="AL1469" s="178"/>
      <c r="AM1469" s="180"/>
      <c r="AN1469" s="178"/>
      <c r="AO1469" s="178"/>
      <c r="AP1469" s="251"/>
      <c r="AQ1469" s="179"/>
      <c r="AR1469" s="180"/>
      <c r="AS1469" s="180"/>
    </row>
    <row r="1470" spans="1:45" s="298" customFormat="1" ht="21" customHeight="1">
      <c r="A1470" s="98"/>
      <c r="B1470" s="248" t="s">
        <v>7354</v>
      </c>
      <c r="C1470" s="40" t="s">
        <v>7355</v>
      </c>
      <c r="D1470" s="98" t="s">
        <v>7356</v>
      </c>
      <c r="E1470" s="98" t="s">
        <v>7357</v>
      </c>
      <c r="F1470" s="178" t="s">
        <v>7358</v>
      </c>
      <c r="G1470" s="98" t="s">
        <v>7359</v>
      </c>
      <c r="H1470" s="98">
        <v>230998.2</v>
      </c>
      <c r="I1470" s="98">
        <v>199136.38</v>
      </c>
      <c r="J1470" s="250"/>
      <c r="K1470" s="250"/>
      <c r="L1470" s="38"/>
      <c r="M1470" s="38" t="s">
        <v>7381</v>
      </c>
      <c r="N1470" s="38" t="s">
        <v>7388</v>
      </c>
      <c r="O1470" s="38" t="s">
        <v>7383</v>
      </c>
      <c r="P1470" s="38" t="s">
        <v>7384</v>
      </c>
      <c r="Q1470" s="38" t="s">
        <v>7385</v>
      </c>
      <c r="R1470" s="39">
        <v>0.16</v>
      </c>
      <c r="S1470" s="38"/>
      <c r="T1470" s="38"/>
      <c r="U1470" s="38"/>
      <c r="V1470" s="38"/>
      <c r="W1470" s="38"/>
      <c r="X1470" s="180"/>
      <c r="Y1470" s="251"/>
      <c r="Z1470" s="178"/>
      <c r="AA1470" s="180"/>
      <c r="AB1470" s="180"/>
      <c r="AC1470" s="251"/>
      <c r="AD1470" s="178"/>
      <c r="AE1470" s="180"/>
      <c r="AF1470" s="180"/>
      <c r="AG1470" s="251"/>
      <c r="AH1470" s="178"/>
      <c r="AI1470" s="180"/>
      <c r="AJ1470" s="180"/>
      <c r="AK1470" s="180"/>
      <c r="AL1470" s="178"/>
      <c r="AM1470" s="180"/>
      <c r="AN1470" s="178"/>
      <c r="AO1470" s="178"/>
      <c r="AP1470" s="251"/>
      <c r="AQ1470" s="179"/>
      <c r="AR1470" s="180"/>
      <c r="AS1470" s="180"/>
    </row>
    <row r="1471" spans="1:45" s="298" customFormat="1" ht="21" customHeight="1">
      <c r="A1471" s="98"/>
      <c r="B1471" s="248" t="s">
        <v>7354</v>
      </c>
      <c r="C1471" s="40" t="s">
        <v>7355</v>
      </c>
      <c r="D1471" s="98" t="s">
        <v>7356</v>
      </c>
      <c r="E1471" s="98" t="s">
        <v>7357</v>
      </c>
      <c r="F1471" s="178" t="s">
        <v>7358</v>
      </c>
      <c r="G1471" s="98" t="s">
        <v>7711</v>
      </c>
      <c r="H1471" s="98">
        <v>79521.25</v>
      </c>
      <c r="I1471" s="98">
        <v>72292.05</v>
      </c>
      <c r="J1471" s="250"/>
      <c r="K1471" s="250"/>
      <c r="L1471" s="38"/>
      <c r="M1471" s="38" t="s">
        <v>7381</v>
      </c>
      <c r="N1471" s="38" t="s">
        <v>7388</v>
      </c>
      <c r="O1471" s="38" t="s">
        <v>7389</v>
      </c>
      <c r="P1471" s="38" t="s">
        <v>7384</v>
      </c>
      <c r="Q1471" s="38" t="s">
        <v>7385</v>
      </c>
      <c r="R1471" s="39">
        <v>0.1</v>
      </c>
      <c r="S1471" s="38"/>
      <c r="T1471" s="38"/>
      <c r="U1471" s="38"/>
      <c r="V1471" s="38"/>
      <c r="W1471" s="38"/>
      <c r="X1471" s="180"/>
      <c r="Y1471" s="251"/>
      <c r="Z1471" s="178"/>
      <c r="AA1471" s="180"/>
      <c r="AB1471" s="180"/>
      <c r="AC1471" s="251"/>
      <c r="AD1471" s="178"/>
      <c r="AE1471" s="180"/>
      <c r="AF1471" s="180"/>
      <c r="AG1471" s="251"/>
      <c r="AH1471" s="178"/>
      <c r="AI1471" s="180"/>
      <c r="AJ1471" s="180"/>
      <c r="AK1471" s="180"/>
      <c r="AL1471" s="178"/>
      <c r="AM1471" s="180"/>
      <c r="AN1471" s="178"/>
      <c r="AO1471" s="178"/>
      <c r="AP1471" s="251"/>
      <c r="AQ1471" s="179"/>
      <c r="AR1471" s="180"/>
      <c r="AS1471" s="180"/>
    </row>
    <row r="1472" spans="1:45" s="298" customFormat="1" ht="21.6">
      <c r="A1472" s="98"/>
      <c r="B1472" s="248" t="s">
        <v>7499</v>
      </c>
      <c r="C1472" s="249" t="s">
        <v>7500</v>
      </c>
      <c r="D1472" s="38" t="s">
        <v>7501</v>
      </c>
      <c r="E1472" s="38" t="s">
        <v>7502</v>
      </c>
      <c r="F1472" s="38" t="s">
        <v>7503</v>
      </c>
      <c r="G1472" s="98" t="s">
        <v>7359</v>
      </c>
      <c r="H1472" s="98">
        <v>381498.28</v>
      </c>
      <c r="I1472" s="98">
        <v>338389.59</v>
      </c>
      <c r="J1472" s="250"/>
      <c r="K1472" s="250"/>
      <c r="L1472" s="38"/>
      <c r="M1472" s="38" t="s">
        <v>3426</v>
      </c>
      <c r="N1472" s="38" t="s">
        <v>5709</v>
      </c>
      <c r="O1472" s="38" t="s">
        <v>7504</v>
      </c>
      <c r="P1472" s="38" t="s">
        <v>7505</v>
      </c>
      <c r="Q1472" s="38" t="s">
        <v>2913</v>
      </c>
      <c r="R1472" s="39" t="s">
        <v>7506</v>
      </c>
      <c r="S1472" s="38"/>
      <c r="T1472" s="38"/>
      <c r="U1472" s="38"/>
      <c r="V1472" s="38"/>
      <c r="W1472" s="38"/>
      <c r="X1472" s="180"/>
      <c r="Y1472" s="180"/>
      <c r="Z1472" s="180"/>
      <c r="AA1472" s="180"/>
      <c r="AB1472" s="180"/>
      <c r="AC1472" s="251"/>
      <c r="AD1472" s="178"/>
      <c r="AE1472" s="180"/>
      <c r="AF1472" s="180"/>
      <c r="AG1472" s="251"/>
      <c r="AH1472" s="178"/>
      <c r="AI1472" s="180"/>
      <c r="AJ1472" s="180"/>
      <c r="AK1472" s="180"/>
      <c r="AL1472" s="180"/>
      <c r="AM1472" s="180"/>
      <c r="AN1472" s="180"/>
      <c r="AO1472" s="180"/>
      <c r="AP1472" s="251"/>
      <c r="AQ1472" s="180"/>
      <c r="AR1472" s="180"/>
      <c r="AS1472" s="180"/>
    </row>
    <row r="1473" spans="1:45" s="298" customFormat="1" ht="21.6">
      <c r="A1473" s="98"/>
      <c r="B1473" s="248" t="s">
        <v>7354</v>
      </c>
      <c r="C1473" s="40" t="s">
        <v>7355</v>
      </c>
      <c r="D1473" s="98" t="s">
        <v>7356</v>
      </c>
      <c r="E1473" s="98" t="s">
        <v>7357</v>
      </c>
      <c r="F1473" s="178" t="s">
        <v>7358</v>
      </c>
      <c r="G1473" s="98" t="s">
        <v>7359</v>
      </c>
      <c r="H1473" s="98">
        <v>70978.83</v>
      </c>
      <c r="I1473" s="98">
        <v>66961.16</v>
      </c>
      <c r="J1473" s="250"/>
      <c r="K1473" s="250"/>
      <c r="L1473" s="38"/>
      <c r="M1473" s="38" t="s">
        <v>7381</v>
      </c>
      <c r="N1473" s="38" t="s">
        <v>7388</v>
      </c>
      <c r="O1473" s="38" t="s">
        <v>7390</v>
      </c>
      <c r="P1473" s="38" t="s">
        <v>7384</v>
      </c>
      <c r="Q1473" s="38" t="s">
        <v>7385</v>
      </c>
      <c r="R1473" s="39">
        <v>0.06</v>
      </c>
      <c r="S1473" s="38"/>
      <c r="T1473" s="38"/>
      <c r="U1473" s="38"/>
      <c r="V1473" s="38"/>
      <c r="W1473" s="38"/>
      <c r="X1473" s="180"/>
      <c r="Y1473" s="180"/>
      <c r="Z1473" s="180"/>
      <c r="AA1473" s="180"/>
      <c r="AB1473" s="180"/>
      <c r="AC1473" s="251"/>
      <c r="AD1473" s="178"/>
      <c r="AE1473" s="180"/>
      <c r="AF1473" s="180"/>
      <c r="AG1473" s="251"/>
      <c r="AH1473" s="178"/>
      <c r="AI1473" s="180"/>
      <c r="AJ1473" s="180"/>
      <c r="AK1473" s="180"/>
      <c r="AL1473" s="180"/>
      <c r="AM1473" s="180"/>
      <c r="AN1473" s="180"/>
      <c r="AO1473" s="180"/>
      <c r="AP1473" s="251"/>
      <c r="AQ1473" s="180"/>
      <c r="AR1473" s="180"/>
      <c r="AS1473" s="180"/>
    </row>
    <row r="1474" spans="1:45" s="298" customFormat="1" ht="21" customHeight="1">
      <c r="A1474" s="98"/>
      <c r="B1474" s="248" t="s">
        <v>7364</v>
      </c>
      <c r="C1474" s="41" t="s">
        <v>7438</v>
      </c>
      <c r="D1474" s="98" t="s">
        <v>7365</v>
      </c>
      <c r="E1474" s="98" t="s">
        <v>7366</v>
      </c>
      <c r="F1474" s="180" t="s">
        <v>7367</v>
      </c>
      <c r="G1474" s="102" t="s">
        <v>7368</v>
      </c>
      <c r="H1474" s="98">
        <v>46075</v>
      </c>
      <c r="I1474" s="98">
        <v>43466.98</v>
      </c>
      <c r="J1474" s="250"/>
      <c r="K1474" s="250"/>
      <c r="L1474" s="38"/>
      <c r="M1474" s="38" t="s">
        <v>7394</v>
      </c>
      <c r="N1474" s="38" t="s">
        <v>7395</v>
      </c>
      <c r="O1474" s="38" t="s">
        <v>7396</v>
      </c>
      <c r="P1474" s="38" t="s">
        <v>7397</v>
      </c>
      <c r="Q1474" s="38" t="s">
        <v>7393</v>
      </c>
      <c r="R1474" s="39">
        <v>0.06</v>
      </c>
      <c r="S1474" s="38"/>
      <c r="T1474" s="38"/>
      <c r="U1474" s="38"/>
      <c r="V1474" s="38"/>
      <c r="W1474" s="38"/>
      <c r="X1474" s="180"/>
      <c r="Y1474" s="180"/>
      <c r="Z1474" s="180"/>
      <c r="AA1474" s="180"/>
      <c r="AB1474" s="180"/>
      <c r="AC1474" s="251"/>
      <c r="AD1474" s="178"/>
      <c r="AE1474" s="180"/>
      <c r="AF1474" s="180"/>
      <c r="AG1474" s="251"/>
      <c r="AH1474" s="178"/>
      <c r="AI1474" s="180"/>
      <c r="AJ1474" s="180"/>
      <c r="AK1474" s="180"/>
      <c r="AL1474" s="180"/>
      <c r="AM1474" s="180"/>
      <c r="AN1474" s="180"/>
      <c r="AO1474" s="180"/>
      <c r="AP1474" s="251"/>
      <c r="AQ1474" s="180"/>
      <c r="AR1474" s="180"/>
      <c r="AS1474" s="180"/>
    </row>
    <row r="1475" spans="1:45" s="298" customFormat="1" ht="21" customHeight="1">
      <c r="A1475" s="98"/>
      <c r="B1475" s="248" t="s">
        <v>7369</v>
      </c>
      <c r="C1475" s="40" t="s">
        <v>7370</v>
      </c>
      <c r="D1475" s="98" t="s">
        <v>7371</v>
      </c>
      <c r="E1475" s="98" t="s">
        <v>7372</v>
      </c>
      <c r="F1475" s="178" t="s">
        <v>7373</v>
      </c>
      <c r="G1475" s="98" t="s">
        <v>7374</v>
      </c>
      <c r="H1475" s="98">
        <v>43199.99</v>
      </c>
      <c r="I1475" s="98">
        <v>39272.720000000001</v>
      </c>
      <c r="J1475" s="250"/>
      <c r="K1475" s="250"/>
      <c r="L1475" s="38"/>
      <c r="M1475" s="38" t="s">
        <v>2193</v>
      </c>
      <c r="N1475" s="38" t="s">
        <v>7395</v>
      </c>
      <c r="O1475" s="38" t="s">
        <v>7398</v>
      </c>
      <c r="P1475" s="38" t="s">
        <v>7398</v>
      </c>
      <c r="Q1475" s="38" t="s">
        <v>7393</v>
      </c>
      <c r="R1475" s="39">
        <v>0.1</v>
      </c>
      <c r="S1475" s="38"/>
      <c r="T1475" s="38"/>
      <c r="U1475" s="38"/>
      <c r="V1475" s="38"/>
      <c r="W1475" s="38"/>
      <c r="X1475" s="180"/>
      <c r="Y1475" s="180"/>
      <c r="Z1475" s="180"/>
      <c r="AA1475" s="180"/>
      <c r="AB1475" s="180"/>
      <c r="AC1475" s="251"/>
      <c r="AD1475" s="178"/>
      <c r="AE1475" s="180"/>
      <c r="AF1475" s="180"/>
      <c r="AG1475" s="251"/>
      <c r="AH1475" s="178"/>
      <c r="AI1475" s="180"/>
      <c r="AJ1475" s="180"/>
      <c r="AK1475" s="180"/>
      <c r="AL1475" s="180"/>
      <c r="AM1475" s="180"/>
      <c r="AN1475" s="180"/>
      <c r="AO1475" s="180"/>
      <c r="AP1475" s="251"/>
      <c r="AQ1475" s="180"/>
      <c r="AR1475" s="180"/>
      <c r="AS1475" s="180"/>
    </row>
    <row r="1476" spans="1:45" s="294" customFormat="1" ht="21" customHeight="1">
      <c r="A1476" s="181"/>
      <c r="B1476" s="243" t="s">
        <v>7693</v>
      </c>
      <c r="C1476" s="187" t="s">
        <v>7370</v>
      </c>
      <c r="D1476" s="181" t="s">
        <v>7371</v>
      </c>
      <c r="E1476" s="181" t="s">
        <v>7372</v>
      </c>
      <c r="F1476" s="94" t="s">
        <v>7694</v>
      </c>
      <c r="G1476" s="181" t="s">
        <v>7695</v>
      </c>
      <c r="H1476" s="181">
        <v>6303862.4000000004</v>
      </c>
      <c r="I1476" s="181">
        <v>5947040</v>
      </c>
      <c r="J1476" s="43"/>
      <c r="K1476" s="43"/>
      <c r="L1476" s="44"/>
      <c r="M1476" s="44" t="s">
        <v>2193</v>
      </c>
      <c r="N1476" s="44" t="s">
        <v>2706</v>
      </c>
      <c r="O1476" s="44" t="s">
        <v>7681</v>
      </c>
      <c r="P1476" s="44" t="s">
        <v>7690</v>
      </c>
      <c r="Q1476" s="44" t="s">
        <v>1929</v>
      </c>
      <c r="R1476" s="45">
        <v>0.06</v>
      </c>
      <c r="S1476" s="44"/>
      <c r="T1476" s="44"/>
      <c r="U1476" s="44"/>
      <c r="V1476" s="44"/>
      <c r="W1476" s="44"/>
      <c r="X1476" s="89"/>
      <c r="Y1476" s="89"/>
      <c r="Z1476" s="89"/>
      <c r="AA1476" s="89"/>
      <c r="AB1476" s="89"/>
      <c r="AC1476" s="244"/>
      <c r="AD1476" s="94"/>
      <c r="AE1476" s="89"/>
      <c r="AF1476" s="89"/>
      <c r="AG1476" s="244"/>
      <c r="AH1476" s="94"/>
      <c r="AI1476" s="89"/>
      <c r="AJ1476" s="89"/>
      <c r="AK1476" s="89"/>
      <c r="AL1476" s="89"/>
      <c r="AM1476" s="89"/>
      <c r="AN1476" s="89"/>
      <c r="AO1476" s="89"/>
      <c r="AP1476" s="244"/>
      <c r="AQ1476" s="89"/>
      <c r="AR1476" s="89"/>
      <c r="AS1476" s="89"/>
    </row>
    <row r="1477" spans="1:45" s="298" customFormat="1" ht="21" customHeight="1">
      <c r="A1477" s="98"/>
      <c r="B1477" s="248" t="s">
        <v>7375</v>
      </c>
      <c r="C1477" s="40" t="s">
        <v>7376</v>
      </c>
      <c r="D1477" s="98" t="s">
        <v>7377</v>
      </c>
      <c r="E1477" s="98" t="s">
        <v>7378</v>
      </c>
      <c r="F1477" s="178" t="s">
        <v>7379</v>
      </c>
      <c r="G1477" s="98" t="s">
        <v>7380</v>
      </c>
      <c r="H1477" s="98">
        <v>2047650</v>
      </c>
      <c r="I1477" s="98">
        <v>1861500</v>
      </c>
      <c r="J1477" s="250"/>
      <c r="K1477" s="250"/>
      <c r="L1477" s="38"/>
      <c r="M1477" s="38" t="s">
        <v>2193</v>
      </c>
      <c r="N1477" s="38" t="s">
        <v>7395</v>
      </c>
      <c r="O1477" s="38" t="s">
        <v>7398</v>
      </c>
      <c r="P1477" s="38" t="s">
        <v>7398</v>
      </c>
      <c r="Q1477" s="38" t="s">
        <v>7393</v>
      </c>
      <c r="R1477" s="39">
        <v>0.1</v>
      </c>
      <c r="S1477" s="38"/>
      <c r="T1477" s="38"/>
      <c r="U1477" s="38"/>
      <c r="V1477" s="38"/>
      <c r="W1477" s="38"/>
      <c r="X1477" s="180"/>
      <c r="Y1477" s="180"/>
      <c r="Z1477" s="180"/>
      <c r="AA1477" s="180"/>
      <c r="AB1477" s="180"/>
      <c r="AC1477" s="251"/>
      <c r="AD1477" s="178"/>
      <c r="AE1477" s="180"/>
      <c r="AF1477" s="180"/>
      <c r="AG1477" s="251"/>
      <c r="AH1477" s="178"/>
      <c r="AI1477" s="180"/>
      <c r="AJ1477" s="180"/>
      <c r="AK1477" s="180"/>
      <c r="AL1477" s="180"/>
      <c r="AM1477" s="180"/>
      <c r="AN1477" s="180"/>
      <c r="AO1477" s="180"/>
      <c r="AP1477" s="251"/>
      <c r="AQ1477" s="180"/>
      <c r="AR1477" s="180"/>
      <c r="AS1477" s="180"/>
    </row>
    <row r="1478" spans="1:45" s="298" customFormat="1" ht="21" customHeight="1">
      <c r="A1478" s="98"/>
      <c r="B1478" s="248" t="s">
        <v>7592</v>
      </c>
      <c r="C1478" s="40" t="s">
        <v>7376</v>
      </c>
      <c r="D1478" s="98" t="s">
        <v>7377</v>
      </c>
      <c r="E1478" s="98" t="s">
        <v>7378</v>
      </c>
      <c r="F1478" s="178" t="s">
        <v>7593</v>
      </c>
      <c r="G1478" s="98" t="s">
        <v>7594</v>
      </c>
      <c r="H1478" s="98">
        <v>119350</v>
      </c>
      <c r="I1478" s="98">
        <v>106938.6</v>
      </c>
      <c r="J1478" s="250"/>
      <c r="K1478" s="250"/>
      <c r="L1478" s="38"/>
      <c r="M1478" s="38" t="s">
        <v>2193</v>
      </c>
      <c r="N1478" s="38" t="s">
        <v>7591</v>
      </c>
      <c r="O1478" s="38" t="s">
        <v>7581</v>
      </c>
      <c r="P1478" s="38" t="s">
        <v>7582</v>
      </c>
      <c r="Q1478" s="38" t="s">
        <v>1929</v>
      </c>
      <c r="R1478" s="39" t="s">
        <v>7506</v>
      </c>
      <c r="S1478" s="38"/>
      <c r="T1478" s="38"/>
      <c r="U1478" s="38"/>
      <c r="V1478" s="38"/>
      <c r="W1478" s="38"/>
      <c r="X1478" s="180"/>
      <c r="Y1478" s="180"/>
      <c r="Z1478" s="180"/>
      <c r="AA1478" s="180"/>
      <c r="AB1478" s="180"/>
      <c r="AC1478" s="251"/>
      <c r="AD1478" s="178"/>
      <c r="AE1478" s="180"/>
      <c r="AF1478" s="180"/>
      <c r="AG1478" s="251"/>
      <c r="AH1478" s="178"/>
      <c r="AI1478" s="180"/>
      <c r="AJ1478" s="180"/>
      <c r="AK1478" s="180"/>
      <c r="AL1478" s="180"/>
      <c r="AM1478" s="180"/>
      <c r="AN1478" s="180"/>
      <c r="AO1478" s="180"/>
      <c r="AP1478" s="251"/>
      <c r="AQ1478" s="180"/>
      <c r="AR1478" s="180"/>
      <c r="AS1478" s="180"/>
    </row>
    <row r="1479" spans="1:45" s="294" customFormat="1" ht="21" customHeight="1">
      <c r="A1479" s="181"/>
      <c r="B1479" s="243" t="s">
        <v>7783</v>
      </c>
      <c r="C1479" s="187" t="s">
        <v>7376</v>
      </c>
      <c r="D1479" s="181" t="s">
        <v>7377</v>
      </c>
      <c r="E1479" s="181" t="s">
        <v>7378</v>
      </c>
      <c r="F1479" s="94" t="s">
        <v>7780</v>
      </c>
      <c r="G1479" s="181" t="s">
        <v>7594</v>
      </c>
      <c r="H1479" s="181">
        <v>119350</v>
      </c>
      <c r="I1479" s="181">
        <v>106938.6</v>
      </c>
      <c r="J1479" s="43"/>
      <c r="K1479" s="43"/>
      <c r="L1479" s="44"/>
      <c r="M1479" s="44" t="s">
        <v>2193</v>
      </c>
      <c r="N1479" s="44" t="s">
        <v>7591</v>
      </c>
      <c r="O1479" s="44" t="s">
        <v>7781</v>
      </c>
      <c r="P1479" s="44" t="s">
        <v>7782</v>
      </c>
      <c r="Q1479" s="44" t="s">
        <v>1929</v>
      </c>
      <c r="R1479" s="45" t="s">
        <v>7506</v>
      </c>
      <c r="S1479" s="44"/>
      <c r="T1479" s="44"/>
      <c r="U1479" s="44"/>
      <c r="V1479" s="44"/>
      <c r="W1479" s="44"/>
      <c r="X1479" s="89"/>
      <c r="Y1479" s="89"/>
      <c r="Z1479" s="89"/>
      <c r="AA1479" s="89"/>
      <c r="AB1479" s="89"/>
      <c r="AC1479" s="244"/>
      <c r="AD1479" s="94"/>
      <c r="AE1479" s="89"/>
      <c r="AF1479" s="89"/>
      <c r="AG1479" s="244"/>
      <c r="AH1479" s="94"/>
      <c r="AI1479" s="89"/>
      <c r="AJ1479" s="89"/>
      <c r="AK1479" s="89"/>
      <c r="AL1479" s="89"/>
      <c r="AM1479" s="89"/>
      <c r="AN1479" s="89"/>
      <c r="AO1479" s="89"/>
      <c r="AP1479" s="244"/>
      <c r="AQ1479" s="89"/>
      <c r="AR1479" s="89"/>
      <c r="AS1479" s="89"/>
    </row>
    <row r="1480" spans="1:45" s="298" customFormat="1" ht="21" customHeight="1">
      <c r="A1480" s="98"/>
      <c r="B1480" s="248" t="s">
        <v>7446</v>
      </c>
      <c r="C1480" s="40" t="s">
        <v>7376</v>
      </c>
      <c r="D1480" s="98" t="s">
        <v>7377</v>
      </c>
      <c r="E1480" s="98" t="s">
        <v>7378</v>
      </c>
      <c r="F1480" s="178" t="s">
        <v>7447</v>
      </c>
      <c r="G1480" s="98" t="s">
        <v>7448</v>
      </c>
      <c r="H1480" s="98">
        <v>490000</v>
      </c>
      <c r="I1480" s="98">
        <v>422413.79</v>
      </c>
      <c r="J1480" s="250"/>
      <c r="K1480" s="250"/>
      <c r="L1480" s="38"/>
      <c r="M1480" s="38" t="s">
        <v>2193</v>
      </c>
      <c r="N1480" s="38" t="s">
        <v>7449</v>
      </c>
      <c r="O1480" s="38" t="s">
        <v>7436</v>
      </c>
      <c r="P1480" s="38" t="s">
        <v>7436</v>
      </c>
      <c r="Q1480" s="38" t="s">
        <v>1929</v>
      </c>
      <c r="R1480" s="39">
        <v>0.16</v>
      </c>
      <c r="S1480" s="38"/>
      <c r="T1480" s="38"/>
      <c r="U1480" s="38"/>
      <c r="V1480" s="38"/>
      <c r="W1480" s="38"/>
      <c r="X1480" s="180"/>
      <c r="Y1480" s="180"/>
      <c r="Z1480" s="180"/>
      <c r="AA1480" s="180"/>
      <c r="AB1480" s="180"/>
      <c r="AC1480" s="251"/>
      <c r="AD1480" s="178"/>
      <c r="AE1480" s="180"/>
      <c r="AF1480" s="180"/>
      <c r="AG1480" s="251"/>
      <c r="AH1480" s="178"/>
      <c r="AI1480" s="180"/>
      <c r="AJ1480" s="180"/>
      <c r="AK1480" s="180"/>
      <c r="AL1480" s="180"/>
      <c r="AM1480" s="180"/>
      <c r="AN1480" s="180"/>
      <c r="AO1480" s="180"/>
      <c r="AP1480" s="251"/>
      <c r="AQ1480" s="180"/>
      <c r="AR1480" s="180"/>
      <c r="AS1480" s="180"/>
    </row>
    <row r="1481" spans="1:45" s="298" customFormat="1" ht="21.6">
      <c r="A1481" s="98"/>
      <c r="B1481" s="248" t="s">
        <v>7414</v>
      </c>
      <c r="C1481" s="249" t="s">
        <v>7417</v>
      </c>
      <c r="D1481" s="38" t="s">
        <v>7418</v>
      </c>
      <c r="E1481" s="38" t="s">
        <v>7419</v>
      </c>
      <c r="F1481" s="178" t="s">
        <v>7415</v>
      </c>
      <c r="G1481" s="38" t="s">
        <v>7416</v>
      </c>
      <c r="H1481" s="98">
        <v>42240</v>
      </c>
      <c r="I1481" s="98">
        <v>38400</v>
      </c>
      <c r="J1481" s="250"/>
      <c r="K1481" s="250"/>
      <c r="L1481" s="38"/>
      <c r="M1481" s="38" t="s">
        <v>3426</v>
      </c>
      <c r="N1481" s="38" t="s">
        <v>5709</v>
      </c>
      <c r="O1481" s="38" t="s">
        <v>7420</v>
      </c>
      <c r="P1481" s="38" t="s">
        <v>7413</v>
      </c>
      <c r="Q1481" s="38" t="s">
        <v>7401</v>
      </c>
      <c r="R1481" s="39">
        <v>0.1</v>
      </c>
      <c r="S1481" s="38"/>
      <c r="T1481" s="38"/>
      <c r="U1481" s="38"/>
      <c r="V1481" s="38"/>
      <c r="W1481" s="38"/>
      <c r="X1481" s="180"/>
      <c r="Y1481" s="180"/>
      <c r="Z1481" s="180"/>
      <c r="AA1481" s="180"/>
      <c r="AB1481" s="180"/>
      <c r="AC1481" s="251"/>
      <c r="AD1481" s="178"/>
      <c r="AE1481" s="180"/>
      <c r="AF1481" s="180"/>
      <c r="AG1481" s="251"/>
      <c r="AH1481" s="178"/>
      <c r="AI1481" s="180"/>
      <c r="AJ1481" s="180"/>
      <c r="AK1481" s="180"/>
      <c r="AL1481" s="180"/>
      <c r="AM1481" s="180"/>
      <c r="AN1481" s="180"/>
      <c r="AO1481" s="180"/>
      <c r="AP1481" s="251"/>
      <c r="AQ1481" s="180"/>
      <c r="AR1481" s="180"/>
      <c r="AS1481" s="180"/>
    </row>
    <row r="1482" spans="1:45" s="291" customFormat="1" ht="21.6">
      <c r="A1482" s="97"/>
      <c r="B1482" s="231" t="s">
        <v>7421</v>
      </c>
      <c r="C1482" s="232" t="s">
        <v>7422</v>
      </c>
      <c r="D1482" s="35" t="s">
        <v>7423</v>
      </c>
      <c r="E1482" s="35" t="s">
        <v>7424</v>
      </c>
      <c r="F1482" s="37" t="s">
        <v>7425</v>
      </c>
      <c r="G1482" s="35" t="s">
        <v>7426</v>
      </c>
      <c r="H1482" s="97">
        <v>376320</v>
      </c>
      <c r="I1482" s="97">
        <v>355018.87</v>
      </c>
      <c r="J1482" s="167"/>
      <c r="K1482" s="167"/>
      <c r="L1482" s="35"/>
      <c r="M1482" s="35" t="s">
        <v>7427</v>
      </c>
      <c r="N1482" s="35" t="s">
        <v>2165</v>
      </c>
      <c r="O1482" s="35" t="s">
        <v>7428</v>
      </c>
      <c r="P1482" s="35" t="s">
        <v>7428</v>
      </c>
      <c r="Q1482" s="35" t="s">
        <v>1929</v>
      </c>
      <c r="R1482" s="33">
        <v>0.06</v>
      </c>
      <c r="S1482" s="35"/>
      <c r="T1482" s="35"/>
      <c r="U1482" s="35"/>
      <c r="V1482" s="35"/>
      <c r="W1482" s="35"/>
      <c r="X1482" s="85"/>
      <c r="Y1482" s="85"/>
      <c r="Z1482" s="85"/>
      <c r="AA1482" s="85"/>
      <c r="AB1482" s="85"/>
      <c r="AC1482" s="233"/>
      <c r="AD1482" s="37"/>
      <c r="AE1482" s="85"/>
      <c r="AF1482" s="85"/>
      <c r="AG1482" s="233"/>
      <c r="AH1482" s="37"/>
      <c r="AI1482" s="85"/>
      <c r="AJ1482" s="85"/>
      <c r="AK1482" s="85"/>
      <c r="AL1482" s="85"/>
      <c r="AM1482" s="85"/>
      <c r="AN1482" s="85"/>
      <c r="AO1482" s="85"/>
      <c r="AP1482" s="233"/>
      <c r="AQ1482" s="85"/>
      <c r="AR1482" s="85"/>
      <c r="AS1482" s="85"/>
    </row>
    <row r="1483" spans="1:45" s="291" customFormat="1" ht="21.6">
      <c r="A1483" s="97"/>
      <c r="B1483" s="231" t="s">
        <v>7579</v>
      </c>
      <c r="C1483" s="232" t="s">
        <v>7422</v>
      </c>
      <c r="D1483" s="35" t="s">
        <v>7423</v>
      </c>
      <c r="E1483" s="35" t="s">
        <v>7424</v>
      </c>
      <c r="F1483" s="37" t="s">
        <v>7583</v>
      </c>
      <c r="G1483" s="35" t="s">
        <v>7580</v>
      </c>
      <c r="H1483" s="97">
        <v>2169996</v>
      </c>
      <c r="I1483" s="97">
        <v>1953530.81</v>
      </c>
      <c r="J1483" s="167"/>
      <c r="K1483" s="167"/>
      <c r="L1483" s="35"/>
      <c r="M1483" s="35" t="s">
        <v>2011</v>
      </c>
      <c r="N1483" s="35" t="s">
        <v>7627</v>
      </c>
      <c r="O1483" s="35" t="s">
        <v>7581</v>
      </c>
      <c r="P1483" s="35" t="s">
        <v>7582</v>
      </c>
      <c r="Q1483" s="35" t="s">
        <v>1929</v>
      </c>
      <c r="R1483" s="33" t="s">
        <v>7506</v>
      </c>
      <c r="S1483" s="35"/>
      <c r="T1483" s="35"/>
      <c r="U1483" s="35"/>
      <c r="V1483" s="35"/>
      <c r="W1483" s="35"/>
      <c r="X1483" s="85"/>
      <c r="Y1483" s="85"/>
      <c r="Z1483" s="85"/>
      <c r="AA1483" s="85"/>
      <c r="AB1483" s="85"/>
      <c r="AC1483" s="233"/>
      <c r="AD1483" s="37"/>
      <c r="AE1483" s="85"/>
      <c r="AF1483" s="85"/>
      <c r="AG1483" s="233"/>
      <c r="AH1483" s="37"/>
      <c r="AI1483" s="85"/>
      <c r="AJ1483" s="85"/>
      <c r="AK1483" s="85"/>
      <c r="AL1483" s="85"/>
      <c r="AM1483" s="85"/>
      <c r="AN1483" s="85"/>
      <c r="AO1483" s="85"/>
      <c r="AP1483" s="233"/>
      <c r="AQ1483" s="85"/>
      <c r="AR1483" s="85"/>
      <c r="AS1483" s="85"/>
    </row>
    <row r="1484" spans="1:45" s="294" customFormat="1">
      <c r="A1484" s="203" t="s">
        <v>7959</v>
      </c>
      <c r="B1484" s="243" t="s">
        <v>7878</v>
      </c>
      <c r="C1484" s="184" t="s">
        <v>7422</v>
      </c>
      <c r="D1484" s="44" t="s">
        <v>7423</v>
      </c>
      <c r="E1484" s="44" t="s">
        <v>7424</v>
      </c>
      <c r="F1484" s="94" t="s">
        <v>7874</v>
      </c>
      <c r="G1484" s="44" t="s">
        <v>7875</v>
      </c>
      <c r="H1484" s="181"/>
      <c r="I1484" s="181"/>
      <c r="J1484" s="43"/>
      <c r="K1484" s="43"/>
      <c r="L1484" s="44"/>
      <c r="M1484" s="44" t="s">
        <v>2011</v>
      </c>
      <c r="N1484" s="44" t="s">
        <v>7958</v>
      </c>
      <c r="O1484" s="44" t="s">
        <v>7876</v>
      </c>
      <c r="P1484" s="44" t="s">
        <v>7877</v>
      </c>
      <c r="Q1484" s="44" t="s">
        <v>1929</v>
      </c>
      <c r="R1484" s="45" t="s">
        <v>7506</v>
      </c>
      <c r="S1484" s="44"/>
      <c r="T1484" s="44"/>
      <c r="U1484" s="44"/>
      <c r="V1484" s="44"/>
      <c r="W1484" s="44"/>
      <c r="X1484" s="89"/>
      <c r="Y1484" s="89"/>
      <c r="Z1484" s="89"/>
      <c r="AA1484" s="89"/>
      <c r="AB1484" s="89"/>
      <c r="AC1484" s="244"/>
      <c r="AD1484" s="94"/>
      <c r="AE1484" s="89"/>
      <c r="AF1484" s="89"/>
      <c r="AG1484" s="244"/>
      <c r="AH1484" s="94"/>
      <c r="AI1484" s="89"/>
      <c r="AJ1484" s="89"/>
      <c r="AK1484" s="89"/>
      <c r="AL1484" s="89"/>
      <c r="AM1484" s="89"/>
      <c r="AN1484" s="89"/>
      <c r="AO1484" s="89"/>
      <c r="AP1484" s="244"/>
      <c r="AQ1484" s="89"/>
      <c r="AR1484" s="89"/>
      <c r="AS1484" s="89"/>
    </row>
    <row r="1485" spans="1:45" s="291" customFormat="1" ht="21.6">
      <c r="A1485" s="97"/>
      <c r="B1485" s="231" t="s">
        <v>7623</v>
      </c>
      <c r="C1485" s="232" t="s">
        <v>7624</v>
      </c>
      <c r="D1485" s="35" t="s">
        <v>7423</v>
      </c>
      <c r="E1485" s="35" t="s">
        <v>7424</v>
      </c>
      <c r="F1485" s="37" t="s">
        <v>7625</v>
      </c>
      <c r="G1485" s="35" t="s">
        <v>7626</v>
      </c>
      <c r="H1485" s="97">
        <v>2780000</v>
      </c>
      <c r="I1485" s="97">
        <v>2457237.7999999998</v>
      </c>
      <c r="J1485" s="167"/>
      <c r="K1485" s="167"/>
      <c r="L1485" s="35"/>
      <c r="M1485" s="35" t="s">
        <v>2011</v>
      </c>
      <c r="N1485" s="35" t="s">
        <v>7627</v>
      </c>
      <c r="O1485" s="35" t="s">
        <v>7628</v>
      </c>
      <c r="P1485" s="35" t="s">
        <v>7629</v>
      </c>
      <c r="Q1485" s="35" t="s">
        <v>1929</v>
      </c>
      <c r="R1485" s="33" t="s">
        <v>7506</v>
      </c>
      <c r="S1485" s="35"/>
      <c r="T1485" s="35"/>
      <c r="U1485" s="35"/>
      <c r="V1485" s="35"/>
      <c r="W1485" s="35"/>
      <c r="X1485" s="85"/>
      <c r="Y1485" s="85"/>
      <c r="Z1485" s="85"/>
      <c r="AA1485" s="85"/>
      <c r="AB1485" s="85"/>
      <c r="AC1485" s="233"/>
      <c r="AD1485" s="37"/>
      <c r="AE1485" s="85"/>
      <c r="AF1485" s="85"/>
      <c r="AG1485" s="233"/>
      <c r="AH1485" s="37"/>
      <c r="AI1485" s="85"/>
      <c r="AJ1485" s="85"/>
      <c r="AK1485" s="85"/>
      <c r="AL1485" s="85"/>
      <c r="AM1485" s="85"/>
      <c r="AN1485" s="85"/>
      <c r="AO1485" s="85"/>
      <c r="AP1485" s="233"/>
      <c r="AQ1485" s="85"/>
      <c r="AR1485" s="85"/>
      <c r="AS1485" s="85"/>
    </row>
    <row r="1486" spans="1:45" s="298" customFormat="1" ht="21.6">
      <c r="A1486" s="98"/>
      <c r="B1486" s="248" t="s">
        <v>7429</v>
      </c>
      <c r="C1486" s="249" t="s">
        <v>7430</v>
      </c>
      <c r="D1486" s="38" t="s">
        <v>7431</v>
      </c>
      <c r="E1486" s="38" t="s">
        <v>7432</v>
      </c>
      <c r="F1486" s="178" t="s">
        <v>7433</v>
      </c>
      <c r="G1486" s="38" t="s">
        <v>7434</v>
      </c>
      <c r="H1486" s="98">
        <v>632841.88</v>
      </c>
      <c r="I1486" s="98">
        <v>548409.49</v>
      </c>
      <c r="J1486" s="250"/>
      <c r="K1486" s="250"/>
      <c r="L1486" s="38"/>
      <c r="M1486" s="38" t="s">
        <v>7435</v>
      </c>
      <c r="N1486" s="38" t="s">
        <v>5709</v>
      </c>
      <c r="O1486" s="38" t="s">
        <v>7436</v>
      </c>
      <c r="P1486" s="38" t="s">
        <v>7436</v>
      </c>
      <c r="Q1486" s="38" t="s">
        <v>1929</v>
      </c>
      <c r="R1486" s="39">
        <v>0.16</v>
      </c>
      <c r="S1486" s="38"/>
      <c r="T1486" s="38"/>
      <c r="U1486" s="38"/>
      <c r="V1486" s="38"/>
      <c r="W1486" s="38"/>
      <c r="X1486" s="180"/>
      <c r="Y1486" s="180"/>
      <c r="Z1486" s="180"/>
      <c r="AA1486" s="180"/>
      <c r="AB1486" s="180"/>
      <c r="AC1486" s="251"/>
      <c r="AD1486" s="178"/>
      <c r="AE1486" s="180"/>
      <c r="AF1486" s="180"/>
      <c r="AG1486" s="251"/>
      <c r="AH1486" s="178"/>
      <c r="AI1486" s="180"/>
      <c r="AJ1486" s="180"/>
      <c r="AK1486" s="180"/>
      <c r="AL1486" s="180"/>
      <c r="AM1486" s="180"/>
      <c r="AN1486" s="180"/>
      <c r="AO1486" s="180"/>
      <c r="AP1486" s="251"/>
      <c r="AQ1486" s="180"/>
      <c r="AR1486" s="180"/>
      <c r="AS1486" s="180"/>
    </row>
    <row r="1487" spans="1:45" s="294" customFormat="1" ht="21.6">
      <c r="A1487" s="181"/>
      <c r="B1487" s="243" t="s">
        <v>7683</v>
      </c>
      <c r="C1487" s="184" t="s">
        <v>7430</v>
      </c>
      <c r="D1487" s="44" t="s">
        <v>7431</v>
      </c>
      <c r="E1487" s="44" t="s">
        <v>7432</v>
      </c>
      <c r="F1487" s="94" t="s">
        <v>8179</v>
      </c>
      <c r="G1487" s="44" t="s">
        <v>7434</v>
      </c>
      <c r="H1487" s="181">
        <v>632841.88</v>
      </c>
      <c r="I1487" s="181">
        <v>548409.49</v>
      </c>
      <c r="J1487" s="43"/>
      <c r="K1487" s="43"/>
      <c r="L1487" s="44"/>
      <c r="M1487" s="44" t="s">
        <v>2011</v>
      </c>
      <c r="N1487" s="44" t="s">
        <v>5709</v>
      </c>
      <c r="O1487" s="44" t="s">
        <v>7681</v>
      </c>
      <c r="P1487" s="44" t="s">
        <v>7682</v>
      </c>
      <c r="Q1487" s="44" t="s">
        <v>1929</v>
      </c>
      <c r="R1487" s="45"/>
      <c r="S1487" s="44"/>
      <c r="T1487" s="44"/>
      <c r="U1487" s="44"/>
      <c r="V1487" s="44"/>
      <c r="W1487" s="44"/>
      <c r="X1487" s="89"/>
      <c r="Y1487" s="89"/>
      <c r="Z1487" s="89"/>
      <c r="AA1487" s="89"/>
      <c r="AB1487" s="89"/>
      <c r="AC1487" s="244"/>
      <c r="AD1487" s="94"/>
      <c r="AE1487" s="89"/>
      <c r="AF1487" s="89"/>
      <c r="AG1487" s="244"/>
      <c r="AH1487" s="94"/>
      <c r="AI1487" s="89"/>
      <c r="AJ1487" s="89"/>
      <c r="AK1487" s="89"/>
      <c r="AL1487" s="89"/>
      <c r="AM1487" s="89"/>
      <c r="AN1487" s="89"/>
      <c r="AO1487" s="89"/>
      <c r="AP1487" s="244"/>
      <c r="AQ1487" s="89"/>
      <c r="AR1487" s="89"/>
      <c r="AS1487" s="89"/>
    </row>
    <row r="1488" spans="1:45" s="298" customFormat="1" ht="21.6">
      <c r="A1488" s="98"/>
      <c r="B1488" s="248" t="s">
        <v>7437</v>
      </c>
      <c r="C1488" s="252" t="s">
        <v>7439</v>
      </c>
      <c r="D1488" s="38" t="s">
        <v>7440</v>
      </c>
      <c r="E1488" s="38" t="s">
        <v>7441</v>
      </c>
      <c r="F1488" s="178" t="s">
        <v>7442</v>
      </c>
      <c r="G1488" s="38" t="s">
        <v>7443</v>
      </c>
      <c r="H1488" s="98">
        <v>126625</v>
      </c>
      <c r="I1488" s="98">
        <v>110880.49</v>
      </c>
      <c r="J1488" s="250"/>
      <c r="K1488" s="250"/>
      <c r="L1488" s="38"/>
      <c r="M1488" s="38" t="s">
        <v>7444</v>
      </c>
      <c r="N1488" s="38" t="s">
        <v>7445</v>
      </c>
      <c r="O1488" s="38" t="s">
        <v>7436</v>
      </c>
      <c r="P1488" s="38" t="s">
        <v>7436</v>
      </c>
      <c r="Q1488" s="38" t="s">
        <v>1929</v>
      </c>
      <c r="R1488" s="33" t="s">
        <v>7506</v>
      </c>
      <c r="S1488" s="38"/>
      <c r="T1488" s="38"/>
      <c r="U1488" s="38"/>
      <c r="V1488" s="38"/>
      <c r="W1488" s="38"/>
      <c r="X1488" s="180"/>
      <c r="Y1488" s="180"/>
      <c r="Z1488" s="180"/>
      <c r="AA1488" s="180"/>
      <c r="AB1488" s="180"/>
      <c r="AC1488" s="251"/>
      <c r="AD1488" s="178"/>
      <c r="AE1488" s="180"/>
      <c r="AF1488" s="180"/>
      <c r="AG1488" s="251"/>
      <c r="AH1488" s="178"/>
      <c r="AI1488" s="180"/>
      <c r="AJ1488" s="180"/>
      <c r="AK1488" s="180"/>
      <c r="AL1488" s="180"/>
      <c r="AM1488" s="180"/>
      <c r="AN1488" s="180"/>
      <c r="AO1488" s="180"/>
      <c r="AP1488" s="251"/>
      <c r="AQ1488" s="180"/>
      <c r="AR1488" s="180"/>
      <c r="AS1488" s="180"/>
    </row>
    <row r="1489" spans="1:45" s="294" customFormat="1" ht="21.6">
      <c r="A1489" s="181"/>
      <c r="B1489" s="243" t="s">
        <v>7969</v>
      </c>
      <c r="C1489" s="182" t="s">
        <v>7918</v>
      </c>
      <c r="D1489" s="44" t="s">
        <v>7440</v>
      </c>
      <c r="E1489" s="44" t="s">
        <v>7441</v>
      </c>
      <c r="F1489" s="94" t="s">
        <v>7970</v>
      </c>
      <c r="G1489" s="44" t="s">
        <v>7443</v>
      </c>
      <c r="H1489" s="181">
        <v>123963</v>
      </c>
      <c r="I1489" s="181">
        <v>110879.56</v>
      </c>
      <c r="J1489" s="43"/>
      <c r="K1489" s="43"/>
      <c r="L1489" s="44"/>
      <c r="M1489" s="44" t="s">
        <v>3426</v>
      </c>
      <c r="N1489" s="44" t="s">
        <v>4411</v>
      </c>
      <c r="O1489" s="44" t="s">
        <v>7971</v>
      </c>
      <c r="P1489" s="44" t="s">
        <v>7965</v>
      </c>
      <c r="Q1489" s="44" t="s">
        <v>1929</v>
      </c>
      <c r="R1489" s="45" t="s">
        <v>7506</v>
      </c>
      <c r="S1489" s="44"/>
      <c r="T1489" s="44"/>
      <c r="U1489" s="44"/>
      <c r="V1489" s="44"/>
      <c r="W1489" s="44"/>
      <c r="X1489" s="89"/>
      <c r="Y1489" s="89"/>
      <c r="Z1489" s="89"/>
      <c r="AA1489" s="89"/>
      <c r="AB1489" s="89"/>
      <c r="AC1489" s="244"/>
      <c r="AD1489" s="94"/>
      <c r="AE1489" s="89"/>
      <c r="AF1489" s="89"/>
      <c r="AG1489" s="244"/>
      <c r="AH1489" s="94"/>
      <c r="AI1489" s="89"/>
      <c r="AJ1489" s="89"/>
      <c r="AK1489" s="89"/>
      <c r="AL1489" s="89"/>
      <c r="AM1489" s="89"/>
      <c r="AN1489" s="89"/>
      <c r="AO1489" s="89"/>
      <c r="AP1489" s="244"/>
      <c r="AQ1489" s="89"/>
      <c r="AR1489" s="89"/>
      <c r="AS1489" s="89"/>
    </row>
    <row r="1490" spans="1:45" s="298" customFormat="1" ht="21.6">
      <c r="A1490" s="98"/>
      <c r="B1490" s="248" t="s">
        <v>7450</v>
      </c>
      <c r="C1490" s="249" t="s">
        <v>7451</v>
      </c>
      <c r="D1490" s="38" t="s">
        <v>7452</v>
      </c>
      <c r="E1490" s="38" t="s">
        <v>7453</v>
      </c>
      <c r="F1490" s="178" t="s">
        <v>7454</v>
      </c>
      <c r="G1490" s="38" t="s">
        <v>7455</v>
      </c>
      <c r="H1490" s="98">
        <v>14100</v>
      </c>
      <c r="I1490" s="98">
        <v>13301.89</v>
      </c>
      <c r="J1490" s="250"/>
      <c r="K1490" s="250"/>
      <c r="L1490" s="38"/>
      <c r="M1490" s="38" t="s">
        <v>7456</v>
      </c>
      <c r="N1490" s="38" t="s">
        <v>7457</v>
      </c>
      <c r="O1490" s="38" t="s">
        <v>7458</v>
      </c>
      <c r="P1490" s="38" t="s">
        <v>7436</v>
      </c>
      <c r="Q1490" s="38" t="s">
        <v>1929</v>
      </c>
      <c r="R1490" s="39">
        <v>0.06</v>
      </c>
      <c r="S1490" s="38"/>
      <c r="T1490" s="38"/>
      <c r="U1490" s="38"/>
      <c r="V1490" s="38"/>
      <c r="W1490" s="38"/>
      <c r="X1490" s="180"/>
      <c r="Y1490" s="180"/>
      <c r="Z1490" s="180"/>
      <c r="AA1490" s="180"/>
      <c r="AB1490" s="180"/>
      <c r="AC1490" s="251"/>
      <c r="AD1490" s="178"/>
      <c r="AE1490" s="180"/>
      <c r="AF1490" s="180"/>
      <c r="AG1490" s="251"/>
      <c r="AH1490" s="178"/>
      <c r="AI1490" s="180"/>
      <c r="AJ1490" s="180"/>
      <c r="AK1490" s="180"/>
      <c r="AL1490" s="180"/>
      <c r="AM1490" s="180"/>
      <c r="AN1490" s="180"/>
      <c r="AO1490" s="180"/>
      <c r="AP1490" s="251"/>
      <c r="AQ1490" s="180"/>
      <c r="AR1490" s="180"/>
      <c r="AS1490" s="180"/>
    </row>
    <row r="1491" spans="1:45" s="298" customFormat="1" ht="21.6">
      <c r="A1491" s="98"/>
      <c r="B1491" s="248" t="s">
        <v>7459</v>
      </c>
      <c r="C1491" s="249" t="s">
        <v>7460</v>
      </c>
      <c r="D1491" s="38" t="s">
        <v>7461</v>
      </c>
      <c r="E1491" s="38" t="s">
        <v>7462</v>
      </c>
      <c r="F1491" s="178" t="s">
        <v>8176</v>
      </c>
      <c r="G1491" s="38" t="s">
        <v>7466</v>
      </c>
      <c r="H1491" s="98">
        <v>704000</v>
      </c>
      <c r="I1491" s="98">
        <v>640000</v>
      </c>
      <c r="J1491" s="250"/>
      <c r="K1491" s="250"/>
      <c r="L1491" s="38"/>
      <c r="M1491" s="38" t="s">
        <v>7463</v>
      </c>
      <c r="N1491" s="38" t="s">
        <v>7464</v>
      </c>
      <c r="O1491" s="38" t="s">
        <v>7465</v>
      </c>
      <c r="P1491" s="38" t="s">
        <v>7436</v>
      </c>
      <c r="Q1491" s="38" t="s">
        <v>1929</v>
      </c>
      <c r="R1491" s="39">
        <v>0.1</v>
      </c>
      <c r="S1491" s="38"/>
      <c r="T1491" s="38"/>
      <c r="U1491" s="38"/>
      <c r="V1491" s="38"/>
      <c r="W1491" s="38"/>
      <c r="X1491" s="180"/>
      <c r="Y1491" s="180"/>
      <c r="Z1491" s="180"/>
      <c r="AA1491" s="180"/>
      <c r="AB1491" s="180"/>
      <c r="AC1491" s="251"/>
      <c r="AD1491" s="178"/>
      <c r="AE1491" s="180"/>
      <c r="AF1491" s="180"/>
      <c r="AG1491" s="251"/>
      <c r="AH1491" s="178"/>
      <c r="AI1491" s="180"/>
      <c r="AJ1491" s="180"/>
      <c r="AK1491" s="180"/>
      <c r="AL1491" s="180"/>
      <c r="AM1491" s="180"/>
      <c r="AN1491" s="180"/>
      <c r="AO1491" s="180"/>
      <c r="AP1491" s="251"/>
      <c r="AQ1491" s="180"/>
      <c r="AR1491" s="180"/>
      <c r="AS1491" s="180"/>
    </row>
    <row r="1492" spans="1:45" s="294" customFormat="1" ht="21.6">
      <c r="A1492" s="181"/>
      <c r="B1492" s="243" t="s">
        <v>8178</v>
      </c>
      <c r="C1492" s="184" t="s">
        <v>7460</v>
      </c>
      <c r="D1492" s="44" t="s">
        <v>7461</v>
      </c>
      <c r="E1492" s="44" t="s">
        <v>7462</v>
      </c>
      <c r="F1492" s="94" t="s">
        <v>8177</v>
      </c>
      <c r="G1492" s="44" t="s">
        <v>7466</v>
      </c>
      <c r="H1492" s="181">
        <v>704000</v>
      </c>
      <c r="I1492" s="181">
        <v>644110.09</v>
      </c>
      <c r="J1492" s="43"/>
      <c r="K1492" s="43"/>
      <c r="L1492" s="44"/>
      <c r="M1492" s="44" t="s">
        <v>7463</v>
      </c>
      <c r="N1492" s="44" t="s">
        <v>7464</v>
      </c>
      <c r="O1492" s="44" t="s">
        <v>8165</v>
      </c>
      <c r="P1492" s="44" t="s">
        <v>8166</v>
      </c>
      <c r="Q1492" s="44" t="s">
        <v>1929</v>
      </c>
      <c r="R1492" s="45" t="s">
        <v>7506</v>
      </c>
      <c r="S1492" s="44"/>
      <c r="T1492" s="44"/>
      <c r="U1492" s="44"/>
      <c r="V1492" s="44"/>
      <c r="W1492" s="44"/>
      <c r="X1492" s="89"/>
      <c r="Y1492" s="89"/>
      <c r="Z1492" s="89"/>
      <c r="AA1492" s="89"/>
      <c r="AB1492" s="89"/>
      <c r="AC1492" s="244"/>
      <c r="AD1492" s="94"/>
      <c r="AE1492" s="89"/>
      <c r="AF1492" s="89"/>
      <c r="AG1492" s="244"/>
      <c r="AH1492" s="94"/>
      <c r="AI1492" s="89"/>
      <c r="AJ1492" s="89"/>
      <c r="AK1492" s="89"/>
      <c r="AL1492" s="89"/>
      <c r="AM1492" s="89"/>
      <c r="AN1492" s="89"/>
      <c r="AO1492" s="89"/>
      <c r="AP1492" s="244"/>
      <c r="AQ1492" s="89"/>
      <c r="AR1492" s="89"/>
      <c r="AS1492" s="89"/>
    </row>
    <row r="1493" spans="1:45" s="298" customFormat="1" ht="21.6">
      <c r="A1493" s="98"/>
      <c r="B1493" s="248" t="s">
        <v>7467</v>
      </c>
      <c r="C1493" s="249" t="s">
        <v>7468</v>
      </c>
      <c r="D1493" s="38" t="s">
        <v>7469</v>
      </c>
      <c r="E1493" s="38" t="s">
        <v>7462</v>
      </c>
      <c r="F1493" s="178" t="s">
        <v>7470</v>
      </c>
      <c r="G1493" s="38" t="s">
        <v>7471</v>
      </c>
      <c r="H1493" s="98">
        <v>6339463.6799999997</v>
      </c>
      <c r="I1493" s="98">
        <v>5763148.7999999998</v>
      </c>
      <c r="J1493" s="250"/>
      <c r="K1493" s="250"/>
      <c r="L1493" s="38"/>
      <c r="M1493" s="38" t="s">
        <v>7463</v>
      </c>
      <c r="N1493" s="38" t="s">
        <v>7464</v>
      </c>
      <c r="O1493" s="38" t="s">
        <v>7472</v>
      </c>
      <c r="P1493" s="38" t="s">
        <v>7436</v>
      </c>
      <c r="Q1493" s="38" t="s">
        <v>1929</v>
      </c>
      <c r="R1493" s="39">
        <v>0.1</v>
      </c>
      <c r="S1493" s="38"/>
      <c r="T1493" s="38"/>
      <c r="U1493" s="38"/>
      <c r="V1493" s="38"/>
      <c r="W1493" s="38"/>
      <c r="X1493" s="180"/>
      <c r="Y1493" s="180"/>
      <c r="Z1493" s="180"/>
      <c r="AA1493" s="180"/>
      <c r="AB1493" s="180"/>
      <c r="AC1493" s="251"/>
      <c r="AD1493" s="178"/>
      <c r="AE1493" s="180"/>
      <c r="AF1493" s="180"/>
      <c r="AG1493" s="251"/>
      <c r="AH1493" s="178"/>
      <c r="AI1493" s="180"/>
      <c r="AJ1493" s="180"/>
      <c r="AK1493" s="180"/>
      <c r="AL1493" s="180"/>
      <c r="AM1493" s="180"/>
      <c r="AN1493" s="180"/>
      <c r="AO1493" s="180"/>
      <c r="AP1493" s="251"/>
      <c r="AQ1493" s="180"/>
      <c r="AR1493" s="180"/>
      <c r="AS1493" s="180"/>
    </row>
    <row r="1494" spans="1:45" s="294" customFormat="1" ht="21.6">
      <c r="A1494" s="181"/>
      <c r="B1494" s="243" t="s">
        <v>8175</v>
      </c>
      <c r="C1494" s="184" t="s">
        <v>7468</v>
      </c>
      <c r="D1494" s="44" t="s">
        <v>7469</v>
      </c>
      <c r="E1494" s="44" t="s">
        <v>7462</v>
      </c>
      <c r="F1494" s="94" t="s">
        <v>8174</v>
      </c>
      <c r="G1494" s="44" t="s">
        <v>7471</v>
      </c>
      <c r="H1494" s="181">
        <v>6339463.6799999997</v>
      </c>
      <c r="I1494" s="181">
        <v>5800159.8499999996</v>
      </c>
      <c r="J1494" s="43"/>
      <c r="K1494" s="43"/>
      <c r="L1494" s="44"/>
      <c r="M1494" s="44" t="s">
        <v>7463</v>
      </c>
      <c r="N1494" s="44" t="s">
        <v>7464</v>
      </c>
      <c r="O1494" s="44" t="s">
        <v>8165</v>
      </c>
      <c r="P1494" s="44" t="s">
        <v>8166</v>
      </c>
      <c r="Q1494" s="44" t="s">
        <v>1929</v>
      </c>
      <c r="R1494" s="45" t="s">
        <v>8167</v>
      </c>
      <c r="S1494" s="44"/>
      <c r="T1494" s="44"/>
      <c r="U1494" s="44"/>
      <c r="V1494" s="44"/>
      <c r="W1494" s="44"/>
      <c r="X1494" s="89"/>
      <c r="Y1494" s="89"/>
      <c r="Z1494" s="89"/>
      <c r="AA1494" s="89"/>
      <c r="AB1494" s="89"/>
      <c r="AC1494" s="244"/>
      <c r="AD1494" s="94"/>
      <c r="AE1494" s="89"/>
      <c r="AF1494" s="89"/>
      <c r="AG1494" s="244"/>
      <c r="AH1494" s="94"/>
      <c r="AI1494" s="89"/>
      <c r="AJ1494" s="89"/>
      <c r="AK1494" s="89"/>
      <c r="AL1494" s="89"/>
      <c r="AM1494" s="89"/>
      <c r="AN1494" s="89"/>
      <c r="AO1494" s="89"/>
      <c r="AP1494" s="244"/>
      <c r="AQ1494" s="89"/>
      <c r="AR1494" s="89"/>
      <c r="AS1494" s="89"/>
    </row>
    <row r="1495" spans="1:45" s="298" customFormat="1" ht="21.6">
      <c r="A1495" s="98"/>
      <c r="B1495" s="248" t="s">
        <v>7478</v>
      </c>
      <c r="C1495" s="249" t="s">
        <v>7479</v>
      </c>
      <c r="D1495" s="38" t="s">
        <v>7480</v>
      </c>
      <c r="E1495" s="38" t="s">
        <v>7481</v>
      </c>
      <c r="F1495" s="178" t="s">
        <v>7482</v>
      </c>
      <c r="G1495" s="38" t="s">
        <v>7483</v>
      </c>
      <c r="H1495" s="98">
        <v>2846461</v>
      </c>
      <c r="I1495" s="98">
        <v>2480294.5299999998</v>
      </c>
      <c r="J1495" s="250"/>
      <c r="K1495" s="250"/>
      <c r="L1495" s="38"/>
      <c r="M1495" s="38" t="s">
        <v>2193</v>
      </c>
      <c r="N1495" s="38" t="s">
        <v>7484</v>
      </c>
      <c r="O1495" s="38" t="s">
        <v>7477</v>
      </c>
      <c r="P1495" s="38" t="s">
        <v>7436</v>
      </c>
      <c r="Q1495" s="38" t="s">
        <v>1929</v>
      </c>
      <c r="R1495" s="39">
        <v>0.16</v>
      </c>
      <c r="S1495" s="38"/>
      <c r="T1495" s="38"/>
      <c r="U1495" s="38"/>
      <c r="V1495" s="38"/>
      <c r="W1495" s="38"/>
      <c r="X1495" s="180"/>
      <c r="Y1495" s="180"/>
      <c r="Z1495" s="180"/>
      <c r="AA1495" s="180"/>
      <c r="AB1495" s="180"/>
      <c r="AC1495" s="251"/>
      <c r="AD1495" s="178"/>
      <c r="AE1495" s="180"/>
      <c r="AF1495" s="180"/>
      <c r="AG1495" s="251"/>
      <c r="AH1495" s="178"/>
      <c r="AI1495" s="180"/>
      <c r="AJ1495" s="180"/>
      <c r="AK1495" s="180"/>
      <c r="AL1495" s="180"/>
      <c r="AM1495" s="180"/>
      <c r="AN1495" s="180"/>
      <c r="AO1495" s="180"/>
      <c r="AP1495" s="251"/>
      <c r="AQ1495" s="180"/>
      <c r="AR1495" s="180"/>
      <c r="AS1495" s="180"/>
    </row>
    <row r="1496" spans="1:45" s="293" customFormat="1" ht="21.6">
      <c r="A1496" s="203"/>
      <c r="B1496" s="235" t="s">
        <v>9132</v>
      </c>
      <c r="C1496" s="236" t="s">
        <v>7479</v>
      </c>
      <c r="D1496" s="205" t="s">
        <v>7480</v>
      </c>
      <c r="E1496" s="205" t="s">
        <v>7481</v>
      </c>
      <c r="F1496" s="204" t="s">
        <v>9133</v>
      </c>
      <c r="G1496" s="205" t="s">
        <v>7483</v>
      </c>
      <c r="H1496" s="203">
        <v>2807338.21</v>
      </c>
      <c r="I1496" s="203">
        <v>2480294.5299999998</v>
      </c>
      <c r="J1496" s="209"/>
      <c r="K1496" s="209"/>
      <c r="L1496" s="205"/>
      <c r="M1496" s="205" t="s">
        <v>2193</v>
      </c>
      <c r="N1496" s="205" t="s">
        <v>7484</v>
      </c>
      <c r="O1496" s="205" t="s">
        <v>9131</v>
      </c>
      <c r="P1496" s="205" t="s">
        <v>9131</v>
      </c>
      <c r="Q1496" s="205" t="s">
        <v>1929</v>
      </c>
      <c r="R1496" s="206" t="s">
        <v>7506</v>
      </c>
      <c r="S1496" s="205"/>
      <c r="T1496" s="205"/>
      <c r="U1496" s="205"/>
      <c r="V1496" s="205"/>
      <c r="W1496" s="205"/>
      <c r="X1496" s="208"/>
      <c r="Y1496" s="208"/>
      <c r="Z1496" s="208"/>
      <c r="AA1496" s="208"/>
      <c r="AB1496" s="208"/>
      <c r="AC1496" s="237"/>
      <c r="AD1496" s="204"/>
      <c r="AE1496" s="208"/>
      <c r="AF1496" s="208"/>
      <c r="AG1496" s="237"/>
      <c r="AH1496" s="204"/>
      <c r="AI1496" s="208"/>
      <c r="AJ1496" s="208"/>
      <c r="AK1496" s="208"/>
      <c r="AL1496" s="208"/>
      <c r="AM1496" s="208"/>
      <c r="AN1496" s="208"/>
      <c r="AO1496" s="208"/>
      <c r="AP1496" s="237"/>
      <c r="AQ1496" s="208"/>
      <c r="AR1496" s="208"/>
      <c r="AS1496" s="208"/>
    </row>
    <row r="1497" spans="1:45" s="298" customFormat="1" ht="21.6">
      <c r="A1497" s="98"/>
      <c r="B1497" s="248" t="s">
        <v>7494</v>
      </c>
      <c r="C1497" s="249" t="s">
        <v>7479</v>
      </c>
      <c r="D1497" s="38" t="s">
        <v>7480</v>
      </c>
      <c r="E1497" s="38" t="s">
        <v>7481</v>
      </c>
      <c r="F1497" s="178" t="s">
        <v>7496</v>
      </c>
      <c r="G1497" s="38" t="s">
        <v>7495</v>
      </c>
      <c r="H1497" s="98">
        <v>290497.5</v>
      </c>
      <c r="I1497" s="98">
        <v>272784.94</v>
      </c>
      <c r="J1497" s="250"/>
      <c r="K1497" s="250"/>
      <c r="L1497" s="38"/>
      <c r="M1497" s="38" t="s">
        <v>2193</v>
      </c>
      <c r="N1497" s="38" t="s">
        <v>5718</v>
      </c>
      <c r="O1497" s="38" t="s">
        <v>7497</v>
      </c>
      <c r="P1497" s="38" t="s">
        <v>7498</v>
      </c>
      <c r="Q1497" s="38" t="s">
        <v>1929</v>
      </c>
      <c r="R1497" s="39">
        <v>0.16</v>
      </c>
      <c r="S1497" s="38"/>
      <c r="T1497" s="38"/>
      <c r="U1497" s="38"/>
      <c r="V1497" s="38"/>
      <c r="W1497" s="38"/>
      <c r="X1497" s="180"/>
      <c r="Y1497" s="180"/>
      <c r="Z1497" s="180"/>
      <c r="AA1497" s="180"/>
      <c r="AB1497" s="180"/>
      <c r="AC1497" s="251"/>
      <c r="AD1497" s="178"/>
      <c r="AE1497" s="180"/>
      <c r="AF1497" s="180"/>
      <c r="AG1497" s="251"/>
      <c r="AH1497" s="178"/>
      <c r="AI1497" s="180"/>
      <c r="AJ1497" s="180"/>
      <c r="AK1497" s="180"/>
      <c r="AL1497" s="180"/>
      <c r="AM1497" s="180"/>
      <c r="AN1497" s="180"/>
      <c r="AO1497" s="180"/>
      <c r="AP1497" s="251"/>
      <c r="AQ1497" s="180"/>
      <c r="AR1497" s="180"/>
      <c r="AS1497" s="180"/>
    </row>
    <row r="1498" spans="1:45" s="294" customFormat="1" ht="21.6">
      <c r="A1498" s="181"/>
      <c r="B1498" s="243" t="s">
        <v>8168</v>
      </c>
      <c r="C1498" s="184" t="s">
        <v>7479</v>
      </c>
      <c r="D1498" s="44" t="s">
        <v>7480</v>
      </c>
      <c r="E1498" s="44" t="s">
        <v>7481</v>
      </c>
      <c r="F1498" s="94" t="s">
        <v>8164</v>
      </c>
      <c r="G1498" s="44" t="s">
        <v>7495</v>
      </c>
      <c r="H1498" s="181">
        <v>290161.13</v>
      </c>
      <c r="I1498" s="181">
        <v>272784.94</v>
      </c>
      <c r="J1498" s="43"/>
      <c r="K1498" s="43"/>
      <c r="L1498" s="44"/>
      <c r="M1498" s="44" t="s">
        <v>2193</v>
      </c>
      <c r="N1498" s="44" t="s">
        <v>5718</v>
      </c>
      <c r="O1498" s="44" t="s">
        <v>8165</v>
      </c>
      <c r="P1498" s="44" t="s">
        <v>8166</v>
      </c>
      <c r="Q1498" s="44" t="s">
        <v>1929</v>
      </c>
      <c r="R1498" s="45" t="s">
        <v>8167</v>
      </c>
      <c r="S1498" s="44"/>
      <c r="T1498" s="44"/>
      <c r="U1498" s="44"/>
      <c r="V1498" s="44"/>
      <c r="W1498" s="44"/>
      <c r="X1498" s="89"/>
      <c r="Y1498" s="89"/>
      <c r="Z1498" s="89"/>
      <c r="AA1498" s="89"/>
      <c r="AB1498" s="89"/>
      <c r="AC1498" s="244"/>
      <c r="AD1498" s="94"/>
      <c r="AE1498" s="89"/>
      <c r="AF1498" s="89"/>
      <c r="AG1498" s="244"/>
      <c r="AH1498" s="94"/>
      <c r="AI1498" s="89"/>
      <c r="AJ1498" s="89"/>
      <c r="AK1498" s="89"/>
      <c r="AL1498" s="89"/>
      <c r="AM1498" s="89"/>
      <c r="AN1498" s="89"/>
      <c r="AO1498" s="89"/>
      <c r="AP1498" s="244"/>
      <c r="AQ1498" s="89"/>
      <c r="AR1498" s="89"/>
      <c r="AS1498" s="89"/>
    </row>
    <row r="1499" spans="1:45" ht="21.6">
      <c r="B1499" s="25" t="s">
        <v>7525</v>
      </c>
      <c r="C1499" s="253" t="s">
        <v>8508</v>
      </c>
      <c r="D1499" s="1" t="s">
        <v>7526</v>
      </c>
      <c r="E1499" s="1" t="s">
        <v>7527</v>
      </c>
      <c r="F1499" s="1" t="s">
        <v>7953</v>
      </c>
      <c r="G1499" s="1" t="s">
        <v>7528</v>
      </c>
      <c r="H1499" s="18">
        <v>348775</v>
      </c>
      <c r="I1499" s="18">
        <v>311728.61</v>
      </c>
      <c r="L1499" s="35"/>
      <c r="M1499" s="35" t="s">
        <v>1976</v>
      </c>
      <c r="N1499" s="35" t="s">
        <v>5718</v>
      </c>
      <c r="O1499" s="35" t="s">
        <v>7504</v>
      </c>
      <c r="P1499" s="35" t="s">
        <v>7505</v>
      </c>
      <c r="Q1499" s="35" t="s">
        <v>1929</v>
      </c>
      <c r="R1499" s="2" t="s">
        <v>7506</v>
      </c>
    </row>
    <row r="1500" spans="1:45" s="294" customFormat="1" ht="21.6">
      <c r="A1500" s="181"/>
      <c r="B1500" s="243" t="s">
        <v>7955</v>
      </c>
      <c r="C1500" s="182" t="s">
        <v>7957</v>
      </c>
      <c r="D1500" s="44" t="s">
        <v>7526</v>
      </c>
      <c r="E1500" s="44" t="s">
        <v>7527</v>
      </c>
      <c r="F1500" s="44" t="s">
        <v>7954</v>
      </c>
      <c r="G1500" s="44" t="s">
        <v>7528</v>
      </c>
      <c r="H1500" s="181">
        <v>3587</v>
      </c>
      <c r="I1500" s="181"/>
      <c r="J1500" s="43"/>
      <c r="K1500" s="43"/>
      <c r="L1500" s="44"/>
      <c r="M1500" s="44" t="s">
        <v>1976</v>
      </c>
      <c r="N1500" s="44" t="s">
        <v>5718</v>
      </c>
      <c r="O1500" s="44" t="s">
        <v>7956</v>
      </c>
      <c r="P1500" s="44">
        <v>2019.13</v>
      </c>
      <c r="Q1500" s="44" t="s">
        <v>1929</v>
      </c>
      <c r="R1500" s="45" t="s">
        <v>7506</v>
      </c>
      <c r="S1500" s="44"/>
      <c r="T1500" s="44"/>
      <c r="U1500" s="44"/>
      <c r="V1500" s="44"/>
      <c r="W1500" s="44"/>
      <c r="X1500" s="89"/>
      <c r="Y1500" s="89"/>
      <c r="Z1500" s="89"/>
      <c r="AA1500" s="89"/>
      <c r="AB1500" s="89"/>
      <c r="AC1500" s="244"/>
      <c r="AD1500" s="94"/>
      <c r="AE1500" s="89"/>
      <c r="AF1500" s="89"/>
      <c r="AG1500" s="244"/>
      <c r="AH1500" s="94"/>
      <c r="AI1500" s="89"/>
      <c r="AJ1500" s="89"/>
      <c r="AK1500" s="89"/>
      <c r="AL1500" s="89"/>
      <c r="AM1500" s="89"/>
      <c r="AN1500" s="89"/>
      <c r="AO1500" s="89"/>
      <c r="AP1500" s="244"/>
      <c r="AQ1500" s="89"/>
      <c r="AR1500" s="89"/>
      <c r="AS1500" s="89"/>
    </row>
    <row r="1501" spans="1:45" s="301" customFormat="1" ht="21.6">
      <c r="A1501" s="265"/>
      <c r="B1501" s="266" t="s">
        <v>7535</v>
      </c>
      <c r="C1501" s="271" t="s">
        <v>8502</v>
      </c>
      <c r="D1501" s="267" t="s">
        <v>7536</v>
      </c>
      <c r="E1501" s="267" t="s">
        <v>7537</v>
      </c>
      <c r="F1501" s="268" t="s">
        <v>7538</v>
      </c>
      <c r="G1501" s="267" t="s">
        <v>7539</v>
      </c>
      <c r="H1501" s="265">
        <v>124200</v>
      </c>
      <c r="I1501" s="265">
        <v>107068.96</v>
      </c>
      <c r="J1501" s="269"/>
      <c r="K1501" s="269"/>
      <c r="L1501" s="267"/>
      <c r="M1501" s="267" t="s">
        <v>7540</v>
      </c>
      <c r="N1501" s="267" t="s">
        <v>7541</v>
      </c>
      <c r="O1501" s="267" t="s">
        <v>7542</v>
      </c>
      <c r="P1501" s="267" t="s">
        <v>7543</v>
      </c>
      <c r="Q1501" s="267" t="s">
        <v>7544</v>
      </c>
      <c r="R1501" s="270">
        <v>0.16</v>
      </c>
      <c r="S1501" s="267"/>
      <c r="T1501" s="267"/>
      <c r="U1501" s="267"/>
      <c r="V1501" s="267"/>
      <c r="W1501" s="267"/>
      <c r="X1501" s="299"/>
      <c r="Y1501" s="299"/>
      <c r="Z1501" s="299"/>
      <c r="AA1501" s="299"/>
      <c r="AB1501" s="299"/>
      <c r="AC1501" s="300"/>
      <c r="AD1501" s="268"/>
      <c r="AE1501" s="299"/>
      <c r="AF1501" s="299"/>
      <c r="AG1501" s="300"/>
      <c r="AH1501" s="268"/>
      <c r="AI1501" s="299"/>
      <c r="AJ1501" s="299"/>
      <c r="AK1501" s="299"/>
      <c r="AL1501" s="299"/>
      <c r="AM1501" s="299"/>
      <c r="AN1501" s="299"/>
      <c r="AO1501" s="299"/>
      <c r="AP1501" s="300"/>
      <c r="AQ1501" s="299"/>
      <c r="AR1501" s="299"/>
      <c r="AS1501" s="299"/>
    </row>
    <row r="1502" spans="1:45" ht="21.6">
      <c r="B1502" s="25" t="s">
        <v>7883</v>
      </c>
      <c r="C1502" s="253" t="s">
        <v>8503</v>
      </c>
      <c r="D1502" s="1" t="s">
        <v>7536</v>
      </c>
      <c r="E1502" s="1" t="s">
        <v>7537</v>
      </c>
      <c r="F1502" s="37" t="s">
        <v>9446</v>
      </c>
      <c r="G1502" s="1" t="s">
        <v>7539</v>
      </c>
      <c r="H1502" s="18">
        <v>120987.92</v>
      </c>
      <c r="I1502" s="18">
        <v>107068.96</v>
      </c>
      <c r="L1502" s="35"/>
      <c r="M1502" s="35" t="s">
        <v>7427</v>
      </c>
      <c r="N1502" s="35" t="s">
        <v>7541</v>
      </c>
      <c r="O1502" s="35" t="s">
        <v>7542</v>
      </c>
      <c r="P1502" s="35" t="s">
        <v>7543</v>
      </c>
      <c r="Q1502" s="35" t="s">
        <v>7544</v>
      </c>
    </row>
    <row r="1503" spans="1:45" s="301" customFormat="1" ht="21.6">
      <c r="A1503" s="265"/>
      <c r="B1503" s="266" t="s">
        <v>7545</v>
      </c>
      <c r="C1503" s="271" t="s">
        <v>8504</v>
      </c>
      <c r="D1503" s="267" t="s">
        <v>7536</v>
      </c>
      <c r="E1503" s="267" t="s">
        <v>7537</v>
      </c>
      <c r="F1503" s="268" t="s">
        <v>7546</v>
      </c>
      <c r="G1503" s="267" t="s">
        <v>7547</v>
      </c>
      <c r="H1503" s="265">
        <v>7800</v>
      </c>
      <c r="I1503" s="265">
        <v>7090.91</v>
      </c>
      <c r="J1503" s="269"/>
      <c r="K1503" s="269"/>
      <c r="L1503" s="267"/>
      <c r="M1503" s="267" t="s">
        <v>7540</v>
      </c>
      <c r="N1503" s="267" t="s">
        <v>7541</v>
      </c>
      <c r="O1503" s="267" t="s">
        <v>7542</v>
      </c>
      <c r="P1503" s="267" t="s">
        <v>7543</v>
      </c>
      <c r="Q1503" s="267" t="s">
        <v>7544</v>
      </c>
      <c r="R1503" s="270">
        <v>0.1</v>
      </c>
      <c r="S1503" s="267"/>
      <c r="T1503" s="267"/>
      <c r="U1503" s="267"/>
      <c r="V1503" s="267"/>
      <c r="W1503" s="267"/>
      <c r="X1503" s="299"/>
      <c r="Y1503" s="299"/>
      <c r="Z1503" s="299"/>
      <c r="AA1503" s="299"/>
      <c r="AB1503" s="299"/>
      <c r="AC1503" s="300"/>
      <c r="AD1503" s="268"/>
      <c r="AE1503" s="299"/>
      <c r="AF1503" s="299"/>
      <c r="AG1503" s="300"/>
      <c r="AH1503" s="268"/>
      <c r="AI1503" s="299"/>
      <c r="AJ1503" s="299"/>
      <c r="AK1503" s="299"/>
      <c r="AL1503" s="299"/>
      <c r="AM1503" s="299"/>
      <c r="AN1503" s="299"/>
      <c r="AO1503" s="299"/>
      <c r="AP1503" s="300"/>
      <c r="AQ1503" s="299"/>
      <c r="AR1503" s="299"/>
      <c r="AS1503" s="299"/>
    </row>
    <row r="1504" spans="1:45" s="294" customFormat="1" ht="21.6">
      <c r="A1504" s="181"/>
      <c r="B1504" s="243" t="s">
        <v>7882</v>
      </c>
      <c r="C1504" s="182" t="s">
        <v>8505</v>
      </c>
      <c r="D1504" s="44" t="s">
        <v>7536</v>
      </c>
      <c r="E1504" s="44" t="s">
        <v>7537</v>
      </c>
      <c r="F1504" s="94" t="s">
        <v>7879</v>
      </c>
      <c r="G1504" s="44" t="s">
        <v>7547</v>
      </c>
      <c r="H1504" s="181">
        <v>7729.09</v>
      </c>
      <c r="I1504" s="181">
        <v>7090.91</v>
      </c>
      <c r="J1504" s="43"/>
      <c r="K1504" s="43"/>
      <c r="L1504" s="44"/>
      <c r="M1504" s="44" t="s">
        <v>2011</v>
      </c>
      <c r="N1504" s="44" t="s">
        <v>7541</v>
      </c>
      <c r="O1504" s="44" t="s">
        <v>7880</v>
      </c>
      <c r="P1504" s="44" t="s">
        <v>7881</v>
      </c>
      <c r="Q1504" s="44" t="s">
        <v>2913</v>
      </c>
      <c r="R1504" s="45">
        <v>0.09</v>
      </c>
      <c r="S1504" s="44"/>
      <c r="T1504" s="44"/>
      <c r="U1504" s="44"/>
      <c r="V1504" s="44"/>
      <c r="W1504" s="44"/>
      <c r="X1504" s="89"/>
      <c r="Y1504" s="89"/>
      <c r="Z1504" s="89"/>
      <c r="AA1504" s="89"/>
      <c r="AB1504" s="89"/>
      <c r="AC1504" s="244"/>
      <c r="AD1504" s="94"/>
      <c r="AE1504" s="89"/>
      <c r="AF1504" s="89"/>
      <c r="AG1504" s="244"/>
      <c r="AH1504" s="94"/>
      <c r="AI1504" s="89"/>
      <c r="AJ1504" s="89"/>
      <c r="AK1504" s="89"/>
      <c r="AL1504" s="89"/>
      <c r="AM1504" s="89"/>
      <c r="AN1504" s="89"/>
      <c r="AO1504" s="89"/>
      <c r="AP1504" s="244"/>
      <c r="AQ1504" s="89"/>
      <c r="AR1504" s="89"/>
      <c r="AS1504" s="89"/>
    </row>
    <row r="1505" spans="1:45" s="301" customFormat="1" ht="21.6">
      <c r="A1505" s="265"/>
      <c r="B1505" s="266" t="s">
        <v>7548</v>
      </c>
      <c r="C1505" s="271" t="s">
        <v>8506</v>
      </c>
      <c r="D1505" s="267" t="s">
        <v>7536</v>
      </c>
      <c r="E1505" s="267" t="s">
        <v>7537</v>
      </c>
      <c r="F1505" s="268" t="s">
        <v>7549</v>
      </c>
      <c r="G1505" s="267" t="s">
        <v>7550</v>
      </c>
      <c r="H1505" s="265">
        <v>24000</v>
      </c>
      <c r="I1505" s="265">
        <v>22641.51</v>
      </c>
      <c r="J1505" s="269"/>
      <c r="K1505" s="269"/>
      <c r="L1505" s="267"/>
      <c r="M1505" s="267" t="s">
        <v>2011</v>
      </c>
      <c r="N1505" s="267" t="s">
        <v>2165</v>
      </c>
      <c r="O1505" s="267" t="s">
        <v>7531</v>
      </c>
      <c r="P1505" s="267" t="s">
        <v>7543</v>
      </c>
      <c r="Q1505" s="267" t="s">
        <v>2913</v>
      </c>
      <c r="R1505" s="270">
        <v>0.06</v>
      </c>
      <c r="S1505" s="267"/>
      <c r="T1505" s="267"/>
      <c r="U1505" s="267"/>
      <c r="V1505" s="267"/>
      <c r="W1505" s="267"/>
      <c r="X1505" s="299"/>
      <c r="Y1505" s="299"/>
      <c r="Z1505" s="299"/>
      <c r="AA1505" s="299"/>
      <c r="AB1505" s="299"/>
      <c r="AC1505" s="300"/>
      <c r="AD1505" s="268"/>
      <c r="AE1505" s="299"/>
      <c r="AF1505" s="299"/>
      <c r="AG1505" s="300"/>
      <c r="AH1505" s="268"/>
      <c r="AI1505" s="299"/>
      <c r="AJ1505" s="299"/>
      <c r="AK1505" s="299"/>
      <c r="AL1505" s="299"/>
      <c r="AM1505" s="299"/>
      <c r="AN1505" s="299"/>
      <c r="AO1505" s="299"/>
      <c r="AP1505" s="300"/>
      <c r="AQ1505" s="299"/>
      <c r="AR1505" s="299"/>
      <c r="AS1505" s="299"/>
    </row>
    <row r="1506" spans="1:45" s="294" customFormat="1" ht="21.6">
      <c r="A1506" s="181"/>
      <c r="B1506" s="243" t="s">
        <v>8498</v>
      </c>
      <c r="C1506" s="182" t="s">
        <v>8507</v>
      </c>
      <c r="D1506" s="44" t="s">
        <v>7536</v>
      </c>
      <c r="E1506" s="44" t="s">
        <v>7537</v>
      </c>
      <c r="F1506" s="94" t="s">
        <v>8499</v>
      </c>
      <c r="G1506" s="44" t="s">
        <v>7547</v>
      </c>
      <c r="H1506" s="181">
        <v>319255.99</v>
      </c>
      <c r="I1506" s="181">
        <v>284407.17</v>
      </c>
      <c r="J1506" s="43"/>
      <c r="K1506" s="43"/>
      <c r="L1506" s="44"/>
      <c r="M1506" s="44" t="s">
        <v>2011</v>
      </c>
      <c r="N1506" s="44" t="s">
        <v>8500</v>
      </c>
      <c r="O1506" s="44" t="s">
        <v>8501</v>
      </c>
      <c r="P1506" s="44" t="s">
        <v>8483</v>
      </c>
      <c r="Q1506" s="44" t="s">
        <v>2913</v>
      </c>
      <c r="R1506" s="45" t="s">
        <v>8491</v>
      </c>
      <c r="S1506" s="44"/>
      <c r="T1506" s="44"/>
      <c r="U1506" s="44"/>
      <c r="V1506" s="44"/>
      <c r="W1506" s="44"/>
      <c r="X1506" s="89"/>
      <c r="Y1506" s="89"/>
      <c r="Z1506" s="89"/>
      <c r="AA1506" s="89"/>
      <c r="AB1506" s="89"/>
      <c r="AC1506" s="244"/>
      <c r="AD1506" s="94"/>
      <c r="AE1506" s="89"/>
      <c r="AF1506" s="89"/>
      <c r="AG1506" s="244"/>
      <c r="AH1506" s="94"/>
      <c r="AI1506" s="89"/>
      <c r="AJ1506" s="89"/>
      <c r="AK1506" s="89"/>
      <c r="AL1506" s="89"/>
      <c r="AM1506" s="89"/>
      <c r="AN1506" s="89"/>
      <c r="AO1506" s="89"/>
      <c r="AP1506" s="244"/>
      <c r="AQ1506" s="89"/>
      <c r="AR1506" s="89"/>
      <c r="AS1506" s="89"/>
    </row>
    <row r="1507" spans="1:45" ht="21.6">
      <c r="B1507" s="25" t="s">
        <v>7551</v>
      </c>
      <c r="C1507" s="6" t="s">
        <v>7552</v>
      </c>
      <c r="D1507" s="1" t="s">
        <v>7553</v>
      </c>
      <c r="E1507" s="1" t="s">
        <v>7554</v>
      </c>
      <c r="F1507" s="37" t="s">
        <v>7555</v>
      </c>
      <c r="G1507" s="1" t="s">
        <v>7556</v>
      </c>
      <c r="H1507" s="18">
        <v>1076689</v>
      </c>
      <c r="I1507" s="18">
        <v>945726.88</v>
      </c>
      <c r="M1507" s="1" t="s">
        <v>7557</v>
      </c>
      <c r="N1507" s="1" t="s">
        <v>5709</v>
      </c>
      <c r="O1507" s="1" t="s">
        <v>7558</v>
      </c>
      <c r="P1507" s="1" t="s">
        <v>7559</v>
      </c>
      <c r="Q1507" s="1" t="s">
        <v>2913</v>
      </c>
      <c r="R1507" s="2" t="s">
        <v>7506</v>
      </c>
    </row>
    <row r="1508" spans="1:45" ht="21.6">
      <c r="B1508" s="25" t="s">
        <v>7560</v>
      </c>
      <c r="C1508" s="6" t="s">
        <v>7561</v>
      </c>
      <c r="D1508" s="1" t="s">
        <v>7562</v>
      </c>
      <c r="E1508" s="1" t="s">
        <v>7563</v>
      </c>
      <c r="F1508" s="37" t="s">
        <v>7564</v>
      </c>
      <c r="G1508" s="1" t="s">
        <v>7565</v>
      </c>
      <c r="H1508" s="18">
        <v>21229.200000000001</v>
      </c>
      <c r="I1508" s="18">
        <v>18392.22</v>
      </c>
      <c r="M1508" s="1" t="s">
        <v>2011</v>
      </c>
      <c r="N1508" s="1" t="s">
        <v>5718</v>
      </c>
      <c r="O1508" s="1" t="s">
        <v>7566</v>
      </c>
      <c r="P1508" s="1" t="s">
        <v>7567</v>
      </c>
      <c r="Q1508" s="1" t="s">
        <v>2913</v>
      </c>
      <c r="R1508" s="2" t="s">
        <v>7506</v>
      </c>
    </row>
    <row r="1509" spans="1:45" ht="21.6">
      <c r="B1509" s="25" t="s">
        <v>7568</v>
      </c>
      <c r="C1509" s="6" t="s">
        <v>7569</v>
      </c>
      <c r="D1509" s="1" t="s">
        <v>7570</v>
      </c>
      <c r="E1509" s="1" t="s">
        <v>7571</v>
      </c>
      <c r="F1509" s="37" t="s">
        <v>7572</v>
      </c>
      <c r="G1509" s="1" t="s">
        <v>7573</v>
      </c>
      <c r="H1509" s="18">
        <v>21267.200000000001</v>
      </c>
      <c r="I1509" s="18">
        <v>18426.759999999998</v>
      </c>
      <c r="M1509" s="1" t="s">
        <v>2011</v>
      </c>
      <c r="N1509" s="1" t="s">
        <v>5718</v>
      </c>
      <c r="O1509" s="1" t="s">
        <v>7566</v>
      </c>
      <c r="P1509" s="1" t="s">
        <v>7567</v>
      </c>
      <c r="Q1509" s="1" t="s">
        <v>2913</v>
      </c>
      <c r="R1509" s="2" t="s">
        <v>7506</v>
      </c>
    </row>
    <row r="1510" spans="1:45" ht="21.6">
      <c r="B1510" s="25" t="s">
        <v>7574</v>
      </c>
      <c r="C1510" s="6" t="s">
        <v>7575</v>
      </c>
      <c r="D1510" s="1" t="s">
        <v>7576</v>
      </c>
      <c r="E1510" s="1" t="s">
        <v>7577</v>
      </c>
      <c r="F1510" s="37" t="s">
        <v>7572</v>
      </c>
      <c r="G1510" s="1" t="s">
        <v>7578</v>
      </c>
      <c r="H1510" s="18">
        <v>21308.95</v>
      </c>
      <c r="I1510" s="18">
        <v>18646.72</v>
      </c>
      <c r="M1510" s="1" t="s">
        <v>2011</v>
      </c>
      <c r="N1510" s="1" t="s">
        <v>5718</v>
      </c>
      <c r="O1510" s="1" t="s">
        <v>7566</v>
      </c>
      <c r="P1510" s="1" t="s">
        <v>7567</v>
      </c>
      <c r="Q1510" s="1" t="s">
        <v>2913</v>
      </c>
      <c r="R1510" s="2" t="s">
        <v>7506</v>
      </c>
    </row>
    <row r="1511" spans="1:45" ht="21.6">
      <c r="B1511" s="25" t="s">
        <v>7584</v>
      </c>
      <c r="C1511" s="6" t="s">
        <v>7585</v>
      </c>
      <c r="D1511" s="1" t="s">
        <v>7586</v>
      </c>
      <c r="E1511" s="1" t="s">
        <v>7587</v>
      </c>
      <c r="F1511" s="37" t="s">
        <v>7588</v>
      </c>
      <c r="G1511" s="1" t="s">
        <v>7589</v>
      </c>
      <c r="H1511" s="18">
        <v>867200.8</v>
      </c>
      <c r="I1511" s="18">
        <v>764770.98</v>
      </c>
      <c r="M1511" s="1" t="s">
        <v>7590</v>
      </c>
      <c r="N1511" s="1" t="s">
        <v>7591</v>
      </c>
      <c r="O1511" s="1" t="s">
        <v>7581</v>
      </c>
      <c r="P1511" s="1" t="s">
        <v>7582</v>
      </c>
      <c r="Q1511" s="1" t="s">
        <v>1929</v>
      </c>
      <c r="R1511" s="2" t="s">
        <v>7506</v>
      </c>
    </row>
    <row r="1512" spans="1:45" ht="21.6">
      <c r="B1512" s="25" t="s">
        <v>7595</v>
      </c>
      <c r="C1512" s="6" t="s">
        <v>7596</v>
      </c>
      <c r="D1512" s="1" t="s">
        <v>7597</v>
      </c>
      <c r="E1512" s="1" t="s">
        <v>7598</v>
      </c>
      <c r="F1512" s="37" t="s">
        <v>7599</v>
      </c>
      <c r="G1512" s="1" t="s">
        <v>7600</v>
      </c>
      <c r="H1512" s="18">
        <v>464000</v>
      </c>
      <c r="I1512" s="18">
        <v>437735.85</v>
      </c>
      <c r="M1512" s="1" t="s">
        <v>7601</v>
      </c>
      <c r="N1512" s="1" t="s">
        <v>7602</v>
      </c>
      <c r="O1512" s="1" t="s">
        <v>7603</v>
      </c>
      <c r="P1512" s="1" t="s">
        <v>7604</v>
      </c>
      <c r="Q1512" s="35" t="s">
        <v>1929</v>
      </c>
      <c r="R1512" s="33">
        <v>0.06</v>
      </c>
    </row>
    <row r="1513" spans="1:45" ht="21.6">
      <c r="B1513" s="25" t="s">
        <v>8162</v>
      </c>
      <c r="C1513" s="6" t="s">
        <v>7635</v>
      </c>
      <c r="D1513" s="1" t="s">
        <v>7636</v>
      </c>
      <c r="E1513" s="1" t="s">
        <v>7598</v>
      </c>
      <c r="F1513" s="37" t="s">
        <v>7637</v>
      </c>
      <c r="G1513" s="1" t="s">
        <v>7638</v>
      </c>
      <c r="H1513" s="18">
        <v>255000</v>
      </c>
      <c r="I1513" s="18">
        <v>240566.04</v>
      </c>
      <c r="M1513" s="1" t="s">
        <v>7639</v>
      </c>
      <c r="N1513" s="1" t="s">
        <v>2706</v>
      </c>
      <c r="O1513" s="1" t="s">
        <v>7640</v>
      </c>
      <c r="P1513" s="1" t="s">
        <v>7641</v>
      </c>
      <c r="Q1513" s="35" t="s">
        <v>1929</v>
      </c>
      <c r="R1513" s="33">
        <v>0.06</v>
      </c>
    </row>
    <row r="1514" spans="1:45" ht="21.6">
      <c r="B1514" s="25" t="s">
        <v>7643</v>
      </c>
      <c r="C1514" s="6" t="s">
        <v>7635</v>
      </c>
      <c r="D1514" s="1" t="s">
        <v>7642</v>
      </c>
      <c r="E1514" s="1" t="s">
        <v>7598</v>
      </c>
      <c r="F1514" s="37" t="s">
        <v>7644</v>
      </c>
      <c r="G1514" s="1" t="s">
        <v>7645</v>
      </c>
      <c r="H1514" s="18">
        <v>1300000</v>
      </c>
      <c r="I1514" s="18">
        <v>1226415.0900000001</v>
      </c>
      <c r="M1514" s="1" t="s">
        <v>2970</v>
      </c>
      <c r="N1514" s="1" t="s">
        <v>7712</v>
      </c>
      <c r="O1514" s="1" t="s">
        <v>7703</v>
      </c>
      <c r="P1514" s="1" t="s">
        <v>7713</v>
      </c>
      <c r="Q1514" s="35" t="s">
        <v>1929</v>
      </c>
      <c r="R1514" s="33">
        <v>0.06</v>
      </c>
    </row>
    <row r="1515" spans="1:45" s="294" customFormat="1" ht="21.6">
      <c r="A1515" s="181"/>
      <c r="B1515" s="243" t="s">
        <v>7706</v>
      </c>
      <c r="C1515" s="184" t="s">
        <v>7707</v>
      </c>
      <c r="D1515" s="44" t="s">
        <v>7597</v>
      </c>
      <c r="E1515" s="44" t="s">
        <v>7598</v>
      </c>
      <c r="F1515" s="94" t="s">
        <v>7708</v>
      </c>
      <c r="G1515" s="44" t="s">
        <v>7709</v>
      </c>
      <c r="H1515" s="181">
        <v>100397.72</v>
      </c>
      <c r="I1515" s="181">
        <v>94714.83</v>
      </c>
      <c r="J1515" s="43"/>
      <c r="K1515" s="43"/>
      <c r="L1515" s="44"/>
      <c r="M1515" s="44" t="s">
        <v>2970</v>
      </c>
      <c r="N1515" s="44" t="s">
        <v>2165</v>
      </c>
      <c r="O1515" s="44" t="s">
        <v>7710</v>
      </c>
      <c r="P1515" s="44" t="s">
        <v>7690</v>
      </c>
      <c r="Q1515" s="44" t="s">
        <v>1929</v>
      </c>
      <c r="R1515" s="45">
        <v>0.06</v>
      </c>
      <c r="S1515" s="44"/>
      <c r="T1515" s="44"/>
      <c r="U1515" s="44"/>
      <c r="V1515" s="44"/>
      <c r="W1515" s="44"/>
      <c r="X1515" s="89"/>
      <c r="Y1515" s="89"/>
      <c r="Z1515" s="89"/>
      <c r="AA1515" s="89"/>
      <c r="AB1515" s="89"/>
      <c r="AC1515" s="244"/>
      <c r="AD1515" s="94"/>
      <c r="AE1515" s="89"/>
      <c r="AF1515" s="89"/>
      <c r="AG1515" s="244"/>
      <c r="AH1515" s="94"/>
      <c r="AI1515" s="89"/>
      <c r="AJ1515" s="89"/>
      <c r="AK1515" s="89"/>
      <c r="AL1515" s="89"/>
      <c r="AM1515" s="89"/>
      <c r="AN1515" s="89"/>
      <c r="AO1515" s="89"/>
      <c r="AP1515" s="244"/>
      <c r="AQ1515" s="89"/>
      <c r="AR1515" s="89"/>
      <c r="AS1515" s="89"/>
    </row>
    <row r="1516" spans="1:45" ht="21.6">
      <c r="B1516" s="25" t="s">
        <v>7608</v>
      </c>
      <c r="C1516" s="253" t="s">
        <v>7610</v>
      </c>
      <c r="D1516" s="1" t="s">
        <v>7611</v>
      </c>
      <c r="E1516" s="1" t="s">
        <v>7612</v>
      </c>
      <c r="F1516" s="37" t="s">
        <v>3279</v>
      </c>
      <c r="G1516" s="1" t="s">
        <v>7613</v>
      </c>
      <c r="H1516" s="18">
        <v>5079643.9000000004</v>
      </c>
      <c r="I1516" s="18">
        <v>4505618.67</v>
      </c>
      <c r="M1516" s="1" t="s">
        <v>7614</v>
      </c>
      <c r="N1516" s="1" t="s">
        <v>7615</v>
      </c>
      <c r="O1516" s="1" t="s">
        <v>7616</v>
      </c>
      <c r="P1516" s="1" t="s">
        <v>7617</v>
      </c>
      <c r="Q1516" s="1" t="s">
        <v>1929</v>
      </c>
      <c r="R1516" s="2" t="s">
        <v>7506</v>
      </c>
    </row>
    <row r="1517" spans="1:45" ht="21.6">
      <c r="B1517" s="25" t="s">
        <v>7618</v>
      </c>
      <c r="C1517" s="253" t="s">
        <v>7609</v>
      </c>
      <c r="D1517" s="1" t="s">
        <v>7619</v>
      </c>
      <c r="E1517" s="1" t="s">
        <v>7620</v>
      </c>
      <c r="F1517" s="37" t="s">
        <v>7621</v>
      </c>
      <c r="G1517" s="1" t="s">
        <v>7622</v>
      </c>
      <c r="H1517" s="18">
        <v>1332000</v>
      </c>
      <c r="I1517" s="18">
        <v>1256603.77</v>
      </c>
      <c r="M1517" s="1" t="s">
        <v>7614</v>
      </c>
      <c r="N1517" s="1" t="s">
        <v>7615</v>
      </c>
      <c r="O1517" s="1" t="s">
        <v>7616</v>
      </c>
      <c r="P1517" s="1" t="s">
        <v>7617</v>
      </c>
      <c r="Q1517" s="35" t="s">
        <v>1929</v>
      </c>
      <c r="R1517" s="33">
        <v>0.06</v>
      </c>
    </row>
    <row r="1518" spans="1:45" s="294" customFormat="1" ht="21.6">
      <c r="A1518" s="181"/>
      <c r="B1518" s="243" t="s">
        <v>7646</v>
      </c>
      <c r="C1518" s="184" t="s">
        <v>7647</v>
      </c>
      <c r="D1518" s="44" t="s">
        <v>7648</v>
      </c>
      <c r="E1518" s="44" t="s">
        <v>7649</v>
      </c>
      <c r="F1518" s="94" t="s">
        <v>7650</v>
      </c>
      <c r="G1518" s="44" t="s">
        <v>7651</v>
      </c>
      <c r="H1518" s="181">
        <v>1085576</v>
      </c>
      <c r="I1518" s="181">
        <v>1024128.3</v>
      </c>
      <c r="J1518" s="43"/>
      <c r="K1518" s="43"/>
      <c r="L1518" s="44"/>
      <c r="M1518" s="44" t="s">
        <v>7652</v>
      </c>
      <c r="N1518" s="44" t="s">
        <v>7653</v>
      </c>
      <c r="O1518" s="44" t="s">
        <v>7654</v>
      </c>
      <c r="P1518" s="44" t="s">
        <v>7655</v>
      </c>
      <c r="Q1518" s="44" t="s">
        <v>1929</v>
      </c>
      <c r="R1518" s="45">
        <v>0.06</v>
      </c>
      <c r="S1518" s="44"/>
      <c r="T1518" s="44"/>
      <c r="U1518" s="44"/>
      <c r="V1518" s="44"/>
      <c r="W1518" s="44"/>
      <c r="X1518" s="89"/>
      <c r="Y1518" s="89"/>
      <c r="Z1518" s="89"/>
      <c r="AA1518" s="89"/>
      <c r="AB1518" s="89"/>
      <c r="AC1518" s="244"/>
      <c r="AD1518" s="94"/>
      <c r="AE1518" s="89"/>
      <c r="AF1518" s="89"/>
      <c r="AG1518" s="244"/>
      <c r="AH1518" s="94"/>
      <c r="AI1518" s="89"/>
      <c r="AJ1518" s="89"/>
      <c r="AK1518" s="89"/>
      <c r="AL1518" s="89"/>
      <c r="AM1518" s="89"/>
      <c r="AN1518" s="89"/>
      <c r="AO1518" s="89"/>
      <c r="AP1518" s="244"/>
      <c r="AQ1518" s="89"/>
      <c r="AR1518" s="89"/>
      <c r="AS1518" s="89"/>
    </row>
    <row r="1519" spans="1:45" s="294" customFormat="1" ht="21.6">
      <c r="A1519" s="181"/>
      <c r="B1519" s="243" t="s">
        <v>7660</v>
      </c>
      <c r="C1519" s="182" t="s">
        <v>7610</v>
      </c>
      <c r="D1519" s="44" t="s">
        <v>7661</v>
      </c>
      <c r="E1519" s="44" t="s">
        <v>7662</v>
      </c>
      <c r="F1519" s="44" t="s">
        <v>7663</v>
      </c>
      <c r="G1519" s="44" t="s">
        <v>7664</v>
      </c>
      <c r="H1519" s="181">
        <v>106000</v>
      </c>
      <c r="I1519" s="181">
        <v>91379.31</v>
      </c>
      <c r="J1519" s="43"/>
      <c r="K1519" s="43"/>
      <c r="L1519" s="44"/>
      <c r="M1519" s="44" t="s">
        <v>7665</v>
      </c>
      <c r="N1519" s="44" t="s">
        <v>7666</v>
      </c>
      <c r="O1519" s="44" t="s">
        <v>7658</v>
      </c>
      <c r="P1519" s="44" t="s">
        <v>7659</v>
      </c>
      <c r="Q1519" s="44" t="s">
        <v>1929</v>
      </c>
      <c r="R1519" s="45">
        <v>0.16</v>
      </c>
      <c r="S1519" s="44"/>
      <c r="T1519" s="44"/>
      <c r="U1519" s="44"/>
      <c r="V1519" s="44"/>
      <c r="W1519" s="44"/>
      <c r="X1519" s="89"/>
      <c r="Y1519" s="89"/>
      <c r="Z1519" s="89"/>
      <c r="AA1519" s="89"/>
      <c r="AB1519" s="89"/>
      <c r="AC1519" s="244"/>
      <c r="AD1519" s="94"/>
      <c r="AE1519" s="89"/>
      <c r="AF1519" s="89"/>
      <c r="AG1519" s="244"/>
      <c r="AH1519" s="94"/>
      <c r="AI1519" s="89"/>
      <c r="AJ1519" s="89"/>
      <c r="AK1519" s="89"/>
      <c r="AL1519" s="89"/>
      <c r="AM1519" s="89"/>
      <c r="AN1519" s="89"/>
      <c r="AO1519" s="89"/>
      <c r="AP1519" s="244"/>
      <c r="AQ1519" s="89"/>
      <c r="AR1519" s="89"/>
      <c r="AS1519" s="89"/>
    </row>
    <row r="1520" spans="1:45" ht="21.6">
      <c r="B1520" s="25" t="s">
        <v>7667</v>
      </c>
      <c r="C1520" s="253" t="s">
        <v>7610</v>
      </c>
      <c r="D1520" s="1" t="s">
        <v>7668</v>
      </c>
      <c r="E1520" s="1" t="s">
        <v>7669</v>
      </c>
      <c r="F1520" s="1" t="s">
        <v>7670</v>
      </c>
      <c r="G1520" s="1" t="s">
        <v>7671</v>
      </c>
      <c r="H1520" s="18">
        <v>201141</v>
      </c>
      <c r="I1520" s="18">
        <v>187349.76000000001</v>
      </c>
      <c r="M1520" s="1" t="s">
        <v>7665</v>
      </c>
      <c r="N1520" s="1" t="s">
        <v>7672</v>
      </c>
      <c r="O1520" s="1" t="s">
        <v>7673</v>
      </c>
      <c r="P1520" s="1" t="s">
        <v>7659</v>
      </c>
      <c r="Q1520" s="1" t="s">
        <v>7674</v>
      </c>
      <c r="R1520" s="2" t="s">
        <v>7506</v>
      </c>
    </row>
    <row r="1521" spans="1:45" s="294" customFormat="1" ht="21.6">
      <c r="A1521" s="181"/>
      <c r="B1521" s="243" t="s">
        <v>7684</v>
      </c>
      <c r="C1521" s="184" t="s">
        <v>7685</v>
      </c>
      <c r="D1521" s="44" t="s">
        <v>7686</v>
      </c>
      <c r="E1521" s="44" t="s">
        <v>7687</v>
      </c>
      <c r="F1521" s="44" t="s">
        <v>7688</v>
      </c>
      <c r="G1521" s="44" t="s">
        <v>7689</v>
      </c>
      <c r="H1521" s="181">
        <v>586291.19999999995</v>
      </c>
      <c r="I1521" s="181">
        <v>515196.68</v>
      </c>
      <c r="J1521" s="43"/>
      <c r="K1521" s="43"/>
      <c r="L1521" s="44"/>
      <c r="M1521" s="44" t="s">
        <v>7692</v>
      </c>
      <c r="N1521" s="44" t="s">
        <v>7691</v>
      </c>
      <c r="O1521" s="44" t="s">
        <v>7681</v>
      </c>
      <c r="P1521" s="44" t="s">
        <v>7690</v>
      </c>
      <c r="Q1521" s="44" t="s">
        <v>1929</v>
      </c>
      <c r="R1521" s="45" t="s">
        <v>7506</v>
      </c>
      <c r="S1521" s="44"/>
      <c r="T1521" s="44"/>
      <c r="U1521" s="44"/>
      <c r="V1521" s="44"/>
      <c r="W1521" s="44"/>
      <c r="X1521" s="89"/>
      <c r="Y1521" s="89"/>
      <c r="Z1521" s="89"/>
      <c r="AA1521" s="89"/>
      <c r="AB1521" s="89"/>
      <c r="AC1521" s="244"/>
      <c r="AD1521" s="94"/>
      <c r="AE1521" s="89"/>
      <c r="AF1521" s="89"/>
      <c r="AG1521" s="244"/>
      <c r="AH1521" s="94"/>
      <c r="AI1521" s="89"/>
      <c r="AJ1521" s="89"/>
      <c r="AK1521" s="89"/>
      <c r="AL1521" s="89"/>
      <c r="AM1521" s="89"/>
      <c r="AN1521" s="89"/>
      <c r="AO1521" s="89"/>
      <c r="AP1521" s="244"/>
      <c r="AQ1521" s="89"/>
      <c r="AR1521" s="89"/>
      <c r="AS1521" s="89"/>
    </row>
    <row r="1522" spans="1:45" s="294" customFormat="1" ht="21.6">
      <c r="A1522" s="181"/>
      <c r="B1522" s="243" t="s">
        <v>7817</v>
      </c>
      <c r="C1522" s="184" t="s">
        <v>7685</v>
      </c>
      <c r="D1522" s="44" t="s">
        <v>7686</v>
      </c>
      <c r="E1522" s="44" t="s">
        <v>7687</v>
      </c>
      <c r="F1522" s="44" t="s">
        <v>7818</v>
      </c>
      <c r="G1522" s="44" t="s">
        <v>7689</v>
      </c>
      <c r="H1522" s="181"/>
      <c r="I1522" s="181"/>
      <c r="J1522" s="43"/>
      <c r="K1522" s="43"/>
      <c r="L1522" s="44"/>
      <c r="M1522" s="44" t="s">
        <v>2193</v>
      </c>
      <c r="N1522" s="44" t="s">
        <v>2706</v>
      </c>
      <c r="O1522" s="44" t="s">
        <v>7812</v>
      </c>
      <c r="P1522" s="44" t="s">
        <v>7813</v>
      </c>
      <c r="Q1522" s="44" t="s">
        <v>1929</v>
      </c>
      <c r="R1522" s="45" t="s">
        <v>7506</v>
      </c>
      <c r="S1522" s="44"/>
      <c r="T1522" s="44"/>
      <c r="U1522" s="44"/>
      <c r="V1522" s="44"/>
      <c r="W1522" s="44"/>
      <c r="X1522" s="89"/>
      <c r="Y1522" s="89"/>
      <c r="Z1522" s="89"/>
      <c r="AA1522" s="89"/>
      <c r="AB1522" s="89"/>
      <c r="AC1522" s="244"/>
      <c r="AD1522" s="94"/>
      <c r="AE1522" s="89"/>
      <c r="AF1522" s="89"/>
      <c r="AG1522" s="244"/>
      <c r="AH1522" s="94"/>
      <c r="AI1522" s="89"/>
      <c r="AJ1522" s="89"/>
      <c r="AK1522" s="89"/>
      <c r="AL1522" s="89"/>
      <c r="AM1522" s="89"/>
      <c r="AN1522" s="89"/>
      <c r="AO1522" s="89"/>
      <c r="AP1522" s="244"/>
      <c r="AQ1522" s="89"/>
      <c r="AR1522" s="89"/>
      <c r="AS1522" s="89"/>
    </row>
    <row r="1523" spans="1:45" ht="21.6">
      <c r="B1523" s="25" t="s">
        <v>7696</v>
      </c>
      <c r="C1523" s="6" t="s">
        <v>7697</v>
      </c>
      <c r="D1523" s="1" t="s">
        <v>7698</v>
      </c>
      <c r="E1523" s="1" t="s">
        <v>7699</v>
      </c>
      <c r="F1523" s="1" t="s">
        <v>7700</v>
      </c>
      <c r="G1523" s="1" t="s">
        <v>7701</v>
      </c>
      <c r="H1523" s="18">
        <v>768816</v>
      </c>
      <c r="I1523" s="18">
        <v>725298.11</v>
      </c>
      <c r="M1523" s="1" t="s">
        <v>7692</v>
      </c>
      <c r="N1523" s="1" t="s">
        <v>7702</v>
      </c>
      <c r="O1523" s="1" t="s">
        <v>7703</v>
      </c>
      <c r="P1523" s="1" t="s">
        <v>7690</v>
      </c>
      <c r="Q1523" s="35" t="s">
        <v>1929</v>
      </c>
      <c r="R1523" s="33">
        <v>0.06</v>
      </c>
    </row>
    <row r="1524" spans="1:45" s="294" customFormat="1" ht="21.6">
      <c r="A1524" s="181"/>
      <c r="B1524" s="243" t="s">
        <v>7704</v>
      </c>
      <c r="C1524" s="184" t="s">
        <v>7697</v>
      </c>
      <c r="D1524" s="44" t="s">
        <v>7698</v>
      </c>
      <c r="E1524" s="44" t="s">
        <v>7699</v>
      </c>
      <c r="F1524" s="44" t="s">
        <v>7705</v>
      </c>
      <c r="G1524" s="44" t="s">
        <v>7701</v>
      </c>
      <c r="H1524" s="181">
        <v>768816</v>
      </c>
      <c r="I1524" s="181">
        <v>725298.11</v>
      </c>
      <c r="J1524" s="43"/>
      <c r="K1524" s="43"/>
      <c r="L1524" s="44"/>
      <c r="M1524" s="44" t="s">
        <v>7692</v>
      </c>
      <c r="N1524" s="44" t="s">
        <v>7702</v>
      </c>
      <c r="O1524" s="44" t="s">
        <v>7681</v>
      </c>
      <c r="P1524" s="44" t="s">
        <v>7690</v>
      </c>
      <c r="Q1524" s="44" t="s">
        <v>1929</v>
      </c>
      <c r="R1524" s="45">
        <v>0.06</v>
      </c>
      <c r="S1524" s="44"/>
      <c r="T1524" s="44"/>
      <c r="U1524" s="44"/>
      <c r="V1524" s="44"/>
      <c r="W1524" s="44"/>
      <c r="X1524" s="89"/>
      <c r="Y1524" s="89"/>
      <c r="Z1524" s="89"/>
      <c r="AA1524" s="89"/>
      <c r="AB1524" s="89"/>
      <c r="AC1524" s="244"/>
      <c r="AD1524" s="94"/>
      <c r="AE1524" s="89"/>
      <c r="AF1524" s="89"/>
      <c r="AG1524" s="244"/>
      <c r="AH1524" s="94"/>
      <c r="AI1524" s="89"/>
      <c r="AJ1524" s="89"/>
      <c r="AK1524" s="89"/>
      <c r="AL1524" s="89"/>
      <c r="AM1524" s="89"/>
      <c r="AN1524" s="89"/>
      <c r="AO1524" s="89"/>
      <c r="AP1524" s="244"/>
      <c r="AQ1524" s="89"/>
      <c r="AR1524" s="89"/>
      <c r="AS1524" s="89"/>
    </row>
    <row r="1525" spans="1:45" s="294" customFormat="1" ht="21.6">
      <c r="A1525" s="181"/>
      <c r="B1525" s="243" t="s">
        <v>7720</v>
      </c>
      <c r="C1525" s="184" t="s">
        <v>7721</v>
      </c>
      <c r="D1525" s="44" t="s">
        <v>7722</v>
      </c>
      <c r="E1525" s="44" t="s">
        <v>7723</v>
      </c>
      <c r="F1525" s="44" t="s">
        <v>7724</v>
      </c>
      <c r="G1525" s="44" t="s">
        <v>7725</v>
      </c>
      <c r="H1525" s="181">
        <v>1039627.45</v>
      </c>
      <c r="I1525" s="181">
        <v>930158</v>
      </c>
      <c r="J1525" s="43"/>
      <c r="K1525" s="43"/>
      <c r="L1525" s="44"/>
      <c r="M1525" s="44" t="s">
        <v>3426</v>
      </c>
      <c r="N1525" s="44" t="s">
        <v>2706</v>
      </c>
      <c r="O1525" s="44" t="s">
        <v>7714</v>
      </c>
      <c r="P1525" s="44" t="s">
        <v>7715</v>
      </c>
      <c r="Q1525" s="44" t="s">
        <v>1929</v>
      </c>
      <c r="R1525" s="45" t="s">
        <v>7506</v>
      </c>
      <c r="S1525" s="44"/>
      <c r="T1525" s="44"/>
      <c r="U1525" s="44"/>
      <c r="V1525" s="44"/>
      <c r="W1525" s="44"/>
      <c r="X1525" s="89"/>
      <c r="Y1525" s="89"/>
      <c r="Z1525" s="89"/>
      <c r="AA1525" s="89"/>
      <c r="AB1525" s="89"/>
      <c r="AC1525" s="244"/>
      <c r="AD1525" s="94"/>
      <c r="AE1525" s="89"/>
      <c r="AF1525" s="89"/>
      <c r="AG1525" s="244"/>
      <c r="AH1525" s="94"/>
      <c r="AI1525" s="89"/>
      <c r="AJ1525" s="89"/>
      <c r="AK1525" s="89"/>
      <c r="AL1525" s="89"/>
      <c r="AM1525" s="89"/>
      <c r="AN1525" s="89"/>
      <c r="AO1525" s="89"/>
      <c r="AP1525" s="244"/>
      <c r="AQ1525" s="89"/>
      <c r="AR1525" s="89"/>
      <c r="AS1525" s="89"/>
    </row>
    <row r="1526" spans="1:45" s="294" customFormat="1" ht="21.6">
      <c r="A1526" s="181"/>
      <c r="B1526" s="243" t="s">
        <v>7731</v>
      </c>
      <c r="C1526" s="184" t="s">
        <v>7732</v>
      </c>
      <c r="D1526" s="44" t="s">
        <v>7733</v>
      </c>
      <c r="E1526" s="44" t="s">
        <v>7734</v>
      </c>
      <c r="F1526" s="44" t="s">
        <v>7735</v>
      </c>
      <c r="G1526" s="44" t="s">
        <v>7736</v>
      </c>
      <c r="H1526" s="181">
        <v>536617.65</v>
      </c>
      <c r="I1526" s="181">
        <v>480203.57</v>
      </c>
      <c r="J1526" s="43"/>
      <c r="K1526" s="43"/>
      <c r="L1526" s="44"/>
      <c r="M1526" s="44" t="s">
        <v>7737</v>
      </c>
      <c r="N1526" s="44" t="s">
        <v>7738</v>
      </c>
      <c r="O1526" s="44" t="s">
        <v>7714</v>
      </c>
      <c r="P1526" s="44" t="s">
        <v>7715</v>
      </c>
      <c r="Q1526" s="44" t="s">
        <v>1929</v>
      </c>
      <c r="R1526" s="45" t="s">
        <v>7506</v>
      </c>
      <c r="S1526" s="44"/>
      <c r="T1526" s="44"/>
      <c r="U1526" s="44"/>
      <c r="V1526" s="44"/>
      <c r="W1526" s="44"/>
      <c r="X1526" s="89"/>
      <c r="Y1526" s="89"/>
      <c r="Z1526" s="89"/>
      <c r="AA1526" s="89"/>
      <c r="AB1526" s="89"/>
      <c r="AC1526" s="244"/>
      <c r="AD1526" s="94"/>
      <c r="AE1526" s="89"/>
      <c r="AF1526" s="89"/>
      <c r="AG1526" s="244"/>
      <c r="AH1526" s="94"/>
      <c r="AI1526" s="89"/>
      <c r="AJ1526" s="89"/>
      <c r="AK1526" s="89"/>
      <c r="AL1526" s="89"/>
      <c r="AM1526" s="89"/>
      <c r="AN1526" s="89"/>
      <c r="AO1526" s="89"/>
      <c r="AP1526" s="244"/>
      <c r="AQ1526" s="89"/>
      <c r="AR1526" s="89"/>
      <c r="AS1526" s="89"/>
    </row>
    <row r="1527" spans="1:45" s="294" customFormat="1" ht="21.6">
      <c r="A1527" s="181"/>
      <c r="B1527" s="243" t="s">
        <v>7740</v>
      </c>
      <c r="C1527" s="184" t="s">
        <v>7741</v>
      </c>
      <c r="D1527" s="44" t="s">
        <v>7742</v>
      </c>
      <c r="E1527" s="44" t="s">
        <v>7743</v>
      </c>
      <c r="F1527" s="44" t="s">
        <v>7744</v>
      </c>
      <c r="G1527" s="44" t="s">
        <v>7745</v>
      </c>
      <c r="H1527" s="181">
        <v>1047810</v>
      </c>
      <c r="I1527" s="181">
        <v>988500</v>
      </c>
      <c r="J1527" s="43"/>
      <c r="K1527" s="43"/>
      <c r="L1527" s="44"/>
      <c r="M1527" s="44" t="s">
        <v>7746</v>
      </c>
      <c r="N1527" s="44" t="s">
        <v>7747</v>
      </c>
      <c r="O1527" s="44" t="s">
        <v>7748</v>
      </c>
      <c r="P1527" s="44" t="s">
        <v>7749</v>
      </c>
      <c r="Q1527" s="44" t="s">
        <v>1929</v>
      </c>
      <c r="R1527" s="45">
        <v>0.06</v>
      </c>
      <c r="S1527" s="44"/>
      <c r="T1527" s="44"/>
      <c r="U1527" s="44"/>
      <c r="V1527" s="44"/>
      <c r="W1527" s="44"/>
      <c r="X1527" s="89"/>
      <c r="Y1527" s="89"/>
      <c r="Z1527" s="89"/>
      <c r="AA1527" s="89"/>
      <c r="AB1527" s="89"/>
      <c r="AC1527" s="244"/>
      <c r="AD1527" s="94"/>
      <c r="AE1527" s="89"/>
      <c r="AF1527" s="89"/>
      <c r="AG1527" s="244"/>
      <c r="AH1527" s="94"/>
      <c r="AI1527" s="89"/>
      <c r="AJ1527" s="89"/>
      <c r="AK1527" s="89"/>
      <c r="AL1527" s="89"/>
      <c r="AM1527" s="89"/>
      <c r="AN1527" s="89"/>
      <c r="AO1527" s="89"/>
      <c r="AP1527" s="244"/>
      <c r="AQ1527" s="89"/>
      <c r="AR1527" s="89"/>
      <c r="AS1527" s="89"/>
    </row>
    <row r="1528" spans="1:45" s="294" customFormat="1" ht="21.6">
      <c r="A1528" s="181"/>
      <c r="B1528" s="243" t="s">
        <v>7756</v>
      </c>
      <c r="C1528" s="182" t="s">
        <v>7758</v>
      </c>
      <c r="D1528" s="44" t="s">
        <v>7757</v>
      </c>
      <c r="E1528" s="44" t="s">
        <v>7759</v>
      </c>
      <c r="F1528" s="44" t="s">
        <v>7760</v>
      </c>
      <c r="G1528" s="44" t="s">
        <v>7761</v>
      </c>
      <c r="H1528" s="181">
        <v>60060</v>
      </c>
      <c r="I1528" s="181">
        <v>56660.38</v>
      </c>
      <c r="J1528" s="43"/>
      <c r="K1528" s="43"/>
      <c r="L1528" s="44"/>
      <c r="M1528" s="44" t="s">
        <v>7762</v>
      </c>
      <c r="N1528" s="44" t="s">
        <v>2165</v>
      </c>
      <c r="O1528" s="44" t="s">
        <v>7754</v>
      </c>
      <c r="P1528" s="44" t="s">
        <v>7754</v>
      </c>
      <c r="Q1528" s="44" t="s">
        <v>1929</v>
      </c>
      <c r="R1528" s="45">
        <v>0.06</v>
      </c>
      <c r="S1528" s="44"/>
      <c r="T1528" s="44"/>
      <c r="U1528" s="44"/>
      <c r="V1528" s="44"/>
      <c r="W1528" s="44"/>
      <c r="X1528" s="89"/>
      <c r="Y1528" s="89"/>
      <c r="Z1528" s="89"/>
      <c r="AA1528" s="89"/>
      <c r="AB1528" s="89"/>
      <c r="AC1528" s="244"/>
      <c r="AD1528" s="94"/>
      <c r="AE1528" s="89"/>
      <c r="AF1528" s="89"/>
      <c r="AG1528" s="244"/>
      <c r="AH1528" s="94"/>
      <c r="AI1528" s="89"/>
      <c r="AJ1528" s="89"/>
      <c r="AK1528" s="89"/>
      <c r="AL1528" s="89"/>
      <c r="AM1528" s="89"/>
      <c r="AN1528" s="89"/>
      <c r="AO1528" s="89"/>
      <c r="AP1528" s="244"/>
      <c r="AQ1528" s="89"/>
      <c r="AR1528" s="89"/>
      <c r="AS1528" s="89"/>
    </row>
    <row r="1529" spans="1:45" s="294" customFormat="1" ht="21.6">
      <c r="A1529" s="181"/>
      <c r="B1529" s="243" t="s">
        <v>7763</v>
      </c>
      <c r="C1529" s="182" t="s">
        <v>7758</v>
      </c>
      <c r="D1529" s="44" t="s">
        <v>7757</v>
      </c>
      <c r="E1529" s="44" t="s">
        <v>7759</v>
      </c>
      <c r="F1529" s="44" t="s">
        <v>7764</v>
      </c>
      <c r="G1529" s="44" t="s">
        <v>7765</v>
      </c>
      <c r="H1529" s="181">
        <v>360000</v>
      </c>
      <c r="I1529" s="181">
        <v>339622.64</v>
      </c>
      <c r="J1529" s="43"/>
      <c r="K1529" s="43"/>
      <c r="L1529" s="44"/>
      <c r="M1529" s="44" t="s">
        <v>7762</v>
      </c>
      <c r="N1529" s="44" t="s">
        <v>2165</v>
      </c>
      <c r="O1529" s="44" t="s">
        <v>7754</v>
      </c>
      <c r="P1529" s="44" t="s">
        <v>7754</v>
      </c>
      <c r="Q1529" s="44" t="s">
        <v>1929</v>
      </c>
      <c r="R1529" s="45">
        <v>0.06</v>
      </c>
      <c r="S1529" s="44"/>
      <c r="T1529" s="44"/>
      <c r="U1529" s="44"/>
      <c r="V1529" s="44"/>
      <c r="W1529" s="44"/>
      <c r="X1529" s="89"/>
      <c r="Y1529" s="89"/>
      <c r="Z1529" s="89"/>
      <c r="AA1529" s="89"/>
      <c r="AB1529" s="89"/>
      <c r="AC1529" s="244"/>
      <c r="AD1529" s="94"/>
      <c r="AE1529" s="89"/>
      <c r="AF1529" s="89"/>
      <c r="AG1529" s="244"/>
      <c r="AH1529" s="94"/>
      <c r="AI1529" s="89"/>
      <c r="AJ1529" s="89"/>
      <c r="AK1529" s="89"/>
      <c r="AL1529" s="89"/>
      <c r="AM1529" s="89"/>
      <c r="AN1529" s="89"/>
      <c r="AO1529" s="89"/>
      <c r="AP1529" s="244"/>
      <c r="AQ1529" s="89"/>
      <c r="AR1529" s="89"/>
      <c r="AS1529" s="89"/>
    </row>
    <row r="1530" spans="1:45" s="294" customFormat="1" ht="21.6">
      <c r="A1530" s="181"/>
      <c r="B1530" s="243" t="s">
        <v>7766</v>
      </c>
      <c r="C1530" s="182" t="s">
        <v>7758</v>
      </c>
      <c r="D1530" s="44" t="s">
        <v>7757</v>
      </c>
      <c r="E1530" s="44" t="s">
        <v>7759</v>
      </c>
      <c r="F1530" s="44" t="s">
        <v>7767</v>
      </c>
      <c r="G1530" s="44" t="s">
        <v>7768</v>
      </c>
      <c r="H1530" s="181">
        <v>276480</v>
      </c>
      <c r="I1530" s="181">
        <v>260830.19</v>
      </c>
      <c r="J1530" s="43"/>
      <c r="K1530" s="43"/>
      <c r="L1530" s="44"/>
      <c r="M1530" s="44" t="s">
        <v>7762</v>
      </c>
      <c r="N1530" s="44" t="s">
        <v>2165</v>
      </c>
      <c r="O1530" s="44" t="s">
        <v>7754</v>
      </c>
      <c r="P1530" s="44" t="s">
        <v>7754</v>
      </c>
      <c r="Q1530" s="44" t="s">
        <v>1929</v>
      </c>
      <c r="R1530" s="45">
        <v>0.06</v>
      </c>
      <c r="S1530" s="44"/>
      <c r="T1530" s="44"/>
      <c r="U1530" s="44"/>
      <c r="V1530" s="44"/>
      <c r="W1530" s="44"/>
      <c r="X1530" s="89"/>
      <c r="Y1530" s="89"/>
      <c r="Z1530" s="89"/>
      <c r="AA1530" s="89"/>
      <c r="AB1530" s="89"/>
      <c r="AC1530" s="244"/>
      <c r="AD1530" s="94"/>
      <c r="AE1530" s="89"/>
      <c r="AF1530" s="89"/>
      <c r="AG1530" s="244"/>
      <c r="AH1530" s="94"/>
      <c r="AI1530" s="89"/>
      <c r="AJ1530" s="89"/>
      <c r="AK1530" s="89"/>
      <c r="AL1530" s="89"/>
      <c r="AM1530" s="89"/>
      <c r="AN1530" s="89"/>
      <c r="AO1530" s="89"/>
      <c r="AP1530" s="244"/>
      <c r="AQ1530" s="89"/>
      <c r="AR1530" s="89"/>
      <c r="AS1530" s="89"/>
    </row>
    <row r="1531" spans="1:45" s="294" customFormat="1" ht="21.6">
      <c r="A1531" s="203" t="s">
        <v>7806</v>
      </c>
      <c r="B1531" s="243" t="s">
        <v>7799</v>
      </c>
      <c r="C1531" s="182" t="s">
        <v>7770</v>
      </c>
      <c r="D1531" s="44" t="s">
        <v>7797</v>
      </c>
      <c r="E1531" s="44" t="s">
        <v>7798</v>
      </c>
      <c r="F1531" s="44" t="s">
        <v>7767</v>
      </c>
      <c r="G1531" s="44" t="s">
        <v>7800</v>
      </c>
      <c r="H1531" s="181">
        <v>3121938.5</v>
      </c>
      <c r="I1531" s="181">
        <v>2945225</v>
      </c>
      <c r="J1531" s="43"/>
      <c r="K1531" s="43"/>
      <c r="L1531" s="44"/>
      <c r="M1531" s="44" t="s">
        <v>7762</v>
      </c>
      <c r="N1531" s="44" t="s">
        <v>7801</v>
      </c>
      <c r="O1531" s="44" t="s">
        <v>7781</v>
      </c>
      <c r="P1531" s="44" t="s">
        <v>7782</v>
      </c>
      <c r="Q1531" s="44" t="s">
        <v>1929</v>
      </c>
      <c r="R1531" s="45">
        <v>0.06</v>
      </c>
      <c r="S1531" s="44"/>
      <c r="T1531" s="44"/>
      <c r="U1531" s="44"/>
      <c r="V1531" s="44"/>
      <c r="W1531" s="44"/>
      <c r="X1531" s="89"/>
      <c r="Y1531" s="89"/>
      <c r="Z1531" s="89"/>
      <c r="AA1531" s="89"/>
      <c r="AB1531" s="89"/>
      <c r="AC1531" s="244"/>
      <c r="AD1531" s="94"/>
      <c r="AE1531" s="89"/>
      <c r="AF1531" s="89"/>
      <c r="AG1531" s="244"/>
      <c r="AH1531" s="94"/>
      <c r="AI1531" s="89"/>
      <c r="AJ1531" s="89"/>
      <c r="AK1531" s="89"/>
      <c r="AL1531" s="89"/>
      <c r="AM1531" s="89"/>
      <c r="AN1531" s="89"/>
      <c r="AO1531" s="89"/>
      <c r="AP1531" s="244"/>
      <c r="AQ1531" s="89"/>
      <c r="AR1531" s="89"/>
      <c r="AS1531" s="89"/>
    </row>
    <row r="1532" spans="1:45" s="294" customFormat="1" ht="21.6">
      <c r="A1532" s="181"/>
      <c r="B1532" s="243" t="s">
        <v>7769</v>
      </c>
      <c r="C1532" s="182" t="s">
        <v>7770</v>
      </c>
      <c r="D1532" s="44" t="s">
        <v>7771</v>
      </c>
      <c r="E1532" s="44" t="s">
        <v>7772</v>
      </c>
      <c r="F1532" s="44" t="s">
        <v>7773</v>
      </c>
      <c r="G1532" s="44" t="s">
        <v>7774</v>
      </c>
      <c r="H1532" s="181">
        <v>89400</v>
      </c>
      <c r="I1532" s="181">
        <v>80159.399999999994</v>
      </c>
      <c r="J1532" s="43"/>
      <c r="K1532" s="43"/>
      <c r="L1532" s="44"/>
      <c r="M1532" s="44" t="s">
        <v>7775</v>
      </c>
      <c r="N1532" s="44" t="s">
        <v>7776</v>
      </c>
      <c r="O1532" s="44" t="s">
        <v>7777</v>
      </c>
      <c r="P1532" s="44" t="s">
        <v>7778</v>
      </c>
      <c r="Q1532" s="44" t="s">
        <v>7779</v>
      </c>
      <c r="R1532" s="45" t="s">
        <v>7506</v>
      </c>
      <c r="S1532" s="44"/>
      <c r="T1532" s="44"/>
      <c r="U1532" s="44"/>
      <c r="V1532" s="44"/>
      <c r="W1532" s="44"/>
      <c r="X1532" s="89"/>
      <c r="Y1532" s="89"/>
      <c r="Z1532" s="89"/>
      <c r="AA1532" s="89"/>
      <c r="AB1532" s="89"/>
      <c r="AC1532" s="244"/>
      <c r="AD1532" s="94"/>
      <c r="AE1532" s="89"/>
      <c r="AF1532" s="89"/>
      <c r="AG1532" s="244"/>
      <c r="AH1532" s="94"/>
      <c r="AI1532" s="89"/>
      <c r="AJ1532" s="89"/>
      <c r="AK1532" s="89"/>
      <c r="AL1532" s="89"/>
      <c r="AM1532" s="89"/>
      <c r="AN1532" s="89"/>
      <c r="AO1532" s="89"/>
      <c r="AP1532" s="244"/>
      <c r="AQ1532" s="89"/>
      <c r="AR1532" s="89"/>
      <c r="AS1532" s="89"/>
    </row>
    <row r="1533" spans="1:45" s="294" customFormat="1" ht="21.6">
      <c r="A1533" s="181"/>
      <c r="B1533" s="243" t="s">
        <v>7815</v>
      </c>
      <c r="C1533" s="182" t="s">
        <v>7439</v>
      </c>
      <c r="D1533" s="44" t="s">
        <v>7771</v>
      </c>
      <c r="E1533" s="44" t="s">
        <v>7772</v>
      </c>
      <c r="F1533" s="44" t="s">
        <v>7816</v>
      </c>
      <c r="G1533" s="44" t="s">
        <v>7774</v>
      </c>
      <c r="H1533" s="181">
        <v>89400</v>
      </c>
      <c r="I1533" s="181">
        <v>80159.399999999994</v>
      </c>
      <c r="J1533" s="43"/>
      <c r="K1533" s="43"/>
      <c r="L1533" s="44"/>
      <c r="M1533" s="44" t="s">
        <v>1976</v>
      </c>
      <c r="N1533" s="44" t="s">
        <v>7776</v>
      </c>
      <c r="O1533" s="44" t="s">
        <v>7812</v>
      </c>
      <c r="P1533" s="44" t="s">
        <v>7778</v>
      </c>
      <c r="Q1533" s="44" t="s">
        <v>2913</v>
      </c>
      <c r="R1533" s="45" t="s">
        <v>7506</v>
      </c>
      <c r="S1533" s="44"/>
      <c r="T1533" s="44"/>
      <c r="U1533" s="44"/>
      <c r="V1533" s="44"/>
      <c r="W1533" s="44"/>
      <c r="X1533" s="89"/>
      <c r="Y1533" s="89"/>
      <c r="Z1533" s="89"/>
      <c r="AA1533" s="89"/>
      <c r="AB1533" s="89"/>
      <c r="AC1533" s="244"/>
      <c r="AD1533" s="94"/>
      <c r="AE1533" s="89"/>
      <c r="AF1533" s="89"/>
      <c r="AG1533" s="244"/>
      <c r="AH1533" s="94"/>
      <c r="AI1533" s="89"/>
      <c r="AJ1533" s="89"/>
      <c r="AK1533" s="89"/>
      <c r="AL1533" s="89"/>
      <c r="AM1533" s="89"/>
      <c r="AN1533" s="89"/>
      <c r="AO1533" s="89"/>
      <c r="AP1533" s="244"/>
      <c r="AQ1533" s="89"/>
      <c r="AR1533" s="89"/>
      <c r="AS1533" s="89"/>
    </row>
    <row r="1534" spans="1:45" s="293" customFormat="1" ht="21.6">
      <c r="A1534" s="203"/>
      <c r="B1534" s="235" t="s">
        <v>9198</v>
      </c>
      <c r="C1534" s="254" t="s">
        <v>7439</v>
      </c>
      <c r="D1534" s="205" t="s">
        <v>7771</v>
      </c>
      <c r="E1534" s="205" t="s">
        <v>7772</v>
      </c>
      <c r="F1534" s="205" t="s">
        <v>10148</v>
      </c>
      <c r="G1534" s="205" t="s">
        <v>9195</v>
      </c>
      <c r="H1534" s="203">
        <v>207741.94</v>
      </c>
      <c r="I1534" s="203">
        <v>190588.94</v>
      </c>
      <c r="J1534" s="209"/>
      <c r="K1534" s="209"/>
      <c r="L1534" s="205"/>
      <c r="M1534" s="205" t="s">
        <v>1976</v>
      </c>
      <c r="N1534" s="205" t="s">
        <v>2165</v>
      </c>
      <c r="O1534" s="205" t="s">
        <v>9196</v>
      </c>
      <c r="P1534" s="205" t="s">
        <v>9197</v>
      </c>
      <c r="Q1534" s="205" t="s">
        <v>2913</v>
      </c>
      <c r="R1534" s="206">
        <v>0.09</v>
      </c>
      <c r="S1534" s="205"/>
      <c r="T1534" s="205"/>
      <c r="U1534" s="205"/>
      <c r="V1534" s="205"/>
      <c r="W1534" s="205"/>
      <c r="X1534" s="208"/>
      <c r="Y1534" s="208"/>
      <c r="Z1534" s="208"/>
      <c r="AA1534" s="208"/>
      <c r="AB1534" s="208"/>
      <c r="AC1534" s="237"/>
      <c r="AD1534" s="204"/>
      <c r="AE1534" s="208"/>
      <c r="AF1534" s="208"/>
      <c r="AG1534" s="237"/>
      <c r="AH1534" s="204"/>
      <c r="AI1534" s="208"/>
      <c r="AJ1534" s="208"/>
      <c r="AK1534" s="208"/>
      <c r="AL1534" s="208"/>
      <c r="AM1534" s="208"/>
      <c r="AN1534" s="208"/>
      <c r="AO1534" s="208"/>
      <c r="AP1534" s="237"/>
      <c r="AQ1534" s="208"/>
      <c r="AR1534" s="208"/>
      <c r="AS1534" s="208"/>
    </row>
    <row r="1535" spans="1:45" s="294" customFormat="1" ht="21.6">
      <c r="A1535" s="181"/>
      <c r="B1535" s="243" t="s">
        <v>7784</v>
      </c>
      <c r="C1535" s="184" t="s">
        <v>7785</v>
      </c>
      <c r="D1535" s="44" t="s">
        <v>7786</v>
      </c>
      <c r="E1535" s="44" t="s">
        <v>7787</v>
      </c>
      <c r="F1535" s="44" t="s">
        <v>7788</v>
      </c>
      <c r="G1535" s="44" t="s">
        <v>7789</v>
      </c>
      <c r="H1535" s="181">
        <v>8269839.6500000004</v>
      </c>
      <c r="I1535" s="181">
        <v>7343473.4299999997</v>
      </c>
      <c r="J1535" s="43"/>
      <c r="K1535" s="43"/>
      <c r="L1535" s="44"/>
      <c r="M1535" s="44" t="s">
        <v>2193</v>
      </c>
      <c r="N1535" s="44" t="s">
        <v>3396</v>
      </c>
      <c r="O1535" s="44" t="s">
        <v>7781</v>
      </c>
      <c r="P1535" s="44" t="s">
        <v>7778</v>
      </c>
      <c r="Q1535" s="44" t="s">
        <v>1929</v>
      </c>
      <c r="R1535" s="45" t="s">
        <v>7506</v>
      </c>
      <c r="S1535" s="44"/>
      <c r="T1535" s="44"/>
      <c r="U1535" s="44"/>
      <c r="V1535" s="44"/>
      <c r="W1535" s="44"/>
      <c r="X1535" s="89"/>
      <c r="Y1535" s="89"/>
      <c r="Z1535" s="89"/>
      <c r="AA1535" s="89"/>
      <c r="AB1535" s="89"/>
      <c r="AC1535" s="244"/>
      <c r="AD1535" s="94"/>
      <c r="AE1535" s="89"/>
      <c r="AF1535" s="89"/>
      <c r="AG1535" s="244"/>
      <c r="AH1535" s="94"/>
      <c r="AI1535" s="89"/>
      <c r="AJ1535" s="89"/>
      <c r="AK1535" s="89"/>
      <c r="AL1535" s="89"/>
      <c r="AM1535" s="89"/>
      <c r="AN1535" s="89"/>
      <c r="AO1535" s="89"/>
      <c r="AP1535" s="244"/>
      <c r="AQ1535" s="89"/>
      <c r="AR1535" s="89"/>
      <c r="AS1535" s="89"/>
    </row>
    <row r="1536" spans="1:45" s="294" customFormat="1" ht="21.6">
      <c r="A1536" s="181"/>
      <c r="B1536" s="243" t="s">
        <v>7790</v>
      </c>
      <c r="C1536" s="182" t="s">
        <v>7770</v>
      </c>
      <c r="D1536" s="44" t="s">
        <v>7791</v>
      </c>
      <c r="E1536" s="44" t="s">
        <v>7792</v>
      </c>
      <c r="F1536" s="44" t="s">
        <v>7793</v>
      </c>
      <c r="G1536" s="44" t="s">
        <v>7794</v>
      </c>
      <c r="H1536" s="181">
        <v>167480</v>
      </c>
      <c r="I1536" s="181">
        <v>158000</v>
      </c>
      <c r="J1536" s="43"/>
      <c r="K1536" s="43"/>
      <c r="L1536" s="44"/>
      <c r="M1536" s="44" t="s">
        <v>7795</v>
      </c>
      <c r="N1536" s="44" t="s">
        <v>7796</v>
      </c>
      <c r="O1536" s="44" t="s">
        <v>7781</v>
      </c>
      <c r="P1536" s="44" t="s">
        <v>7778</v>
      </c>
      <c r="Q1536" s="44" t="s">
        <v>1929</v>
      </c>
      <c r="R1536" s="45">
        <v>0.06</v>
      </c>
      <c r="S1536" s="44"/>
      <c r="T1536" s="44"/>
      <c r="U1536" s="44"/>
      <c r="V1536" s="44"/>
      <c r="W1536" s="44"/>
      <c r="X1536" s="89"/>
      <c r="Y1536" s="89"/>
      <c r="Z1536" s="89"/>
      <c r="AA1536" s="89"/>
      <c r="AB1536" s="89"/>
      <c r="AC1536" s="244"/>
      <c r="AD1536" s="94"/>
      <c r="AE1536" s="89"/>
      <c r="AF1536" s="89"/>
      <c r="AG1536" s="244"/>
      <c r="AH1536" s="94"/>
      <c r="AI1536" s="89"/>
      <c r="AJ1536" s="89"/>
      <c r="AK1536" s="89"/>
      <c r="AL1536" s="89"/>
      <c r="AM1536" s="89"/>
      <c r="AN1536" s="89"/>
      <c r="AO1536" s="89"/>
      <c r="AP1536" s="244"/>
      <c r="AQ1536" s="89"/>
      <c r="AR1536" s="89"/>
      <c r="AS1536" s="89"/>
    </row>
    <row r="1537" spans="1:45" s="294" customFormat="1" ht="21.6">
      <c r="A1537" s="181"/>
      <c r="B1537" s="243" t="s">
        <v>7807</v>
      </c>
      <c r="C1537" s="182" t="s">
        <v>7770</v>
      </c>
      <c r="D1537" s="44" t="s">
        <v>8509</v>
      </c>
      <c r="E1537" s="44" t="s">
        <v>8510</v>
      </c>
      <c r="F1537" s="44" t="s">
        <v>8511</v>
      </c>
      <c r="G1537" s="44" t="s">
        <v>8512</v>
      </c>
      <c r="H1537" s="181">
        <v>2519999.91</v>
      </c>
      <c r="I1537" s="181">
        <v>2377358.41</v>
      </c>
      <c r="J1537" s="43"/>
      <c r="K1537" s="43"/>
      <c r="L1537" s="44"/>
      <c r="M1537" s="44" t="s">
        <v>7762</v>
      </c>
      <c r="N1537" s="44" t="s">
        <v>3396</v>
      </c>
      <c r="O1537" s="44" t="s">
        <v>8513</v>
      </c>
      <c r="P1537" s="44" t="s">
        <v>8514</v>
      </c>
      <c r="Q1537" s="44" t="s">
        <v>2913</v>
      </c>
      <c r="R1537" s="45">
        <v>0.06</v>
      </c>
      <c r="S1537" s="44"/>
      <c r="T1537" s="44"/>
      <c r="U1537" s="44"/>
      <c r="V1537" s="44"/>
      <c r="W1537" s="44"/>
      <c r="X1537" s="89"/>
      <c r="Y1537" s="89"/>
      <c r="Z1537" s="89"/>
      <c r="AA1537" s="89"/>
      <c r="AB1537" s="89"/>
      <c r="AC1537" s="244"/>
      <c r="AD1537" s="94"/>
      <c r="AE1537" s="89"/>
      <c r="AF1537" s="89"/>
      <c r="AG1537" s="244"/>
      <c r="AH1537" s="94"/>
      <c r="AI1537" s="89"/>
      <c r="AJ1537" s="89"/>
      <c r="AK1537" s="89"/>
      <c r="AL1537" s="89"/>
      <c r="AM1537" s="89"/>
      <c r="AN1537" s="89"/>
      <c r="AO1537" s="89"/>
      <c r="AP1537" s="244"/>
      <c r="AQ1537" s="89"/>
      <c r="AR1537" s="89"/>
      <c r="AS1537" s="89"/>
    </row>
    <row r="1538" spans="1:45" s="294" customFormat="1" ht="21.6">
      <c r="A1538" s="181"/>
      <c r="B1538" s="243" t="s">
        <v>7809</v>
      </c>
      <c r="C1538" s="182" t="s">
        <v>7770</v>
      </c>
      <c r="D1538" s="44" t="s">
        <v>8515</v>
      </c>
      <c r="E1538" s="44" t="s">
        <v>8516</v>
      </c>
      <c r="F1538" s="44" t="s">
        <v>8517</v>
      </c>
      <c r="G1538" s="44" t="s">
        <v>8518</v>
      </c>
      <c r="H1538" s="181"/>
      <c r="I1538" s="181"/>
      <c r="J1538" s="43"/>
      <c r="K1538" s="43"/>
      <c r="L1538" s="44"/>
      <c r="M1538" s="44" t="s">
        <v>9108</v>
      </c>
      <c r="N1538" s="43" t="s">
        <v>4411</v>
      </c>
      <c r="O1538" s="44" t="s">
        <v>8513</v>
      </c>
      <c r="P1538" s="44" t="s">
        <v>8514</v>
      </c>
      <c r="Q1538" s="44"/>
      <c r="R1538" s="45"/>
      <c r="S1538" s="44"/>
      <c r="T1538" s="44"/>
      <c r="U1538" s="44"/>
      <c r="V1538" s="44"/>
      <c r="W1538" s="44"/>
      <c r="X1538" s="89"/>
      <c r="Y1538" s="89"/>
      <c r="Z1538" s="89"/>
      <c r="AA1538" s="89"/>
      <c r="AB1538" s="89"/>
      <c r="AC1538" s="244"/>
      <c r="AD1538" s="94"/>
      <c r="AE1538" s="89"/>
      <c r="AF1538" s="89"/>
      <c r="AG1538" s="244"/>
      <c r="AH1538" s="94"/>
      <c r="AI1538" s="89"/>
      <c r="AJ1538" s="89"/>
      <c r="AK1538" s="89"/>
      <c r="AL1538" s="89"/>
      <c r="AM1538" s="89"/>
      <c r="AN1538" s="89"/>
      <c r="AO1538" s="89"/>
      <c r="AP1538" s="244"/>
      <c r="AQ1538" s="89"/>
      <c r="AR1538" s="89"/>
      <c r="AS1538" s="89"/>
    </row>
    <row r="1539" spans="1:45" s="294" customFormat="1" ht="21.6">
      <c r="A1539" s="181"/>
      <c r="B1539" s="243" t="s">
        <v>7827</v>
      </c>
      <c r="C1539" s="182" t="s">
        <v>7610</v>
      </c>
      <c r="D1539" s="44" t="s">
        <v>7833</v>
      </c>
      <c r="E1539" s="44" t="s">
        <v>7834</v>
      </c>
      <c r="F1539" s="44" t="s">
        <v>7835</v>
      </c>
      <c r="G1539" s="44" t="s">
        <v>7836</v>
      </c>
      <c r="H1539" s="181">
        <v>177539.20000000001</v>
      </c>
      <c r="I1539" s="181">
        <v>162880</v>
      </c>
      <c r="J1539" s="43"/>
      <c r="K1539" s="43"/>
      <c r="L1539" s="44"/>
      <c r="M1539" s="44" t="s">
        <v>7837</v>
      </c>
      <c r="N1539" s="44" t="s">
        <v>7838</v>
      </c>
      <c r="O1539" s="44" t="s">
        <v>7829</v>
      </c>
      <c r="P1539" s="44" t="s">
        <v>7839</v>
      </c>
      <c r="Q1539" s="44" t="s">
        <v>1929</v>
      </c>
      <c r="R1539" s="45">
        <v>0.09</v>
      </c>
      <c r="S1539" s="44"/>
      <c r="T1539" s="44"/>
      <c r="U1539" s="44"/>
      <c r="V1539" s="44"/>
      <c r="W1539" s="44"/>
      <c r="X1539" s="89"/>
      <c r="Y1539" s="89"/>
      <c r="Z1539" s="89"/>
      <c r="AA1539" s="89"/>
      <c r="AB1539" s="89"/>
      <c r="AC1539" s="244"/>
      <c r="AD1539" s="94"/>
      <c r="AE1539" s="89"/>
      <c r="AF1539" s="89"/>
      <c r="AG1539" s="244"/>
      <c r="AH1539" s="94"/>
      <c r="AI1539" s="89"/>
      <c r="AJ1539" s="89"/>
      <c r="AK1539" s="89"/>
      <c r="AL1539" s="89"/>
      <c r="AM1539" s="89"/>
      <c r="AN1539" s="89"/>
      <c r="AO1539" s="89"/>
      <c r="AP1539" s="244"/>
      <c r="AQ1539" s="89"/>
      <c r="AR1539" s="89"/>
      <c r="AS1539" s="89"/>
    </row>
    <row r="1540" spans="1:45" s="294" customFormat="1" ht="21.6">
      <c r="A1540" s="181"/>
      <c r="B1540" s="243" t="s">
        <v>7884</v>
      </c>
      <c r="C1540" s="182" t="s">
        <v>7439</v>
      </c>
      <c r="D1540" s="44" t="s">
        <v>7833</v>
      </c>
      <c r="E1540" s="44" t="s">
        <v>7834</v>
      </c>
      <c r="F1540" s="44" t="s">
        <v>7886</v>
      </c>
      <c r="G1540" s="44" t="s">
        <v>7887</v>
      </c>
      <c r="H1540" s="181">
        <v>684000</v>
      </c>
      <c r="I1540" s="181">
        <v>627522.93999999994</v>
      </c>
      <c r="J1540" s="43"/>
      <c r="K1540" s="43"/>
      <c r="L1540" s="44"/>
      <c r="M1540" s="44" t="s">
        <v>7737</v>
      </c>
      <c r="N1540" s="44" t="s">
        <v>2165</v>
      </c>
      <c r="O1540" s="44" t="s">
        <v>7888</v>
      </c>
      <c r="P1540" s="44" t="s">
        <v>7889</v>
      </c>
      <c r="Q1540" s="44" t="s">
        <v>1929</v>
      </c>
      <c r="R1540" s="45">
        <v>0.09</v>
      </c>
      <c r="S1540" s="44"/>
      <c r="T1540" s="44"/>
      <c r="U1540" s="44"/>
      <c r="V1540" s="44"/>
      <c r="W1540" s="44"/>
      <c r="X1540" s="89"/>
      <c r="Y1540" s="89"/>
      <c r="Z1540" s="89"/>
      <c r="AA1540" s="89"/>
      <c r="AB1540" s="89"/>
      <c r="AC1540" s="244"/>
      <c r="AD1540" s="94"/>
      <c r="AE1540" s="89"/>
      <c r="AF1540" s="89"/>
      <c r="AG1540" s="244"/>
      <c r="AH1540" s="94"/>
      <c r="AI1540" s="89"/>
      <c r="AJ1540" s="89"/>
      <c r="AK1540" s="89"/>
      <c r="AL1540" s="89"/>
      <c r="AM1540" s="89"/>
      <c r="AN1540" s="89"/>
      <c r="AO1540" s="89"/>
      <c r="AP1540" s="244"/>
      <c r="AQ1540" s="89"/>
      <c r="AR1540" s="89"/>
      <c r="AS1540" s="89"/>
    </row>
    <row r="1541" spans="1:45" s="294" customFormat="1" ht="21.6">
      <c r="A1541" s="181"/>
      <c r="B1541" s="243" t="s">
        <v>7885</v>
      </c>
      <c r="C1541" s="182" t="s">
        <v>7439</v>
      </c>
      <c r="D1541" s="44" t="s">
        <v>7833</v>
      </c>
      <c r="E1541" s="44" t="s">
        <v>7834</v>
      </c>
      <c r="F1541" s="44" t="s">
        <v>7890</v>
      </c>
      <c r="G1541" s="44" t="s">
        <v>7887</v>
      </c>
      <c r="H1541" s="181"/>
      <c r="I1541" s="181"/>
      <c r="J1541" s="43"/>
      <c r="K1541" s="43"/>
      <c r="L1541" s="44"/>
      <c r="M1541" s="44" t="s">
        <v>7737</v>
      </c>
      <c r="N1541" s="44" t="s">
        <v>2165</v>
      </c>
      <c r="O1541" s="44" t="s">
        <v>7888</v>
      </c>
      <c r="P1541" s="44" t="s">
        <v>7889</v>
      </c>
      <c r="Q1541" s="44" t="s">
        <v>1929</v>
      </c>
      <c r="R1541" s="45">
        <v>0.19</v>
      </c>
      <c r="S1541" s="44"/>
      <c r="T1541" s="44"/>
      <c r="U1541" s="44"/>
      <c r="V1541" s="44"/>
      <c r="W1541" s="44"/>
      <c r="X1541" s="89"/>
      <c r="Y1541" s="89"/>
      <c r="Z1541" s="89"/>
      <c r="AA1541" s="89"/>
      <c r="AB1541" s="89"/>
      <c r="AC1541" s="244"/>
      <c r="AD1541" s="94"/>
      <c r="AE1541" s="89"/>
      <c r="AF1541" s="89"/>
      <c r="AG1541" s="244"/>
      <c r="AH1541" s="94"/>
      <c r="AI1541" s="89"/>
      <c r="AJ1541" s="89"/>
      <c r="AK1541" s="89"/>
      <c r="AL1541" s="89"/>
      <c r="AM1541" s="89"/>
      <c r="AN1541" s="89"/>
      <c r="AO1541" s="89"/>
      <c r="AP1541" s="244"/>
      <c r="AQ1541" s="89"/>
      <c r="AR1541" s="89"/>
      <c r="AS1541" s="89"/>
    </row>
    <row r="1542" spans="1:45" s="294" customFormat="1" ht="21.6">
      <c r="A1542" s="181"/>
      <c r="B1542" s="243" t="s">
        <v>7841</v>
      </c>
      <c r="C1542" s="182" t="s">
        <v>7855</v>
      </c>
      <c r="D1542" s="44" t="s">
        <v>7846</v>
      </c>
      <c r="E1542" s="44" t="s">
        <v>7847</v>
      </c>
      <c r="F1542" s="44" t="s">
        <v>7848</v>
      </c>
      <c r="G1542" s="44" t="s">
        <v>7849</v>
      </c>
      <c r="H1542" s="181">
        <v>1315481.55</v>
      </c>
      <c r="I1542" s="181">
        <v>1175900.81</v>
      </c>
      <c r="J1542" s="43"/>
      <c r="K1542" s="43"/>
      <c r="L1542" s="44"/>
      <c r="M1542" s="44" t="s">
        <v>7873</v>
      </c>
      <c r="N1542" s="44" t="s">
        <v>7851</v>
      </c>
      <c r="O1542" s="44" t="s">
        <v>7852</v>
      </c>
      <c r="P1542" s="44" t="s">
        <v>7853</v>
      </c>
      <c r="Q1542" s="44" t="s">
        <v>1929</v>
      </c>
      <c r="R1542" s="44" t="s">
        <v>7854</v>
      </c>
      <c r="S1542" s="44"/>
      <c r="T1542" s="44"/>
      <c r="U1542" s="44"/>
      <c r="V1542" s="44"/>
      <c r="W1542" s="44"/>
      <c r="X1542" s="89"/>
      <c r="Y1542" s="89"/>
      <c r="Z1542" s="89"/>
      <c r="AA1542" s="89"/>
      <c r="AB1542" s="89"/>
      <c r="AC1542" s="244"/>
      <c r="AD1542" s="94"/>
      <c r="AE1542" s="89"/>
      <c r="AF1542" s="89"/>
      <c r="AG1542" s="244"/>
      <c r="AH1542" s="94"/>
      <c r="AI1542" s="89"/>
      <c r="AJ1542" s="89"/>
      <c r="AK1542" s="89"/>
      <c r="AL1542" s="89"/>
      <c r="AM1542" s="89"/>
      <c r="AN1542" s="89"/>
      <c r="AO1542" s="89"/>
      <c r="AP1542" s="244"/>
      <c r="AQ1542" s="89"/>
      <c r="AR1542" s="89"/>
      <c r="AS1542" s="89"/>
    </row>
    <row r="1543" spans="1:45" s="294" customFormat="1" ht="21.6">
      <c r="A1543" s="181"/>
      <c r="B1543" s="243" t="s">
        <v>7865</v>
      </c>
      <c r="C1543" s="182" t="s">
        <v>7925</v>
      </c>
      <c r="D1543" s="44" t="s">
        <v>7866</v>
      </c>
      <c r="E1543" s="44" t="s">
        <v>7867</v>
      </c>
      <c r="F1543" s="44" t="s">
        <v>7868</v>
      </c>
      <c r="G1543" s="44" t="s">
        <v>7869</v>
      </c>
      <c r="H1543" s="181">
        <v>1565832</v>
      </c>
      <c r="I1543" s="181">
        <v>1477200</v>
      </c>
      <c r="J1543" s="43"/>
      <c r="K1543" s="43"/>
      <c r="L1543" s="44"/>
      <c r="M1543" s="44" t="s">
        <v>7872</v>
      </c>
      <c r="N1543" s="44" t="s">
        <v>7870</v>
      </c>
      <c r="O1543" s="44" t="s">
        <v>7862</v>
      </c>
      <c r="P1543" s="44" t="s">
        <v>7871</v>
      </c>
      <c r="Q1543" s="44" t="s">
        <v>7850</v>
      </c>
      <c r="R1543" s="45">
        <v>0.06</v>
      </c>
      <c r="S1543" s="44"/>
      <c r="T1543" s="44"/>
      <c r="U1543" s="44"/>
      <c r="V1543" s="44"/>
      <c r="W1543" s="44"/>
      <c r="X1543" s="89"/>
      <c r="Y1543" s="89"/>
      <c r="Z1543" s="89"/>
      <c r="AA1543" s="89"/>
      <c r="AB1543" s="89"/>
      <c r="AC1543" s="244"/>
      <c r="AD1543" s="94"/>
      <c r="AE1543" s="89"/>
      <c r="AF1543" s="89"/>
      <c r="AG1543" s="244"/>
      <c r="AH1543" s="94"/>
      <c r="AI1543" s="89"/>
      <c r="AJ1543" s="89"/>
      <c r="AK1543" s="89"/>
      <c r="AL1543" s="89"/>
      <c r="AM1543" s="89"/>
      <c r="AN1543" s="89"/>
      <c r="AO1543" s="89"/>
      <c r="AP1543" s="244"/>
      <c r="AQ1543" s="89"/>
      <c r="AR1543" s="89"/>
      <c r="AS1543" s="89"/>
    </row>
    <row r="1544" spans="1:45" s="294" customFormat="1" ht="21.6">
      <c r="A1544" s="181"/>
      <c r="B1544" s="243" t="s">
        <v>7911</v>
      </c>
      <c r="C1544" s="182" t="s">
        <v>7918</v>
      </c>
      <c r="D1544" s="44" t="s">
        <v>7866</v>
      </c>
      <c r="E1544" s="44" t="s">
        <v>7867</v>
      </c>
      <c r="F1544" s="44" t="s">
        <v>7914</v>
      </c>
      <c r="G1544" s="44" t="s">
        <v>7915</v>
      </c>
      <c r="H1544" s="181">
        <v>120000</v>
      </c>
      <c r="I1544" s="181">
        <v>113207.55</v>
      </c>
      <c r="J1544" s="43"/>
      <c r="K1544" s="43"/>
      <c r="L1544" s="44"/>
      <c r="M1544" s="44" t="s">
        <v>7872</v>
      </c>
      <c r="N1544" s="44" t="s">
        <v>2165</v>
      </c>
      <c r="O1544" s="44" t="s">
        <v>7916</v>
      </c>
      <c r="P1544" s="44" t="s">
        <v>7917</v>
      </c>
      <c r="Q1544" s="44" t="s">
        <v>1929</v>
      </c>
      <c r="R1544" s="45">
        <v>0.06</v>
      </c>
      <c r="S1544" s="44"/>
      <c r="T1544" s="44"/>
      <c r="U1544" s="44"/>
      <c r="V1544" s="44"/>
      <c r="W1544" s="44"/>
      <c r="X1544" s="89"/>
      <c r="Y1544" s="89"/>
      <c r="Z1544" s="89"/>
      <c r="AA1544" s="89"/>
      <c r="AB1544" s="89"/>
      <c r="AC1544" s="244"/>
      <c r="AD1544" s="94"/>
      <c r="AE1544" s="89"/>
      <c r="AF1544" s="89"/>
      <c r="AG1544" s="244"/>
      <c r="AH1544" s="94"/>
      <c r="AI1544" s="89"/>
      <c r="AJ1544" s="89"/>
      <c r="AK1544" s="89"/>
      <c r="AL1544" s="89"/>
      <c r="AM1544" s="89"/>
      <c r="AN1544" s="89"/>
      <c r="AO1544" s="89"/>
      <c r="AP1544" s="244"/>
      <c r="AQ1544" s="89"/>
      <c r="AR1544" s="89"/>
      <c r="AS1544" s="89"/>
    </row>
    <row r="1545" spans="1:45" s="294" customFormat="1" ht="21.6">
      <c r="A1545" s="181"/>
      <c r="B1545" s="243" t="s">
        <v>7913</v>
      </c>
      <c r="C1545" s="182" t="s">
        <v>7924</v>
      </c>
      <c r="D1545" s="44" t="s">
        <v>7866</v>
      </c>
      <c r="E1545" s="44" t="s">
        <v>7867</v>
      </c>
      <c r="F1545" s="44" t="s">
        <v>7920</v>
      </c>
      <c r="G1545" s="44" t="s">
        <v>7921</v>
      </c>
      <c r="H1545" s="181">
        <v>613500</v>
      </c>
      <c r="I1545" s="181">
        <v>576436.73</v>
      </c>
      <c r="J1545" s="43"/>
      <c r="K1545" s="43"/>
      <c r="L1545" s="44"/>
      <c r="M1545" s="44" t="s">
        <v>7872</v>
      </c>
      <c r="N1545" s="44" t="s">
        <v>2165</v>
      </c>
      <c r="O1545" s="44" t="s">
        <v>7922</v>
      </c>
      <c r="P1545" s="44" t="s">
        <v>7917</v>
      </c>
      <c r="Q1545" s="44" t="s">
        <v>1929</v>
      </c>
      <c r="R1545" s="45" t="s">
        <v>7923</v>
      </c>
      <c r="S1545" s="44"/>
      <c r="T1545" s="44"/>
      <c r="U1545" s="44"/>
      <c r="V1545" s="44"/>
      <c r="W1545" s="44"/>
      <c r="X1545" s="89"/>
      <c r="Y1545" s="89"/>
      <c r="Z1545" s="89"/>
      <c r="AA1545" s="89"/>
      <c r="AB1545" s="89"/>
      <c r="AC1545" s="244"/>
      <c r="AD1545" s="94"/>
      <c r="AE1545" s="89"/>
      <c r="AF1545" s="89"/>
      <c r="AG1545" s="244"/>
      <c r="AH1545" s="94"/>
      <c r="AI1545" s="89"/>
      <c r="AJ1545" s="89"/>
      <c r="AK1545" s="89"/>
      <c r="AL1545" s="89"/>
      <c r="AM1545" s="89"/>
      <c r="AN1545" s="89"/>
      <c r="AO1545" s="89"/>
      <c r="AP1545" s="244"/>
      <c r="AQ1545" s="89"/>
      <c r="AR1545" s="89"/>
      <c r="AS1545" s="89"/>
    </row>
    <row r="1546" spans="1:45" s="294" customFormat="1" ht="21.6">
      <c r="A1546" s="181"/>
      <c r="B1546" s="243" t="s">
        <v>7885</v>
      </c>
      <c r="C1546" s="182" t="s">
        <v>7439</v>
      </c>
      <c r="D1546" s="44" t="s">
        <v>7891</v>
      </c>
      <c r="E1546" s="44" t="s">
        <v>7892</v>
      </c>
      <c r="F1546" s="44" t="s">
        <v>7893</v>
      </c>
      <c r="G1546" s="44" t="s">
        <v>7869</v>
      </c>
      <c r="H1546" s="181">
        <v>42060.800000000003</v>
      </c>
      <c r="I1546" s="181">
        <v>39680</v>
      </c>
      <c r="J1546" s="43"/>
      <c r="K1546" s="43"/>
      <c r="L1546" s="44"/>
      <c r="M1546" s="44" t="s">
        <v>7894</v>
      </c>
      <c r="N1546" s="44" t="s">
        <v>5709</v>
      </c>
      <c r="O1546" s="44" t="s">
        <v>7895</v>
      </c>
      <c r="P1546" s="44" t="s">
        <v>7889</v>
      </c>
      <c r="Q1546" s="44" t="s">
        <v>1929</v>
      </c>
      <c r="R1546" s="45">
        <v>0.06</v>
      </c>
      <c r="S1546" s="44"/>
      <c r="T1546" s="44"/>
      <c r="U1546" s="44"/>
      <c r="V1546" s="44"/>
      <c r="W1546" s="44"/>
      <c r="X1546" s="89"/>
      <c r="Y1546" s="89"/>
      <c r="Z1546" s="89"/>
      <c r="AA1546" s="89"/>
      <c r="AB1546" s="89"/>
      <c r="AC1546" s="244"/>
      <c r="AD1546" s="94"/>
      <c r="AE1546" s="89"/>
      <c r="AF1546" s="89"/>
      <c r="AG1546" s="244"/>
      <c r="AH1546" s="94"/>
      <c r="AI1546" s="89"/>
      <c r="AJ1546" s="89"/>
      <c r="AK1546" s="89"/>
      <c r="AL1546" s="89"/>
      <c r="AM1546" s="89"/>
      <c r="AN1546" s="89"/>
      <c r="AO1546" s="89"/>
      <c r="AP1546" s="244"/>
      <c r="AQ1546" s="89"/>
      <c r="AR1546" s="89"/>
      <c r="AS1546" s="89"/>
    </row>
    <row r="1547" spans="1:45" s="294" customFormat="1" ht="21.6">
      <c r="A1547" s="181"/>
      <c r="B1547" s="243" t="s">
        <v>7896</v>
      </c>
      <c r="C1547" s="182" t="s">
        <v>7439</v>
      </c>
      <c r="D1547" s="44" t="s">
        <v>7897</v>
      </c>
      <c r="E1547" s="44" t="s">
        <v>7898</v>
      </c>
      <c r="F1547" s="44" t="s">
        <v>7899</v>
      </c>
      <c r="G1547" s="44" t="s">
        <v>7900</v>
      </c>
      <c r="H1547" s="181">
        <v>14669.98</v>
      </c>
      <c r="I1547" s="181">
        <v>13839.6</v>
      </c>
      <c r="J1547" s="43"/>
      <c r="K1547" s="43"/>
      <c r="L1547" s="44"/>
      <c r="M1547" s="44" t="s">
        <v>7901</v>
      </c>
      <c r="N1547" s="44" t="s">
        <v>7902</v>
      </c>
      <c r="O1547" s="44" t="s">
        <v>7903</v>
      </c>
      <c r="P1547" s="44" t="s">
        <v>7904</v>
      </c>
      <c r="Q1547" s="44" t="s">
        <v>1929</v>
      </c>
      <c r="R1547" s="45">
        <v>0.06</v>
      </c>
      <c r="S1547" s="44"/>
      <c r="T1547" s="44"/>
      <c r="U1547" s="44"/>
      <c r="V1547" s="44"/>
      <c r="W1547" s="44"/>
      <c r="X1547" s="89"/>
      <c r="Y1547" s="89"/>
      <c r="Z1547" s="89"/>
      <c r="AA1547" s="89"/>
      <c r="AB1547" s="89"/>
      <c r="AC1547" s="244"/>
      <c r="AD1547" s="94"/>
      <c r="AE1547" s="89"/>
      <c r="AF1547" s="89"/>
      <c r="AG1547" s="244"/>
      <c r="AH1547" s="94"/>
      <c r="AI1547" s="89"/>
      <c r="AJ1547" s="89"/>
      <c r="AK1547" s="89"/>
      <c r="AL1547" s="89"/>
      <c r="AM1547" s="89"/>
      <c r="AN1547" s="89"/>
      <c r="AO1547" s="89"/>
      <c r="AP1547" s="244"/>
      <c r="AQ1547" s="89"/>
      <c r="AR1547" s="89"/>
      <c r="AS1547" s="89"/>
    </row>
    <row r="1548" spans="1:45" s="294" customFormat="1" ht="21.6">
      <c r="A1548" s="181"/>
      <c r="B1548" s="243" t="s">
        <v>7919</v>
      </c>
      <c r="C1548" s="182" t="s">
        <v>7927</v>
      </c>
      <c r="D1548" s="44" t="s">
        <v>7926</v>
      </c>
      <c r="E1548" s="44" t="s">
        <v>7928</v>
      </c>
      <c r="F1548" s="44" t="s">
        <v>7929</v>
      </c>
      <c r="G1548" s="44" t="s">
        <v>7930</v>
      </c>
      <c r="H1548" s="181">
        <v>442444</v>
      </c>
      <c r="I1548" s="181">
        <v>417400</v>
      </c>
      <c r="J1548" s="43"/>
      <c r="K1548" s="43"/>
      <c r="L1548" s="44"/>
      <c r="M1548" s="44" t="s">
        <v>7933</v>
      </c>
      <c r="N1548" s="44" t="s">
        <v>7932</v>
      </c>
      <c r="O1548" s="44" t="s">
        <v>7931</v>
      </c>
      <c r="P1548" s="44" t="s">
        <v>7917</v>
      </c>
      <c r="Q1548" s="44" t="s">
        <v>1929</v>
      </c>
      <c r="R1548" s="45">
        <v>0.06</v>
      </c>
      <c r="S1548" s="44"/>
      <c r="T1548" s="44"/>
      <c r="U1548" s="44"/>
      <c r="V1548" s="44"/>
      <c r="W1548" s="44"/>
      <c r="X1548" s="89"/>
      <c r="Y1548" s="89"/>
      <c r="Z1548" s="89"/>
      <c r="AA1548" s="89"/>
      <c r="AB1548" s="89"/>
      <c r="AC1548" s="244"/>
      <c r="AD1548" s="94"/>
      <c r="AE1548" s="89"/>
      <c r="AF1548" s="89"/>
      <c r="AG1548" s="244"/>
      <c r="AH1548" s="94"/>
      <c r="AI1548" s="89"/>
      <c r="AJ1548" s="89"/>
      <c r="AK1548" s="89"/>
      <c r="AL1548" s="89"/>
      <c r="AM1548" s="89"/>
      <c r="AN1548" s="89"/>
      <c r="AO1548" s="89"/>
      <c r="AP1548" s="244"/>
      <c r="AQ1548" s="89"/>
      <c r="AR1548" s="89"/>
      <c r="AS1548" s="89"/>
    </row>
    <row r="1549" spans="1:45" s="294" customFormat="1" ht="21.6">
      <c r="A1549" s="181"/>
      <c r="B1549" s="243" t="s">
        <v>7943</v>
      </c>
      <c r="C1549" s="182" t="s">
        <v>7927</v>
      </c>
      <c r="D1549" s="44" t="s">
        <v>7944</v>
      </c>
      <c r="E1549" s="44" t="s">
        <v>7945</v>
      </c>
      <c r="F1549" s="44" t="s">
        <v>7950</v>
      </c>
      <c r="G1549" s="44" t="s">
        <v>7946</v>
      </c>
      <c r="H1549" s="181">
        <v>635699</v>
      </c>
      <c r="I1549" s="181">
        <v>599716.04</v>
      </c>
      <c r="J1549" s="43"/>
      <c r="K1549" s="43"/>
      <c r="L1549" s="44"/>
      <c r="M1549" s="44" t="s">
        <v>7947</v>
      </c>
      <c r="N1549" s="44" t="s">
        <v>7948</v>
      </c>
      <c r="O1549" s="44" t="s">
        <v>7949</v>
      </c>
      <c r="P1549" s="44" t="s">
        <v>7951</v>
      </c>
      <c r="Q1549" s="44" t="s">
        <v>7952</v>
      </c>
      <c r="R1549" s="45">
        <v>0.06</v>
      </c>
      <c r="S1549" s="44"/>
      <c r="T1549" s="44"/>
      <c r="U1549" s="44"/>
      <c r="V1549" s="44"/>
      <c r="W1549" s="44"/>
      <c r="X1549" s="89"/>
      <c r="Y1549" s="89"/>
      <c r="Z1549" s="89"/>
      <c r="AA1549" s="89"/>
      <c r="AB1549" s="89"/>
      <c r="AC1549" s="244"/>
      <c r="AD1549" s="94"/>
      <c r="AE1549" s="89"/>
      <c r="AF1549" s="89"/>
      <c r="AG1549" s="244"/>
      <c r="AH1549" s="94"/>
      <c r="AI1549" s="89"/>
      <c r="AJ1549" s="89"/>
      <c r="AK1549" s="89"/>
      <c r="AL1549" s="89"/>
      <c r="AM1549" s="89"/>
      <c r="AN1549" s="89"/>
      <c r="AO1549" s="89"/>
      <c r="AP1549" s="244"/>
      <c r="AQ1549" s="89"/>
      <c r="AR1549" s="89"/>
      <c r="AS1549" s="89"/>
    </row>
    <row r="1550" spans="1:45" s="294" customFormat="1" ht="21.6">
      <c r="A1550" s="181"/>
      <c r="B1550" s="243" t="s">
        <v>7995</v>
      </c>
      <c r="C1550" s="182" t="s">
        <v>7439</v>
      </c>
      <c r="D1550" s="44" t="s">
        <v>7989</v>
      </c>
      <c r="E1550" s="44" t="s">
        <v>7990</v>
      </c>
      <c r="F1550" s="44" t="s">
        <v>9887</v>
      </c>
      <c r="G1550" s="44" t="s">
        <v>7991</v>
      </c>
      <c r="H1550" s="181">
        <v>189495.16</v>
      </c>
      <c r="I1550" s="181">
        <v>168992</v>
      </c>
      <c r="J1550" s="43"/>
      <c r="K1550" s="43"/>
      <c r="L1550" s="44"/>
      <c r="M1550" s="44" t="s">
        <v>2669</v>
      </c>
      <c r="N1550" s="44" t="s">
        <v>7992</v>
      </c>
      <c r="O1550" s="44" t="s">
        <v>7993</v>
      </c>
      <c r="P1550" s="44" t="s">
        <v>7988</v>
      </c>
      <c r="Q1550" s="44" t="s">
        <v>2913</v>
      </c>
      <c r="R1550" s="45" t="s">
        <v>7994</v>
      </c>
      <c r="S1550" s="44"/>
      <c r="T1550" s="44"/>
      <c r="U1550" s="44"/>
      <c r="V1550" s="44"/>
      <c r="W1550" s="44"/>
      <c r="X1550" s="89"/>
      <c r="Y1550" s="89"/>
      <c r="Z1550" s="89"/>
      <c r="AA1550" s="89"/>
      <c r="AB1550" s="89"/>
      <c r="AC1550" s="244"/>
      <c r="AD1550" s="94"/>
      <c r="AE1550" s="89"/>
      <c r="AF1550" s="89"/>
      <c r="AG1550" s="244"/>
      <c r="AH1550" s="94"/>
      <c r="AI1550" s="89"/>
      <c r="AJ1550" s="89"/>
      <c r="AK1550" s="89"/>
      <c r="AL1550" s="89"/>
      <c r="AM1550" s="89"/>
      <c r="AN1550" s="89"/>
      <c r="AO1550" s="89"/>
      <c r="AP1550" s="244"/>
      <c r="AQ1550" s="89"/>
      <c r="AR1550" s="89"/>
      <c r="AS1550" s="89"/>
    </row>
    <row r="1551" spans="1:45" s="293" customFormat="1" ht="21.6">
      <c r="A1551" s="203"/>
      <c r="B1551" s="235" t="s">
        <v>9221</v>
      </c>
      <c r="C1551" s="254" t="s">
        <v>7439</v>
      </c>
      <c r="D1551" s="205" t="s">
        <v>7989</v>
      </c>
      <c r="E1551" s="205" t="s">
        <v>7990</v>
      </c>
      <c r="F1551" s="205" t="s">
        <v>9888</v>
      </c>
      <c r="G1551" s="205" t="s">
        <v>7991</v>
      </c>
      <c r="H1551" s="203"/>
      <c r="I1551" s="203"/>
      <c r="J1551" s="209"/>
      <c r="K1551" s="209"/>
      <c r="L1551" s="205"/>
      <c r="M1551" s="205" t="s">
        <v>2669</v>
      </c>
      <c r="N1551" s="205" t="s">
        <v>2155</v>
      </c>
      <c r="O1551" s="205" t="s">
        <v>9222</v>
      </c>
      <c r="P1551" s="205" t="s">
        <v>9213</v>
      </c>
      <c r="Q1551" s="44" t="s">
        <v>2913</v>
      </c>
      <c r="R1551" s="45" t="s">
        <v>7506</v>
      </c>
      <c r="S1551" s="205"/>
      <c r="T1551" s="205"/>
      <c r="U1551" s="205"/>
      <c r="V1551" s="205"/>
      <c r="W1551" s="205"/>
      <c r="X1551" s="208"/>
      <c r="Y1551" s="208"/>
      <c r="Z1551" s="208"/>
      <c r="AA1551" s="208"/>
      <c r="AB1551" s="208"/>
      <c r="AC1551" s="237"/>
      <c r="AD1551" s="204"/>
      <c r="AE1551" s="208"/>
      <c r="AF1551" s="208"/>
      <c r="AG1551" s="237"/>
      <c r="AH1551" s="204"/>
      <c r="AI1551" s="208"/>
      <c r="AJ1551" s="208"/>
      <c r="AK1551" s="208"/>
      <c r="AL1551" s="208"/>
      <c r="AM1551" s="208"/>
      <c r="AN1551" s="208"/>
      <c r="AO1551" s="208"/>
      <c r="AP1551" s="237"/>
      <c r="AQ1551" s="208"/>
      <c r="AR1551" s="208"/>
      <c r="AS1551" s="208"/>
    </row>
    <row r="1552" spans="1:45" s="293" customFormat="1">
      <c r="A1552" s="203"/>
      <c r="B1552" s="235" t="s">
        <v>9892</v>
      </c>
      <c r="C1552" s="254" t="s">
        <v>7439</v>
      </c>
      <c r="D1552" s="205" t="s">
        <v>7989</v>
      </c>
      <c r="E1552" s="205" t="s">
        <v>7990</v>
      </c>
      <c r="F1552" s="205" t="s">
        <v>9889</v>
      </c>
      <c r="G1552" s="205"/>
      <c r="H1552" s="203"/>
      <c r="I1552" s="203"/>
      <c r="J1552" s="209"/>
      <c r="K1552" s="209"/>
      <c r="L1552" s="205"/>
      <c r="M1552" s="205"/>
      <c r="N1552" s="205"/>
      <c r="O1552" s="205" t="s">
        <v>9890</v>
      </c>
      <c r="P1552" s="205" t="s">
        <v>9885</v>
      </c>
      <c r="Q1552" s="44" t="s">
        <v>2913</v>
      </c>
      <c r="R1552" s="45">
        <v>0.13</v>
      </c>
      <c r="S1552" s="205"/>
      <c r="T1552" s="205"/>
      <c r="U1552" s="205"/>
      <c r="V1552" s="205"/>
      <c r="W1552" s="205"/>
      <c r="X1552" s="208"/>
      <c r="Y1552" s="208"/>
      <c r="Z1552" s="208"/>
      <c r="AA1552" s="208"/>
      <c r="AB1552" s="208"/>
      <c r="AC1552" s="237"/>
      <c r="AD1552" s="204"/>
      <c r="AE1552" s="208"/>
      <c r="AF1552" s="208"/>
      <c r="AG1552" s="237"/>
      <c r="AH1552" s="204"/>
      <c r="AI1552" s="208"/>
      <c r="AJ1552" s="208"/>
      <c r="AK1552" s="208"/>
      <c r="AL1552" s="208"/>
      <c r="AM1552" s="208"/>
      <c r="AN1552" s="208"/>
      <c r="AO1552" s="208"/>
      <c r="AP1552" s="237"/>
      <c r="AQ1552" s="208"/>
      <c r="AR1552" s="208"/>
      <c r="AS1552" s="208"/>
    </row>
    <row r="1553" spans="1:45" s="293" customFormat="1" ht="21.6">
      <c r="A1553" s="203"/>
      <c r="B1553" s="235" t="s">
        <v>9275</v>
      </c>
      <c r="C1553" s="254" t="s">
        <v>7439</v>
      </c>
      <c r="D1553" s="205" t="s">
        <v>7989</v>
      </c>
      <c r="E1553" s="205" t="s">
        <v>7990</v>
      </c>
      <c r="F1553" s="205" t="s">
        <v>9886</v>
      </c>
      <c r="G1553" s="205" t="s">
        <v>7991</v>
      </c>
      <c r="H1553" s="203">
        <v>29925.599999999999</v>
      </c>
      <c r="I1553" s="203">
        <v>27780</v>
      </c>
      <c r="J1553" s="209"/>
      <c r="K1553" s="209"/>
      <c r="L1553" s="205"/>
      <c r="M1553" s="205" t="s">
        <v>2669</v>
      </c>
      <c r="N1553" s="205" t="s">
        <v>2155</v>
      </c>
      <c r="O1553" s="205" t="s">
        <v>9222</v>
      </c>
      <c r="P1553" s="205" t="s">
        <v>9213</v>
      </c>
      <c r="Q1553" s="44" t="s">
        <v>2913</v>
      </c>
      <c r="R1553" s="45" t="s">
        <v>9891</v>
      </c>
      <c r="S1553" s="205"/>
      <c r="T1553" s="205"/>
      <c r="U1553" s="205"/>
      <c r="V1553" s="205"/>
      <c r="W1553" s="205"/>
      <c r="X1553" s="208"/>
      <c r="Y1553" s="208"/>
      <c r="Z1553" s="208"/>
      <c r="AA1553" s="208"/>
      <c r="AB1553" s="208"/>
      <c r="AC1553" s="237"/>
      <c r="AD1553" s="204"/>
      <c r="AE1553" s="208"/>
      <c r="AF1553" s="208"/>
      <c r="AG1553" s="237"/>
      <c r="AH1553" s="204"/>
      <c r="AI1553" s="208"/>
      <c r="AJ1553" s="208"/>
      <c r="AK1553" s="208"/>
      <c r="AL1553" s="208"/>
      <c r="AM1553" s="208"/>
      <c r="AN1553" s="208"/>
      <c r="AO1553" s="208"/>
      <c r="AP1553" s="237"/>
      <c r="AQ1553" s="208"/>
      <c r="AR1553" s="208"/>
      <c r="AS1553" s="208"/>
    </row>
    <row r="1554" spans="1:45" s="294" customFormat="1" ht="21.6">
      <c r="A1554" s="203" t="s">
        <v>7806</v>
      </c>
      <c r="B1554" s="243" t="s">
        <v>7996</v>
      </c>
      <c r="C1554" s="184" t="s">
        <v>7997</v>
      </c>
      <c r="D1554" s="44" t="s">
        <v>7998</v>
      </c>
      <c r="E1554" s="44" t="s">
        <v>7999</v>
      </c>
      <c r="F1554" s="44" t="s">
        <v>8001</v>
      </c>
      <c r="G1554" s="44" t="s">
        <v>8002</v>
      </c>
      <c r="H1554" s="181">
        <v>1456472.86</v>
      </c>
      <c r="I1554" s="181">
        <v>1374031</v>
      </c>
      <c r="J1554" s="43"/>
      <c r="K1554" s="43"/>
      <c r="L1554" s="44"/>
      <c r="M1554" s="44" t="s">
        <v>8000</v>
      </c>
      <c r="N1554" s="44" t="s">
        <v>8003</v>
      </c>
      <c r="O1554" s="44" t="s">
        <v>8004</v>
      </c>
      <c r="P1554" s="44" t="s">
        <v>8005</v>
      </c>
      <c r="Q1554" s="44" t="s">
        <v>1929</v>
      </c>
      <c r="R1554" s="45">
        <v>0.06</v>
      </c>
      <c r="S1554" s="44"/>
      <c r="T1554" s="44"/>
      <c r="U1554" s="44"/>
      <c r="V1554" s="44"/>
      <c r="W1554" s="44"/>
      <c r="X1554" s="89"/>
      <c r="Y1554" s="89"/>
      <c r="Z1554" s="89"/>
      <c r="AA1554" s="89"/>
      <c r="AB1554" s="89"/>
      <c r="AC1554" s="244"/>
      <c r="AD1554" s="94"/>
      <c r="AE1554" s="89"/>
      <c r="AF1554" s="89"/>
      <c r="AG1554" s="244"/>
      <c r="AH1554" s="94"/>
      <c r="AI1554" s="89"/>
      <c r="AJ1554" s="89"/>
      <c r="AK1554" s="89"/>
      <c r="AL1554" s="89"/>
      <c r="AM1554" s="89"/>
      <c r="AN1554" s="89"/>
      <c r="AO1554" s="89"/>
      <c r="AP1554" s="244"/>
      <c r="AQ1554" s="89"/>
      <c r="AR1554" s="89"/>
      <c r="AS1554" s="89"/>
    </row>
    <row r="1555" spans="1:45" s="294" customFormat="1" ht="21.6">
      <c r="A1555" s="181"/>
      <c r="B1555" s="243" t="s">
        <v>8344</v>
      </c>
      <c r="C1555" s="182" t="s">
        <v>7439</v>
      </c>
      <c r="D1555" s="44" t="s">
        <v>8345</v>
      </c>
      <c r="E1555" s="44" t="s">
        <v>7178</v>
      </c>
      <c r="F1555" s="44" t="s">
        <v>8346</v>
      </c>
      <c r="G1555" s="44" t="s">
        <v>8347</v>
      </c>
      <c r="H1555" s="181">
        <v>173000</v>
      </c>
      <c r="I1555" s="181">
        <v>163207.54999999999</v>
      </c>
      <c r="J1555" s="43"/>
      <c r="K1555" s="43"/>
      <c r="L1555" s="44"/>
      <c r="M1555" s="44" t="s">
        <v>8348</v>
      </c>
      <c r="N1555" s="44" t="s">
        <v>8349</v>
      </c>
      <c r="O1555" s="44" t="s">
        <v>8350</v>
      </c>
      <c r="P1555" s="44" t="s">
        <v>8351</v>
      </c>
      <c r="Q1555" s="44" t="s">
        <v>1929</v>
      </c>
      <c r="R1555" s="45">
        <v>0.06</v>
      </c>
      <c r="S1555" s="44"/>
      <c r="T1555" s="44"/>
      <c r="U1555" s="44"/>
      <c r="V1555" s="44"/>
      <c r="W1555" s="44"/>
      <c r="X1555" s="89"/>
      <c r="Y1555" s="89"/>
      <c r="Z1555" s="89"/>
      <c r="AA1555" s="89"/>
      <c r="AB1555" s="89"/>
      <c r="AC1555" s="244"/>
      <c r="AD1555" s="94"/>
      <c r="AE1555" s="89"/>
      <c r="AF1555" s="89"/>
      <c r="AG1555" s="244"/>
      <c r="AH1555" s="94"/>
      <c r="AI1555" s="89"/>
      <c r="AJ1555" s="89"/>
      <c r="AK1555" s="89"/>
      <c r="AL1555" s="89"/>
      <c r="AM1555" s="89"/>
      <c r="AN1555" s="89"/>
      <c r="AO1555" s="89"/>
      <c r="AP1555" s="244"/>
      <c r="AQ1555" s="89"/>
      <c r="AR1555" s="89"/>
      <c r="AS1555" s="89"/>
    </row>
    <row r="1556" spans="1:45" s="294" customFormat="1" ht="21.6">
      <c r="A1556" s="181"/>
      <c r="B1556" s="243" t="s">
        <v>8353</v>
      </c>
      <c r="C1556" s="182" t="s">
        <v>7439</v>
      </c>
      <c r="D1556" s="44" t="s">
        <v>8354</v>
      </c>
      <c r="E1556" s="44" t="s">
        <v>8355</v>
      </c>
      <c r="F1556" s="44" t="s">
        <v>8356</v>
      </c>
      <c r="G1556" s="44" t="s">
        <v>8357</v>
      </c>
      <c r="H1556" s="181">
        <v>1297210.82</v>
      </c>
      <c r="I1556" s="181">
        <v>1173587.9099999999</v>
      </c>
      <c r="J1556" s="43"/>
      <c r="K1556" s="43"/>
      <c r="L1556" s="44"/>
      <c r="M1556" s="44" t="s">
        <v>8360</v>
      </c>
      <c r="N1556" s="44" t="s">
        <v>8358</v>
      </c>
      <c r="O1556" s="44" t="s">
        <v>8359</v>
      </c>
      <c r="P1556" s="44" t="s">
        <v>8352</v>
      </c>
      <c r="Q1556" s="44" t="s">
        <v>1929</v>
      </c>
      <c r="R1556" s="45">
        <v>0.09</v>
      </c>
      <c r="S1556" s="44"/>
      <c r="T1556" s="44"/>
      <c r="U1556" s="44"/>
      <c r="V1556" s="44"/>
      <c r="W1556" s="44"/>
      <c r="X1556" s="89"/>
      <c r="Y1556" s="89"/>
      <c r="Z1556" s="89"/>
      <c r="AA1556" s="89"/>
      <c r="AB1556" s="89"/>
      <c r="AC1556" s="244"/>
      <c r="AD1556" s="94"/>
      <c r="AE1556" s="89"/>
      <c r="AF1556" s="89"/>
      <c r="AG1556" s="244"/>
      <c r="AH1556" s="94"/>
      <c r="AI1556" s="89"/>
      <c r="AJ1556" s="89"/>
      <c r="AK1556" s="89"/>
      <c r="AL1556" s="89"/>
      <c r="AM1556" s="89"/>
      <c r="AN1556" s="89"/>
      <c r="AO1556" s="89"/>
      <c r="AP1556" s="244"/>
      <c r="AQ1556" s="89"/>
      <c r="AR1556" s="89"/>
      <c r="AS1556" s="89"/>
    </row>
    <row r="1557" spans="1:45" s="294" customFormat="1" ht="21.6">
      <c r="A1557" s="181"/>
      <c r="B1557" s="243" t="s">
        <v>8361</v>
      </c>
      <c r="C1557" s="182" t="s">
        <v>7439</v>
      </c>
      <c r="D1557" s="44" t="s">
        <v>8362</v>
      </c>
      <c r="E1557" s="44" t="s">
        <v>8363</v>
      </c>
      <c r="F1557" s="44" t="s">
        <v>8364</v>
      </c>
      <c r="G1557" s="44" t="s">
        <v>8365</v>
      </c>
      <c r="H1557" s="181">
        <v>95135</v>
      </c>
      <c r="I1557" s="181">
        <v>89750</v>
      </c>
      <c r="J1557" s="43"/>
      <c r="K1557" s="43"/>
      <c r="L1557" s="44"/>
      <c r="M1557" s="44" t="s">
        <v>8367</v>
      </c>
      <c r="N1557" s="44" t="s">
        <v>8366</v>
      </c>
      <c r="O1557" s="44" t="s">
        <v>8359</v>
      </c>
      <c r="P1557" s="44" t="s">
        <v>8352</v>
      </c>
      <c r="Q1557" s="44" t="s">
        <v>1929</v>
      </c>
      <c r="R1557" s="45">
        <v>0.06</v>
      </c>
      <c r="S1557" s="44"/>
      <c r="T1557" s="44"/>
      <c r="U1557" s="44"/>
      <c r="V1557" s="44"/>
      <c r="W1557" s="44"/>
      <c r="X1557" s="89"/>
      <c r="Y1557" s="89"/>
      <c r="Z1557" s="89"/>
      <c r="AA1557" s="89"/>
      <c r="AB1557" s="89"/>
      <c r="AC1557" s="244"/>
      <c r="AD1557" s="94"/>
      <c r="AE1557" s="89"/>
      <c r="AF1557" s="89"/>
      <c r="AG1557" s="244"/>
      <c r="AH1557" s="94"/>
      <c r="AI1557" s="89"/>
      <c r="AJ1557" s="89"/>
      <c r="AK1557" s="89"/>
      <c r="AL1557" s="89"/>
      <c r="AM1557" s="89"/>
      <c r="AN1557" s="89"/>
      <c r="AO1557" s="89"/>
      <c r="AP1557" s="244"/>
      <c r="AQ1557" s="89"/>
      <c r="AR1557" s="89"/>
      <c r="AS1557" s="89"/>
    </row>
    <row r="1558" spans="1:45" s="294" customFormat="1" ht="21.6">
      <c r="A1558" s="181"/>
      <c r="B1558" s="243" t="s">
        <v>8369</v>
      </c>
      <c r="C1558" s="182" t="s">
        <v>7439</v>
      </c>
      <c r="D1558" s="44" t="s">
        <v>8370</v>
      </c>
      <c r="E1558" s="44" t="s">
        <v>8371</v>
      </c>
      <c r="F1558" s="44" t="s">
        <v>8373</v>
      </c>
      <c r="G1558" s="44" t="s">
        <v>8374</v>
      </c>
      <c r="H1558" s="181">
        <v>10420.86</v>
      </c>
      <c r="I1558" s="181">
        <v>9831</v>
      </c>
      <c r="J1558" s="43"/>
      <c r="K1558" s="43"/>
      <c r="L1558" s="44"/>
      <c r="M1558" s="44" t="s">
        <v>8372</v>
      </c>
      <c r="N1558" s="44" t="s">
        <v>8375</v>
      </c>
      <c r="O1558" s="44" t="s">
        <v>8376</v>
      </c>
      <c r="P1558" s="44" t="s">
        <v>8352</v>
      </c>
      <c r="Q1558" s="44" t="s">
        <v>1929</v>
      </c>
      <c r="R1558" s="45">
        <v>0.06</v>
      </c>
      <c r="S1558" s="44"/>
      <c r="T1558" s="44"/>
      <c r="U1558" s="44"/>
      <c r="V1558" s="44"/>
      <c r="W1558" s="44"/>
      <c r="X1558" s="89"/>
      <c r="Y1558" s="89"/>
      <c r="Z1558" s="89"/>
      <c r="AA1558" s="89"/>
      <c r="AB1558" s="89"/>
      <c r="AC1558" s="244"/>
      <c r="AD1558" s="94"/>
      <c r="AE1558" s="89"/>
      <c r="AF1558" s="89"/>
      <c r="AG1558" s="244"/>
      <c r="AH1558" s="94"/>
      <c r="AI1558" s="89"/>
      <c r="AJ1558" s="89"/>
      <c r="AK1558" s="89"/>
      <c r="AL1558" s="89"/>
      <c r="AM1558" s="89"/>
      <c r="AN1558" s="89"/>
      <c r="AO1558" s="89"/>
      <c r="AP1558" s="244"/>
      <c r="AQ1558" s="89"/>
      <c r="AR1558" s="89"/>
      <c r="AS1558" s="89"/>
    </row>
    <row r="1559" spans="1:45" s="294" customFormat="1" ht="21.6">
      <c r="A1559" s="181"/>
      <c r="B1559" s="243" t="s">
        <v>8384</v>
      </c>
      <c r="C1559" s="182" t="s">
        <v>7439</v>
      </c>
      <c r="D1559" s="44" t="s">
        <v>8377</v>
      </c>
      <c r="E1559" s="44" t="s">
        <v>8378</v>
      </c>
      <c r="F1559" s="44" t="s">
        <v>8379</v>
      </c>
      <c r="G1559" s="44" t="s">
        <v>8380</v>
      </c>
      <c r="H1559" s="181">
        <v>38292.86</v>
      </c>
      <c r="I1559" s="181">
        <v>34822</v>
      </c>
      <c r="J1559" s="43"/>
      <c r="K1559" s="43"/>
      <c r="L1559" s="44"/>
      <c r="M1559" s="44" t="s">
        <v>8381</v>
      </c>
      <c r="N1559" s="44" t="s">
        <v>8382</v>
      </c>
      <c r="O1559" s="44" t="s">
        <v>8383</v>
      </c>
      <c r="P1559" s="44" t="s">
        <v>8352</v>
      </c>
      <c r="Q1559" s="44" t="s">
        <v>1929</v>
      </c>
      <c r="R1559" s="45" t="s">
        <v>8388</v>
      </c>
      <c r="S1559" s="44"/>
      <c r="T1559" s="44"/>
      <c r="U1559" s="44"/>
      <c r="V1559" s="44"/>
      <c r="W1559" s="44"/>
      <c r="X1559" s="89"/>
      <c r="Y1559" s="89"/>
      <c r="Z1559" s="89"/>
      <c r="AA1559" s="89"/>
      <c r="AB1559" s="89"/>
      <c r="AC1559" s="244"/>
      <c r="AD1559" s="94"/>
      <c r="AE1559" s="89"/>
      <c r="AF1559" s="89"/>
      <c r="AG1559" s="244"/>
      <c r="AH1559" s="94"/>
      <c r="AI1559" s="89"/>
      <c r="AJ1559" s="89"/>
      <c r="AK1559" s="89"/>
      <c r="AL1559" s="89"/>
      <c r="AM1559" s="89"/>
      <c r="AN1559" s="89"/>
      <c r="AO1559" s="89"/>
      <c r="AP1559" s="244"/>
      <c r="AQ1559" s="89"/>
      <c r="AR1559" s="89"/>
      <c r="AS1559" s="89"/>
    </row>
    <row r="1560" spans="1:45" s="294" customFormat="1" ht="21.6">
      <c r="A1560" s="181"/>
      <c r="B1560" s="243" t="s">
        <v>8387</v>
      </c>
      <c r="C1560" s="182" t="s">
        <v>7439</v>
      </c>
      <c r="D1560" s="44" t="s">
        <v>8377</v>
      </c>
      <c r="E1560" s="44" t="s">
        <v>8378</v>
      </c>
      <c r="F1560" s="44" t="s">
        <v>8385</v>
      </c>
      <c r="G1560" s="44" t="s">
        <v>8386</v>
      </c>
      <c r="H1560" s="181">
        <v>28776</v>
      </c>
      <c r="I1560" s="181">
        <v>26400</v>
      </c>
      <c r="J1560" s="43"/>
      <c r="K1560" s="43"/>
      <c r="L1560" s="44"/>
      <c r="M1560" s="44" t="s">
        <v>8381</v>
      </c>
      <c r="N1560" s="44" t="s">
        <v>8382</v>
      </c>
      <c r="O1560" s="44" t="s">
        <v>8383</v>
      </c>
      <c r="P1560" s="44" t="s">
        <v>8352</v>
      </c>
      <c r="Q1560" s="44" t="s">
        <v>1929</v>
      </c>
      <c r="R1560" s="45">
        <v>0.09</v>
      </c>
      <c r="S1560" s="44"/>
      <c r="T1560" s="44"/>
      <c r="U1560" s="44"/>
      <c r="V1560" s="44"/>
      <c r="W1560" s="44"/>
      <c r="X1560" s="89"/>
      <c r="Y1560" s="89"/>
      <c r="Z1560" s="89"/>
      <c r="AA1560" s="89"/>
      <c r="AB1560" s="89"/>
      <c r="AC1560" s="244"/>
      <c r="AD1560" s="94"/>
      <c r="AE1560" s="89"/>
      <c r="AF1560" s="89"/>
      <c r="AG1560" s="244"/>
      <c r="AH1560" s="94"/>
      <c r="AI1560" s="89"/>
      <c r="AJ1560" s="89"/>
      <c r="AK1560" s="89"/>
      <c r="AL1560" s="89"/>
      <c r="AM1560" s="89"/>
      <c r="AN1560" s="89"/>
      <c r="AO1560" s="89"/>
      <c r="AP1560" s="244"/>
      <c r="AQ1560" s="89"/>
      <c r="AR1560" s="89"/>
      <c r="AS1560" s="89"/>
    </row>
    <row r="1561" spans="1:45" s="294" customFormat="1" ht="21.6">
      <c r="A1561" s="255" t="s">
        <v>7806</v>
      </c>
      <c r="B1561" s="243" t="s">
        <v>8395</v>
      </c>
      <c r="C1561" s="182" t="s">
        <v>7439</v>
      </c>
      <c r="D1561" s="44" t="s">
        <v>8396</v>
      </c>
      <c r="E1561" s="44" t="s">
        <v>8397</v>
      </c>
      <c r="F1561" s="44" t="s">
        <v>8398</v>
      </c>
      <c r="G1561" s="44" t="s">
        <v>8399</v>
      </c>
      <c r="H1561" s="181">
        <v>910000</v>
      </c>
      <c r="I1561" s="181">
        <v>858490.57</v>
      </c>
      <c r="J1561" s="43"/>
      <c r="K1561" s="43" t="s">
        <v>8368</v>
      </c>
      <c r="L1561" s="44"/>
      <c r="M1561" s="44" t="s">
        <v>7933</v>
      </c>
      <c r="N1561" s="44" t="s">
        <v>8400</v>
      </c>
      <c r="O1561" s="44" t="s">
        <v>8401</v>
      </c>
      <c r="P1561" s="44" t="s">
        <v>8402</v>
      </c>
      <c r="Q1561" s="44" t="s">
        <v>1929</v>
      </c>
      <c r="R1561" s="45">
        <v>0.06</v>
      </c>
      <c r="S1561" s="44"/>
      <c r="T1561" s="44"/>
      <c r="U1561" s="44"/>
      <c r="V1561" s="44"/>
      <c r="W1561" s="44"/>
      <c r="X1561" s="89"/>
      <c r="Y1561" s="89"/>
      <c r="Z1561" s="89"/>
      <c r="AA1561" s="89"/>
      <c r="AB1561" s="89"/>
      <c r="AC1561" s="244"/>
      <c r="AD1561" s="94"/>
      <c r="AE1561" s="89"/>
      <c r="AF1561" s="89"/>
      <c r="AG1561" s="244"/>
      <c r="AH1561" s="94"/>
      <c r="AI1561" s="89"/>
      <c r="AJ1561" s="89"/>
      <c r="AK1561" s="89"/>
      <c r="AL1561" s="89"/>
      <c r="AM1561" s="89"/>
      <c r="AN1561" s="89"/>
      <c r="AO1561" s="89"/>
      <c r="AP1561" s="244"/>
      <c r="AQ1561" s="89"/>
      <c r="AR1561" s="89"/>
      <c r="AS1561" s="89"/>
    </row>
    <row r="1562" spans="1:45" s="294" customFormat="1" ht="21.6">
      <c r="A1562" s="181"/>
      <c r="B1562" s="243" t="s">
        <v>8405</v>
      </c>
      <c r="C1562" s="182" t="s">
        <v>7439</v>
      </c>
      <c r="D1562" s="44" t="s">
        <v>8406</v>
      </c>
      <c r="E1562" s="44" t="s">
        <v>8407</v>
      </c>
      <c r="F1562" s="44" t="s">
        <v>8409</v>
      </c>
      <c r="G1562" s="44" t="s">
        <v>8410</v>
      </c>
      <c r="H1562" s="181">
        <v>4134600</v>
      </c>
      <c r="I1562" s="181">
        <v>3900566.04</v>
      </c>
      <c r="J1562" s="43"/>
      <c r="K1562" s="43"/>
      <c r="L1562" s="44"/>
      <c r="M1562" s="44" t="s">
        <v>7933</v>
      </c>
      <c r="N1562" s="44" t="s">
        <v>8408</v>
      </c>
      <c r="O1562" s="44" t="s">
        <v>8402</v>
      </c>
      <c r="P1562" s="44" t="s">
        <v>8402</v>
      </c>
      <c r="Q1562" s="44" t="s">
        <v>8411</v>
      </c>
      <c r="R1562" s="45">
        <v>0.06</v>
      </c>
      <c r="S1562" s="44"/>
      <c r="T1562" s="44"/>
      <c r="U1562" s="44"/>
      <c r="V1562" s="44"/>
      <c r="W1562" s="44"/>
      <c r="X1562" s="89"/>
      <c r="Y1562" s="89"/>
      <c r="Z1562" s="89"/>
      <c r="AA1562" s="89"/>
      <c r="AB1562" s="89"/>
      <c r="AC1562" s="244"/>
      <c r="AD1562" s="94"/>
      <c r="AE1562" s="89"/>
      <c r="AF1562" s="89"/>
      <c r="AG1562" s="244"/>
      <c r="AH1562" s="94"/>
      <c r="AI1562" s="89"/>
      <c r="AJ1562" s="89"/>
      <c r="AK1562" s="89"/>
      <c r="AL1562" s="89"/>
      <c r="AM1562" s="89"/>
      <c r="AN1562" s="89"/>
      <c r="AO1562" s="89"/>
      <c r="AP1562" s="244"/>
      <c r="AQ1562" s="89"/>
      <c r="AR1562" s="89"/>
      <c r="AS1562" s="89"/>
    </row>
    <row r="1563" spans="1:45" s="293" customFormat="1" ht="21.6">
      <c r="A1563" s="255" t="s">
        <v>7806</v>
      </c>
      <c r="B1563" s="235" t="s">
        <v>9203</v>
      </c>
      <c r="C1563" s="254" t="s">
        <v>7439</v>
      </c>
      <c r="D1563" s="205" t="s">
        <v>8406</v>
      </c>
      <c r="E1563" s="205" t="s">
        <v>8407</v>
      </c>
      <c r="F1563" s="205" t="s">
        <v>9204</v>
      </c>
      <c r="G1563" s="205" t="s">
        <v>9205</v>
      </c>
      <c r="H1563" s="203">
        <v>3419400</v>
      </c>
      <c r="I1563" s="203">
        <v>3194291.2</v>
      </c>
      <c r="J1563" s="209"/>
      <c r="K1563" s="209"/>
      <c r="L1563" s="205"/>
      <c r="M1563" s="205" t="s">
        <v>7737</v>
      </c>
      <c r="N1563" s="205" t="s">
        <v>7653</v>
      </c>
      <c r="O1563" s="205" t="s">
        <v>9206</v>
      </c>
      <c r="P1563" s="205" t="s">
        <v>9206</v>
      </c>
      <c r="Q1563" s="44" t="s">
        <v>8048</v>
      </c>
      <c r="R1563" s="206" t="s">
        <v>9207</v>
      </c>
      <c r="S1563" s="205"/>
      <c r="T1563" s="205"/>
      <c r="U1563" s="205"/>
      <c r="V1563" s="205"/>
      <c r="W1563" s="205"/>
      <c r="X1563" s="208"/>
      <c r="Y1563" s="208"/>
      <c r="Z1563" s="208"/>
      <c r="AA1563" s="208"/>
      <c r="AB1563" s="208"/>
      <c r="AC1563" s="237"/>
      <c r="AD1563" s="204"/>
      <c r="AE1563" s="208"/>
      <c r="AF1563" s="208"/>
      <c r="AG1563" s="237"/>
      <c r="AH1563" s="204"/>
      <c r="AI1563" s="208"/>
      <c r="AJ1563" s="208"/>
      <c r="AK1563" s="208"/>
      <c r="AL1563" s="208"/>
      <c r="AM1563" s="208"/>
      <c r="AN1563" s="208"/>
      <c r="AO1563" s="208"/>
      <c r="AP1563" s="237"/>
      <c r="AQ1563" s="208"/>
      <c r="AR1563" s="208"/>
      <c r="AS1563" s="208"/>
    </row>
    <row r="1564" spans="1:45" s="294" customFormat="1" ht="21.6">
      <c r="A1564" s="255" t="s">
        <v>7806</v>
      </c>
      <c r="B1564" s="243" t="s">
        <v>8412</v>
      </c>
      <c r="C1564" s="182" t="s">
        <v>7439</v>
      </c>
      <c r="D1564" s="44" t="s">
        <v>8413</v>
      </c>
      <c r="E1564" s="44" t="s">
        <v>8414</v>
      </c>
      <c r="F1564" s="44" t="s">
        <v>8416</v>
      </c>
      <c r="G1564" s="44" t="s">
        <v>8414</v>
      </c>
      <c r="H1564" s="181">
        <v>411000.35</v>
      </c>
      <c r="I1564" s="181">
        <v>373881.94</v>
      </c>
      <c r="J1564" s="43"/>
      <c r="K1564" s="43"/>
      <c r="L1564" s="44"/>
      <c r="M1564" s="44" t="s">
        <v>8415</v>
      </c>
      <c r="N1564" s="44" t="s">
        <v>8417</v>
      </c>
      <c r="O1564" s="44" t="s">
        <v>8402</v>
      </c>
      <c r="P1564" s="44" t="s">
        <v>8402</v>
      </c>
      <c r="Q1564" s="44" t="s">
        <v>8411</v>
      </c>
      <c r="R1564" s="45" t="s">
        <v>8418</v>
      </c>
      <c r="S1564" s="44"/>
      <c r="T1564" s="44"/>
      <c r="U1564" s="44"/>
      <c r="V1564" s="44"/>
      <c r="W1564" s="44"/>
      <c r="X1564" s="89"/>
      <c r="Y1564" s="89"/>
      <c r="Z1564" s="89"/>
      <c r="AA1564" s="89"/>
      <c r="AB1564" s="89"/>
      <c r="AC1564" s="244"/>
      <c r="AD1564" s="94"/>
      <c r="AE1564" s="89"/>
      <c r="AF1564" s="89"/>
      <c r="AG1564" s="244"/>
      <c r="AH1564" s="94"/>
      <c r="AI1564" s="89"/>
      <c r="AJ1564" s="89"/>
      <c r="AK1564" s="89"/>
      <c r="AL1564" s="89"/>
      <c r="AM1564" s="89"/>
      <c r="AN1564" s="89"/>
      <c r="AO1564" s="89"/>
      <c r="AP1564" s="244"/>
      <c r="AQ1564" s="89"/>
      <c r="AR1564" s="89"/>
      <c r="AS1564" s="89"/>
    </row>
    <row r="1565" spans="1:45" s="294" customFormat="1" ht="21.6">
      <c r="A1565" s="181"/>
      <c r="B1565" s="243" t="s">
        <v>8419</v>
      </c>
      <c r="C1565" s="182" t="s">
        <v>7439</v>
      </c>
      <c r="D1565" s="44" t="s">
        <v>8420</v>
      </c>
      <c r="E1565" s="44" t="s">
        <v>8421</v>
      </c>
      <c r="F1565" s="44" t="s">
        <v>8422</v>
      </c>
      <c r="G1565" s="44" t="s">
        <v>8424</v>
      </c>
      <c r="H1565" s="181">
        <v>796793.49</v>
      </c>
      <c r="I1565" s="181">
        <v>731003.2</v>
      </c>
      <c r="J1565" s="43"/>
      <c r="K1565" s="43"/>
      <c r="L1565" s="44"/>
      <c r="M1565" s="44" t="s">
        <v>7933</v>
      </c>
      <c r="N1565" s="44" t="s">
        <v>8423</v>
      </c>
      <c r="O1565" s="44" t="s">
        <v>8425</v>
      </c>
      <c r="P1565" s="44" t="s">
        <v>8402</v>
      </c>
      <c r="Q1565" s="44" t="s">
        <v>8411</v>
      </c>
      <c r="R1565" s="45">
        <v>0.09</v>
      </c>
      <c r="S1565" s="44"/>
      <c r="T1565" s="44"/>
      <c r="U1565" s="44"/>
      <c r="V1565" s="44"/>
      <c r="W1565" s="44"/>
      <c r="X1565" s="89"/>
      <c r="Y1565" s="89"/>
      <c r="Z1565" s="89"/>
      <c r="AA1565" s="89"/>
      <c r="AB1565" s="89"/>
      <c r="AC1565" s="244"/>
      <c r="AD1565" s="94"/>
      <c r="AE1565" s="89"/>
      <c r="AF1565" s="89"/>
      <c r="AG1565" s="244"/>
      <c r="AH1565" s="94"/>
      <c r="AI1565" s="89"/>
      <c r="AJ1565" s="89"/>
      <c r="AK1565" s="89"/>
      <c r="AL1565" s="89"/>
      <c r="AM1565" s="89"/>
      <c r="AN1565" s="89"/>
      <c r="AO1565" s="89"/>
      <c r="AP1565" s="244"/>
      <c r="AQ1565" s="89"/>
      <c r="AR1565" s="89"/>
      <c r="AS1565" s="89"/>
    </row>
    <row r="1566" spans="1:45" s="294" customFormat="1" ht="21.6">
      <c r="A1566" s="181"/>
      <c r="B1566" s="243" t="s">
        <v>8426</v>
      </c>
      <c r="C1566" s="182" t="s">
        <v>7439</v>
      </c>
      <c r="D1566" s="44" t="s">
        <v>8427</v>
      </c>
      <c r="E1566" s="44" t="s">
        <v>8468</v>
      </c>
      <c r="F1566" s="44" t="s">
        <v>8428</v>
      </c>
      <c r="G1566" s="44" t="s">
        <v>8430</v>
      </c>
      <c r="H1566" s="181">
        <v>470682.8</v>
      </c>
      <c r="I1566" s="181">
        <v>422888.33</v>
      </c>
      <c r="J1566" s="43"/>
      <c r="K1566" s="43"/>
      <c r="L1566" s="44"/>
      <c r="M1566" s="44" t="s">
        <v>8429</v>
      </c>
      <c r="N1566" s="44" t="s">
        <v>7445</v>
      </c>
      <c r="O1566" s="44" t="s">
        <v>8431</v>
      </c>
      <c r="P1566" s="44" t="s">
        <v>8402</v>
      </c>
      <c r="Q1566" s="44" t="s">
        <v>8411</v>
      </c>
      <c r="R1566" s="45" t="s">
        <v>8418</v>
      </c>
      <c r="S1566" s="44"/>
      <c r="T1566" s="44"/>
      <c r="U1566" s="44"/>
      <c r="V1566" s="44"/>
      <c r="W1566" s="44"/>
      <c r="X1566" s="89"/>
      <c r="Y1566" s="89"/>
      <c r="Z1566" s="89"/>
      <c r="AA1566" s="89"/>
      <c r="AB1566" s="89"/>
      <c r="AC1566" s="244"/>
      <c r="AD1566" s="94"/>
      <c r="AE1566" s="89"/>
      <c r="AF1566" s="89"/>
      <c r="AG1566" s="244"/>
      <c r="AH1566" s="94"/>
      <c r="AI1566" s="89"/>
      <c r="AJ1566" s="89"/>
      <c r="AK1566" s="89"/>
      <c r="AL1566" s="89"/>
      <c r="AM1566" s="89"/>
      <c r="AN1566" s="89"/>
      <c r="AO1566" s="89"/>
      <c r="AP1566" s="244"/>
      <c r="AQ1566" s="89"/>
      <c r="AR1566" s="89"/>
      <c r="AS1566" s="89"/>
    </row>
    <row r="1567" spans="1:45" s="294" customFormat="1" ht="21.6">
      <c r="A1567" s="181"/>
      <c r="B1567" s="243" t="s">
        <v>8432</v>
      </c>
      <c r="C1567" s="182" t="s">
        <v>7439</v>
      </c>
      <c r="D1567" s="44" t="s">
        <v>8433</v>
      </c>
      <c r="E1567" s="44" t="s">
        <v>8434</v>
      </c>
      <c r="F1567" s="44" t="s">
        <v>8435</v>
      </c>
      <c r="G1567" s="44" t="s">
        <v>8436</v>
      </c>
      <c r="H1567" s="181">
        <v>17271.64</v>
      </c>
      <c r="I1567" s="181">
        <v>16294</v>
      </c>
      <c r="J1567" s="43"/>
      <c r="K1567" s="43"/>
      <c r="L1567" s="44"/>
      <c r="M1567" s="44" t="s">
        <v>7933</v>
      </c>
      <c r="N1567" s="44" t="s">
        <v>8437</v>
      </c>
      <c r="O1567" s="44" t="s">
        <v>8402</v>
      </c>
      <c r="P1567" s="44" t="s">
        <v>8402</v>
      </c>
      <c r="Q1567" s="44" t="s">
        <v>8411</v>
      </c>
      <c r="R1567" s="45">
        <v>0.06</v>
      </c>
      <c r="S1567" s="44"/>
      <c r="T1567" s="44"/>
      <c r="U1567" s="44"/>
      <c r="V1567" s="44"/>
      <c r="W1567" s="44"/>
      <c r="X1567" s="89"/>
      <c r="Y1567" s="89"/>
      <c r="Z1567" s="89"/>
      <c r="AA1567" s="89"/>
      <c r="AB1567" s="89"/>
      <c r="AC1567" s="244"/>
      <c r="AD1567" s="94"/>
      <c r="AE1567" s="89"/>
      <c r="AF1567" s="89"/>
      <c r="AG1567" s="244"/>
      <c r="AH1567" s="94"/>
      <c r="AI1567" s="89"/>
      <c r="AJ1567" s="89"/>
      <c r="AK1567" s="89"/>
      <c r="AL1567" s="89"/>
      <c r="AM1567" s="89"/>
      <c r="AN1567" s="89"/>
      <c r="AO1567" s="89"/>
      <c r="AP1567" s="244"/>
      <c r="AQ1567" s="89"/>
      <c r="AR1567" s="89"/>
      <c r="AS1567" s="89"/>
    </row>
    <row r="1568" spans="1:45" s="294" customFormat="1" ht="21.6">
      <c r="A1568" s="181"/>
      <c r="B1568" s="243" t="s">
        <v>8438</v>
      </c>
      <c r="C1568" s="182" t="s">
        <v>7439</v>
      </c>
      <c r="D1568" s="44" t="s">
        <v>8440</v>
      </c>
      <c r="E1568" s="44" t="s">
        <v>8443</v>
      </c>
      <c r="F1568" s="44" t="s">
        <v>8442</v>
      </c>
      <c r="G1568" s="44" t="s">
        <v>8444</v>
      </c>
      <c r="H1568" s="181">
        <v>2080060.4</v>
      </c>
      <c r="I1568" s="181">
        <v>1908312.29</v>
      </c>
      <c r="J1568" s="43"/>
      <c r="K1568" s="43"/>
      <c r="L1568" s="44"/>
      <c r="M1568" s="44" t="s">
        <v>8441</v>
      </c>
      <c r="N1568" s="44" t="s">
        <v>8423</v>
      </c>
      <c r="O1568" s="44" t="s">
        <v>8402</v>
      </c>
      <c r="P1568" s="44" t="s">
        <v>8402</v>
      </c>
      <c r="Q1568" s="44" t="s">
        <v>8411</v>
      </c>
      <c r="R1568" s="45">
        <v>0.06</v>
      </c>
      <c r="S1568" s="44"/>
      <c r="T1568" s="44"/>
      <c r="U1568" s="44"/>
      <c r="V1568" s="44"/>
      <c r="W1568" s="44"/>
      <c r="X1568" s="89"/>
      <c r="Y1568" s="89"/>
      <c r="Z1568" s="89"/>
      <c r="AA1568" s="89"/>
      <c r="AB1568" s="89"/>
      <c r="AC1568" s="244"/>
      <c r="AD1568" s="94"/>
      <c r="AE1568" s="89"/>
      <c r="AF1568" s="89"/>
      <c r="AG1568" s="244"/>
      <c r="AH1568" s="94"/>
      <c r="AI1568" s="89"/>
      <c r="AJ1568" s="89"/>
      <c r="AK1568" s="89"/>
      <c r="AL1568" s="89"/>
      <c r="AM1568" s="89"/>
      <c r="AN1568" s="89"/>
      <c r="AO1568" s="89"/>
      <c r="AP1568" s="244"/>
      <c r="AQ1568" s="89"/>
      <c r="AR1568" s="89"/>
      <c r="AS1568" s="89"/>
    </row>
    <row r="1569" spans="1:45" s="294" customFormat="1" ht="21.6">
      <c r="A1569" s="181"/>
      <c r="B1569" s="243" t="s">
        <v>8439</v>
      </c>
      <c r="C1569" s="182" t="s">
        <v>7439</v>
      </c>
      <c r="D1569" s="44" t="s">
        <v>8445</v>
      </c>
      <c r="E1569" s="44" t="s">
        <v>8446</v>
      </c>
      <c r="F1569" s="44" t="s">
        <v>8447</v>
      </c>
      <c r="G1569" s="44" t="s">
        <v>8449</v>
      </c>
      <c r="H1569" s="181">
        <v>532055.34</v>
      </c>
      <c r="I1569" s="181">
        <v>501939</v>
      </c>
      <c r="J1569" s="43"/>
      <c r="K1569" s="43"/>
      <c r="L1569" s="44"/>
      <c r="M1569" s="44" t="s">
        <v>7933</v>
      </c>
      <c r="N1569" s="44" t="s">
        <v>8448</v>
      </c>
      <c r="O1569" s="44" t="s">
        <v>8402</v>
      </c>
      <c r="P1569" s="44" t="s">
        <v>8402</v>
      </c>
      <c r="Q1569" s="44" t="s">
        <v>8411</v>
      </c>
      <c r="R1569" s="45">
        <v>0.06</v>
      </c>
      <c r="S1569" s="44"/>
      <c r="T1569" s="44"/>
      <c r="U1569" s="44"/>
      <c r="V1569" s="44"/>
      <c r="W1569" s="44"/>
      <c r="X1569" s="89"/>
      <c r="Y1569" s="89"/>
      <c r="Z1569" s="89"/>
      <c r="AA1569" s="89"/>
      <c r="AB1569" s="89"/>
      <c r="AC1569" s="244"/>
      <c r="AD1569" s="94"/>
      <c r="AE1569" s="89"/>
      <c r="AF1569" s="89"/>
      <c r="AG1569" s="244"/>
      <c r="AH1569" s="94"/>
      <c r="AI1569" s="89"/>
      <c r="AJ1569" s="89"/>
      <c r="AK1569" s="89"/>
      <c r="AL1569" s="89"/>
      <c r="AM1569" s="89"/>
      <c r="AN1569" s="89"/>
      <c r="AO1569" s="89"/>
      <c r="AP1569" s="244"/>
      <c r="AQ1569" s="89"/>
      <c r="AR1569" s="89"/>
      <c r="AS1569" s="89"/>
    </row>
    <row r="1570" spans="1:45" s="294" customFormat="1" ht="21.6">
      <c r="A1570" s="181"/>
      <c r="B1570" s="243" t="s">
        <v>8450</v>
      </c>
      <c r="C1570" s="182" t="s">
        <v>7439</v>
      </c>
      <c r="D1570" s="44" t="s">
        <v>8451</v>
      </c>
      <c r="E1570" s="44" t="s">
        <v>8452</v>
      </c>
      <c r="F1570" s="44" t="s">
        <v>8453</v>
      </c>
      <c r="G1570" s="44" t="s">
        <v>8454</v>
      </c>
      <c r="H1570" s="181">
        <v>119321.17</v>
      </c>
      <c r="I1570" s="181">
        <v>107379.97</v>
      </c>
      <c r="J1570" s="43"/>
      <c r="K1570" s="43"/>
      <c r="L1570" s="44"/>
      <c r="M1570" s="44" t="s">
        <v>8441</v>
      </c>
      <c r="N1570" s="44" t="s">
        <v>8448</v>
      </c>
      <c r="O1570" s="44" t="s">
        <v>8402</v>
      </c>
      <c r="P1570" s="44" t="s">
        <v>8402</v>
      </c>
      <c r="Q1570" s="44" t="s">
        <v>8411</v>
      </c>
      <c r="R1570" s="45" t="s">
        <v>8418</v>
      </c>
      <c r="S1570" s="44"/>
      <c r="T1570" s="44"/>
      <c r="U1570" s="44"/>
      <c r="V1570" s="44"/>
      <c r="W1570" s="44"/>
      <c r="X1570" s="89"/>
      <c r="Y1570" s="89"/>
      <c r="Z1570" s="89"/>
      <c r="AA1570" s="89"/>
      <c r="AB1570" s="89"/>
      <c r="AC1570" s="244"/>
      <c r="AD1570" s="94"/>
      <c r="AE1570" s="89"/>
      <c r="AF1570" s="89"/>
      <c r="AG1570" s="244"/>
      <c r="AH1570" s="94"/>
      <c r="AI1570" s="89"/>
      <c r="AJ1570" s="89"/>
      <c r="AK1570" s="89"/>
      <c r="AL1570" s="89"/>
      <c r="AM1570" s="89"/>
      <c r="AN1570" s="89"/>
      <c r="AO1570" s="89"/>
      <c r="AP1570" s="244"/>
      <c r="AQ1570" s="89"/>
      <c r="AR1570" s="89"/>
      <c r="AS1570" s="89"/>
    </row>
    <row r="1571" spans="1:45" s="294" customFormat="1" ht="21.6">
      <c r="A1571" s="181"/>
      <c r="B1571" s="243" t="s">
        <v>8455</v>
      </c>
      <c r="C1571" s="182" t="s">
        <v>7439</v>
      </c>
      <c r="D1571" s="44" t="s">
        <v>8457</v>
      </c>
      <c r="E1571" s="44" t="s">
        <v>8458</v>
      </c>
      <c r="F1571" s="44" t="s">
        <v>8461</v>
      </c>
      <c r="G1571" s="44" t="s">
        <v>8460</v>
      </c>
      <c r="H1571" s="181">
        <v>1163880</v>
      </c>
      <c r="I1571" s="181">
        <v>1098000</v>
      </c>
      <c r="J1571" s="43"/>
      <c r="K1571" s="43"/>
      <c r="L1571" s="44"/>
      <c r="M1571" s="44" t="s">
        <v>8429</v>
      </c>
      <c r="N1571" s="44" t="s">
        <v>8459</v>
      </c>
      <c r="O1571" s="44" t="s">
        <v>8402</v>
      </c>
      <c r="P1571" s="44" t="s">
        <v>8402</v>
      </c>
      <c r="Q1571" s="44" t="s">
        <v>8411</v>
      </c>
      <c r="R1571" s="45">
        <v>0.06</v>
      </c>
      <c r="S1571" s="44"/>
      <c r="T1571" s="44"/>
      <c r="U1571" s="44"/>
      <c r="V1571" s="44"/>
      <c r="W1571" s="44"/>
      <c r="X1571" s="89"/>
      <c r="Y1571" s="89"/>
      <c r="Z1571" s="89"/>
      <c r="AA1571" s="89"/>
      <c r="AB1571" s="89"/>
      <c r="AC1571" s="244"/>
      <c r="AD1571" s="94"/>
      <c r="AE1571" s="89"/>
      <c r="AF1571" s="89"/>
      <c r="AG1571" s="244"/>
      <c r="AH1571" s="94"/>
      <c r="AI1571" s="89"/>
      <c r="AJ1571" s="89"/>
      <c r="AK1571" s="89"/>
      <c r="AL1571" s="89"/>
      <c r="AM1571" s="89"/>
      <c r="AN1571" s="89"/>
      <c r="AO1571" s="89"/>
      <c r="AP1571" s="244"/>
      <c r="AQ1571" s="89"/>
      <c r="AR1571" s="89"/>
      <c r="AS1571" s="89"/>
    </row>
    <row r="1572" spans="1:45" s="294" customFormat="1" ht="21.6">
      <c r="A1572" s="181"/>
      <c r="B1572" s="243" t="s">
        <v>8456</v>
      </c>
      <c r="C1572" s="182" t="s">
        <v>7439</v>
      </c>
      <c r="D1572" s="44" t="s">
        <v>8462</v>
      </c>
      <c r="E1572" s="44" t="s">
        <v>8463</v>
      </c>
      <c r="F1572" s="44" t="s">
        <v>8465</v>
      </c>
      <c r="G1572" s="44" t="s">
        <v>8464</v>
      </c>
      <c r="H1572" s="181">
        <v>52437.63</v>
      </c>
      <c r="I1572" s="181">
        <v>48107.92</v>
      </c>
      <c r="J1572" s="43"/>
      <c r="K1572" s="43"/>
      <c r="L1572" s="44"/>
      <c r="M1572" s="44" t="s">
        <v>8441</v>
      </c>
      <c r="N1572" s="44" t="s">
        <v>8437</v>
      </c>
      <c r="O1572" s="44" t="s">
        <v>8402</v>
      </c>
      <c r="P1572" s="44" t="s">
        <v>8402</v>
      </c>
      <c r="Q1572" s="44" t="s">
        <v>8411</v>
      </c>
      <c r="R1572" s="45">
        <v>0.09</v>
      </c>
      <c r="S1572" s="44"/>
      <c r="T1572" s="44"/>
      <c r="U1572" s="44"/>
      <c r="V1572" s="44"/>
      <c r="W1572" s="44"/>
      <c r="X1572" s="89"/>
      <c r="Y1572" s="89"/>
      <c r="Z1572" s="89"/>
      <c r="AA1572" s="89"/>
      <c r="AB1572" s="89"/>
      <c r="AC1572" s="244"/>
      <c r="AD1572" s="94"/>
      <c r="AE1572" s="89"/>
      <c r="AF1572" s="89"/>
      <c r="AG1572" s="244"/>
      <c r="AH1572" s="94"/>
      <c r="AI1572" s="89"/>
      <c r="AJ1572" s="89"/>
      <c r="AK1572" s="89"/>
      <c r="AL1572" s="89"/>
      <c r="AM1572" s="89"/>
      <c r="AN1572" s="89"/>
      <c r="AO1572" s="89"/>
      <c r="AP1572" s="244"/>
      <c r="AQ1572" s="89"/>
      <c r="AR1572" s="89"/>
      <c r="AS1572" s="89"/>
    </row>
    <row r="1573" spans="1:45" s="293" customFormat="1" ht="21.6">
      <c r="A1573" s="203"/>
      <c r="B1573" s="235" t="s">
        <v>9574</v>
      </c>
      <c r="C1573" s="209" t="s">
        <v>7439</v>
      </c>
      <c r="D1573" s="209" t="s">
        <v>8462</v>
      </c>
      <c r="E1573" s="209" t="s">
        <v>8463</v>
      </c>
      <c r="F1573" s="209" t="s">
        <v>9575</v>
      </c>
      <c r="G1573" s="209" t="s">
        <v>9576</v>
      </c>
      <c r="H1573" s="203"/>
      <c r="I1573" s="203"/>
      <c r="J1573" s="209"/>
      <c r="K1573" s="209"/>
      <c r="L1573" s="205"/>
      <c r="M1573" s="205"/>
      <c r="N1573" s="205"/>
      <c r="O1573" s="205" t="s">
        <v>9577</v>
      </c>
      <c r="P1573" s="205" t="s">
        <v>9578</v>
      </c>
      <c r="Q1573" s="205" t="s">
        <v>8048</v>
      </c>
      <c r="R1573" s="206">
        <v>0.09</v>
      </c>
      <c r="S1573" s="205"/>
      <c r="T1573" s="205"/>
      <c r="U1573" s="205"/>
      <c r="V1573" s="205"/>
      <c r="W1573" s="205"/>
      <c r="X1573" s="208"/>
      <c r="Y1573" s="208"/>
      <c r="Z1573" s="208"/>
      <c r="AA1573" s="208"/>
      <c r="AB1573" s="208"/>
      <c r="AC1573" s="237"/>
      <c r="AD1573" s="204"/>
      <c r="AE1573" s="208"/>
      <c r="AF1573" s="208"/>
      <c r="AG1573" s="237"/>
      <c r="AH1573" s="204"/>
      <c r="AI1573" s="208"/>
      <c r="AJ1573" s="208"/>
      <c r="AK1573" s="208"/>
      <c r="AL1573" s="208"/>
      <c r="AM1573" s="208"/>
      <c r="AN1573" s="208"/>
      <c r="AO1573" s="208"/>
      <c r="AP1573" s="237"/>
      <c r="AQ1573" s="208"/>
      <c r="AR1573" s="208"/>
      <c r="AS1573" s="208"/>
    </row>
    <row r="1574" spans="1:45" s="294" customFormat="1" ht="21.6">
      <c r="A1574" s="181"/>
      <c r="B1574" s="243" t="s">
        <v>8476</v>
      </c>
      <c r="C1574" s="182" t="s">
        <v>7439</v>
      </c>
      <c r="D1574" s="44" t="s">
        <v>8477</v>
      </c>
      <c r="E1574" s="44" t="s">
        <v>8478</v>
      </c>
      <c r="F1574" s="44" t="s">
        <v>8479</v>
      </c>
      <c r="G1574" s="44" t="s">
        <v>8480</v>
      </c>
      <c r="H1574" s="181">
        <v>127459</v>
      </c>
      <c r="I1574" s="181">
        <v>120244.34</v>
      </c>
      <c r="J1574" s="43"/>
      <c r="K1574" s="43"/>
      <c r="L1574" s="44"/>
      <c r="M1574" s="44" t="s">
        <v>8481</v>
      </c>
      <c r="N1574" s="44" t="s">
        <v>8482</v>
      </c>
      <c r="O1574" s="44" t="s">
        <v>8483</v>
      </c>
      <c r="P1574" s="44" t="s">
        <v>8402</v>
      </c>
      <c r="Q1574" s="44" t="s">
        <v>8048</v>
      </c>
      <c r="R1574" s="45">
        <v>0.06</v>
      </c>
      <c r="S1574" s="44"/>
      <c r="T1574" s="44"/>
      <c r="U1574" s="44"/>
      <c r="V1574" s="44"/>
      <c r="W1574" s="44"/>
      <c r="X1574" s="89"/>
      <c r="Y1574" s="89"/>
      <c r="Z1574" s="89"/>
      <c r="AA1574" s="89"/>
      <c r="AB1574" s="89"/>
      <c r="AC1574" s="244"/>
      <c r="AD1574" s="94"/>
      <c r="AE1574" s="89"/>
      <c r="AF1574" s="89"/>
      <c r="AG1574" s="244"/>
      <c r="AH1574" s="94"/>
      <c r="AI1574" s="89"/>
      <c r="AJ1574" s="89"/>
      <c r="AK1574" s="89"/>
      <c r="AL1574" s="89"/>
      <c r="AM1574" s="89"/>
      <c r="AN1574" s="89"/>
      <c r="AO1574" s="89"/>
      <c r="AP1574" s="244"/>
      <c r="AQ1574" s="89"/>
      <c r="AR1574" s="89"/>
      <c r="AS1574" s="89"/>
    </row>
    <row r="1575" spans="1:45" s="294" customFormat="1" ht="21.6">
      <c r="A1575" s="181"/>
      <c r="B1575" s="243" t="s">
        <v>8484</v>
      </c>
      <c r="C1575" s="182" t="s">
        <v>7439</v>
      </c>
      <c r="D1575" s="44" t="s">
        <v>8485</v>
      </c>
      <c r="E1575" s="44" t="s">
        <v>8486</v>
      </c>
      <c r="F1575" s="44" t="s">
        <v>8487</v>
      </c>
      <c r="G1575" s="44" t="s">
        <v>8488</v>
      </c>
      <c r="H1575" s="181">
        <v>1749177.28</v>
      </c>
      <c r="I1575" s="181">
        <v>1562238</v>
      </c>
      <c r="J1575" s="43"/>
      <c r="K1575" s="43"/>
      <c r="L1575" s="44"/>
      <c r="M1575" s="44" t="s">
        <v>8489</v>
      </c>
      <c r="N1575" s="44" t="s">
        <v>5644</v>
      </c>
      <c r="O1575" s="44" t="s">
        <v>8490</v>
      </c>
      <c r="P1575" s="44" t="s">
        <v>8402</v>
      </c>
      <c r="Q1575" s="44" t="s">
        <v>8048</v>
      </c>
      <c r="R1575" s="45" t="s">
        <v>8491</v>
      </c>
      <c r="S1575" s="44"/>
      <c r="T1575" s="44"/>
      <c r="U1575" s="44"/>
      <c r="V1575" s="44"/>
      <c r="W1575" s="44"/>
      <c r="X1575" s="89"/>
      <c r="Y1575" s="89"/>
      <c r="Z1575" s="89"/>
      <c r="AA1575" s="89"/>
      <c r="AB1575" s="89"/>
      <c r="AC1575" s="244"/>
      <c r="AD1575" s="94"/>
      <c r="AE1575" s="89"/>
      <c r="AF1575" s="89"/>
      <c r="AG1575" s="244"/>
      <c r="AH1575" s="94"/>
      <c r="AI1575" s="89"/>
      <c r="AJ1575" s="89"/>
      <c r="AK1575" s="89"/>
      <c r="AL1575" s="89"/>
      <c r="AM1575" s="89"/>
      <c r="AN1575" s="89"/>
      <c r="AO1575" s="89"/>
      <c r="AP1575" s="244"/>
      <c r="AQ1575" s="89"/>
      <c r="AR1575" s="89"/>
      <c r="AS1575" s="89"/>
    </row>
    <row r="1576" spans="1:45" s="294" customFormat="1" ht="21.6">
      <c r="A1576" s="181"/>
      <c r="B1576" s="243" t="s">
        <v>8523</v>
      </c>
      <c r="C1576" s="182" t="s">
        <v>7439</v>
      </c>
      <c r="D1576" s="44" t="s">
        <v>8520</v>
      </c>
      <c r="E1576" s="44" t="s">
        <v>8519</v>
      </c>
      <c r="F1576" s="44" t="s">
        <v>8521</v>
      </c>
      <c r="G1576" s="44" t="s">
        <v>8522</v>
      </c>
      <c r="H1576" s="181">
        <v>29462.7</v>
      </c>
      <c r="I1576" s="181">
        <v>27795</v>
      </c>
      <c r="J1576" s="43"/>
      <c r="K1576" s="43"/>
      <c r="L1576" s="44"/>
      <c r="M1576" s="44" t="s">
        <v>2970</v>
      </c>
      <c r="N1576" s="44" t="s">
        <v>8437</v>
      </c>
      <c r="O1576" s="44" t="s">
        <v>8483</v>
      </c>
      <c r="P1576" s="44" t="s">
        <v>8483</v>
      </c>
      <c r="Q1576" s="44" t="s">
        <v>1929</v>
      </c>
      <c r="R1576" s="45">
        <v>0.06</v>
      </c>
      <c r="S1576" s="44"/>
      <c r="T1576" s="44"/>
      <c r="U1576" s="44"/>
      <c r="V1576" s="44"/>
      <c r="W1576" s="44"/>
      <c r="X1576" s="89"/>
      <c r="Y1576" s="89"/>
      <c r="Z1576" s="89"/>
      <c r="AA1576" s="89"/>
      <c r="AB1576" s="89"/>
      <c r="AC1576" s="244"/>
      <c r="AD1576" s="94"/>
      <c r="AE1576" s="89"/>
      <c r="AF1576" s="89"/>
      <c r="AG1576" s="244"/>
      <c r="AH1576" s="94"/>
      <c r="AI1576" s="89"/>
      <c r="AJ1576" s="89"/>
      <c r="AK1576" s="89"/>
      <c r="AL1576" s="89"/>
      <c r="AM1576" s="89"/>
      <c r="AN1576" s="89"/>
      <c r="AO1576" s="89"/>
      <c r="AP1576" s="244"/>
      <c r="AQ1576" s="89"/>
      <c r="AR1576" s="89"/>
      <c r="AS1576" s="89"/>
    </row>
    <row r="1577" spans="1:45" s="294" customFormat="1" ht="21.6">
      <c r="A1577" s="181"/>
      <c r="B1577" s="243" t="s">
        <v>8530</v>
      </c>
      <c r="C1577" s="182" t="s">
        <v>7439</v>
      </c>
      <c r="D1577" s="44" t="s">
        <v>8531</v>
      </c>
      <c r="E1577" s="44" t="s">
        <v>8532</v>
      </c>
      <c r="F1577" s="44" t="s">
        <v>8533</v>
      </c>
      <c r="G1577" s="44" t="s">
        <v>8534</v>
      </c>
      <c r="H1577" s="181">
        <v>811989.49</v>
      </c>
      <c r="I1577" s="181">
        <v>738795.95</v>
      </c>
      <c r="J1577" s="43"/>
      <c r="K1577" s="43"/>
      <c r="L1577" s="44"/>
      <c r="M1577" s="44" t="s">
        <v>2970</v>
      </c>
      <c r="N1577" s="44" t="s">
        <v>8535</v>
      </c>
      <c r="O1577" s="44" t="s">
        <v>8529</v>
      </c>
      <c r="P1577" s="44" t="s">
        <v>8483</v>
      </c>
      <c r="Q1577" s="44" t="s">
        <v>2913</v>
      </c>
      <c r="R1577" s="45" t="s">
        <v>8491</v>
      </c>
      <c r="S1577" s="44"/>
      <c r="T1577" s="44"/>
      <c r="U1577" s="44"/>
      <c r="V1577" s="44"/>
      <c r="W1577" s="44"/>
      <c r="X1577" s="89"/>
      <c r="Y1577" s="89"/>
      <c r="Z1577" s="89"/>
      <c r="AA1577" s="89"/>
      <c r="AB1577" s="89"/>
      <c r="AC1577" s="244"/>
      <c r="AD1577" s="94"/>
      <c r="AE1577" s="89"/>
      <c r="AF1577" s="89"/>
      <c r="AG1577" s="244"/>
      <c r="AH1577" s="94"/>
      <c r="AI1577" s="89"/>
      <c r="AJ1577" s="89"/>
      <c r="AK1577" s="89"/>
      <c r="AL1577" s="89"/>
      <c r="AM1577" s="89"/>
      <c r="AN1577" s="89"/>
      <c r="AO1577" s="89"/>
      <c r="AP1577" s="244"/>
      <c r="AQ1577" s="89"/>
      <c r="AR1577" s="89"/>
      <c r="AS1577" s="89"/>
    </row>
    <row r="1578" spans="1:45" s="294" customFormat="1" ht="21.6">
      <c r="A1578" s="255" t="s">
        <v>7806</v>
      </c>
      <c r="B1578" s="243" t="s">
        <v>8536</v>
      </c>
      <c r="C1578" s="182" t="s">
        <v>7439</v>
      </c>
      <c r="D1578" s="44" t="s">
        <v>8537</v>
      </c>
      <c r="E1578" s="44" t="s">
        <v>8538</v>
      </c>
      <c r="F1578" s="44" t="s">
        <v>8539</v>
      </c>
      <c r="G1578" s="44" t="s">
        <v>8540</v>
      </c>
      <c r="H1578" s="181">
        <v>593000</v>
      </c>
      <c r="I1578" s="181">
        <v>559433.96</v>
      </c>
      <c r="J1578" s="43"/>
      <c r="K1578" s="43"/>
      <c r="L1578" s="44"/>
      <c r="M1578" s="44" t="s">
        <v>3966</v>
      </c>
      <c r="N1578" s="44" t="s">
        <v>8541</v>
      </c>
      <c r="O1578" s="44" t="s">
        <v>8529</v>
      </c>
      <c r="P1578" s="44" t="s">
        <v>8514</v>
      </c>
      <c r="Q1578" s="44" t="s">
        <v>2913</v>
      </c>
      <c r="R1578" s="45">
        <v>0.06</v>
      </c>
      <c r="S1578" s="44"/>
      <c r="T1578" s="44"/>
      <c r="U1578" s="44"/>
      <c r="V1578" s="44"/>
      <c r="W1578" s="44"/>
      <c r="X1578" s="89"/>
      <c r="Y1578" s="89"/>
      <c r="Z1578" s="89"/>
      <c r="AA1578" s="89"/>
      <c r="AB1578" s="89"/>
      <c r="AC1578" s="244"/>
      <c r="AD1578" s="94"/>
      <c r="AE1578" s="89"/>
      <c r="AF1578" s="89"/>
      <c r="AG1578" s="244"/>
      <c r="AH1578" s="94"/>
      <c r="AI1578" s="89"/>
      <c r="AJ1578" s="89"/>
      <c r="AK1578" s="89"/>
      <c r="AL1578" s="89"/>
      <c r="AM1578" s="89"/>
      <c r="AN1578" s="89"/>
      <c r="AO1578" s="89"/>
      <c r="AP1578" s="244"/>
      <c r="AQ1578" s="89"/>
      <c r="AR1578" s="89"/>
      <c r="AS1578" s="89"/>
    </row>
    <row r="1579" spans="1:45" s="293" customFormat="1" ht="21.6">
      <c r="A1579" s="203"/>
      <c r="B1579" s="235" t="s">
        <v>9223</v>
      </c>
      <c r="C1579" s="254" t="s">
        <v>7439</v>
      </c>
      <c r="D1579" s="205" t="s">
        <v>8537</v>
      </c>
      <c r="E1579" s="205" t="s">
        <v>8538</v>
      </c>
      <c r="F1579" s="205" t="s">
        <v>9224</v>
      </c>
      <c r="G1579" s="205" t="s">
        <v>9225</v>
      </c>
      <c r="H1579" s="203">
        <v>68400</v>
      </c>
      <c r="I1579" s="203">
        <v>64452.29</v>
      </c>
      <c r="J1579" s="209"/>
      <c r="K1579" s="209"/>
      <c r="L1579" s="205"/>
      <c r="M1579" s="205" t="s">
        <v>1961</v>
      </c>
      <c r="N1579" s="205" t="s">
        <v>2165</v>
      </c>
      <c r="O1579" s="205" t="s">
        <v>9226</v>
      </c>
      <c r="P1579" s="205" t="s">
        <v>9213</v>
      </c>
      <c r="Q1579" s="205" t="s">
        <v>2913</v>
      </c>
      <c r="R1579" s="206" t="s">
        <v>9227</v>
      </c>
      <c r="S1579" s="205"/>
      <c r="T1579" s="205"/>
      <c r="U1579" s="205"/>
      <c r="V1579" s="205"/>
      <c r="W1579" s="205"/>
      <c r="X1579" s="208"/>
      <c r="Y1579" s="208"/>
      <c r="Z1579" s="208"/>
      <c r="AA1579" s="208"/>
      <c r="AB1579" s="208"/>
      <c r="AC1579" s="237"/>
      <c r="AD1579" s="204"/>
      <c r="AE1579" s="208"/>
      <c r="AF1579" s="208"/>
      <c r="AG1579" s="237"/>
      <c r="AH1579" s="204"/>
      <c r="AI1579" s="208"/>
      <c r="AJ1579" s="208"/>
      <c r="AK1579" s="208"/>
      <c r="AL1579" s="208"/>
      <c r="AM1579" s="208"/>
      <c r="AN1579" s="208"/>
      <c r="AO1579" s="208"/>
      <c r="AP1579" s="237"/>
      <c r="AQ1579" s="208"/>
      <c r="AR1579" s="208"/>
      <c r="AS1579" s="208"/>
    </row>
    <row r="1580" spans="1:45" s="293" customFormat="1" ht="21.6">
      <c r="A1580" s="203"/>
      <c r="B1580" s="235" t="s">
        <v>9232</v>
      </c>
      <c r="C1580" s="254" t="s">
        <v>7439</v>
      </c>
      <c r="D1580" s="205" t="s">
        <v>8537</v>
      </c>
      <c r="E1580" s="205" t="s">
        <v>8538</v>
      </c>
      <c r="F1580" s="205" t="s">
        <v>9233</v>
      </c>
      <c r="G1580" s="205" t="s">
        <v>9234</v>
      </c>
      <c r="H1580" s="203">
        <v>180000</v>
      </c>
      <c r="I1580" s="203">
        <v>169811.32</v>
      </c>
      <c r="J1580" s="209"/>
      <c r="K1580" s="209"/>
      <c r="L1580" s="205"/>
      <c r="M1580" s="205" t="s">
        <v>1961</v>
      </c>
      <c r="N1580" s="205" t="s">
        <v>2165</v>
      </c>
      <c r="O1580" s="205" t="s">
        <v>9226</v>
      </c>
      <c r="P1580" s="205" t="s">
        <v>9213</v>
      </c>
      <c r="Q1580" s="205" t="s">
        <v>2913</v>
      </c>
      <c r="R1580" s="206">
        <v>0.06</v>
      </c>
      <c r="S1580" s="205"/>
      <c r="T1580" s="205"/>
      <c r="U1580" s="205"/>
      <c r="V1580" s="205"/>
      <c r="W1580" s="205"/>
      <c r="X1580" s="208"/>
      <c r="Y1580" s="208"/>
      <c r="Z1580" s="208"/>
      <c r="AA1580" s="208"/>
      <c r="AB1580" s="208"/>
      <c r="AC1580" s="237"/>
      <c r="AD1580" s="204"/>
      <c r="AE1580" s="208"/>
      <c r="AF1580" s="208"/>
      <c r="AG1580" s="237"/>
      <c r="AH1580" s="204"/>
      <c r="AI1580" s="208"/>
      <c r="AJ1580" s="208"/>
      <c r="AK1580" s="208"/>
      <c r="AL1580" s="208"/>
      <c r="AM1580" s="208"/>
      <c r="AN1580" s="208"/>
      <c r="AO1580" s="208"/>
      <c r="AP1580" s="237"/>
      <c r="AQ1580" s="208"/>
      <c r="AR1580" s="208"/>
      <c r="AS1580" s="208"/>
    </row>
    <row r="1581" spans="1:45" ht="24">
      <c r="A1581" s="255" t="s">
        <v>7806</v>
      </c>
      <c r="B1581" s="243" t="s">
        <v>9109</v>
      </c>
      <c r="C1581" s="182" t="s">
        <v>7439</v>
      </c>
      <c r="D1581" s="44" t="s">
        <v>9110</v>
      </c>
      <c r="E1581" s="107" t="s">
        <v>9111</v>
      </c>
      <c r="F1581" s="44" t="s">
        <v>9112</v>
      </c>
      <c r="G1581" s="107" t="s">
        <v>9113</v>
      </c>
      <c r="H1581" s="181">
        <v>339999.24</v>
      </c>
      <c r="I1581" s="181">
        <v>320754</v>
      </c>
      <c r="J1581" s="43"/>
      <c r="K1581" s="43"/>
      <c r="L1581" s="44"/>
      <c r="M1581" s="44" t="s">
        <v>1961</v>
      </c>
      <c r="N1581" s="44" t="s">
        <v>9114</v>
      </c>
      <c r="O1581" s="44" t="s">
        <v>9115</v>
      </c>
      <c r="P1581" s="44" t="s">
        <v>8402</v>
      </c>
      <c r="Q1581" s="44" t="s">
        <v>8048</v>
      </c>
      <c r="R1581" s="45">
        <v>0.06</v>
      </c>
    </row>
    <row r="1582" spans="1:45" s="293" customFormat="1" ht="21.6">
      <c r="A1582" s="203" t="s">
        <v>9581</v>
      </c>
      <c r="B1582" s="235" t="s">
        <v>9136</v>
      </c>
      <c r="C1582" s="236" t="s">
        <v>9137</v>
      </c>
      <c r="D1582" s="205" t="s">
        <v>9138</v>
      </c>
      <c r="E1582" s="205" t="s">
        <v>9139</v>
      </c>
      <c r="F1582" s="205" t="s">
        <v>9141</v>
      </c>
      <c r="G1582" s="205" t="s">
        <v>9142</v>
      </c>
      <c r="H1582" s="203">
        <v>1400520</v>
      </c>
      <c r="I1582" s="203">
        <v>1321245.28</v>
      </c>
      <c r="J1582" s="209"/>
      <c r="K1582" s="209"/>
      <c r="L1582" s="205"/>
      <c r="M1582" s="205" t="s">
        <v>9140</v>
      </c>
      <c r="N1582" s="205" t="s">
        <v>9189</v>
      </c>
      <c r="O1582" s="205" t="s">
        <v>9144</v>
      </c>
      <c r="P1582" s="205" t="s">
        <v>9143</v>
      </c>
      <c r="Q1582" s="205" t="s">
        <v>9145</v>
      </c>
      <c r="R1582" s="206">
        <v>0.06</v>
      </c>
      <c r="S1582" s="205"/>
      <c r="T1582" s="205"/>
      <c r="U1582" s="205"/>
      <c r="V1582" s="205"/>
      <c r="W1582" s="205"/>
      <c r="X1582" s="208"/>
      <c r="Y1582" s="208"/>
      <c r="Z1582" s="208"/>
      <c r="AA1582" s="208"/>
      <c r="AB1582" s="208"/>
      <c r="AC1582" s="237"/>
      <c r="AD1582" s="204"/>
      <c r="AE1582" s="208"/>
      <c r="AF1582" s="208"/>
      <c r="AG1582" s="237"/>
      <c r="AH1582" s="204"/>
      <c r="AI1582" s="208"/>
      <c r="AJ1582" s="208"/>
      <c r="AK1582" s="208"/>
      <c r="AL1582" s="208"/>
      <c r="AM1582" s="208"/>
      <c r="AN1582" s="208"/>
      <c r="AO1582" s="208"/>
      <c r="AP1582" s="237"/>
      <c r="AQ1582" s="208"/>
      <c r="AR1582" s="208"/>
      <c r="AS1582" s="208"/>
    </row>
    <row r="1583" spans="1:45" s="293" customFormat="1" ht="21.6">
      <c r="A1583" s="203"/>
      <c r="B1583" s="235" t="s">
        <v>9579</v>
      </c>
      <c r="C1583" s="236" t="s">
        <v>9137</v>
      </c>
      <c r="D1583" s="205" t="s">
        <v>9138</v>
      </c>
      <c r="E1583" s="205" t="s">
        <v>9139</v>
      </c>
      <c r="F1583" s="205" t="s">
        <v>9580</v>
      </c>
      <c r="G1583" s="205" t="s">
        <v>9142</v>
      </c>
      <c r="H1583" s="203">
        <v>1400520</v>
      </c>
      <c r="I1583" s="203">
        <v>1321245.28</v>
      </c>
      <c r="J1583" s="209"/>
      <c r="K1583" s="209"/>
      <c r="L1583" s="205"/>
      <c r="M1583" s="205" t="s">
        <v>2193</v>
      </c>
      <c r="N1583" s="205" t="s">
        <v>2706</v>
      </c>
      <c r="O1583" s="205" t="s">
        <v>9144</v>
      </c>
      <c r="P1583" s="205" t="s">
        <v>9121</v>
      </c>
      <c r="Q1583" s="205" t="s">
        <v>1929</v>
      </c>
      <c r="R1583" s="206">
        <v>0.06</v>
      </c>
      <c r="S1583" s="205"/>
      <c r="T1583" s="205"/>
      <c r="U1583" s="205"/>
      <c r="V1583" s="205"/>
      <c r="W1583" s="205"/>
      <c r="X1583" s="208"/>
      <c r="Y1583" s="208"/>
      <c r="Z1583" s="208"/>
      <c r="AA1583" s="208"/>
      <c r="AB1583" s="208"/>
      <c r="AC1583" s="237"/>
      <c r="AD1583" s="204"/>
      <c r="AE1583" s="208"/>
      <c r="AF1583" s="208"/>
      <c r="AG1583" s="237"/>
      <c r="AH1583" s="204"/>
      <c r="AI1583" s="208"/>
      <c r="AJ1583" s="208"/>
      <c r="AK1583" s="208"/>
      <c r="AL1583" s="208"/>
      <c r="AM1583" s="208"/>
      <c r="AN1583" s="208"/>
      <c r="AO1583" s="208"/>
      <c r="AP1583" s="237"/>
      <c r="AQ1583" s="208"/>
      <c r="AR1583" s="208"/>
      <c r="AS1583" s="208"/>
    </row>
    <row r="1584" spans="1:45" s="293" customFormat="1" ht="21.6">
      <c r="A1584" s="255" t="s">
        <v>7806</v>
      </c>
      <c r="B1584" s="235" t="s">
        <v>9146</v>
      </c>
      <c r="C1584" s="254" t="s">
        <v>7439</v>
      </c>
      <c r="D1584" s="205" t="s">
        <v>9147</v>
      </c>
      <c r="E1584" s="205" t="s">
        <v>9148</v>
      </c>
      <c r="F1584" s="205" t="s">
        <v>9149</v>
      </c>
      <c r="G1584" s="205" t="s">
        <v>9150</v>
      </c>
      <c r="H1584" s="203">
        <v>5400000</v>
      </c>
      <c r="I1584" s="203">
        <v>4982170.67</v>
      </c>
      <c r="J1584" s="209"/>
      <c r="K1584" s="209"/>
      <c r="L1584" s="205"/>
      <c r="M1584" s="205" t="s">
        <v>9151</v>
      </c>
      <c r="N1584" s="205" t="s">
        <v>9190</v>
      </c>
      <c r="O1584" s="205" t="s">
        <v>9152</v>
      </c>
      <c r="P1584" s="205" t="s">
        <v>9143</v>
      </c>
      <c r="Q1584" s="205" t="s">
        <v>9145</v>
      </c>
      <c r="R1584" s="206" t="s">
        <v>9153</v>
      </c>
      <c r="S1584" s="205"/>
      <c r="T1584" s="205"/>
      <c r="U1584" s="205"/>
      <c r="V1584" s="205"/>
      <c r="W1584" s="205"/>
      <c r="X1584" s="208"/>
      <c r="Y1584" s="208"/>
      <c r="Z1584" s="208"/>
      <c r="AA1584" s="208"/>
      <c r="AB1584" s="208"/>
      <c r="AC1584" s="237"/>
      <c r="AD1584" s="204"/>
      <c r="AE1584" s="208"/>
      <c r="AF1584" s="208"/>
      <c r="AG1584" s="237"/>
      <c r="AH1584" s="204"/>
      <c r="AI1584" s="208"/>
      <c r="AJ1584" s="208"/>
      <c r="AK1584" s="208"/>
      <c r="AL1584" s="208"/>
      <c r="AM1584" s="208"/>
      <c r="AN1584" s="208"/>
      <c r="AO1584" s="208"/>
      <c r="AP1584" s="237"/>
      <c r="AQ1584" s="208"/>
      <c r="AR1584" s="208"/>
      <c r="AS1584" s="208"/>
    </row>
    <row r="1585" spans="1:45" s="293" customFormat="1" ht="21.6">
      <c r="A1585" s="203"/>
      <c r="B1585" s="235" t="s">
        <v>9252</v>
      </c>
      <c r="C1585" s="254" t="s">
        <v>7439</v>
      </c>
      <c r="D1585" s="205" t="s">
        <v>9147</v>
      </c>
      <c r="E1585" s="205" t="s">
        <v>9148</v>
      </c>
      <c r="F1585" s="205" t="s">
        <v>9253</v>
      </c>
      <c r="G1585" s="205" t="s">
        <v>9254</v>
      </c>
      <c r="H1585" s="203">
        <v>1280810</v>
      </c>
      <c r="I1585" s="203">
        <v>1208311.32</v>
      </c>
      <c r="J1585" s="209"/>
      <c r="K1585" s="209"/>
      <c r="L1585" s="205"/>
      <c r="M1585" s="205" t="s">
        <v>1961</v>
      </c>
      <c r="N1585" s="205" t="s">
        <v>9255</v>
      </c>
      <c r="O1585" s="205" t="s">
        <v>9250</v>
      </c>
      <c r="P1585" s="205" t="s">
        <v>9213</v>
      </c>
      <c r="Q1585" s="205" t="s">
        <v>1929</v>
      </c>
      <c r="R1585" s="206">
        <v>0.06</v>
      </c>
      <c r="S1585" s="205"/>
      <c r="T1585" s="205"/>
      <c r="U1585" s="205"/>
      <c r="V1585" s="205"/>
      <c r="W1585" s="205"/>
      <c r="X1585" s="208"/>
      <c r="Y1585" s="208"/>
      <c r="Z1585" s="208"/>
      <c r="AA1585" s="208"/>
      <c r="AB1585" s="208"/>
      <c r="AC1585" s="237"/>
      <c r="AD1585" s="204"/>
      <c r="AE1585" s="208"/>
      <c r="AF1585" s="208"/>
      <c r="AG1585" s="237"/>
      <c r="AH1585" s="204"/>
      <c r="AI1585" s="208"/>
      <c r="AJ1585" s="208"/>
      <c r="AK1585" s="208"/>
      <c r="AL1585" s="208"/>
      <c r="AM1585" s="208"/>
      <c r="AN1585" s="208"/>
      <c r="AO1585" s="208"/>
      <c r="AP1585" s="237"/>
      <c r="AQ1585" s="208"/>
      <c r="AR1585" s="208"/>
      <c r="AS1585" s="208"/>
    </row>
    <row r="1586" spans="1:45" s="293" customFormat="1" ht="21.6">
      <c r="A1586" s="203"/>
      <c r="B1586" s="235" t="s">
        <v>9585</v>
      </c>
      <c r="C1586" s="254" t="s">
        <v>7439</v>
      </c>
      <c r="D1586" s="205" t="s">
        <v>9147</v>
      </c>
      <c r="E1586" s="205" t="s">
        <v>9148</v>
      </c>
      <c r="F1586" s="205" t="s">
        <v>9586</v>
      </c>
      <c r="G1586" s="205" t="s">
        <v>9587</v>
      </c>
      <c r="H1586" s="203">
        <v>2005520</v>
      </c>
      <c r="I1586" s="203">
        <v>1892000</v>
      </c>
      <c r="J1586" s="209"/>
      <c r="K1586" s="209"/>
      <c r="L1586" s="205"/>
      <c r="M1586" s="205" t="s">
        <v>1961</v>
      </c>
      <c r="N1586" s="205" t="s">
        <v>8029</v>
      </c>
      <c r="O1586" s="205" t="s">
        <v>9588</v>
      </c>
      <c r="P1586" s="205" t="s">
        <v>9589</v>
      </c>
      <c r="Q1586" s="205" t="s">
        <v>1929</v>
      </c>
      <c r="R1586" s="206">
        <v>0.06</v>
      </c>
      <c r="S1586" s="205"/>
      <c r="T1586" s="205"/>
      <c r="U1586" s="205"/>
      <c r="V1586" s="205"/>
      <c r="W1586" s="205"/>
      <c r="X1586" s="208"/>
      <c r="Y1586" s="208"/>
      <c r="Z1586" s="208"/>
      <c r="AA1586" s="208"/>
      <c r="AB1586" s="208"/>
      <c r="AC1586" s="237"/>
      <c r="AD1586" s="204"/>
      <c r="AE1586" s="208"/>
      <c r="AF1586" s="208"/>
      <c r="AG1586" s="237"/>
      <c r="AH1586" s="204"/>
      <c r="AI1586" s="208"/>
      <c r="AJ1586" s="208"/>
      <c r="AK1586" s="208"/>
      <c r="AL1586" s="208"/>
      <c r="AM1586" s="208"/>
      <c r="AN1586" s="208"/>
      <c r="AO1586" s="208"/>
      <c r="AP1586" s="237"/>
      <c r="AQ1586" s="208"/>
      <c r="AR1586" s="208"/>
      <c r="AS1586" s="208"/>
    </row>
    <row r="1587" spans="1:45" s="293" customFormat="1" ht="21.6">
      <c r="A1587" s="203"/>
      <c r="B1587" s="235" t="s">
        <v>9160</v>
      </c>
      <c r="C1587" s="254" t="s">
        <v>7439</v>
      </c>
      <c r="D1587" s="205" t="s">
        <v>9154</v>
      </c>
      <c r="E1587" s="205" t="s">
        <v>9155</v>
      </c>
      <c r="F1587" s="205" t="s">
        <v>9156</v>
      </c>
      <c r="G1587" s="205" t="s">
        <v>9157</v>
      </c>
      <c r="H1587" s="203">
        <v>49946</v>
      </c>
      <c r="I1587" s="203">
        <v>47118.87</v>
      </c>
      <c r="J1587" s="209"/>
      <c r="K1587" s="209"/>
      <c r="L1587" s="205"/>
      <c r="M1587" s="205" t="s">
        <v>9140</v>
      </c>
      <c r="N1587" s="205" t="s">
        <v>9158</v>
      </c>
      <c r="O1587" s="205" t="s">
        <v>9159</v>
      </c>
      <c r="P1587" s="205" t="s">
        <v>9143</v>
      </c>
      <c r="Q1587" s="205" t="s">
        <v>9145</v>
      </c>
      <c r="R1587" s="206">
        <v>0.06</v>
      </c>
      <c r="S1587" s="205"/>
      <c r="T1587" s="205"/>
      <c r="U1587" s="205"/>
      <c r="V1587" s="205"/>
      <c r="W1587" s="205"/>
      <c r="X1587" s="208"/>
      <c r="Y1587" s="208"/>
      <c r="Z1587" s="208"/>
      <c r="AA1587" s="208"/>
      <c r="AB1587" s="208"/>
      <c r="AC1587" s="237"/>
      <c r="AD1587" s="204"/>
      <c r="AE1587" s="208"/>
      <c r="AF1587" s="208"/>
      <c r="AG1587" s="237"/>
      <c r="AH1587" s="204"/>
      <c r="AI1587" s="208"/>
      <c r="AJ1587" s="208"/>
      <c r="AK1587" s="208"/>
      <c r="AL1587" s="208"/>
      <c r="AM1587" s="208"/>
      <c r="AN1587" s="208"/>
      <c r="AO1587" s="208"/>
      <c r="AP1587" s="237"/>
      <c r="AQ1587" s="208"/>
      <c r="AR1587" s="208"/>
      <c r="AS1587" s="208"/>
    </row>
    <row r="1588" spans="1:45" s="293" customFormat="1" ht="21.6">
      <c r="A1588" s="203"/>
      <c r="B1588" s="235" t="s">
        <v>9161</v>
      </c>
      <c r="C1588" s="254" t="s">
        <v>7439</v>
      </c>
      <c r="D1588" s="205" t="s">
        <v>9162</v>
      </c>
      <c r="E1588" s="205" t="s">
        <v>9163</v>
      </c>
      <c r="F1588" s="205" t="s">
        <v>9165</v>
      </c>
      <c r="G1588" s="205" t="s">
        <v>9166</v>
      </c>
      <c r="H1588" s="203">
        <v>164841</v>
      </c>
      <c r="I1588" s="203">
        <v>150446.24</v>
      </c>
      <c r="J1588" s="209"/>
      <c r="K1588" s="209"/>
      <c r="L1588" s="205"/>
      <c r="M1588" s="205" t="s">
        <v>9164</v>
      </c>
      <c r="N1588" s="205" t="s">
        <v>9191</v>
      </c>
      <c r="O1588" s="205" t="s">
        <v>9174</v>
      </c>
      <c r="P1588" s="205" t="s">
        <v>9175</v>
      </c>
      <c r="Q1588" s="205" t="s">
        <v>9176</v>
      </c>
      <c r="R1588" s="206" t="s">
        <v>9153</v>
      </c>
      <c r="S1588" s="205"/>
      <c r="T1588" s="205"/>
      <c r="U1588" s="205"/>
      <c r="V1588" s="205"/>
      <c r="W1588" s="205"/>
      <c r="X1588" s="208"/>
      <c r="Y1588" s="208"/>
      <c r="Z1588" s="208"/>
      <c r="AA1588" s="208"/>
      <c r="AB1588" s="208"/>
      <c r="AC1588" s="237"/>
      <c r="AD1588" s="204"/>
      <c r="AE1588" s="208"/>
      <c r="AF1588" s="208"/>
      <c r="AG1588" s="237"/>
      <c r="AH1588" s="204"/>
      <c r="AI1588" s="208"/>
      <c r="AJ1588" s="208"/>
      <c r="AK1588" s="208"/>
      <c r="AL1588" s="208"/>
      <c r="AM1588" s="208"/>
      <c r="AN1588" s="208"/>
      <c r="AO1588" s="208"/>
      <c r="AP1588" s="237"/>
      <c r="AQ1588" s="208"/>
      <c r="AR1588" s="208"/>
      <c r="AS1588" s="208"/>
    </row>
    <row r="1589" spans="1:45" s="293" customFormat="1" ht="21.6">
      <c r="A1589" s="203"/>
      <c r="B1589" s="235" t="s">
        <v>9167</v>
      </c>
      <c r="C1589" s="254" t="s">
        <v>7439</v>
      </c>
      <c r="D1589" s="205" t="s">
        <v>9170</v>
      </c>
      <c r="E1589" s="205" t="s">
        <v>9169</v>
      </c>
      <c r="F1589" s="205" t="s">
        <v>9171</v>
      </c>
      <c r="G1589" s="205" t="s">
        <v>9172</v>
      </c>
      <c r="H1589" s="203">
        <v>69536</v>
      </c>
      <c r="I1589" s="203">
        <v>65600</v>
      </c>
      <c r="J1589" s="209"/>
      <c r="K1589" s="209"/>
      <c r="L1589" s="205"/>
      <c r="M1589" s="205" t="s">
        <v>9168</v>
      </c>
      <c r="N1589" s="205" t="s">
        <v>9192</v>
      </c>
      <c r="O1589" s="205" t="s">
        <v>9177</v>
      </c>
      <c r="P1589" s="205" t="s">
        <v>9177</v>
      </c>
      <c r="Q1589" s="205" t="s">
        <v>9178</v>
      </c>
      <c r="R1589" s="206">
        <v>0.06</v>
      </c>
      <c r="S1589" s="205"/>
      <c r="T1589" s="205"/>
      <c r="U1589" s="205"/>
      <c r="V1589" s="205"/>
      <c r="W1589" s="205"/>
      <c r="X1589" s="208"/>
      <c r="Y1589" s="208"/>
      <c r="Z1589" s="208"/>
      <c r="AA1589" s="208"/>
      <c r="AB1589" s="208"/>
      <c r="AC1589" s="237"/>
      <c r="AD1589" s="204"/>
      <c r="AE1589" s="208"/>
      <c r="AF1589" s="208"/>
      <c r="AG1589" s="237"/>
      <c r="AH1589" s="204"/>
      <c r="AI1589" s="208"/>
      <c r="AJ1589" s="208"/>
      <c r="AK1589" s="208"/>
      <c r="AL1589" s="208"/>
      <c r="AM1589" s="208"/>
      <c r="AN1589" s="208"/>
      <c r="AO1589" s="208"/>
      <c r="AP1589" s="237"/>
      <c r="AQ1589" s="208"/>
      <c r="AR1589" s="208"/>
      <c r="AS1589" s="208"/>
    </row>
    <row r="1590" spans="1:45" s="293" customFormat="1" ht="21.6">
      <c r="A1590" s="203"/>
      <c r="B1590" s="235" t="s">
        <v>9179</v>
      </c>
      <c r="C1590" s="254" t="s">
        <v>7439</v>
      </c>
      <c r="D1590" s="205" t="s">
        <v>9180</v>
      </c>
      <c r="E1590" s="205" t="s">
        <v>9181</v>
      </c>
      <c r="F1590" s="205" t="s">
        <v>9182</v>
      </c>
      <c r="G1590" s="205" t="s">
        <v>9183</v>
      </c>
      <c r="H1590" s="203">
        <v>171687</v>
      </c>
      <c r="I1590" s="203">
        <v>154553.26999999999</v>
      </c>
      <c r="J1590" s="209"/>
      <c r="K1590" s="209"/>
      <c r="L1590" s="205"/>
      <c r="M1590" s="205" t="s">
        <v>9164</v>
      </c>
      <c r="N1590" s="205" t="s">
        <v>9191</v>
      </c>
      <c r="O1590" s="205" t="s">
        <v>9144</v>
      </c>
      <c r="P1590" s="205" t="s">
        <v>9177</v>
      </c>
      <c r="Q1590" s="205" t="s">
        <v>9176</v>
      </c>
      <c r="R1590" s="206" t="s">
        <v>9153</v>
      </c>
      <c r="S1590" s="205"/>
      <c r="T1590" s="205"/>
      <c r="U1590" s="205"/>
      <c r="V1590" s="205"/>
      <c r="W1590" s="205"/>
      <c r="X1590" s="208"/>
      <c r="Y1590" s="208"/>
      <c r="Z1590" s="208"/>
      <c r="AA1590" s="208"/>
      <c r="AB1590" s="208"/>
      <c r="AC1590" s="237"/>
      <c r="AD1590" s="204"/>
      <c r="AE1590" s="208"/>
      <c r="AF1590" s="208"/>
      <c r="AG1590" s="237"/>
      <c r="AH1590" s="204"/>
      <c r="AI1590" s="208"/>
      <c r="AJ1590" s="208"/>
      <c r="AK1590" s="208"/>
      <c r="AL1590" s="208"/>
      <c r="AM1590" s="208"/>
      <c r="AN1590" s="208"/>
      <c r="AO1590" s="208"/>
      <c r="AP1590" s="237"/>
      <c r="AQ1590" s="208"/>
      <c r="AR1590" s="208"/>
      <c r="AS1590" s="208"/>
    </row>
    <row r="1591" spans="1:45" s="293" customFormat="1" ht="21.6">
      <c r="A1591" s="203"/>
      <c r="B1591" s="203" t="s">
        <v>9184</v>
      </c>
      <c r="C1591" s="203" t="s">
        <v>7439</v>
      </c>
      <c r="D1591" s="203" t="s">
        <v>9185</v>
      </c>
      <c r="E1591" s="203" t="s">
        <v>9186</v>
      </c>
      <c r="F1591" s="203" t="s">
        <v>9187</v>
      </c>
      <c r="G1591" s="203" t="s">
        <v>9188</v>
      </c>
      <c r="H1591" s="203">
        <v>2786944.27</v>
      </c>
      <c r="I1591" s="203">
        <v>2529040.8199999998</v>
      </c>
      <c r="J1591" s="203"/>
      <c r="K1591" s="203"/>
      <c r="L1591" s="203"/>
      <c r="M1591" s="203" t="s">
        <v>9194</v>
      </c>
      <c r="N1591" s="203" t="s">
        <v>9189</v>
      </c>
      <c r="O1591" s="203" t="s">
        <v>9193</v>
      </c>
      <c r="P1591" s="203" t="s">
        <v>9173</v>
      </c>
      <c r="Q1591" s="203" t="s">
        <v>9178</v>
      </c>
      <c r="R1591" s="203" t="s">
        <v>9153</v>
      </c>
      <c r="S1591" s="205"/>
      <c r="T1591" s="205"/>
      <c r="U1591" s="205"/>
      <c r="V1591" s="205"/>
      <c r="W1591" s="205"/>
      <c r="X1591" s="208"/>
      <c r="Y1591" s="208"/>
      <c r="Z1591" s="208"/>
      <c r="AA1591" s="208"/>
      <c r="AB1591" s="208"/>
      <c r="AC1591" s="237"/>
      <c r="AD1591" s="204"/>
      <c r="AE1591" s="208"/>
      <c r="AF1591" s="208"/>
      <c r="AG1591" s="237"/>
      <c r="AH1591" s="204"/>
      <c r="AI1591" s="208"/>
      <c r="AJ1591" s="208"/>
      <c r="AK1591" s="208"/>
      <c r="AL1591" s="208"/>
      <c r="AM1591" s="208"/>
      <c r="AN1591" s="208"/>
      <c r="AO1591" s="208"/>
      <c r="AP1591" s="237"/>
      <c r="AQ1591" s="208"/>
      <c r="AR1591" s="208"/>
      <c r="AS1591" s="208"/>
    </row>
    <row r="1592" spans="1:45" s="293" customFormat="1" ht="21.6">
      <c r="A1592" s="203"/>
      <c r="B1592" s="203" t="s">
        <v>9228</v>
      </c>
      <c r="C1592" s="203" t="s">
        <v>7439</v>
      </c>
      <c r="D1592" s="203" t="s">
        <v>9185</v>
      </c>
      <c r="E1592" s="203" t="s">
        <v>9186</v>
      </c>
      <c r="F1592" s="203" t="s">
        <v>9229</v>
      </c>
      <c r="G1592" s="203" t="s">
        <v>9230</v>
      </c>
      <c r="H1592" s="203">
        <v>144000</v>
      </c>
      <c r="I1592" s="203">
        <v>135849.06</v>
      </c>
      <c r="J1592" s="203"/>
      <c r="K1592" s="203"/>
      <c r="L1592" s="203"/>
      <c r="M1592" s="203" t="s">
        <v>7737</v>
      </c>
      <c r="N1592" s="203" t="s">
        <v>2165</v>
      </c>
      <c r="O1592" s="203" t="s">
        <v>9220</v>
      </c>
      <c r="P1592" s="203" t="s">
        <v>9231</v>
      </c>
      <c r="Q1592" s="203" t="s">
        <v>2913</v>
      </c>
      <c r="R1592" s="206">
        <v>0.06</v>
      </c>
      <c r="S1592" s="205"/>
      <c r="T1592" s="205"/>
      <c r="U1592" s="205"/>
      <c r="V1592" s="205"/>
      <c r="W1592" s="205"/>
      <c r="X1592" s="208"/>
      <c r="Y1592" s="208"/>
      <c r="Z1592" s="208"/>
      <c r="AA1592" s="208"/>
      <c r="AB1592" s="208"/>
      <c r="AC1592" s="237"/>
      <c r="AD1592" s="204"/>
      <c r="AE1592" s="208"/>
      <c r="AF1592" s="208"/>
      <c r="AG1592" s="237"/>
      <c r="AH1592" s="204"/>
      <c r="AI1592" s="208"/>
      <c r="AJ1592" s="208"/>
      <c r="AK1592" s="208"/>
      <c r="AL1592" s="208"/>
      <c r="AM1592" s="208"/>
      <c r="AN1592" s="208"/>
      <c r="AO1592" s="208"/>
      <c r="AP1592" s="237"/>
      <c r="AQ1592" s="208"/>
      <c r="AR1592" s="208"/>
      <c r="AS1592" s="208"/>
    </row>
    <row r="1593" spans="1:45" ht="21.6">
      <c r="A1593" s="203"/>
      <c r="B1593" s="203" t="s">
        <v>9209</v>
      </c>
      <c r="C1593" s="203" t="s">
        <v>7439</v>
      </c>
      <c r="D1593" s="203" t="s">
        <v>9208</v>
      </c>
      <c r="E1593" s="203" t="s">
        <v>9210</v>
      </c>
      <c r="F1593" s="203" t="s">
        <v>9211</v>
      </c>
      <c r="G1593" s="203" t="s">
        <v>9212</v>
      </c>
      <c r="H1593" s="203">
        <v>1346200</v>
      </c>
      <c r="I1593" s="203">
        <v>1270000</v>
      </c>
      <c r="J1593" s="203"/>
      <c r="K1593" s="203"/>
      <c r="L1593" s="203"/>
      <c r="M1593" s="203" t="s">
        <v>7737</v>
      </c>
      <c r="N1593" s="203" t="s">
        <v>2706</v>
      </c>
      <c r="O1593" s="203" t="s">
        <v>9213</v>
      </c>
      <c r="P1593" s="203" t="s">
        <v>9213</v>
      </c>
      <c r="Q1593" s="203" t="s">
        <v>9214</v>
      </c>
      <c r="R1593" s="206">
        <v>0.06</v>
      </c>
    </row>
    <row r="1594" spans="1:45" ht="21.6">
      <c r="A1594" s="203"/>
      <c r="B1594" s="203" t="s">
        <v>9215</v>
      </c>
      <c r="C1594" s="203" t="s">
        <v>7439</v>
      </c>
      <c r="D1594" s="203" t="s">
        <v>9216</v>
      </c>
      <c r="E1594" s="203" t="s">
        <v>9217</v>
      </c>
      <c r="F1594" s="203" t="s">
        <v>9218</v>
      </c>
      <c r="G1594" s="203" t="s">
        <v>9219</v>
      </c>
      <c r="H1594" s="203">
        <v>39059</v>
      </c>
      <c r="I1594" s="203">
        <v>36275.35</v>
      </c>
      <c r="J1594" s="203"/>
      <c r="K1594" s="203"/>
      <c r="L1594" s="203"/>
      <c r="M1594" s="203" t="s">
        <v>3702</v>
      </c>
      <c r="N1594" s="203" t="s">
        <v>2706</v>
      </c>
      <c r="O1594" s="203" t="s">
        <v>9220</v>
      </c>
      <c r="P1594" s="203" t="s">
        <v>9213</v>
      </c>
      <c r="Q1594" s="203" t="s">
        <v>2913</v>
      </c>
      <c r="R1594" s="203" t="s">
        <v>7506</v>
      </c>
    </row>
    <row r="1595" spans="1:45" ht="21.6">
      <c r="A1595" s="203"/>
      <c r="B1595" s="203" t="s">
        <v>9235</v>
      </c>
      <c r="C1595" s="203" t="s">
        <v>7439</v>
      </c>
      <c r="D1595" s="203" t="s">
        <v>9216</v>
      </c>
      <c r="E1595" s="203" t="s">
        <v>9217</v>
      </c>
      <c r="F1595" s="203" t="s">
        <v>9236</v>
      </c>
      <c r="G1595" s="203" t="s">
        <v>9237</v>
      </c>
      <c r="H1595" s="203" t="s">
        <v>9238</v>
      </c>
      <c r="I1595" s="203" t="s">
        <v>9239</v>
      </c>
      <c r="J1595" s="203"/>
      <c r="K1595" s="203"/>
      <c r="L1595" s="203"/>
      <c r="M1595" s="203" t="s">
        <v>3702</v>
      </c>
      <c r="N1595" s="203" t="s">
        <v>2706</v>
      </c>
      <c r="O1595" s="203" t="s">
        <v>9240</v>
      </c>
      <c r="P1595" s="203" t="s">
        <v>9213</v>
      </c>
      <c r="Q1595" s="203" t="s">
        <v>2913</v>
      </c>
      <c r="R1595" s="203" t="s">
        <v>9241</v>
      </c>
    </row>
    <row r="1596" spans="1:45" ht="21.6">
      <c r="A1596" s="203"/>
      <c r="B1596" s="203" t="s">
        <v>9242</v>
      </c>
      <c r="C1596" s="203" t="s">
        <v>9265</v>
      </c>
      <c r="D1596" s="203" t="s">
        <v>9243</v>
      </c>
      <c r="E1596" s="203" t="s">
        <v>9244</v>
      </c>
      <c r="F1596" s="203" t="s">
        <v>9266</v>
      </c>
      <c r="G1596" s="203" t="s">
        <v>9245</v>
      </c>
      <c r="H1596" s="203">
        <v>34901</v>
      </c>
      <c r="I1596" s="203">
        <v>32925.47</v>
      </c>
      <c r="J1596" s="203"/>
      <c r="K1596" s="203"/>
      <c r="L1596" s="203"/>
      <c r="M1596" s="203" t="s">
        <v>9267</v>
      </c>
      <c r="N1596" s="203" t="s">
        <v>9268</v>
      </c>
      <c r="O1596" s="203" t="s">
        <v>9213</v>
      </c>
      <c r="P1596" s="203" t="s">
        <v>9213</v>
      </c>
      <c r="Q1596" s="203" t="s">
        <v>9214</v>
      </c>
      <c r="R1596" s="206">
        <v>0.06</v>
      </c>
    </row>
    <row r="1597" spans="1:45" ht="21.6">
      <c r="A1597" s="203"/>
      <c r="B1597" s="203" t="s">
        <v>9246</v>
      </c>
      <c r="C1597" s="203" t="s">
        <v>9265</v>
      </c>
      <c r="D1597" s="203" t="s">
        <v>9247</v>
      </c>
      <c r="E1597" s="203" t="s">
        <v>9248</v>
      </c>
      <c r="F1597" s="203" t="s">
        <v>9269</v>
      </c>
      <c r="G1597" s="203" t="s">
        <v>9249</v>
      </c>
      <c r="H1597" s="203">
        <v>49775</v>
      </c>
      <c r="I1597" s="203">
        <v>44959.16</v>
      </c>
      <c r="J1597" s="203"/>
      <c r="K1597" s="203"/>
      <c r="L1597" s="203"/>
      <c r="M1597" s="203" t="s">
        <v>9270</v>
      </c>
      <c r="N1597" s="203" t="s">
        <v>9268</v>
      </c>
      <c r="O1597" s="203" t="s">
        <v>9250</v>
      </c>
      <c r="P1597" s="203" t="s">
        <v>9213</v>
      </c>
      <c r="Q1597" s="203" t="s">
        <v>9251</v>
      </c>
      <c r="R1597" s="203" t="s">
        <v>9227</v>
      </c>
    </row>
    <row r="1598" spans="1:45" ht="21.6">
      <c r="A1598" s="203"/>
      <c r="B1598" s="203" t="s">
        <v>9256</v>
      </c>
      <c r="C1598" s="203" t="s">
        <v>9265</v>
      </c>
      <c r="D1598" s="203" t="s">
        <v>9271</v>
      </c>
      <c r="E1598" s="203" t="s">
        <v>9257</v>
      </c>
      <c r="F1598" s="203" t="s">
        <v>9272</v>
      </c>
      <c r="G1598" s="203" t="s">
        <v>9259</v>
      </c>
      <c r="H1598" s="203">
        <v>26600</v>
      </c>
      <c r="I1598" s="203">
        <v>25094.34</v>
      </c>
      <c r="J1598" s="203"/>
      <c r="K1598" s="203"/>
      <c r="L1598" s="203"/>
      <c r="M1598" s="203" t="s">
        <v>9258</v>
      </c>
      <c r="N1598" s="203" t="s">
        <v>9260</v>
      </c>
      <c r="O1598" s="203" t="s">
        <v>9250</v>
      </c>
      <c r="P1598" s="203" t="s">
        <v>9213</v>
      </c>
      <c r="Q1598" s="203" t="s">
        <v>9251</v>
      </c>
      <c r="R1598" s="206">
        <v>0.06</v>
      </c>
    </row>
    <row r="1599" spans="1:45" ht="21.6">
      <c r="A1599" s="203"/>
      <c r="B1599" s="203" t="s">
        <v>9262</v>
      </c>
      <c r="C1599" s="203" t="s">
        <v>9265</v>
      </c>
      <c r="D1599" s="203" t="s">
        <v>9261</v>
      </c>
      <c r="E1599" s="203" t="s">
        <v>9263</v>
      </c>
      <c r="F1599" s="203" t="s">
        <v>9273</v>
      </c>
      <c r="G1599" s="203" t="s">
        <v>9264</v>
      </c>
      <c r="H1599" s="203">
        <v>250984.38</v>
      </c>
      <c r="I1599" s="203">
        <v>230895.38</v>
      </c>
      <c r="J1599" s="203"/>
      <c r="K1599" s="203"/>
      <c r="L1599" s="203"/>
      <c r="M1599" s="203" t="s">
        <v>9267</v>
      </c>
      <c r="N1599" s="203" t="s">
        <v>9274</v>
      </c>
      <c r="O1599" s="203" t="s">
        <v>9213</v>
      </c>
      <c r="P1599" s="203" t="s">
        <v>9213</v>
      </c>
      <c r="Q1599" s="203" t="s">
        <v>9214</v>
      </c>
      <c r="R1599" s="203" t="s">
        <v>9227</v>
      </c>
    </row>
    <row r="1600" spans="1:45" ht="21.6">
      <c r="A1600" s="203"/>
      <c r="B1600" s="203" t="s">
        <v>9557</v>
      </c>
      <c r="C1600" s="203" t="s">
        <v>9558</v>
      </c>
      <c r="D1600" s="203" t="s">
        <v>9559</v>
      </c>
      <c r="E1600" s="203" t="s">
        <v>9560</v>
      </c>
      <c r="F1600" s="203" t="s">
        <v>9561</v>
      </c>
      <c r="G1600" s="203" t="s">
        <v>9562</v>
      </c>
      <c r="H1600" s="203">
        <v>24000</v>
      </c>
      <c r="I1600" s="203">
        <v>22641.51</v>
      </c>
      <c r="J1600" s="203"/>
      <c r="K1600" s="203"/>
      <c r="L1600" s="203"/>
      <c r="M1600" s="203" t="s">
        <v>9563</v>
      </c>
      <c r="N1600" s="203" t="s">
        <v>9564</v>
      </c>
      <c r="O1600" s="203" t="s">
        <v>9565</v>
      </c>
      <c r="P1600" s="203" t="s">
        <v>9566</v>
      </c>
      <c r="Q1600" s="203" t="s">
        <v>9567</v>
      </c>
      <c r="R1600" s="206">
        <v>0.06</v>
      </c>
    </row>
    <row r="1601" spans="1:18" ht="21.6">
      <c r="A1601" s="203"/>
      <c r="B1601" s="203" t="s">
        <v>9568</v>
      </c>
      <c r="C1601" s="203" t="s">
        <v>9558</v>
      </c>
      <c r="D1601" s="203" t="s">
        <v>9559</v>
      </c>
      <c r="E1601" s="203" t="s">
        <v>9560</v>
      </c>
      <c r="F1601" s="203" t="s">
        <v>9569</v>
      </c>
      <c r="G1601" s="203" t="s">
        <v>9570</v>
      </c>
      <c r="H1601" s="203">
        <v>24000</v>
      </c>
      <c r="I1601" s="203">
        <v>22018.35</v>
      </c>
      <c r="J1601" s="203"/>
      <c r="K1601" s="203"/>
      <c r="L1601" s="203"/>
      <c r="M1601" s="203" t="s">
        <v>9563</v>
      </c>
      <c r="N1601" s="203" t="s">
        <v>9564</v>
      </c>
      <c r="O1601" s="203" t="s">
        <v>9565</v>
      </c>
      <c r="P1601" s="203" t="s">
        <v>9566</v>
      </c>
      <c r="Q1601" s="203" t="s">
        <v>9567</v>
      </c>
      <c r="R1601" s="203" t="s">
        <v>9583</v>
      </c>
    </row>
    <row r="1602" spans="1:18" ht="21.6">
      <c r="A1602" s="203"/>
      <c r="B1602" s="203" t="s">
        <v>9571</v>
      </c>
      <c r="C1602" s="203" t="s">
        <v>9558</v>
      </c>
      <c r="D1602" s="203" t="s">
        <v>9559</v>
      </c>
      <c r="E1602" s="203" t="s">
        <v>9560</v>
      </c>
      <c r="F1602" s="203" t="s">
        <v>9572</v>
      </c>
      <c r="G1602" s="203" t="s">
        <v>9573</v>
      </c>
      <c r="H1602" s="203">
        <v>48000</v>
      </c>
      <c r="I1602" s="203">
        <v>45283.02</v>
      </c>
      <c r="J1602" s="203"/>
      <c r="K1602" s="203"/>
      <c r="L1602" s="203"/>
      <c r="M1602" s="203" t="s">
        <v>9563</v>
      </c>
      <c r="N1602" s="203" t="s">
        <v>9564</v>
      </c>
      <c r="O1602" s="203" t="s">
        <v>9565</v>
      </c>
      <c r="P1602" s="203" t="s">
        <v>9566</v>
      </c>
      <c r="Q1602" s="203" t="s">
        <v>9567</v>
      </c>
      <c r="R1602" s="203" t="s">
        <v>9584</v>
      </c>
    </row>
    <row r="1603" spans="1:18" ht="21.6">
      <c r="A1603" s="255" t="s">
        <v>9866</v>
      </c>
      <c r="B1603" s="203" t="s">
        <v>9859</v>
      </c>
      <c r="C1603" s="203" t="s">
        <v>7439</v>
      </c>
      <c r="D1603" s="203" t="s">
        <v>9559</v>
      </c>
      <c r="E1603" s="203" t="s">
        <v>9560</v>
      </c>
      <c r="F1603" s="203" t="s">
        <v>9860</v>
      </c>
      <c r="G1603" s="203" t="s">
        <v>9861</v>
      </c>
      <c r="H1603" s="203" t="s">
        <v>9862</v>
      </c>
      <c r="I1603" s="203" t="s">
        <v>9863</v>
      </c>
      <c r="J1603" s="203"/>
      <c r="K1603" s="203"/>
      <c r="L1603" s="203"/>
      <c r="M1603" s="203" t="s">
        <v>8348</v>
      </c>
      <c r="N1603" s="203" t="s">
        <v>9864</v>
      </c>
      <c r="O1603" s="203" t="s">
        <v>9865</v>
      </c>
      <c r="P1603" s="203" t="s">
        <v>9865</v>
      </c>
      <c r="Q1603" s="203" t="s">
        <v>2913</v>
      </c>
      <c r="R1603" s="203" t="s">
        <v>9584</v>
      </c>
    </row>
    <row r="1604" spans="1:18" ht="21.6">
      <c r="A1604" s="203"/>
      <c r="B1604" s="203" t="s">
        <v>9590</v>
      </c>
      <c r="C1604" s="203" t="s">
        <v>9591</v>
      </c>
      <c r="D1604" s="203" t="s">
        <v>9592</v>
      </c>
      <c r="E1604" s="203" t="s">
        <v>9593</v>
      </c>
      <c r="F1604" s="203" t="s">
        <v>9582</v>
      </c>
      <c r="G1604" s="203" t="s">
        <v>9594</v>
      </c>
      <c r="H1604" s="203">
        <v>901930.34</v>
      </c>
      <c r="I1604" s="203">
        <v>829800.78</v>
      </c>
      <c r="J1604" s="203"/>
      <c r="K1604" s="203"/>
      <c r="L1604" s="203"/>
      <c r="M1604" s="203" t="s">
        <v>9595</v>
      </c>
      <c r="N1604" s="203" t="s">
        <v>9596</v>
      </c>
      <c r="O1604" s="203" t="s">
        <v>9597</v>
      </c>
      <c r="P1604" s="203" t="s">
        <v>9597</v>
      </c>
      <c r="Q1604" s="203" t="s">
        <v>9598</v>
      </c>
      <c r="R1604" s="203" t="s">
        <v>9599</v>
      </c>
    </row>
    <row r="1605" spans="1:18" ht="21.6">
      <c r="A1605" s="203"/>
      <c r="B1605" s="203" t="s">
        <v>9600</v>
      </c>
      <c r="C1605" s="203" t="s">
        <v>9591</v>
      </c>
      <c r="D1605" s="203" t="s">
        <v>9601</v>
      </c>
      <c r="E1605" s="203" t="s">
        <v>9602</v>
      </c>
      <c r="F1605" s="203" t="s">
        <v>9603</v>
      </c>
      <c r="G1605" s="203" t="s">
        <v>9604</v>
      </c>
      <c r="H1605" s="203">
        <v>20372.099999999999</v>
      </c>
      <c r="I1605" s="203">
        <v>18690</v>
      </c>
      <c r="J1605" s="203"/>
      <c r="K1605" s="203"/>
      <c r="L1605" s="203"/>
      <c r="M1605" s="203" t="s">
        <v>9605</v>
      </c>
      <c r="N1605" s="203" t="s">
        <v>9606</v>
      </c>
      <c r="O1605" s="203" t="s">
        <v>9597</v>
      </c>
      <c r="P1605" s="203" t="s">
        <v>9597</v>
      </c>
      <c r="Q1605" s="203" t="s">
        <v>9598</v>
      </c>
      <c r="R1605" s="203" t="s">
        <v>9607</v>
      </c>
    </row>
    <row r="1606" spans="1:18" ht="21.6">
      <c r="A1606" s="203"/>
      <c r="B1606" s="203" t="s">
        <v>9608</v>
      </c>
      <c r="C1606" s="203" t="s">
        <v>9591</v>
      </c>
      <c r="D1606" s="203" t="s">
        <v>9609</v>
      </c>
      <c r="E1606" s="203" t="s">
        <v>9610</v>
      </c>
      <c r="F1606" s="203" t="s">
        <v>9611</v>
      </c>
      <c r="G1606" s="203" t="s">
        <v>9612</v>
      </c>
      <c r="H1606" s="203">
        <v>6989.3</v>
      </c>
      <c r="I1606" s="203">
        <v>6450.87</v>
      </c>
      <c r="J1606" s="203"/>
      <c r="K1606" s="203"/>
      <c r="L1606" s="203"/>
      <c r="M1606" s="203" t="s">
        <v>9613</v>
      </c>
      <c r="N1606" s="203" t="s">
        <v>9614</v>
      </c>
      <c r="O1606" s="203" t="s">
        <v>9615</v>
      </c>
      <c r="P1606" s="203" t="s">
        <v>9597</v>
      </c>
      <c r="Q1606" s="203" t="s">
        <v>9616</v>
      </c>
      <c r="R1606" s="203" t="s">
        <v>9599</v>
      </c>
    </row>
    <row r="1607" spans="1:18" ht="21.6">
      <c r="A1607" s="203"/>
      <c r="B1607" s="203" t="s">
        <v>9617</v>
      </c>
      <c r="C1607" s="203" t="s">
        <v>7439</v>
      </c>
      <c r="D1607" s="203" t="s">
        <v>9662</v>
      </c>
      <c r="E1607" s="203" t="s">
        <v>9663</v>
      </c>
      <c r="F1607" s="203" t="s">
        <v>9618</v>
      </c>
      <c r="G1607" s="203" t="s">
        <v>9619</v>
      </c>
      <c r="H1607" s="203">
        <v>2400</v>
      </c>
      <c r="I1607" s="203">
        <v>2123.89</v>
      </c>
      <c r="J1607" s="203"/>
      <c r="K1607" s="203"/>
      <c r="L1607" s="203"/>
      <c r="M1607" s="203" t="s">
        <v>1961</v>
      </c>
      <c r="N1607" s="203" t="s">
        <v>2012</v>
      </c>
      <c r="O1607" s="203" t="s">
        <v>9213</v>
      </c>
      <c r="P1607" s="203" t="s">
        <v>9597</v>
      </c>
      <c r="Q1607" s="203" t="s">
        <v>9616</v>
      </c>
      <c r="R1607" s="206">
        <v>0.13</v>
      </c>
    </row>
    <row r="1608" spans="1:18" ht="21.6">
      <c r="A1608" s="203"/>
      <c r="B1608" s="203" t="s">
        <v>9620</v>
      </c>
      <c r="C1608" s="203" t="s">
        <v>7439</v>
      </c>
      <c r="D1608" s="203" t="s">
        <v>9621</v>
      </c>
      <c r="E1608" s="203" t="s">
        <v>9622</v>
      </c>
      <c r="F1608" s="203" t="s">
        <v>9623</v>
      </c>
      <c r="G1608" s="203" t="s">
        <v>9624</v>
      </c>
      <c r="H1608" s="203">
        <v>16935.310000000001</v>
      </c>
      <c r="I1608" s="203">
        <v>14987</v>
      </c>
      <c r="J1608" s="203"/>
      <c r="K1608" s="203"/>
      <c r="L1608" s="203"/>
      <c r="M1608" s="203" t="s">
        <v>7737</v>
      </c>
      <c r="N1608" s="203" t="s">
        <v>4411</v>
      </c>
      <c r="O1608" s="203" t="s">
        <v>9625</v>
      </c>
      <c r="P1608" s="203" t="s">
        <v>9597</v>
      </c>
      <c r="Q1608" s="203" t="s">
        <v>9616</v>
      </c>
      <c r="R1608" s="206">
        <v>0.13</v>
      </c>
    </row>
    <row r="1609" spans="1:18" ht="21.6">
      <c r="A1609" s="203"/>
      <c r="B1609" s="203" t="s">
        <v>9664</v>
      </c>
      <c r="C1609" s="203" t="s">
        <v>7439</v>
      </c>
      <c r="D1609" s="203" t="s">
        <v>9621</v>
      </c>
      <c r="E1609" s="203" t="s">
        <v>9622</v>
      </c>
      <c r="F1609" s="203" t="s">
        <v>9626</v>
      </c>
      <c r="G1609" s="203" t="s">
        <v>9627</v>
      </c>
      <c r="H1609" s="203">
        <v>33999.279999999999</v>
      </c>
      <c r="I1609" s="203">
        <v>31192</v>
      </c>
      <c r="J1609" s="203"/>
      <c r="K1609" s="203"/>
      <c r="L1609" s="203"/>
      <c r="M1609" s="203" t="s">
        <v>7737</v>
      </c>
      <c r="N1609" s="203" t="s">
        <v>4411</v>
      </c>
      <c r="O1609" s="203" t="s">
        <v>9625</v>
      </c>
      <c r="P1609" s="203" t="s">
        <v>9597</v>
      </c>
      <c r="Q1609" s="203" t="s">
        <v>9616</v>
      </c>
      <c r="R1609" s="203" t="s">
        <v>9607</v>
      </c>
    </row>
    <row r="1610" spans="1:18" ht="21.6">
      <c r="A1610" s="203"/>
      <c r="B1610" s="203" t="s">
        <v>9628</v>
      </c>
      <c r="C1610" s="203" t="s">
        <v>7439</v>
      </c>
      <c r="D1610" s="203" t="s">
        <v>9629</v>
      </c>
      <c r="E1610" s="203" t="s">
        <v>9630</v>
      </c>
      <c r="F1610" s="203" t="s">
        <v>9631</v>
      </c>
      <c r="G1610" s="203" t="s">
        <v>9632</v>
      </c>
      <c r="H1610" s="203">
        <v>33941.199999999997</v>
      </c>
      <c r="I1610" s="203">
        <v>32020</v>
      </c>
      <c r="J1610" s="203"/>
      <c r="K1610" s="203"/>
      <c r="L1610" s="203"/>
      <c r="M1610" s="203" t="s">
        <v>8348</v>
      </c>
      <c r="N1610" s="203" t="s">
        <v>9633</v>
      </c>
      <c r="O1610" s="203" t="s">
        <v>9206</v>
      </c>
      <c r="P1610" s="203" t="s">
        <v>9597</v>
      </c>
      <c r="Q1610" s="203" t="s">
        <v>9616</v>
      </c>
      <c r="R1610" s="206">
        <v>0.06</v>
      </c>
    </row>
    <row r="1611" spans="1:18" ht="21.6">
      <c r="A1611" s="203"/>
      <c r="B1611" s="203" t="s">
        <v>9634</v>
      </c>
      <c r="C1611" s="203" t="s">
        <v>7439</v>
      </c>
      <c r="D1611" s="203" t="s">
        <v>9635</v>
      </c>
      <c r="E1611" s="203" t="s">
        <v>9636</v>
      </c>
      <c r="F1611" s="203" t="s">
        <v>9637</v>
      </c>
      <c r="G1611" s="203" t="s">
        <v>9638</v>
      </c>
      <c r="H1611" s="203">
        <v>80443.399999999994</v>
      </c>
      <c r="I1611" s="203">
        <v>75890</v>
      </c>
      <c r="J1611" s="203"/>
      <c r="K1611" s="203"/>
      <c r="L1611" s="203"/>
      <c r="M1611" s="203" t="s">
        <v>8348</v>
      </c>
      <c r="N1611" s="203" t="s">
        <v>9633</v>
      </c>
      <c r="O1611" s="203" t="s">
        <v>9206</v>
      </c>
      <c r="P1611" s="203" t="s">
        <v>9597</v>
      </c>
      <c r="Q1611" s="203" t="s">
        <v>9616</v>
      </c>
      <c r="R1611" s="206">
        <v>0.06</v>
      </c>
    </row>
    <row r="1612" spans="1:18" ht="21.6">
      <c r="A1612" s="203"/>
      <c r="B1612" s="203" t="s">
        <v>9639</v>
      </c>
      <c r="C1612" s="203" t="s">
        <v>7439</v>
      </c>
      <c r="D1612" s="203" t="s">
        <v>9640</v>
      </c>
      <c r="E1612" s="203" t="s">
        <v>9641</v>
      </c>
      <c r="F1612" s="203" t="s">
        <v>9642</v>
      </c>
      <c r="G1612" s="203" t="s">
        <v>9643</v>
      </c>
      <c r="H1612" s="203">
        <v>237161.11</v>
      </c>
      <c r="I1612" s="203">
        <v>214352.81</v>
      </c>
      <c r="J1612" s="203"/>
      <c r="K1612" s="203"/>
      <c r="L1612" s="203"/>
      <c r="M1612" s="203" t="s">
        <v>2193</v>
      </c>
      <c r="N1612" s="203" t="s">
        <v>2012</v>
      </c>
      <c r="O1612" s="203" t="s">
        <v>9644</v>
      </c>
      <c r="P1612" s="203" t="s">
        <v>9597</v>
      </c>
      <c r="Q1612" s="203" t="s">
        <v>1929</v>
      </c>
      <c r="R1612" s="206" t="s">
        <v>7506</v>
      </c>
    </row>
    <row r="1613" spans="1:18" ht="21.6">
      <c r="A1613" s="203"/>
      <c r="B1613" s="203" t="s">
        <v>9645</v>
      </c>
      <c r="C1613" s="203" t="s">
        <v>7439</v>
      </c>
      <c r="D1613" s="203" t="s">
        <v>9646</v>
      </c>
      <c r="E1613" s="203" t="s">
        <v>9647</v>
      </c>
      <c r="F1613" s="203" t="s">
        <v>9648</v>
      </c>
      <c r="G1613" s="203" t="s">
        <v>9649</v>
      </c>
      <c r="H1613" s="203">
        <v>81957.08</v>
      </c>
      <c r="I1613" s="203">
        <v>77318</v>
      </c>
      <c r="J1613" s="203"/>
      <c r="K1613" s="203"/>
      <c r="L1613" s="203"/>
      <c r="M1613" s="203" t="s">
        <v>7737</v>
      </c>
      <c r="N1613" s="203" t="s">
        <v>9650</v>
      </c>
      <c r="O1613" s="203" t="s">
        <v>9566</v>
      </c>
      <c r="P1613" s="203" t="s">
        <v>9597</v>
      </c>
      <c r="Q1613" s="203" t="s">
        <v>9598</v>
      </c>
      <c r="R1613" s="203" t="s">
        <v>9584</v>
      </c>
    </row>
    <row r="1614" spans="1:18" ht="21.6">
      <c r="A1614" s="203"/>
      <c r="B1614" s="203" t="s">
        <v>9651</v>
      </c>
      <c r="C1614" s="203" t="s">
        <v>7439</v>
      </c>
      <c r="D1614" s="203" t="s">
        <v>9652</v>
      </c>
      <c r="E1614" s="203" t="s">
        <v>9653</v>
      </c>
      <c r="F1614" s="203" t="s">
        <v>9654</v>
      </c>
      <c r="G1614" s="203" t="s">
        <v>9655</v>
      </c>
      <c r="H1614" s="203">
        <v>567168</v>
      </c>
      <c r="I1614" s="203">
        <v>535064.15</v>
      </c>
      <c r="J1614" s="203"/>
      <c r="K1614" s="203"/>
      <c r="L1614" s="203"/>
      <c r="M1614" s="203" t="s">
        <v>2011</v>
      </c>
      <c r="N1614" s="203" t="s">
        <v>2165</v>
      </c>
      <c r="O1614" s="203" t="s">
        <v>9644</v>
      </c>
      <c r="P1614" s="203" t="s">
        <v>9597</v>
      </c>
      <c r="Q1614" s="203" t="s">
        <v>1929</v>
      </c>
      <c r="R1614" s="206">
        <v>0.06</v>
      </c>
    </row>
    <row r="1615" spans="1:18" ht="21.6">
      <c r="A1615" s="203"/>
      <c r="B1615" s="203" t="s">
        <v>9656</v>
      </c>
      <c r="C1615" s="203" t="s">
        <v>7439</v>
      </c>
      <c r="D1615" s="203" t="s">
        <v>9657</v>
      </c>
      <c r="E1615" s="203" t="s">
        <v>9658</v>
      </c>
      <c r="F1615" s="203" t="s">
        <v>9659</v>
      </c>
      <c r="G1615" s="203" t="s">
        <v>9660</v>
      </c>
      <c r="H1615" s="203">
        <v>693999.85</v>
      </c>
      <c r="I1615" s="203">
        <v>654716.84</v>
      </c>
      <c r="J1615" s="203"/>
      <c r="K1615" s="203"/>
      <c r="L1615" s="203"/>
      <c r="M1615" s="203" t="s">
        <v>2193</v>
      </c>
      <c r="N1615" s="203" t="s">
        <v>9661</v>
      </c>
      <c r="O1615" s="203" t="s">
        <v>9644</v>
      </c>
      <c r="P1615" s="203" t="s">
        <v>9597</v>
      </c>
      <c r="Q1615" s="203" t="s">
        <v>9616</v>
      </c>
      <c r="R1615" s="206">
        <v>0.06</v>
      </c>
    </row>
    <row r="1616" spans="1:18" ht="21.6">
      <c r="A1616" s="203"/>
      <c r="B1616" s="203" t="s">
        <v>9665</v>
      </c>
      <c r="C1616" s="203" t="s">
        <v>9666</v>
      </c>
      <c r="D1616" s="203" t="s">
        <v>9667</v>
      </c>
      <c r="E1616" s="203" t="s">
        <v>9668</v>
      </c>
      <c r="F1616" s="203" t="s">
        <v>9669</v>
      </c>
      <c r="G1616" s="203" t="s">
        <v>9670</v>
      </c>
      <c r="H1616" s="203">
        <v>34498.5</v>
      </c>
      <c r="I1616" s="203">
        <v>31650</v>
      </c>
      <c r="J1616" s="203"/>
      <c r="K1616" s="203"/>
      <c r="L1616" s="203"/>
      <c r="M1616" s="203" t="s">
        <v>9671</v>
      </c>
      <c r="N1616" s="203" t="s">
        <v>9672</v>
      </c>
      <c r="O1616" s="203" t="s">
        <v>9597</v>
      </c>
      <c r="P1616" s="203" t="s">
        <v>9597</v>
      </c>
      <c r="Q1616" s="203" t="s">
        <v>9598</v>
      </c>
      <c r="R1616" s="203" t="s">
        <v>9607</v>
      </c>
    </row>
    <row r="1617" spans="1:18" ht="21.6">
      <c r="A1617" s="203"/>
      <c r="B1617" s="203" t="s">
        <v>9673</v>
      </c>
      <c r="C1617" s="203" t="s">
        <v>7439</v>
      </c>
      <c r="D1617" s="203" t="s">
        <v>7631</v>
      </c>
      <c r="E1617" s="203" t="s">
        <v>6739</v>
      </c>
      <c r="F1617" s="203" t="s">
        <v>9674</v>
      </c>
      <c r="G1617" s="203" t="s">
        <v>9675</v>
      </c>
      <c r="H1617" s="203">
        <v>92500</v>
      </c>
      <c r="I1617" s="203">
        <v>87264.15</v>
      </c>
      <c r="J1617" s="203"/>
      <c r="K1617" s="203"/>
      <c r="L1617" s="203"/>
      <c r="M1617" s="203" t="s">
        <v>2669</v>
      </c>
      <c r="N1617" s="203" t="s">
        <v>2947</v>
      </c>
      <c r="O1617" s="203" t="s">
        <v>9566</v>
      </c>
      <c r="P1617" s="203" t="s">
        <v>9566</v>
      </c>
      <c r="Q1617" s="203" t="s">
        <v>1929</v>
      </c>
      <c r="R1617" s="206">
        <v>0.06</v>
      </c>
    </row>
    <row r="1618" spans="1:18" ht="21.6">
      <c r="A1618" s="203"/>
      <c r="B1618" s="203" t="s">
        <v>9795</v>
      </c>
      <c r="C1618" s="203" t="s">
        <v>7439</v>
      </c>
      <c r="D1618" s="203" t="s">
        <v>9796</v>
      </c>
      <c r="E1618" s="203" t="s">
        <v>9797</v>
      </c>
      <c r="F1618" s="203" t="s">
        <v>9798</v>
      </c>
      <c r="G1618" s="203" t="s">
        <v>9799</v>
      </c>
      <c r="H1618" s="203">
        <v>28995664</v>
      </c>
      <c r="I1618" s="203">
        <v>27354400</v>
      </c>
      <c r="J1618" s="203"/>
      <c r="K1618" s="203"/>
      <c r="L1618" s="203"/>
      <c r="M1618" s="203" t="s">
        <v>8348</v>
      </c>
      <c r="N1618" s="203" t="s">
        <v>8089</v>
      </c>
      <c r="O1618" s="203" t="s">
        <v>9566</v>
      </c>
      <c r="P1618" s="203" t="s">
        <v>9566</v>
      </c>
      <c r="Q1618" s="203" t="s">
        <v>8048</v>
      </c>
      <c r="R1618" s="206">
        <v>0.06</v>
      </c>
    </row>
    <row r="1619" spans="1:18" ht="21.6">
      <c r="A1619" s="203"/>
      <c r="B1619" s="203" t="s">
        <v>9800</v>
      </c>
      <c r="C1619" s="203" t="s">
        <v>7439</v>
      </c>
      <c r="D1619" s="203" t="s">
        <v>9801</v>
      </c>
      <c r="E1619" s="203" t="s">
        <v>9802</v>
      </c>
      <c r="F1619" s="203" t="s">
        <v>9803</v>
      </c>
      <c r="G1619" s="203" t="s">
        <v>9804</v>
      </c>
      <c r="H1619" s="203">
        <v>29749.96</v>
      </c>
      <c r="I1619" s="203">
        <v>28066</v>
      </c>
      <c r="J1619" s="203"/>
      <c r="K1619" s="203"/>
      <c r="L1619" s="203"/>
      <c r="M1619" s="203" t="s">
        <v>2193</v>
      </c>
      <c r="N1619" s="203" t="s">
        <v>9805</v>
      </c>
      <c r="O1619" s="203" t="s">
        <v>9566</v>
      </c>
      <c r="P1619" s="203" t="s">
        <v>9566</v>
      </c>
      <c r="Q1619" s="203" t="s">
        <v>8048</v>
      </c>
      <c r="R1619" s="206">
        <v>0.06</v>
      </c>
    </row>
    <row r="1620" spans="1:18" ht="21.6">
      <c r="A1620" s="203"/>
      <c r="B1620" s="203" t="s">
        <v>9815</v>
      </c>
      <c r="C1620" s="203" t="s">
        <v>7439</v>
      </c>
      <c r="D1620" s="203" t="s">
        <v>9806</v>
      </c>
      <c r="E1620" s="203" t="s">
        <v>9807</v>
      </c>
      <c r="F1620" s="203" t="s">
        <v>9808</v>
      </c>
      <c r="G1620" s="203" t="s">
        <v>9809</v>
      </c>
      <c r="H1620" s="203">
        <v>20400</v>
      </c>
      <c r="I1620" s="203">
        <v>18715.599999999999</v>
      </c>
      <c r="J1620" s="203"/>
      <c r="K1620" s="203"/>
      <c r="L1620" s="203"/>
      <c r="M1620" s="203" t="s">
        <v>2193</v>
      </c>
      <c r="N1620" s="203" t="s">
        <v>2012</v>
      </c>
      <c r="O1620" s="203" t="s">
        <v>9566</v>
      </c>
      <c r="P1620" s="203" t="s">
        <v>9566</v>
      </c>
      <c r="Q1620" s="203" t="s">
        <v>8048</v>
      </c>
      <c r="R1620" s="203" t="s">
        <v>9583</v>
      </c>
    </row>
    <row r="1621" spans="1:18" ht="21.6">
      <c r="A1621" s="203"/>
      <c r="B1621" s="203" t="s">
        <v>9814</v>
      </c>
      <c r="C1621" s="203" t="s">
        <v>7439</v>
      </c>
      <c r="D1621" s="203" t="s">
        <v>9810</v>
      </c>
      <c r="E1621" s="203" t="s">
        <v>9811</v>
      </c>
      <c r="F1621" s="203" t="s">
        <v>9812</v>
      </c>
      <c r="G1621" s="203" t="s">
        <v>9813</v>
      </c>
      <c r="H1621" s="203">
        <v>29921.89</v>
      </c>
      <c r="I1621" s="203">
        <v>28228.2</v>
      </c>
      <c r="J1621" s="203"/>
      <c r="K1621" s="203"/>
      <c r="L1621" s="203"/>
      <c r="M1621" s="203" t="s">
        <v>8348</v>
      </c>
      <c r="N1621" s="203" t="s">
        <v>2012</v>
      </c>
      <c r="O1621" s="203" t="s">
        <v>9566</v>
      </c>
      <c r="P1621" s="203" t="s">
        <v>9566</v>
      </c>
      <c r="Q1621" s="203" t="s">
        <v>8048</v>
      </c>
      <c r="R1621" s="206">
        <v>0.06</v>
      </c>
    </row>
    <row r="1622" spans="1:18" ht="21.6">
      <c r="A1622" s="203"/>
      <c r="B1622" s="203" t="s">
        <v>9816</v>
      </c>
      <c r="C1622" s="203" t="s">
        <v>7439</v>
      </c>
      <c r="D1622" s="203" t="s">
        <v>9817</v>
      </c>
      <c r="E1622" s="203" t="s">
        <v>9818</v>
      </c>
      <c r="F1622" s="203" t="s">
        <v>9819</v>
      </c>
      <c r="G1622" s="203" t="s">
        <v>9820</v>
      </c>
      <c r="H1622" s="203">
        <v>412892</v>
      </c>
      <c r="I1622" s="203">
        <v>378800</v>
      </c>
      <c r="J1622" s="203"/>
      <c r="K1622" s="203"/>
      <c r="L1622" s="203"/>
      <c r="M1622" s="203" t="s">
        <v>1961</v>
      </c>
      <c r="N1622" s="203" t="s">
        <v>2155</v>
      </c>
      <c r="O1622" s="203" t="s">
        <v>9821</v>
      </c>
      <c r="P1622" s="203" t="s">
        <v>9830</v>
      </c>
      <c r="Q1622" s="203" t="s">
        <v>2913</v>
      </c>
      <c r="R1622" s="203" t="s">
        <v>9583</v>
      </c>
    </row>
    <row r="1623" spans="1:18" ht="21.6">
      <c r="A1623" s="203"/>
      <c r="B1623" s="203" t="s">
        <v>9822</v>
      </c>
      <c r="C1623" s="203" t="s">
        <v>7439</v>
      </c>
      <c r="D1623" s="203" t="s">
        <v>9823</v>
      </c>
      <c r="E1623" s="203" t="s">
        <v>9824</v>
      </c>
      <c r="F1623" s="203" t="s">
        <v>9825</v>
      </c>
      <c r="G1623" s="203" t="s">
        <v>9826</v>
      </c>
      <c r="H1623" s="203">
        <v>812050</v>
      </c>
      <c r="I1623" s="203">
        <v>745000</v>
      </c>
      <c r="J1623" s="203"/>
      <c r="K1623" s="203"/>
      <c r="L1623" s="203"/>
      <c r="M1623" s="203" t="s">
        <v>2970</v>
      </c>
      <c r="N1623" s="203" t="s">
        <v>9596</v>
      </c>
      <c r="O1623" s="203" t="s">
        <v>9821</v>
      </c>
      <c r="P1623" s="203" t="s">
        <v>9830</v>
      </c>
      <c r="Q1623" s="203" t="s">
        <v>2913</v>
      </c>
      <c r="R1623" s="203" t="s">
        <v>9583</v>
      </c>
    </row>
    <row r="1624" spans="1:18" ht="21.6">
      <c r="A1624" s="203"/>
      <c r="B1624" s="203" t="s">
        <v>9833</v>
      </c>
      <c r="C1624" s="203" t="s">
        <v>7439</v>
      </c>
      <c r="D1624" s="205" t="s">
        <v>9834</v>
      </c>
      <c r="E1624" s="205" t="s">
        <v>9835</v>
      </c>
      <c r="F1624" s="203" t="s">
        <v>9837</v>
      </c>
      <c r="G1624" s="205" t="s">
        <v>9838</v>
      </c>
      <c r="H1624" s="203">
        <v>139920</v>
      </c>
      <c r="I1624" s="203">
        <v>132000</v>
      </c>
      <c r="J1624" s="209"/>
      <c r="K1624" s="209"/>
      <c r="L1624" s="205"/>
      <c r="M1624" s="203" t="s">
        <v>1961</v>
      </c>
      <c r="N1624" s="205" t="s">
        <v>9836</v>
      </c>
      <c r="O1624" s="205" t="s">
        <v>9565</v>
      </c>
      <c r="P1624" s="203" t="s">
        <v>9830</v>
      </c>
      <c r="Q1624" s="203" t="s">
        <v>2913</v>
      </c>
      <c r="R1624" s="206">
        <v>0.06</v>
      </c>
    </row>
    <row r="1625" spans="1:18" ht="21.6">
      <c r="A1625" s="203"/>
      <c r="B1625" s="235" t="s">
        <v>9844</v>
      </c>
      <c r="C1625" s="203" t="s">
        <v>7439</v>
      </c>
      <c r="D1625" s="205" t="s">
        <v>9845</v>
      </c>
      <c r="E1625" s="205" t="s">
        <v>9846</v>
      </c>
      <c r="F1625" s="203" t="s">
        <v>9847</v>
      </c>
      <c r="G1625" s="205" t="s">
        <v>9848</v>
      </c>
      <c r="H1625" s="203">
        <v>31058</v>
      </c>
      <c r="I1625" s="203">
        <v>29300</v>
      </c>
      <c r="J1625" s="209"/>
      <c r="K1625" s="209"/>
      <c r="L1625" s="205"/>
      <c r="M1625" s="203" t="s">
        <v>2970</v>
      </c>
      <c r="N1625" s="205" t="s">
        <v>9849</v>
      </c>
      <c r="O1625" s="205" t="s">
        <v>9842</v>
      </c>
      <c r="P1625" s="203" t="s">
        <v>9830</v>
      </c>
      <c r="Q1625" s="203" t="s">
        <v>2913</v>
      </c>
      <c r="R1625" s="206">
        <v>0.06</v>
      </c>
    </row>
    <row r="1626" spans="1:18" ht="21.6">
      <c r="A1626" s="255" t="s">
        <v>9857</v>
      </c>
      <c r="B1626" s="235" t="s">
        <v>9850</v>
      </c>
      <c r="C1626" s="203" t="s">
        <v>7439</v>
      </c>
      <c r="D1626" s="205" t="s">
        <v>9851</v>
      </c>
      <c r="E1626" s="205" t="s">
        <v>9852</v>
      </c>
      <c r="F1626" s="203" t="s">
        <v>9853</v>
      </c>
      <c r="G1626" s="205" t="s">
        <v>9854</v>
      </c>
      <c r="H1626" s="203">
        <v>210794.78</v>
      </c>
      <c r="I1626" s="203">
        <v>198863</v>
      </c>
      <c r="J1626" s="209"/>
      <c r="K1626" s="209"/>
      <c r="L1626" s="205"/>
      <c r="M1626" s="203" t="s">
        <v>7737</v>
      </c>
      <c r="N1626" s="205" t="s">
        <v>9855</v>
      </c>
      <c r="O1626" s="205" t="s">
        <v>9821</v>
      </c>
      <c r="P1626" s="205" t="s">
        <v>9856</v>
      </c>
      <c r="Q1626" s="203" t="s">
        <v>2913</v>
      </c>
    </row>
    <row r="1627" spans="1:18" ht="21.6">
      <c r="A1627" s="203"/>
      <c r="B1627" s="235" t="s">
        <v>9867</v>
      </c>
      <c r="C1627" s="203" t="s">
        <v>7439</v>
      </c>
      <c r="D1627" s="205" t="s">
        <v>9868</v>
      </c>
      <c r="E1627" s="205" t="s">
        <v>9869</v>
      </c>
      <c r="F1627" s="203" t="s">
        <v>9870</v>
      </c>
      <c r="G1627" s="203" t="s">
        <v>9871</v>
      </c>
      <c r="H1627" s="203">
        <v>53000</v>
      </c>
      <c r="I1627" s="203">
        <v>5000</v>
      </c>
      <c r="J1627" s="209"/>
      <c r="K1627" s="209"/>
      <c r="L1627" s="205"/>
      <c r="M1627" s="203" t="s">
        <v>2970</v>
      </c>
      <c r="N1627" s="205" t="s">
        <v>9872</v>
      </c>
      <c r="O1627" s="205" t="s">
        <v>9873</v>
      </c>
      <c r="P1627" s="205" t="s">
        <v>9874</v>
      </c>
      <c r="Q1627" s="203" t="s">
        <v>2913</v>
      </c>
      <c r="R1627" s="206">
        <v>0.06</v>
      </c>
    </row>
    <row r="1628" spans="1:18" ht="21.6">
      <c r="A1628" s="203"/>
      <c r="B1628" s="235" t="s">
        <v>9875</v>
      </c>
      <c r="C1628" s="203" t="s">
        <v>7439</v>
      </c>
      <c r="D1628" s="205" t="s">
        <v>9876</v>
      </c>
      <c r="E1628" s="205" t="s">
        <v>9877</v>
      </c>
      <c r="F1628" s="203" t="s">
        <v>9879</v>
      </c>
      <c r="G1628" s="205" t="s">
        <v>9880</v>
      </c>
      <c r="H1628" s="203">
        <v>19418.5</v>
      </c>
      <c r="I1628" s="203">
        <v>17450</v>
      </c>
      <c r="J1628" s="209"/>
      <c r="K1628" s="209"/>
      <c r="L1628" s="205"/>
      <c r="M1628" s="205" t="s">
        <v>9878</v>
      </c>
      <c r="N1628" s="203" t="s">
        <v>2012</v>
      </c>
      <c r="O1628" s="205" t="s">
        <v>9881</v>
      </c>
      <c r="P1628" s="205" t="s">
        <v>9882</v>
      </c>
      <c r="Q1628" s="203" t="s">
        <v>2913</v>
      </c>
      <c r="R1628" s="206" t="s">
        <v>9883</v>
      </c>
    </row>
    <row r="1629" spans="1:18" ht="21.6">
      <c r="A1629" s="203"/>
      <c r="B1629" s="203" t="s">
        <v>9893</v>
      </c>
      <c r="C1629" s="203" t="s">
        <v>9894</v>
      </c>
      <c r="D1629" s="203" t="s">
        <v>9884</v>
      </c>
      <c r="E1629" s="203" t="s">
        <v>9895</v>
      </c>
      <c r="F1629" s="203" t="s">
        <v>9896</v>
      </c>
      <c r="G1629" s="203" t="s">
        <v>9897</v>
      </c>
      <c r="H1629" s="203">
        <v>12642.09</v>
      </c>
      <c r="I1629" s="203">
        <v>11926.5</v>
      </c>
      <c r="J1629" s="203"/>
      <c r="K1629" s="203"/>
      <c r="L1629" s="203"/>
      <c r="M1629" s="203" t="s">
        <v>9898</v>
      </c>
      <c r="N1629" s="203" t="s">
        <v>9899</v>
      </c>
      <c r="O1629" s="203" t="s">
        <v>9900</v>
      </c>
      <c r="P1629" s="203" t="s">
        <v>9901</v>
      </c>
      <c r="Q1629" s="203" t="s">
        <v>9902</v>
      </c>
      <c r="R1629" s="206">
        <v>0.06</v>
      </c>
    </row>
    <row r="1630" spans="1:18" ht="21.6">
      <c r="A1630" s="203"/>
      <c r="B1630" s="203" t="s">
        <v>9903</v>
      </c>
      <c r="C1630" s="203" t="s">
        <v>9894</v>
      </c>
      <c r="D1630" s="203" t="s">
        <v>9904</v>
      </c>
      <c r="E1630" s="203" t="s">
        <v>9905</v>
      </c>
      <c r="F1630" s="203" t="s">
        <v>9906</v>
      </c>
      <c r="G1630" s="203" t="s">
        <v>9905</v>
      </c>
      <c r="H1630" s="203">
        <v>25500</v>
      </c>
      <c r="I1630" s="203">
        <v>24056.6</v>
      </c>
      <c r="J1630" s="203"/>
      <c r="K1630" s="203"/>
      <c r="L1630" s="203"/>
      <c r="M1630" s="203" t="s">
        <v>9907</v>
      </c>
      <c r="N1630" s="203" t="s">
        <v>9908</v>
      </c>
      <c r="O1630" s="203" t="s">
        <v>9900</v>
      </c>
      <c r="P1630" s="203" t="s">
        <v>9901</v>
      </c>
      <c r="Q1630" s="203" t="s">
        <v>9902</v>
      </c>
      <c r="R1630" s="206">
        <v>0.06</v>
      </c>
    </row>
    <row r="1631" spans="1:18" ht="21.6">
      <c r="A1631" s="255" t="s">
        <v>9126</v>
      </c>
      <c r="B1631" s="203" t="s">
        <v>9909</v>
      </c>
      <c r="C1631" s="203" t="s">
        <v>9894</v>
      </c>
      <c r="D1631" s="203" t="s">
        <v>9910</v>
      </c>
      <c r="E1631" s="203" t="s">
        <v>9911</v>
      </c>
      <c r="F1631" s="203" t="s">
        <v>9912</v>
      </c>
      <c r="G1631" s="203" t="s">
        <v>9913</v>
      </c>
      <c r="H1631" s="203">
        <v>671559.99</v>
      </c>
      <c r="I1631" s="203">
        <v>633547.16</v>
      </c>
      <c r="J1631" s="203"/>
      <c r="K1631" s="203"/>
      <c r="L1631" s="203"/>
      <c r="M1631" s="203" t="s">
        <v>9898</v>
      </c>
      <c r="N1631" s="203" t="s">
        <v>9914</v>
      </c>
      <c r="O1631" s="203" t="s">
        <v>9915</v>
      </c>
      <c r="P1631" s="203" t="s">
        <v>9901</v>
      </c>
      <c r="Q1631" s="203" t="s">
        <v>9916</v>
      </c>
      <c r="R1631" s="206">
        <v>0.06</v>
      </c>
    </row>
    <row r="1632" spans="1:18" ht="21.6">
      <c r="A1632" s="255"/>
      <c r="B1632" s="203" t="s">
        <v>10028</v>
      </c>
      <c r="C1632" s="203" t="s">
        <v>7439</v>
      </c>
      <c r="D1632" s="203" t="s">
        <v>9910</v>
      </c>
      <c r="E1632" s="203" t="s">
        <v>9911</v>
      </c>
      <c r="F1632" s="203" t="s">
        <v>10030</v>
      </c>
      <c r="G1632" s="203" t="s">
        <v>10031</v>
      </c>
      <c r="H1632" s="203" t="s">
        <v>10032</v>
      </c>
      <c r="I1632" s="203" t="s">
        <v>10033</v>
      </c>
      <c r="J1632" s="203"/>
      <c r="K1632" s="203"/>
      <c r="L1632" s="203"/>
      <c r="M1632" s="203" t="s">
        <v>7737</v>
      </c>
      <c r="N1632" s="203" t="s">
        <v>2165</v>
      </c>
      <c r="O1632" s="203" t="s">
        <v>10034</v>
      </c>
      <c r="P1632" s="203" t="s">
        <v>10035</v>
      </c>
      <c r="Q1632" s="203" t="s">
        <v>2913</v>
      </c>
      <c r="R1632" s="206">
        <v>0.06</v>
      </c>
    </row>
    <row r="1633" spans="1:18" ht="21.6">
      <c r="A1633" s="255"/>
      <c r="B1633" s="203" t="s">
        <v>10029</v>
      </c>
      <c r="C1633" s="203" t="s">
        <v>7439</v>
      </c>
      <c r="D1633" s="203" t="s">
        <v>9910</v>
      </c>
      <c r="E1633" s="203" t="s">
        <v>9911</v>
      </c>
      <c r="F1633" s="203" t="s">
        <v>10036</v>
      </c>
      <c r="G1633" s="203" t="s">
        <v>10037</v>
      </c>
      <c r="H1633" s="203" t="s">
        <v>10038</v>
      </c>
      <c r="I1633" s="203" t="s">
        <v>10039</v>
      </c>
      <c r="J1633" s="203"/>
      <c r="K1633" s="203"/>
      <c r="L1633" s="203"/>
      <c r="M1633" s="203" t="s">
        <v>7737</v>
      </c>
      <c r="N1633" s="203" t="s">
        <v>2165</v>
      </c>
      <c r="O1633" s="203" t="s">
        <v>10034</v>
      </c>
      <c r="P1633" s="203" t="s">
        <v>10035</v>
      </c>
      <c r="Q1633" s="203" t="s">
        <v>2913</v>
      </c>
      <c r="R1633" s="206">
        <v>0.09</v>
      </c>
    </row>
    <row r="1634" spans="1:18" ht="21.6">
      <c r="A1634" s="203"/>
      <c r="B1634" s="203" t="s">
        <v>9918</v>
      </c>
      <c r="C1634" s="203" t="s">
        <v>7439</v>
      </c>
      <c r="D1634" s="203" t="s">
        <v>9920</v>
      </c>
      <c r="E1634" s="203" t="s">
        <v>9921</v>
      </c>
      <c r="F1634" s="203" t="s">
        <v>9922</v>
      </c>
      <c r="G1634" s="203" t="s">
        <v>9923</v>
      </c>
      <c r="H1634" s="203">
        <v>8630</v>
      </c>
      <c r="I1634" s="203">
        <v>8141.51</v>
      </c>
      <c r="J1634" s="203"/>
      <c r="K1634" s="203"/>
      <c r="L1634" s="203"/>
      <c r="M1634" s="203" t="s">
        <v>2193</v>
      </c>
      <c r="N1634" s="203" t="s">
        <v>9805</v>
      </c>
      <c r="O1634" s="203" t="s">
        <v>9927</v>
      </c>
      <c r="P1634" s="203" t="s">
        <v>9901</v>
      </c>
      <c r="Q1634" s="203" t="s">
        <v>9916</v>
      </c>
      <c r="R1634" s="206">
        <v>0.06</v>
      </c>
    </row>
    <row r="1635" spans="1:18" ht="21.6">
      <c r="A1635" s="203"/>
      <c r="B1635" s="203" t="s">
        <v>9924</v>
      </c>
      <c r="C1635" s="203" t="s">
        <v>7439</v>
      </c>
      <c r="D1635" s="203" t="s">
        <v>9925</v>
      </c>
      <c r="E1635" s="203" t="s">
        <v>9835</v>
      </c>
      <c r="F1635" s="203" t="s">
        <v>9928</v>
      </c>
      <c r="G1635" s="203" t="s">
        <v>9926</v>
      </c>
      <c r="H1635" s="203">
        <v>592811.36</v>
      </c>
      <c r="I1635" s="203">
        <v>559256</v>
      </c>
      <c r="J1635" s="203"/>
      <c r="K1635" s="203"/>
      <c r="L1635" s="203"/>
      <c r="M1635" s="203" t="s">
        <v>1961</v>
      </c>
      <c r="N1635" s="203" t="s">
        <v>2837</v>
      </c>
      <c r="O1635" s="203" t="s">
        <v>9865</v>
      </c>
      <c r="P1635" s="203" t="s">
        <v>9927</v>
      </c>
      <c r="Q1635" s="203" t="s">
        <v>2913</v>
      </c>
      <c r="R1635" s="206">
        <v>0.06</v>
      </c>
    </row>
    <row r="1636" spans="1:18" ht="21.6">
      <c r="A1636" s="203"/>
      <c r="B1636" s="203" t="s">
        <v>9929</v>
      </c>
      <c r="C1636" s="203" t="s">
        <v>7439</v>
      </c>
      <c r="D1636" s="203" t="s">
        <v>9930</v>
      </c>
      <c r="E1636" s="203" t="s">
        <v>9931</v>
      </c>
      <c r="F1636" s="203" t="s">
        <v>9932</v>
      </c>
      <c r="G1636" s="203" t="s">
        <v>9933</v>
      </c>
      <c r="H1636" s="203">
        <v>71080</v>
      </c>
      <c r="I1636" s="203">
        <v>64390.03</v>
      </c>
      <c r="J1636" s="203"/>
      <c r="K1636" s="203"/>
      <c r="L1636" s="203"/>
      <c r="M1636" s="203" t="s">
        <v>2970</v>
      </c>
      <c r="N1636" s="203" t="s">
        <v>5716</v>
      </c>
      <c r="O1636" s="203" t="s">
        <v>9873</v>
      </c>
      <c r="P1636" s="203" t="s">
        <v>9927</v>
      </c>
      <c r="Q1636" s="203" t="s">
        <v>2913</v>
      </c>
      <c r="R1636" s="203" t="s">
        <v>7506</v>
      </c>
    </row>
    <row r="1637" spans="1:18" ht="21.6">
      <c r="A1637" s="203"/>
      <c r="B1637" s="203" t="s">
        <v>9934</v>
      </c>
      <c r="C1637" s="203" t="s">
        <v>7439</v>
      </c>
      <c r="D1637" s="203" t="s">
        <v>9925</v>
      </c>
      <c r="E1637" s="203" t="s">
        <v>9835</v>
      </c>
      <c r="F1637" s="203" t="s">
        <v>9935</v>
      </c>
      <c r="G1637" s="203" t="s">
        <v>9936</v>
      </c>
      <c r="H1637" s="203">
        <v>153600</v>
      </c>
      <c r="I1637" s="203">
        <v>144905.66</v>
      </c>
      <c r="J1637" s="203"/>
      <c r="K1637" s="203"/>
      <c r="L1637" s="203"/>
      <c r="M1637" s="203" t="s">
        <v>1961</v>
      </c>
      <c r="N1637" s="203" t="s">
        <v>2165</v>
      </c>
      <c r="O1637" s="203" t="s">
        <v>9830</v>
      </c>
      <c r="P1637" s="203" t="s">
        <v>9927</v>
      </c>
      <c r="Q1637" s="203" t="s">
        <v>9916</v>
      </c>
      <c r="R1637" s="206">
        <v>0.06</v>
      </c>
    </row>
    <row r="1638" spans="1:18" ht="21.6">
      <c r="A1638" s="203"/>
      <c r="B1638" s="203" t="s">
        <v>9937</v>
      </c>
      <c r="C1638" s="203" t="s">
        <v>7439</v>
      </c>
      <c r="D1638" s="203" t="s">
        <v>9925</v>
      </c>
      <c r="E1638" s="203" t="s">
        <v>9835</v>
      </c>
      <c r="F1638" s="203" t="s">
        <v>9938</v>
      </c>
      <c r="G1638" s="203" t="s">
        <v>9939</v>
      </c>
      <c r="H1638" s="203">
        <v>3184800</v>
      </c>
      <c r="I1638" s="203">
        <v>3003032.72</v>
      </c>
      <c r="J1638" s="203"/>
      <c r="K1638" s="203"/>
      <c r="L1638" s="203"/>
      <c r="M1638" s="203" t="s">
        <v>1961</v>
      </c>
      <c r="N1638" s="203" t="s">
        <v>2165</v>
      </c>
      <c r="O1638" s="203" t="s">
        <v>9830</v>
      </c>
      <c r="P1638" s="203" t="s">
        <v>9927</v>
      </c>
      <c r="Q1638" s="203" t="s">
        <v>9916</v>
      </c>
      <c r="R1638" s="206" t="s">
        <v>7506</v>
      </c>
    </row>
    <row r="1639" spans="1:18" ht="21.6">
      <c r="A1639" s="203"/>
      <c r="B1639" s="203" t="s">
        <v>9940</v>
      </c>
      <c r="C1639" s="203" t="s">
        <v>7439</v>
      </c>
      <c r="D1639" s="203" t="s">
        <v>9941</v>
      </c>
      <c r="E1639" s="203" t="s">
        <v>9942</v>
      </c>
      <c r="F1639" s="203" t="s">
        <v>9943</v>
      </c>
      <c r="G1639" s="203" t="s">
        <v>9944</v>
      </c>
      <c r="H1639" s="203">
        <v>8199.99</v>
      </c>
      <c r="I1639" s="203">
        <v>7735.84</v>
      </c>
      <c r="J1639" s="203"/>
      <c r="K1639" s="203"/>
      <c r="L1639" s="203"/>
      <c r="M1639" s="203" t="s">
        <v>2193</v>
      </c>
      <c r="N1639" s="203" t="s">
        <v>9805</v>
      </c>
      <c r="O1639" s="203" t="s">
        <v>9945</v>
      </c>
      <c r="P1639" s="203" t="s">
        <v>9946</v>
      </c>
      <c r="Q1639" s="203" t="s">
        <v>9902</v>
      </c>
      <c r="R1639" s="206">
        <v>0.06</v>
      </c>
    </row>
    <row r="1640" spans="1:18" ht="21.6">
      <c r="A1640" s="203"/>
      <c r="B1640" s="203" t="s">
        <v>9947</v>
      </c>
      <c r="C1640" s="203" t="s">
        <v>7439</v>
      </c>
      <c r="D1640" s="203" t="s">
        <v>9948</v>
      </c>
      <c r="E1640" s="203" t="s">
        <v>9949</v>
      </c>
      <c r="F1640" s="203" t="s">
        <v>9950</v>
      </c>
      <c r="G1640" s="203" t="s">
        <v>9951</v>
      </c>
      <c r="H1640" s="203">
        <v>25499.360000000001</v>
      </c>
      <c r="I1640" s="203">
        <v>24056</v>
      </c>
      <c r="J1640" s="203"/>
      <c r="K1640" s="203"/>
      <c r="L1640" s="203"/>
      <c r="M1640" s="203" t="s">
        <v>2193</v>
      </c>
      <c r="N1640" s="203" t="s">
        <v>9805</v>
      </c>
      <c r="O1640" s="203" t="s">
        <v>9945</v>
      </c>
      <c r="P1640" s="203" t="s">
        <v>9946</v>
      </c>
      <c r="Q1640" s="203" t="s">
        <v>9902</v>
      </c>
      <c r="R1640" s="206">
        <v>0.06</v>
      </c>
    </row>
    <row r="1641" spans="1:18" ht="21.6">
      <c r="A1641" s="203"/>
      <c r="B1641" s="203" t="s">
        <v>9971</v>
      </c>
      <c r="C1641" s="203" t="s">
        <v>7439</v>
      </c>
      <c r="D1641" s="203" t="s">
        <v>9972</v>
      </c>
      <c r="E1641" s="203" t="s">
        <v>9973</v>
      </c>
      <c r="F1641" s="203" t="s">
        <v>9962</v>
      </c>
      <c r="G1641" s="203" t="s">
        <v>9974</v>
      </c>
      <c r="H1641" s="203">
        <v>3197.07</v>
      </c>
      <c r="I1641" s="203">
        <v>3016.1</v>
      </c>
      <c r="J1641" s="203"/>
      <c r="K1641" s="203"/>
      <c r="L1641" s="203"/>
      <c r="M1641" s="203" t="s">
        <v>1961</v>
      </c>
      <c r="N1641" s="203" t="s">
        <v>7902</v>
      </c>
      <c r="O1641" s="203" t="s">
        <v>9963</v>
      </c>
      <c r="P1641" s="203" t="s">
        <v>9964</v>
      </c>
      <c r="Q1641" s="203" t="s">
        <v>2913</v>
      </c>
      <c r="R1641" s="206">
        <v>0.06</v>
      </c>
    </row>
    <row r="1642" spans="1:18" ht="21.6">
      <c r="A1642" s="203"/>
      <c r="B1642" s="203" t="s">
        <v>9975</v>
      </c>
      <c r="C1642" s="203" t="s">
        <v>7439</v>
      </c>
      <c r="D1642" s="203" t="s">
        <v>9976</v>
      </c>
      <c r="E1642" s="203" t="s">
        <v>9977</v>
      </c>
      <c r="F1642" s="203" t="s">
        <v>9965</v>
      </c>
      <c r="G1642" s="203" t="s">
        <v>9978</v>
      </c>
      <c r="H1642" s="203">
        <v>29362</v>
      </c>
      <c r="I1642" s="203">
        <v>27700</v>
      </c>
      <c r="J1642" s="203"/>
      <c r="K1642" s="203"/>
      <c r="L1642" s="203"/>
      <c r="M1642" s="203" t="s">
        <v>2669</v>
      </c>
      <c r="N1642" s="203" t="s">
        <v>9855</v>
      </c>
      <c r="O1642" s="203" t="s">
        <v>9964</v>
      </c>
      <c r="P1642" s="203" t="s">
        <v>9964</v>
      </c>
      <c r="Q1642" s="203" t="s">
        <v>8048</v>
      </c>
      <c r="R1642" s="203" t="s">
        <v>9584</v>
      </c>
    </row>
    <row r="1643" spans="1:18" ht="21.6">
      <c r="A1643" s="203"/>
      <c r="B1643" s="203" t="s">
        <v>9979</v>
      </c>
      <c r="C1643" s="203" t="s">
        <v>7439</v>
      </c>
      <c r="D1643" s="203" t="s">
        <v>9980</v>
      </c>
      <c r="E1643" s="203" t="s">
        <v>9981</v>
      </c>
      <c r="F1643" s="203" t="s">
        <v>9969</v>
      </c>
      <c r="G1643" s="203" t="s">
        <v>9982</v>
      </c>
      <c r="H1643" s="203">
        <v>73474</v>
      </c>
      <c r="I1643" s="203">
        <v>65631.679999999993</v>
      </c>
      <c r="J1643" s="203"/>
      <c r="K1643" s="203"/>
      <c r="L1643" s="203"/>
      <c r="M1643" s="203" t="s">
        <v>2669</v>
      </c>
      <c r="N1643" s="203" t="s">
        <v>2706</v>
      </c>
      <c r="O1643" s="203" t="s">
        <v>9964</v>
      </c>
      <c r="P1643" s="203" t="s">
        <v>9964</v>
      </c>
      <c r="Q1643" s="203" t="s">
        <v>8048</v>
      </c>
      <c r="R1643" s="206" t="s">
        <v>7506</v>
      </c>
    </row>
    <row r="1644" spans="1:18" ht="21.6">
      <c r="A1644" s="203"/>
      <c r="B1644" s="203" t="s">
        <v>9983</v>
      </c>
      <c r="C1644" s="203" t="s">
        <v>7439</v>
      </c>
      <c r="D1644" s="203" t="s">
        <v>9984</v>
      </c>
      <c r="E1644" s="203" t="s">
        <v>9985</v>
      </c>
      <c r="F1644" s="203" t="s">
        <v>9970</v>
      </c>
      <c r="G1644" s="203" t="s">
        <v>9986</v>
      </c>
      <c r="H1644" s="203">
        <v>245843.42</v>
      </c>
      <c r="I1644" s="203">
        <v>219843.20000000001</v>
      </c>
      <c r="J1644" s="203"/>
      <c r="K1644" s="203"/>
      <c r="L1644" s="203"/>
      <c r="M1644" s="203" t="s">
        <v>2970</v>
      </c>
      <c r="N1644" s="203" t="s">
        <v>2012</v>
      </c>
      <c r="O1644" s="203" t="s">
        <v>9964</v>
      </c>
      <c r="P1644" s="203" t="s">
        <v>9964</v>
      </c>
      <c r="Q1644" s="203" t="s">
        <v>2913</v>
      </c>
      <c r="R1644" s="206" t="s">
        <v>7506</v>
      </c>
    </row>
    <row r="1645" spans="1:18" ht="21.6">
      <c r="A1645" s="203"/>
      <c r="B1645" s="203" t="s">
        <v>9989</v>
      </c>
      <c r="C1645" s="203" t="s">
        <v>9987</v>
      </c>
      <c r="D1645" s="203" t="s">
        <v>9990</v>
      </c>
      <c r="E1645" s="203" t="s">
        <v>9991</v>
      </c>
      <c r="F1645" s="203" t="s">
        <v>9992</v>
      </c>
      <c r="G1645" s="203" t="s">
        <v>9993</v>
      </c>
      <c r="H1645" s="203">
        <v>99552.05</v>
      </c>
      <c r="I1645" s="203">
        <v>89586.8</v>
      </c>
      <c r="J1645" s="203"/>
      <c r="K1645" s="203"/>
      <c r="L1645" s="203"/>
      <c r="M1645" s="203" t="s">
        <v>9988</v>
      </c>
      <c r="N1645" s="203" t="s">
        <v>2012</v>
      </c>
      <c r="O1645" s="203" t="s">
        <v>9964</v>
      </c>
      <c r="P1645" s="203" t="s">
        <v>9964</v>
      </c>
      <c r="Q1645" s="203" t="s">
        <v>8048</v>
      </c>
      <c r="R1645" s="206" t="s">
        <v>7506</v>
      </c>
    </row>
    <row r="1646" spans="1:18" ht="21.6">
      <c r="A1646" s="203"/>
      <c r="B1646" s="203" t="s">
        <v>9994</v>
      </c>
      <c r="C1646" s="203" t="s">
        <v>9987</v>
      </c>
      <c r="D1646" s="203" t="s">
        <v>9995</v>
      </c>
      <c r="E1646" s="203" t="s">
        <v>9996</v>
      </c>
      <c r="F1646" s="203" t="s">
        <v>9997</v>
      </c>
      <c r="G1646" s="203" t="s">
        <v>9998</v>
      </c>
      <c r="H1646" s="203">
        <v>35699.74</v>
      </c>
      <c r="I1646" s="203">
        <v>33679</v>
      </c>
      <c r="J1646" s="203"/>
      <c r="K1646" s="203"/>
      <c r="L1646" s="203"/>
      <c r="M1646" s="203" t="s">
        <v>9999</v>
      </c>
      <c r="N1646" s="203" t="s">
        <v>9805</v>
      </c>
      <c r="O1646" s="203" t="s">
        <v>9964</v>
      </c>
      <c r="P1646" s="203" t="s">
        <v>9964</v>
      </c>
      <c r="Q1646" s="203" t="s">
        <v>8048</v>
      </c>
      <c r="R1646" s="203" t="s">
        <v>9584</v>
      </c>
    </row>
    <row r="1647" spans="1:18" ht="21.6">
      <c r="A1647" s="203"/>
      <c r="B1647" s="203" t="s">
        <v>10000</v>
      </c>
      <c r="C1647" s="203" t="s">
        <v>9987</v>
      </c>
      <c r="D1647" s="203" t="s">
        <v>10001</v>
      </c>
      <c r="E1647" s="203" t="s">
        <v>10002</v>
      </c>
      <c r="F1647" s="203" t="s">
        <v>10003</v>
      </c>
      <c r="G1647" s="203" t="s">
        <v>10004</v>
      </c>
      <c r="H1647" s="203">
        <v>33999.5</v>
      </c>
      <c r="I1647" s="203">
        <v>32075</v>
      </c>
      <c r="J1647" s="203"/>
      <c r="K1647" s="203"/>
      <c r="L1647" s="203"/>
      <c r="M1647" s="203" t="s">
        <v>9999</v>
      </c>
      <c r="N1647" s="203" t="s">
        <v>9805</v>
      </c>
      <c r="O1647" s="203" t="s">
        <v>9964</v>
      </c>
      <c r="P1647" s="203" t="s">
        <v>9964</v>
      </c>
      <c r="Q1647" s="203" t="s">
        <v>8048</v>
      </c>
      <c r="R1647" s="203" t="s">
        <v>9584</v>
      </c>
    </row>
    <row r="1648" spans="1:18" ht="21.6">
      <c r="A1648" s="203"/>
      <c r="B1648" s="235" t="s">
        <v>10005</v>
      </c>
      <c r="C1648" s="203" t="s">
        <v>7439</v>
      </c>
      <c r="D1648" s="205" t="s">
        <v>10006</v>
      </c>
      <c r="E1648" s="205" t="s">
        <v>10007</v>
      </c>
      <c r="F1648" s="203" t="s">
        <v>10015</v>
      </c>
      <c r="G1648" s="205" t="s">
        <v>10008</v>
      </c>
      <c r="H1648" s="203">
        <v>162868</v>
      </c>
      <c r="I1648" s="203">
        <v>147303.65</v>
      </c>
      <c r="J1648" s="209"/>
      <c r="K1648" s="209"/>
      <c r="L1648" s="205"/>
      <c r="M1648" s="203" t="s">
        <v>2669</v>
      </c>
      <c r="N1648" s="205" t="s">
        <v>10009</v>
      </c>
      <c r="O1648" s="205" t="s">
        <v>10010</v>
      </c>
      <c r="P1648" s="205" t="s">
        <v>10010</v>
      </c>
      <c r="Q1648" s="203" t="s">
        <v>8048</v>
      </c>
      <c r="R1648" s="206" t="s">
        <v>7506</v>
      </c>
    </row>
    <row r="1649" spans="1:18" ht="21.6">
      <c r="A1649" s="203"/>
      <c r="B1649" s="235" t="s">
        <v>10011</v>
      </c>
      <c r="C1649" s="203" t="s">
        <v>7439</v>
      </c>
      <c r="D1649" s="205" t="s">
        <v>10012</v>
      </c>
      <c r="E1649" s="205" t="s">
        <v>10013</v>
      </c>
      <c r="F1649" s="203" t="s">
        <v>10014</v>
      </c>
      <c r="G1649" s="205" t="s">
        <v>10016</v>
      </c>
      <c r="H1649" s="203">
        <v>4631.51</v>
      </c>
      <c r="I1649" s="203">
        <v>4127.91</v>
      </c>
      <c r="J1649" s="209"/>
      <c r="K1649" s="209"/>
      <c r="L1649" s="205"/>
      <c r="M1649" s="203" t="s">
        <v>8348</v>
      </c>
      <c r="N1649" s="205" t="s">
        <v>10017</v>
      </c>
      <c r="O1649" s="205" t="s">
        <v>10010</v>
      </c>
      <c r="P1649" s="205" t="s">
        <v>10010</v>
      </c>
      <c r="Q1649" s="203" t="s">
        <v>8048</v>
      </c>
      <c r="R1649" s="206" t="s">
        <v>7506</v>
      </c>
    </row>
    <row r="1650" spans="1:18" ht="21.6">
      <c r="A1650" s="203"/>
      <c r="B1650" s="235" t="s">
        <v>10018</v>
      </c>
      <c r="C1650" s="203" t="s">
        <v>7439</v>
      </c>
      <c r="D1650" s="205" t="s">
        <v>10019</v>
      </c>
      <c r="E1650" s="205" t="s">
        <v>10020</v>
      </c>
      <c r="F1650" s="203" t="s">
        <v>10021</v>
      </c>
      <c r="G1650" s="205" t="s">
        <v>10022</v>
      </c>
      <c r="H1650" s="203">
        <v>85571.67</v>
      </c>
      <c r="I1650" s="203">
        <v>77715</v>
      </c>
      <c r="J1650" s="209"/>
      <c r="K1650" s="209"/>
      <c r="L1650" s="205"/>
      <c r="M1650" s="203" t="s">
        <v>2970</v>
      </c>
      <c r="N1650" s="205" t="s">
        <v>10009</v>
      </c>
      <c r="O1650" s="205" t="s">
        <v>10010</v>
      </c>
      <c r="P1650" s="205" t="s">
        <v>10010</v>
      </c>
      <c r="Q1650" s="203" t="s">
        <v>8048</v>
      </c>
      <c r="R1650" s="206" t="s">
        <v>7506</v>
      </c>
    </row>
    <row r="1651" spans="1:18" ht="21.6">
      <c r="A1651" s="203"/>
      <c r="B1651" s="235" t="s">
        <v>10023</v>
      </c>
      <c r="C1651" s="203" t="s">
        <v>7439</v>
      </c>
      <c r="D1651" s="205" t="s">
        <v>10024</v>
      </c>
      <c r="E1651" s="205" t="s">
        <v>10025</v>
      </c>
      <c r="F1651" s="203" t="s">
        <v>10026</v>
      </c>
      <c r="G1651" s="205" t="s">
        <v>10027</v>
      </c>
      <c r="H1651" s="203">
        <v>16960</v>
      </c>
      <c r="I1651" s="203">
        <v>16000</v>
      </c>
      <c r="J1651" s="209"/>
      <c r="K1651" s="209"/>
      <c r="L1651" s="205"/>
      <c r="M1651" s="203" t="s">
        <v>2970</v>
      </c>
      <c r="N1651" s="205" t="s">
        <v>10009</v>
      </c>
      <c r="O1651" s="205" t="s">
        <v>10010</v>
      </c>
      <c r="P1651" s="205" t="s">
        <v>10010</v>
      </c>
      <c r="Q1651" s="203" t="s">
        <v>8048</v>
      </c>
      <c r="R1651" s="203" t="s">
        <v>9584</v>
      </c>
    </row>
    <row r="1652" spans="1:18" ht="21.6">
      <c r="B1652" s="235" t="s">
        <v>10056</v>
      </c>
      <c r="C1652" s="203" t="s">
        <v>7439</v>
      </c>
      <c r="D1652" s="205" t="s">
        <v>10057</v>
      </c>
      <c r="E1652" s="205" t="s">
        <v>10058</v>
      </c>
      <c r="F1652" s="203" t="s">
        <v>10059</v>
      </c>
      <c r="G1652" s="205" t="s">
        <v>10060</v>
      </c>
      <c r="H1652" s="203">
        <v>5787.6</v>
      </c>
      <c r="I1652" s="203">
        <v>5460</v>
      </c>
      <c r="J1652" s="209"/>
      <c r="K1652" s="209"/>
      <c r="L1652" s="205"/>
      <c r="M1652" s="203" t="s">
        <v>7737</v>
      </c>
      <c r="N1652" s="205" t="s">
        <v>10061</v>
      </c>
      <c r="O1652" s="205" t="s">
        <v>10010</v>
      </c>
      <c r="P1652" s="205" t="s">
        <v>10043</v>
      </c>
      <c r="Q1652" s="203" t="s">
        <v>2913</v>
      </c>
      <c r="R1652" s="203" t="s">
        <v>9584</v>
      </c>
    </row>
    <row r="1653" spans="1:18" ht="21.6">
      <c r="B1653" s="235" t="s">
        <v>10062</v>
      </c>
      <c r="C1653" s="203" t="s">
        <v>7439</v>
      </c>
      <c r="D1653" s="205" t="s">
        <v>10063</v>
      </c>
      <c r="E1653" s="205" t="s">
        <v>10064</v>
      </c>
      <c r="F1653" s="203" t="s">
        <v>10065</v>
      </c>
      <c r="G1653" s="205" t="s">
        <v>10066</v>
      </c>
      <c r="H1653" s="203">
        <v>144498.03</v>
      </c>
      <c r="I1653" s="203">
        <v>132567</v>
      </c>
      <c r="J1653" s="209"/>
      <c r="K1653" s="209"/>
      <c r="L1653" s="205"/>
      <c r="M1653" s="203" t="s">
        <v>2193</v>
      </c>
      <c r="N1653" s="205" t="s">
        <v>10061</v>
      </c>
      <c r="O1653" s="205" t="s">
        <v>10010</v>
      </c>
      <c r="P1653" s="205" t="s">
        <v>10043</v>
      </c>
      <c r="Q1653" s="203" t="s">
        <v>8048</v>
      </c>
      <c r="R1653" s="203" t="s">
        <v>9583</v>
      </c>
    </row>
    <row r="1654" spans="1:18" ht="21.6">
      <c r="B1654" s="235" t="s">
        <v>10067</v>
      </c>
      <c r="C1654" s="203" t="s">
        <v>7439</v>
      </c>
      <c r="D1654" s="205" t="s">
        <v>10068</v>
      </c>
      <c r="E1654" s="205" t="s">
        <v>10069</v>
      </c>
      <c r="F1654" s="203" t="s">
        <v>10072</v>
      </c>
      <c r="G1654" s="205" t="s">
        <v>10073</v>
      </c>
      <c r="H1654" s="203">
        <v>166040</v>
      </c>
      <c r="I1654" s="203">
        <v>151871.6</v>
      </c>
      <c r="J1654" s="209"/>
      <c r="K1654" s="209"/>
      <c r="L1654" s="205"/>
      <c r="M1654" s="203" t="s">
        <v>8348</v>
      </c>
      <c r="N1654" s="205" t="s">
        <v>10070</v>
      </c>
      <c r="O1654" s="205" t="s">
        <v>10010</v>
      </c>
      <c r="P1654" s="205" t="s">
        <v>10043</v>
      </c>
      <c r="Q1654" s="203" t="s">
        <v>8048</v>
      </c>
      <c r="R1654" s="206" t="s">
        <v>10071</v>
      </c>
    </row>
    <row r="1655" spans="1:18" ht="21.6">
      <c r="B1655" s="235" t="s">
        <v>10074</v>
      </c>
      <c r="C1655" s="203" t="s">
        <v>7439</v>
      </c>
      <c r="D1655" s="205" t="s">
        <v>10075</v>
      </c>
      <c r="E1655" s="205" t="s">
        <v>10076</v>
      </c>
      <c r="F1655" s="203" t="s">
        <v>10077</v>
      </c>
      <c r="G1655" s="205" t="s">
        <v>10078</v>
      </c>
      <c r="H1655" s="203">
        <v>50085.5</v>
      </c>
      <c r="I1655" s="203">
        <v>45950</v>
      </c>
      <c r="J1655" s="209"/>
      <c r="K1655" s="209"/>
      <c r="L1655" s="205"/>
      <c r="M1655" s="203" t="s">
        <v>2970</v>
      </c>
      <c r="N1655" s="205" t="s">
        <v>2155</v>
      </c>
      <c r="O1655" s="205" t="s">
        <v>10010</v>
      </c>
      <c r="P1655" s="205" t="s">
        <v>10043</v>
      </c>
      <c r="Q1655" s="203" t="s">
        <v>8048</v>
      </c>
      <c r="R1655" s="203" t="s">
        <v>9583</v>
      </c>
    </row>
    <row r="1656" spans="1:18" ht="21.6">
      <c r="B1656" s="235" t="s">
        <v>10079</v>
      </c>
      <c r="C1656" s="203" t="s">
        <v>7439</v>
      </c>
      <c r="D1656" s="205" t="s">
        <v>10080</v>
      </c>
      <c r="E1656" s="205" t="s">
        <v>10076</v>
      </c>
      <c r="F1656" s="203" t="s">
        <v>10081</v>
      </c>
      <c r="G1656" s="205" t="s">
        <v>10082</v>
      </c>
      <c r="H1656" s="203">
        <v>245195.5</v>
      </c>
      <c r="I1656" s="203">
        <v>224950</v>
      </c>
      <c r="J1656" s="209"/>
      <c r="K1656" s="209"/>
      <c r="L1656" s="205"/>
      <c r="M1656" s="203" t="s">
        <v>2970</v>
      </c>
      <c r="N1656" s="205" t="s">
        <v>2155</v>
      </c>
      <c r="O1656" s="205" t="s">
        <v>10010</v>
      </c>
      <c r="P1656" s="205" t="s">
        <v>10043</v>
      </c>
      <c r="Q1656" s="203" t="s">
        <v>8048</v>
      </c>
      <c r="R1656" s="203" t="s">
        <v>9583</v>
      </c>
    </row>
    <row r="1657" spans="1:18" ht="21.6">
      <c r="B1657" s="235" t="s">
        <v>10083</v>
      </c>
      <c r="C1657" s="203" t="s">
        <v>7439</v>
      </c>
      <c r="D1657" s="205" t="s">
        <v>10084</v>
      </c>
      <c r="E1657" s="205" t="s">
        <v>10085</v>
      </c>
      <c r="F1657" s="203" t="s">
        <v>10086</v>
      </c>
      <c r="G1657" s="205" t="s">
        <v>10087</v>
      </c>
      <c r="H1657" s="203">
        <v>12061.97</v>
      </c>
      <c r="I1657" s="203">
        <v>10797</v>
      </c>
      <c r="J1657" s="209"/>
      <c r="K1657" s="209"/>
      <c r="L1657" s="205"/>
      <c r="M1657" s="303" t="s">
        <v>10094</v>
      </c>
      <c r="N1657" s="203" t="s">
        <v>2012</v>
      </c>
      <c r="O1657" s="205" t="s">
        <v>10095</v>
      </c>
      <c r="P1657" s="205" t="s">
        <v>10096</v>
      </c>
      <c r="Q1657" s="205" t="s">
        <v>10097</v>
      </c>
      <c r="R1657" s="206" t="s">
        <v>10098</v>
      </c>
    </row>
    <row r="1658" spans="1:18" ht="21.6">
      <c r="B1658" s="235" t="s">
        <v>10099</v>
      </c>
      <c r="C1658" s="203" t="s">
        <v>7439</v>
      </c>
      <c r="D1658" s="205" t="s">
        <v>10100</v>
      </c>
      <c r="E1658" s="205" t="s">
        <v>10101</v>
      </c>
      <c r="F1658" s="203" t="s">
        <v>10102</v>
      </c>
      <c r="G1658" s="205" t="s">
        <v>10103</v>
      </c>
      <c r="H1658" s="203">
        <v>93781.97</v>
      </c>
      <c r="I1658" s="203">
        <v>84209.13</v>
      </c>
      <c r="J1658" s="209"/>
      <c r="K1658" s="209"/>
      <c r="L1658" s="205"/>
      <c r="M1658" s="205" t="s">
        <v>10104</v>
      </c>
      <c r="N1658" s="205" t="s">
        <v>8459</v>
      </c>
      <c r="O1658" s="205" t="s">
        <v>10105</v>
      </c>
      <c r="P1658" s="205" t="s">
        <v>10096</v>
      </c>
      <c r="Q1658" s="205" t="s">
        <v>10097</v>
      </c>
      <c r="R1658" s="206" t="s">
        <v>10098</v>
      </c>
    </row>
    <row r="1659" spans="1:18" ht="21.6">
      <c r="B1659" s="235" t="s">
        <v>10106</v>
      </c>
      <c r="C1659" s="203" t="s">
        <v>7439</v>
      </c>
      <c r="D1659" s="205" t="s">
        <v>10107</v>
      </c>
      <c r="E1659" s="205" t="s">
        <v>10108</v>
      </c>
      <c r="F1659" s="203" t="s">
        <v>10109</v>
      </c>
      <c r="G1659" s="205" t="s">
        <v>10110</v>
      </c>
      <c r="H1659" s="203">
        <v>17839.8</v>
      </c>
      <c r="I1659" s="203">
        <v>16830</v>
      </c>
      <c r="J1659" s="209"/>
      <c r="K1659" s="209"/>
      <c r="L1659" s="205"/>
      <c r="M1659" s="205" t="s">
        <v>10104</v>
      </c>
      <c r="N1659" s="203" t="s">
        <v>9805</v>
      </c>
      <c r="O1659" s="205" t="s">
        <v>10111</v>
      </c>
      <c r="P1659" s="205" t="s">
        <v>10096</v>
      </c>
      <c r="Q1659" s="205" t="s">
        <v>10097</v>
      </c>
      <c r="R1659" s="206">
        <v>0.06</v>
      </c>
    </row>
    <row r="1660" spans="1:18" ht="21.6">
      <c r="B1660" s="235" t="s">
        <v>10112</v>
      </c>
      <c r="C1660" s="203" t="s">
        <v>7439</v>
      </c>
      <c r="D1660" s="205" t="s">
        <v>10113</v>
      </c>
      <c r="E1660" s="205" t="s">
        <v>10114</v>
      </c>
      <c r="F1660" s="203" t="s">
        <v>10115</v>
      </c>
      <c r="G1660" s="205" t="s">
        <v>10116</v>
      </c>
      <c r="H1660" s="203">
        <v>126328.96000000001</v>
      </c>
      <c r="I1660" s="203">
        <v>119178.26</v>
      </c>
      <c r="J1660" s="209"/>
      <c r="K1660" s="209"/>
      <c r="L1660" s="205"/>
      <c r="M1660" s="205" t="s">
        <v>10117</v>
      </c>
      <c r="N1660" s="205" t="s">
        <v>2155</v>
      </c>
      <c r="O1660" s="205" t="s">
        <v>10118</v>
      </c>
      <c r="P1660" s="205" t="s">
        <v>10096</v>
      </c>
      <c r="Q1660" s="205" t="s">
        <v>10097</v>
      </c>
      <c r="R1660" s="206">
        <v>0.06</v>
      </c>
    </row>
    <row r="1661" spans="1:18" ht="21.6">
      <c r="B1661" s="304" t="s">
        <v>10119</v>
      </c>
      <c r="C1661" s="255" t="s">
        <v>7439</v>
      </c>
      <c r="D1661" s="305" t="s">
        <v>10144</v>
      </c>
      <c r="E1661" s="305" t="s">
        <v>10145</v>
      </c>
      <c r="F1661" s="255" t="s">
        <v>10120</v>
      </c>
      <c r="G1661" s="305" t="s">
        <v>10121</v>
      </c>
      <c r="H1661" s="255">
        <v>216900</v>
      </c>
      <c r="I1661" s="255">
        <v>204622.64</v>
      </c>
      <c r="J1661" s="306"/>
      <c r="K1661" s="306"/>
      <c r="L1661" s="305"/>
      <c r="M1661" s="305" t="s">
        <v>8348</v>
      </c>
      <c r="N1661" s="305" t="s">
        <v>2165</v>
      </c>
      <c r="O1661" s="305" t="s">
        <v>10118</v>
      </c>
      <c r="P1661" s="305" t="s">
        <v>10122</v>
      </c>
      <c r="Q1661" s="305" t="s">
        <v>10123</v>
      </c>
      <c r="R1661" s="307">
        <v>0.06</v>
      </c>
    </row>
    <row r="1662" spans="1:18" ht="21.6">
      <c r="B1662" s="304" t="s">
        <v>10124</v>
      </c>
      <c r="C1662" s="255" t="s">
        <v>7439</v>
      </c>
      <c r="D1662" s="305" t="s">
        <v>10125</v>
      </c>
      <c r="E1662" s="305" t="s">
        <v>9593</v>
      </c>
      <c r="F1662" s="255" t="s">
        <v>10126</v>
      </c>
      <c r="G1662" s="305" t="s">
        <v>10127</v>
      </c>
      <c r="H1662" s="255">
        <v>456155.28</v>
      </c>
      <c r="I1662" s="255">
        <v>430335.17</v>
      </c>
      <c r="J1662" s="306"/>
      <c r="K1662" s="306"/>
      <c r="L1662" s="305"/>
      <c r="M1662" s="305" t="s">
        <v>8348</v>
      </c>
      <c r="N1662" s="305" t="s">
        <v>2165</v>
      </c>
      <c r="O1662" s="305" t="s">
        <v>10129</v>
      </c>
      <c r="P1662" s="305" t="s">
        <v>10122</v>
      </c>
      <c r="Q1662" s="305" t="s">
        <v>10128</v>
      </c>
      <c r="R1662" s="307">
        <v>0.06</v>
      </c>
    </row>
    <row r="1663" spans="1:18" ht="21.6">
      <c r="B1663" s="304" t="s">
        <v>10130</v>
      </c>
      <c r="C1663" s="255" t="s">
        <v>7439</v>
      </c>
      <c r="D1663" s="305" t="s">
        <v>10131</v>
      </c>
      <c r="E1663" s="305" t="s">
        <v>10132</v>
      </c>
      <c r="F1663" s="255" t="s">
        <v>10133</v>
      </c>
      <c r="G1663" s="305" t="s">
        <v>10134</v>
      </c>
      <c r="H1663" s="255">
        <v>90000</v>
      </c>
      <c r="I1663" s="255">
        <v>82568.81</v>
      </c>
      <c r="J1663" s="306"/>
      <c r="K1663" s="306"/>
      <c r="L1663" s="305"/>
      <c r="M1663" s="305" t="s">
        <v>2193</v>
      </c>
      <c r="N1663" s="305" t="s">
        <v>2165</v>
      </c>
      <c r="O1663" s="305" t="s">
        <v>10135</v>
      </c>
      <c r="P1663" s="305" t="s">
        <v>10122</v>
      </c>
      <c r="Q1663" s="305" t="s">
        <v>10123</v>
      </c>
      <c r="R1663" s="307">
        <v>0.09</v>
      </c>
    </row>
    <row r="1664" spans="1:18" ht="21.6">
      <c r="B1664" s="304" t="s">
        <v>10136</v>
      </c>
      <c r="C1664" s="255" t="s">
        <v>7439</v>
      </c>
      <c r="D1664" s="305" t="s">
        <v>10131</v>
      </c>
      <c r="E1664" s="305" t="s">
        <v>10132</v>
      </c>
      <c r="F1664" s="255" t="s">
        <v>10159</v>
      </c>
      <c r="G1664" s="305" t="s">
        <v>10137</v>
      </c>
      <c r="H1664" s="255">
        <v>57600</v>
      </c>
      <c r="I1664" s="255">
        <v>54339.62</v>
      </c>
      <c r="J1664" s="306"/>
      <c r="K1664" s="306"/>
      <c r="L1664" s="305"/>
      <c r="M1664" s="305" t="s">
        <v>2193</v>
      </c>
      <c r="N1664" s="305" t="s">
        <v>2165</v>
      </c>
      <c r="O1664" s="305" t="s">
        <v>10135</v>
      </c>
      <c r="P1664" s="305" t="s">
        <v>10122</v>
      </c>
      <c r="Q1664" s="305" t="s">
        <v>10123</v>
      </c>
      <c r="R1664" s="307">
        <v>0.06</v>
      </c>
    </row>
    <row r="1665" spans="2:18" ht="21.6">
      <c r="B1665" s="304" t="s">
        <v>10138</v>
      </c>
      <c r="C1665" s="255" t="s">
        <v>7439</v>
      </c>
      <c r="D1665" s="305" t="s">
        <v>10157</v>
      </c>
      <c r="E1665" s="305" t="s">
        <v>10139</v>
      </c>
      <c r="F1665" s="255" t="s">
        <v>10140</v>
      </c>
      <c r="G1665" s="305" t="s">
        <v>10139</v>
      </c>
      <c r="H1665" s="255">
        <v>25935</v>
      </c>
      <c r="I1665" s="255">
        <v>23793.58</v>
      </c>
      <c r="J1665" s="306"/>
      <c r="K1665" s="306"/>
      <c r="L1665" s="305"/>
      <c r="M1665" s="305" t="s">
        <v>2669</v>
      </c>
      <c r="N1665" s="305" t="s">
        <v>2165</v>
      </c>
      <c r="O1665" s="305" t="s">
        <v>10141</v>
      </c>
      <c r="P1665" s="305" t="s">
        <v>10122</v>
      </c>
      <c r="Q1665" s="305" t="s">
        <v>10142</v>
      </c>
      <c r="R1665" s="307">
        <v>0.09</v>
      </c>
    </row>
    <row r="1666" spans="2:18" ht="21.6">
      <c r="B1666" s="304" t="s">
        <v>10143</v>
      </c>
      <c r="C1666" s="255" t="s">
        <v>7439</v>
      </c>
      <c r="D1666" s="305" t="s">
        <v>10131</v>
      </c>
      <c r="E1666" s="305" t="s">
        <v>10132</v>
      </c>
      <c r="F1666" s="255" t="s">
        <v>10146</v>
      </c>
      <c r="G1666" s="305" t="s">
        <v>10147</v>
      </c>
      <c r="H1666" s="255">
        <v>143990.28</v>
      </c>
      <c r="I1666" s="255">
        <v>135839.89000000001</v>
      </c>
      <c r="J1666" s="306"/>
      <c r="K1666" s="306"/>
      <c r="L1666" s="305"/>
      <c r="M1666" s="305" t="s">
        <v>2193</v>
      </c>
      <c r="N1666" s="305" t="s">
        <v>2165</v>
      </c>
      <c r="O1666" s="305" t="s">
        <v>10135</v>
      </c>
      <c r="P1666" s="305" t="s">
        <v>10122</v>
      </c>
      <c r="Q1666" s="305" t="s">
        <v>10123</v>
      </c>
      <c r="R1666" s="307">
        <v>0.06</v>
      </c>
    </row>
    <row r="1667" spans="2:18" ht="21.6">
      <c r="B1667" s="304" t="s">
        <v>10149</v>
      </c>
      <c r="C1667" s="255" t="s">
        <v>7439</v>
      </c>
      <c r="D1667" s="305" t="s">
        <v>10144</v>
      </c>
      <c r="E1667" s="305" t="s">
        <v>10150</v>
      </c>
      <c r="F1667" s="255" t="s">
        <v>10152</v>
      </c>
      <c r="G1667" s="305" t="s">
        <v>10153</v>
      </c>
      <c r="H1667" s="255">
        <v>156240</v>
      </c>
      <c r="I1667" s="255">
        <v>143339.45000000001</v>
      </c>
      <c r="J1667" s="306"/>
      <c r="K1667" s="306"/>
      <c r="L1667" s="305"/>
      <c r="M1667" s="305" t="s">
        <v>8348</v>
      </c>
      <c r="N1667" s="305" t="s">
        <v>2165</v>
      </c>
      <c r="O1667" s="305" t="s">
        <v>10154</v>
      </c>
      <c r="P1667" s="305" t="s">
        <v>10122</v>
      </c>
      <c r="Q1667" s="305" t="s">
        <v>10123</v>
      </c>
      <c r="R1667" s="307">
        <v>0.09</v>
      </c>
    </row>
    <row r="1668" spans="2:18" ht="21.6">
      <c r="B1668" s="304" t="s">
        <v>10151</v>
      </c>
      <c r="C1668" s="255" t="s">
        <v>7439</v>
      </c>
      <c r="D1668" s="305" t="s">
        <v>10144</v>
      </c>
      <c r="E1668" s="305" t="s">
        <v>10150</v>
      </c>
      <c r="F1668" s="255" t="s">
        <v>10155</v>
      </c>
      <c r="G1668" s="305" t="s">
        <v>10156</v>
      </c>
      <c r="H1668" s="255">
        <v>54000</v>
      </c>
      <c r="I1668" s="255">
        <v>50943.4</v>
      </c>
      <c r="J1668" s="306"/>
      <c r="K1668" s="306"/>
      <c r="L1668" s="305"/>
      <c r="M1668" s="305" t="s">
        <v>8348</v>
      </c>
      <c r="N1668" s="305" t="s">
        <v>2165</v>
      </c>
      <c r="O1668" s="305" t="s">
        <v>10154</v>
      </c>
      <c r="P1668" s="305" t="s">
        <v>10122</v>
      </c>
      <c r="Q1668" s="305" t="s">
        <v>10123</v>
      </c>
      <c r="R1668" s="307">
        <v>0.06</v>
      </c>
    </row>
    <row r="1669" spans="2:18" ht="21.6">
      <c r="B1669" s="304" t="s">
        <v>10160</v>
      </c>
      <c r="C1669" s="255" t="s">
        <v>7439</v>
      </c>
      <c r="D1669" s="305" t="s">
        <v>10161</v>
      </c>
      <c r="E1669" s="305" t="s">
        <v>2113</v>
      </c>
      <c r="F1669" s="255" t="s">
        <v>10162</v>
      </c>
      <c r="G1669" s="305" t="s">
        <v>10163</v>
      </c>
      <c r="H1669" s="255">
        <v>30769.15</v>
      </c>
      <c r="I1669" s="255">
        <v>29027.5</v>
      </c>
      <c r="J1669" s="306"/>
      <c r="K1669" s="306"/>
      <c r="L1669" s="305"/>
      <c r="M1669" s="305" t="s">
        <v>10164</v>
      </c>
      <c r="N1669" s="305" t="s">
        <v>5716</v>
      </c>
      <c r="O1669" s="305" t="s">
        <v>10165</v>
      </c>
      <c r="P1669" s="305" t="s">
        <v>10165</v>
      </c>
      <c r="Q1669" s="305" t="s">
        <v>9902</v>
      </c>
      <c r="R1669" s="307">
        <v>0.06</v>
      </c>
    </row>
    <row r="1670" spans="2:18" ht="21.6">
      <c r="B1670" s="304" t="s">
        <v>10166</v>
      </c>
      <c r="C1670" s="255" t="s">
        <v>7439</v>
      </c>
      <c r="D1670" s="305" t="s">
        <v>10167</v>
      </c>
      <c r="E1670" s="305" t="s">
        <v>10170</v>
      </c>
      <c r="F1670" s="255" t="s">
        <v>10168</v>
      </c>
      <c r="G1670" s="305" t="s">
        <v>10169</v>
      </c>
      <c r="H1670" s="255">
        <v>26646.9</v>
      </c>
      <c r="I1670" s="255">
        <v>23690</v>
      </c>
      <c r="J1670" s="306"/>
      <c r="K1670" s="306"/>
      <c r="L1670" s="305"/>
      <c r="M1670" s="308" t="s">
        <v>10171</v>
      </c>
      <c r="N1670" s="305" t="s">
        <v>7125</v>
      </c>
      <c r="O1670" s="305" t="s">
        <v>10172</v>
      </c>
      <c r="P1670" s="305" t="s">
        <v>10165</v>
      </c>
      <c r="Q1670" s="305" t="s">
        <v>9902</v>
      </c>
      <c r="R1670" s="307" t="s">
        <v>7506</v>
      </c>
    </row>
    <row r="1671" spans="2:18" ht="21.6">
      <c r="B1671" s="304" t="s">
        <v>10173</v>
      </c>
      <c r="C1671" s="255" t="s">
        <v>7439</v>
      </c>
      <c r="D1671" s="305" t="s">
        <v>10174</v>
      </c>
      <c r="E1671" s="305" t="s">
        <v>10176</v>
      </c>
      <c r="F1671" s="255" t="s">
        <v>10175</v>
      </c>
      <c r="G1671" s="305" t="s">
        <v>10177</v>
      </c>
      <c r="H1671" s="255">
        <v>17000</v>
      </c>
      <c r="I1671" s="255">
        <v>16037.74</v>
      </c>
      <c r="J1671" s="306"/>
      <c r="K1671" s="306"/>
      <c r="L1671" s="305"/>
      <c r="M1671" s="305" t="s">
        <v>2193</v>
      </c>
      <c r="N1671" s="305" t="s">
        <v>4411</v>
      </c>
      <c r="O1671" s="305" t="s">
        <v>10178</v>
      </c>
      <c r="P1671" s="305" t="s">
        <v>10165</v>
      </c>
      <c r="Q1671" s="305" t="s">
        <v>9902</v>
      </c>
      <c r="R1671" s="307">
        <v>0.06</v>
      </c>
    </row>
    <row r="1672" spans="2:18" ht="21.6">
      <c r="B1672" s="304" t="s">
        <v>10184</v>
      </c>
      <c r="C1672" s="255" t="s">
        <v>7439</v>
      </c>
      <c r="D1672" s="305" t="s">
        <v>10179</v>
      </c>
      <c r="E1672" s="305" t="s">
        <v>10180</v>
      </c>
      <c r="F1672" s="255" t="s">
        <v>10182</v>
      </c>
      <c r="G1672" s="305" t="s">
        <v>10181</v>
      </c>
      <c r="H1672" s="255">
        <v>17000</v>
      </c>
      <c r="I1672" s="255">
        <v>16037.74</v>
      </c>
      <c r="J1672" s="306"/>
      <c r="K1672" s="306"/>
      <c r="L1672" s="305"/>
      <c r="M1672" s="309" t="s">
        <v>10183</v>
      </c>
      <c r="N1672" s="305" t="s">
        <v>8459</v>
      </c>
      <c r="O1672" s="305" t="s">
        <v>10178</v>
      </c>
      <c r="P1672" s="305" t="s">
        <v>10165</v>
      </c>
      <c r="Q1672" s="305" t="s">
        <v>9902</v>
      </c>
      <c r="R1672" s="307">
        <v>0.06</v>
      </c>
    </row>
    <row r="1673" spans="2:18" ht="21.6">
      <c r="B1673" s="304" t="s">
        <v>10185</v>
      </c>
      <c r="C1673" s="255" t="s">
        <v>7439</v>
      </c>
      <c r="D1673" s="305" t="s">
        <v>10186</v>
      </c>
      <c r="E1673" s="305" t="s">
        <v>10187</v>
      </c>
      <c r="F1673" s="255" t="s">
        <v>10189</v>
      </c>
      <c r="G1673" s="305" t="s">
        <v>10190</v>
      </c>
      <c r="H1673" s="255">
        <v>16659.98</v>
      </c>
      <c r="I1673" s="255">
        <v>14872.79</v>
      </c>
      <c r="J1673" s="306"/>
      <c r="K1673" s="306"/>
      <c r="L1673" s="305"/>
      <c r="M1673" s="305" t="s">
        <v>10188</v>
      </c>
      <c r="N1673" s="305" t="s">
        <v>10191</v>
      </c>
      <c r="O1673" s="305" t="s">
        <v>10178</v>
      </c>
      <c r="P1673" s="305" t="s">
        <v>10165</v>
      </c>
      <c r="Q1673" s="305" t="s">
        <v>9902</v>
      </c>
      <c r="R1673" s="307" t="s">
        <v>7506</v>
      </c>
    </row>
    <row r="1674" spans="2:18" ht="21.6">
      <c r="B1674" s="304" t="s">
        <v>10192</v>
      </c>
      <c r="C1674" s="255" t="s">
        <v>7439</v>
      </c>
      <c r="D1674" s="305" t="s">
        <v>10193</v>
      </c>
      <c r="E1674" s="305" t="s">
        <v>10194</v>
      </c>
      <c r="F1674" s="255" t="s">
        <v>10195</v>
      </c>
      <c r="G1674" s="305" t="s">
        <v>10196</v>
      </c>
      <c r="H1674" s="255">
        <v>76500</v>
      </c>
      <c r="I1674" s="255">
        <v>72169.81</v>
      </c>
      <c r="J1674" s="306"/>
      <c r="K1674" s="306"/>
      <c r="L1674" s="305"/>
      <c r="M1674" s="305" t="s">
        <v>10188</v>
      </c>
      <c r="N1674" s="305" t="s">
        <v>10191</v>
      </c>
      <c r="O1674" s="305" t="s">
        <v>10178</v>
      </c>
      <c r="P1674" s="305" t="s">
        <v>10165</v>
      </c>
      <c r="Q1674" s="305" t="s">
        <v>9902</v>
      </c>
      <c r="R1674" s="307">
        <v>0.06</v>
      </c>
    </row>
    <row r="1675" spans="2:18" ht="21.6">
      <c r="B1675" s="304" t="s">
        <v>10197</v>
      </c>
      <c r="C1675" s="255" t="s">
        <v>7439</v>
      </c>
      <c r="D1675" s="305" t="s">
        <v>10198</v>
      </c>
      <c r="E1675" s="305" t="s">
        <v>10199</v>
      </c>
      <c r="F1675" s="255" t="s">
        <v>10200</v>
      </c>
      <c r="G1675" s="305" t="s">
        <v>10201</v>
      </c>
      <c r="H1675" s="255">
        <v>84550</v>
      </c>
      <c r="I1675" s="255">
        <v>77498.16</v>
      </c>
      <c r="J1675" s="306"/>
      <c r="K1675" s="306"/>
      <c r="L1675" s="305"/>
      <c r="M1675" s="305" t="s">
        <v>10188</v>
      </c>
      <c r="N1675" s="305" t="s">
        <v>10191</v>
      </c>
      <c r="O1675" s="305" t="s">
        <v>10178</v>
      </c>
      <c r="P1675" s="305" t="s">
        <v>10165</v>
      </c>
      <c r="Q1675" s="305" t="s">
        <v>9902</v>
      </c>
      <c r="R1675" s="307" t="s">
        <v>7506</v>
      </c>
    </row>
    <row r="1676" spans="2:18">
      <c r="B1676" s="25" t="s">
        <v>10206</v>
      </c>
      <c r="C1676" s="255" t="s">
        <v>7439</v>
      </c>
      <c r="D1676" s="1" t="s">
        <v>10203</v>
      </c>
    </row>
  </sheetData>
  <autoFilter ref="A1:U1676" xr:uid="{00000000-0009-0000-0000-000000000000}"/>
  <sortState ref="A2:AP1065">
    <sortCondition ref="C2:C1065"/>
  </sortState>
  <phoneticPr fontId="19" type="noConversion"/>
  <hyperlinks>
    <hyperlink ref="G1096" r:id="rId1" display="javascript:void(0)" xr:uid="{00000000-0004-0000-0000-000000000000}"/>
    <hyperlink ref="G1097" r:id="rId2" display="javascript:void(0)" xr:uid="{00000000-0004-0000-0000-000001000000}"/>
    <hyperlink ref="G1098" r:id="rId3" display="javascript:void(0)" xr:uid="{00000000-0004-0000-0000-000002000000}"/>
    <hyperlink ref="G1670" r:id="rId4" display="javascript:void(0)" xr:uid="{00000000-0004-0000-0000-000003000000}"/>
  </hyperlinks>
  <pageMargins left="0.7" right="0.7" top="0.75" bottom="0.75" header="0.3" footer="0.3"/>
  <pageSetup orientation="portrait" horizontalDpi="200" verticalDpi="200"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9"/>
  <sheetViews>
    <sheetView zoomScale="115" zoomScaleNormal="115" workbookViewId="0">
      <pane ySplit="1" topLeftCell="A29" activePane="bottomLeft" state="frozen"/>
      <selection pane="bottomLeft" activeCell="D34" sqref="D34"/>
    </sheetView>
  </sheetViews>
  <sheetFormatPr defaultColWidth="9" defaultRowHeight="15.6"/>
  <cols>
    <col min="1" max="1" width="21.09765625" style="46" customWidth="1"/>
    <col min="2" max="2" width="9" style="46"/>
    <col min="3" max="3" width="9" style="57"/>
    <col min="4" max="4" width="20.5" style="57" customWidth="1"/>
    <col min="5" max="5" width="36.19921875" style="46" customWidth="1"/>
    <col min="6" max="13" width="9" style="57"/>
    <col min="14" max="14" width="15.19921875" style="57" customWidth="1"/>
    <col min="15" max="16384" width="9" style="57"/>
  </cols>
  <sheetData>
    <row r="1" spans="1:18" ht="30" customHeight="1">
      <c r="A1" s="47" t="s">
        <v>8341</v>
      </c>
      <c r="B1" s="47" t="s">
        <v>8013</v>
      </c>
      <c r="C1" s="47" t="s">
        <v>8014</v>
      </c>
      <c r="D1" s="47" t="s">
        <v>8015</v>
      </c>
      <c r="E1" s="47" t="s">
        <v>8016</v>
      </c>
      <c r="F1" s="47" t="s">
        <v>8017</v>
      </c>
      <c r="G1" s="47" t="s">
        <v>8018</v>
      </c>
      <c r="H1" s="47" t="s">
        <v>8019</v>
      </c>
      <c r="I1" s="47" t="s">
        <v>8020</v>
      </c>
      <c r="J1" s="47" t="s">
        <v>8021</v>
      </c>
      <c r="K1" s="47" t="s">
        <v>8022</v>
      </c>
      <c r="L1" s="47" t="s">
        <v>8023</v>
      </c>
      <c r="M1" s="58" t="s">
        <v>8024</v>
      </c>
      <c r="N1" s="58" t="s">
        <v>8025</v>
      </c>
    </row>
    <row r="2" spans="1:18" ht="30" customHeight="1">
      <c r="A2" s="49" t="s">
        <v>8026</v>
      </c>
      <c r="B2" s="49" t="s">
        <v>8027</v>
      </c>
      <c r="C2" s="49" t="s">
        <v>8028</v>
      </c>
      <c r="D2" s="49" t="s">
        <v>8029</v>
      </c>
      <c r="E2" s="49" t="s">
        <v>8030</v>
      </c>
      <c r="F2" s="49"/>
      <c r="G2" s="49" t="s">
        <v>8031</v>
      </c>
      <c r="H2" s="49" t="s">
        <v>8031</v>
      </c>
      <c r="I2" s="49" t="s">
        <v>8031</v>
      </c>
      <c r="J2" s="50" t="s">
        <v>8032</v>
      </c>
      <c r="K2" s="49" t="s">
        <v>8031</v>
      </c>
      <c r="L2" s="49"/>
      <c r="M2" s="59"/>
      <c r="N2" s="59"/>
    </row>
    <row r="3" spans="1:18" ht="30" customHeight="1">
      <c r="A3" s="318" t="s">
        <v>8117</v>
      </c>
      <c r="B3" s="49" t="s">
        <v>8033</v>
      </c>
      <c r="C3" s="49" t="s">
        <v>8033</v>
      </c>
      <c r="D3" s="49" t="s">
        <v>8034</v>
      </c>
      <c r="E3" s="49" t="s">
        <v>8035</v>
      </c>
      <c r="F3" s="49" t="s">
        <v>8031</v>
      </c>
      <c r="G3" s="49" t="s">
        <v>8031</v>
      </c>
      <c r="H3" s="49" t="s">
        <v>8031</v>
      </c>
      <c r="I3" s="49" t="s">
        <v>8031</v>
      </c>
      <c r="J3" s="49" t="s">
        <v>8031</v>
      </c>
      <c r="K3" s="49"/>
      <c r="L3" s="49" t="s">
        <v>8036</v>
      </c>
      <c r="M3" s="59" t="s">
        <v>8037</v>
      </c>
      <c r="N3" s="59" t="s">
        <v>8403</v>
      </c>
    </row>
    <row r="4" spans="1:18" ht="30" customHeight="1">
      <c r="A4" s="320"/>
      <c r="B4" s="49" t="s">
        <v>8027</v>
      </c>
      <c r="C4" s="49" t="s">
        <v>8028</v>
      </c>
      <c r="D4" s="49" t="s">
        <v>8029</v>
      </c>
      <c r="E4" s="49" t="s">
        <v>8038</v>
      </c>
      <c r="F4" s="49" t="s">
        <v>8031</v>
      </c>
      <c r="G4" s="49" t="s">
        <v>8031</v>
      </c>
      <c r="H4" s="49" t="s">
        <v>8031</v>
      </c>
      <c r="I4" s="49" t="s">
        <v>8031</v>
      </c>
      <c r="J4" s="49" t="s">
        <v>8031</v>
      </c>
      <c r="K4" s="49" t="s">
        <v>8031</v>
      </c>
      <c r="L4" s="49" t="s">
        <v>8039</v>
      </c>
      <c r="M4" s="59" t="s">
        <v>8037</v>
      </c>
      <c r="N4" s="59" t="s">
        <v>8403</v>
      </c>
    </row>
    <row r="5" spans="1:18" ht="30" customHeight="1">
      <c r="A5" s="319"/>
      <c r="B5" s="49" t="s">
        <v>8040</v>
      </c>
      <c r="C5" s="49" t="s">
        <v>8028</v>
      </c>
      <c r="D5" s="256" t="s">
        <v>8041</v>
      </c>
      <c r="E5" s="49" t="s">
        <v>8042</v>
      </c>
      <c r="F5" s="49" t="s">
        <v>8031</v>
      </c>
      <c r="G5" s="49" t="s">
        <v>8031</v>
      </c>
      <c r="H5" s="49" t="s">
        <v>8031</v>
      </c>
      <c r="I5" s="49" t="s">
        <v>8031</v>
      </c>
      <c r="J5" s="49" t="s">
        <v>8043</v>
      </c>
      <c r="K5" s="49" t="s">
        <v>8031</v>
      </c>
      <c r="L5" s="49" t="s">
        <v>8044</v>
      </c>
      <c r="M5" s="59" t="s">
        <v>8542</v>
      </c>
      <c r="N5" s="59" t="s">
        <v>8403</v>
      </c>
    </row>
    <row r="6" spans="1:18" ht="30" customHeight="1">
      <c r="A6" s="49"/>
      <c r="B6" s="49" t="s">
        <v>8045</v>
      </c>
      <c r="C6" s="49" t="s">
        <v>8045</v>
      </c>
      <c r="D6" s="49" t="s">
        <v>8046</v>
      </c>
      <c r="E6" s="49" t="s">
        <v>8047</v>
      </c>
      <c r="F6" s="49" t="s">
        <v>8031</v>
      </c>
      <c r="G6" s="49" t="s">
        <v>8031</v>
      </c>
      <c r="H6" s="49" t="s">
        <v>8031</v>
      </c>
      <c r="I6" s="49" t="s">
        <v>8031</v>
      </c>
      <c r="J6" s="49" t="s">
        <v>8031</v>
      </c>
      <c r="K6" s="49" t="s">
        <v>8031</v>
      </c>
      <c r="L6" s="49"/>
      <c r="M6" s="59" t="s">
        <v>8048</v>
      </c>
      <c r="N6" s="59" t="s">
        <v>8403</v>
      </c>
    </row>
    <row r="7" spans="1:18" ht="30" customHeight="1">
      <c r="A7" s="49"/>
      <c r="B7" s="49"/>
      <c r="C7" s="49"/>
      <c r="D7" s="49" t="s">
        <v>8049</v>
      </c>
      <c r="E7" s="49" t="s">
        <v>8050</v>
      </c>
      <c r="F7" s="49" t="s">
        <v>8031</v>
      </c>
      <c r="G7" s="49" t="s">
        <v>8031</v>
      </c>
      <c r="H7" s="49" t="s">
        <v>8031</v>
      </c>
      <c r="I7" s="49" t="s">
        <v>8031</v>
      </c>
      <c r="J7" s="49" t="s">
        <v>8090</v>
      </c>
      <c r="K7" s="49" t="s">
        <v>8031</v>
      </c>
      <c r="L7" s="49" t="s">
        <v>8044</v>
      </c>
      <c r="M7" s="59" t="s">
        <v>8048</v>
      </c>
      <c r="N7" s="59" t="s">
        <v>8403</v>
      </c>
    </row>
    <row r="8" spans="1:18" ht="30" customHeight="1">
      <c r="A8" s="49" t="s">
        <v>8154</v>
      </c>
      <c r="B8" s="49" t="s">
        <v>8051</v>
      </c>
      <c r="C8" s="49"/>
      <c r="D8" s="49" t="s">
        <v>8052</v>
      </c>
      <c r="E8" s="49" t="s">
        <v>8053</v>
      </c>
      <c r="F8" s="49" t="s">
        <v>8031</v>
      </c>
      <c r="G8" s="49"/>
      <c r="H8" s="49" t="s">
        <v>8031</v>
      </c>
      <c r="I8" s="49"/>
      <c r="J8" s="49"/>
      <c r="K8" s="49"/>
      <c r="L8" s="49" t="s">
        <v>8054</v>
      </c>
      <c r="M8" s="59"/>
      <c r="N8" s="59"/>
    </row>
    <row r="9" spans="1:18" ht="30" customHeight="1">
      <c r="A9" s="318" t="s">
        <v>8155</v>
      </c>
      <c r="B9" s="49" t="s">
        <v>8055</v>
      </c>
      <c r="C9" s="51" t="s">
        <v>8028</v>
      </c>
      <c r="D9" s="318" t="s">
        <v>8056</v>
      </c>
      <c r="E9" s="49" t="s">
        <v>8057</v>
      </c>
      <c r="F9" s="49" t="s">
        <v>8031</v>
      </c>
      <c r="G9" s="49"/>
      <c r="H9" s="49"/>
      <c r="I9" s="49"/>
      <c r="J9" s="49" t="s">
        <v>8058</v>
      </c>
      <c r="K9" s="49"/>
      <c r="L9" s="49" t="s">
        <v>8059</v>
      </c>
      <c r="M9" s="59" t="s">
        <v>8037</v>
      </c>
      <c r="N9" s="59" t="s">
        <v>8544</v>
      </c>
    </row>
    <row r="10" spans="1:18" ht="30" customHeight="1">
      <c r="A10" s="319"/>
      <c r="B10" s="52" t="s">
        <v>8045</v>
      </c>
      <c r="C10" s="53" t="s">
        <v>8045</v>
      </c>
      <c r="D10" s="319"/>
      <c r="E10" s="49" t="s">
        <v>8060</v>
      </c>
      <c r="F10" s="49"/>
      <c r="G10" s="49"/>
      <c r="H10" s="49"/>
      <c r="I10" s="49"/>
      <c r="J10" s="49"/>
      <c r="K10" s="49"/>
      <c r="L10" s="49"/>
      <c r="M10" s="59"/>
      <c r="N10" s="59"/>
    </row>
    <row r="11" spans="1:18" ht="30" customHeight="1">
      <c r="A11" s="49"/>
      <c r="B11" s="49" t="s">
        <v>8045</v>
      </c>
      <c r="C11" s="49" t="s">
        <v>8028</v>
      </c>
      <c r="D11" s="49" t="s">
        <v>8056</v>
      </c>
      <c r="E11" s="49" t="s">
        <v>8061</v>
      </c>
      <c r="F11" s="49" t="s">
        <v>8031</v>
      </c>
      <c r="G11" s="49"/>
      <c r="H11" s="49"/>
      <c r="I11" s="49"/>
      <c r="J11" s="49"/>
      <c r="K11" s="49"/>
      <c r="L11" s="49" t="s">
        <v>8059</v>
      </c>
      <c r="M11" s="59"/>
      <c r="N11" s="59"/>
    </row>
    <row r="12" spans="1:18" ht="30" customHeight="1">
      <c r="A12" s="49"/>
      <c r="B12" s="49"/>
      <c r="C12" s="49"/>
      <c r="D12" s="49"/>
      <c r="E12" s="49" t="s">
        <v>8062</v>
      </c>
      <c r="F12" s="49"/>
      <c r="G12" s="49"/>
      <c r="H12" s="49"/>
      <c r="I12" s="49"/>
      <c r="J12" s="49"/>
      <c r="K12" s="49"/>
      <c r="L12" s="49" t="s">
        <v>8054</v>
      </c>
      <c r="M12" s="59"/>
      <c r="N12" s="59"/>
    </row>
    <row r="13" spans="1:18" ht="30" customHeight="1">
      <c r="A13" s="49"/>
      <c r="B13" s="49"/>
      <c r="C13" s="49"/>
      <c r="D13" s="49"/>
      <c r="E13" s="49" t="s">
        <v>8063</v>
      </c>
      <c r="F13" s="49"/>
      <c r="G13" s="49"/>
      <c r="H13" s="49"/>
      <c r="I13" s="49"/>
      <c r="J13" s="49"/>
      <c r="K13" s="49"/>
      <c r="L13" s="49"/>
      <c r="M13" s="59"/>
      <c r="N13" s="59"/>
    </row>
    <row r="14" spans="1:18" ht="30" customHeight="1">
      <c r="A14" s="49" t="s">
        <v>8157</v>
      </c>
      <c r="B14" s="49" t="s">
        <v>8064</v>
      </c>
      <c r="C14" s="49" t="s">
        <v>8064</v>
      </c>
      <c r="D14" s="54" t="s">
        <v>8065</v>
      </c>
      <c r="E14" s="60" t="s">
        <v>8066</v>
      </c>
      <c r="F14" s="49" t="s">
        <v>8067</v>
      </c>
      <c r="G14" s="49" t="s">
        <v>8031</v>
      </c>
      <c r="H14" s="49" t="s">
        <v>8031</v>
      </c>
      <c r="I14" s="49" t="s">
        <v>8031</v>
      </c>
      <c r="J14" s="49" t="s">
        <v>8091</v>
      </c>
      <c r="K14" s="49" t="s">
        <v>8031</v>
      </c>
      <c r="L14" s="49" t="s">
        <v>8068</v>
      </c>
      <c r="M14" s="59" t="s">
        <v>8037</v>
      </c>
      <c r="N14" s="59" t="s">
        <v>8403</v>
      </c>
      <c r="R14" s="57" t="s">
        <v>8092</v>
      </c>
    </row>
    <row r="15" spans="1:18" ht="30" customHeight="1">
      <c r="A15" s="318" t="s">
        <v>8156</v>
      </c>
      <c r="B15" s="49" t="s">
        <v>8064</v>
      </c>
      <c r="C15" s="49" t="s">
        <v>8064</v>
      </c>
      <c r="D15" s="49" t="s">
        <v>8069</v>
      </c>
      <c r="E15" s="49" t="s">
        <v>8070</v>
      </c>
      <c r="F15" s="49" t="s">
        <v>8031</v>
      </c>
      <c r="G15" s="49" t="s">
        <v>8031</v>
      </c>
      <c r="H15" s="49" t="s">
        <v>8031</v>
      </c>
      <c r="I15" s="49" t="s">
        <v>8031</v>
      </c>
      <c r="J15" s="49" t="s">
        <v>8404</v>
      </c>
      <c r="K15" s="49" t="s">
        <v>8543</v>
      </c>
      <c r="L15" s="49" t="s">
        <v>8036</v>
      </c>
      <c r="M15" s="59" t="s">
        <v>8037</v>
      </c>
      <c r="N15" s="59" t="s">
        <v>8403</v>
      </c>
    </row>
    <row r="16" spans="1:18" ht="30" customHeight="1">
      <c r="A16" s="320"/>
      <c r="B16" s="49" t="s">
        <v>8093</v>
      </c>
      <c r="C16" s="49" t="s">
        <v>8028</v>
      </c>
      <c r="D16" s="256" t="s">
        <v>8071</v>
      </c>
      <c r="E16" s="49" t="s">
        <v>8072</v>
      </c>
      <c r="F16" s="49"/>
      <c r="G16" s="49"/>
      <c r="H16" s="49"/>
      <c r="I16" s="49"/>
      <c r="J16" s="49" t="s">
        <v>8163</v>
      </c>
      <c r="K16" s="59"/>
      <c r="L16" s="49" t="s">
        <v>8073</v>
      </c>
      <c r="M16" s="59"/>
      <c r="N16" s="59" t="s">
        <v>9129</v>
      </c>
    </row>
    <row r="17" spans="1:14" ht="30" customHeight="1">
      <c r="A17" s="319"/>
      <c r="B17" s="49"/>
      <c r="C17" s="49" t="s">
        <v>8093</v>
      </c>
      <c r="D17" s="49" t="s">
        <v>8074</v>
      </c>
      <c r="E17" s="49" t="s">
        <v>8075</v>
      </c>
      <c r="F17" s="49"/>
      <c r="G17" s="49"/>
      <c r="H17" s="49"/>
      <c r="I17" s="49"/>
      <c r="J17" s="49"/>
      <c r="K17" s="49"/>
      <c r="L17" s="49" t="s">
        <v>8054</v>
      </c>
      <c r="M17" s="59"/>
      <c r="N17" s="59"/>
    </row>
    <row r="18" spans="1:14" ht="30" customHeight="1">
      <c r="A18" s="318" t="s">
        <v>8097</v>
      </c>
      <c r="B18" s="59" t="s">
        <v>8098</v>
      </c>
      <c r="C18" s="59" t="s">
        <v>8098</v>
      </c>
      <c r="D18" s="49" t="s">
        <v>8077</v>
      </c>
      <c r="E18" s="49" t="s">
        <v>8078</v>
      </c>
      <c r="F18" s="49" t="s">
        <v>8031</v>
      </c>
      <c r="G18" s="49" t="s">
        <v>8031</v>
      </c>
      <c r="H18" s="49" t="s">
        <v>8031</v>
      </c>
      <c r="I18" s="49" t="s">
        <v>8031</v>
      </c>
      <c r="J18" s="49" t="s">
        <v>8079</v>
      </c>
      <c r="K18" s="49" t="s">
        <v>8031</v>
      </c>
      <c r="L18" s="49" t="s">
        <v>8036</v>
      </c>
      <c r="M18" s="59" t="s">
        <v>9858</v>
      </c>
      <c r="N18" s="59" t="s">
        <v>8403</v>
      </c>
    </row>
    <row r="19" spans="1:14" ht="30" customHeight="1">
      <c r="A19" s="320"/>
      <c r="B19" s="59" t="s">
        <v>8098</v>
      </c>
      <c r="C19" s="59" t="s">
        <v>8098</v>
      </c>
      <c r="D19" s="49" t="s">
        <v>8099</v>
      </c>
      <c r="E19" s="49" t="s">
        <v>8078</v>
      </c>
      <c r="F19" s="49" t="s">
        <v>8031</v>
      </c>
      <c r="G19" s="49" t="s">
        <v>8031</v>
      </c>
      <c r="H19" s="49" t="s">
        <v>8031</v>
      </c>
      <c r="I19" s="59"/>
      <c r="J19" s="49" t="s">
        <v>8079</v>
      </c>
      <c r="K19" s="49" t="s">
        <v>8031</v>
      </c>
      <c r="L19" s="49" t="s">
        <v>8036</v>
      </c>
      <c r="M19" s="59"/>
      <c r="N19" s="59"/>
    </row>
    <row r="20" spans="1:14" ht="30" customHeight="1">
      <c r="A20" s="319"/>
      <c r="B20" s="59" t="s">
        <v>8040</v>
      </c>
      <c r="C20" s="59" t="s">
        <v>8040</v>
      </c>
      <c r="D20" s="61" t="s">
        <v>8084</v>
      </c>
      <c r="E20" s="62" t="s">
        <v>8083</v>
      </c>
      <c r="F20" s="49" t="s">
        <v>8031</v>
      </c>
      <c r="G20" s="49" t="s">
        <v>8031</v>
      </c>
      <c r="H20" s="49" t="s">
        <v>8031</v>
      </c>
      <c r="I20" s="49" t="s">
        <v>8031</v>
      </c>
      <c r="J20" s="49" t="s">
        <v>8031</v>
      </c>
      <c r="K20" s="49" t="s">
        <v>8031</v>
      </c>
      <c r="L20" s="49" t="s">
        <v>8073</v>
      </c>
      <c r="M20" s="59"/>
      <c r="N20" s="59"/>
    </row>
    <row r="21" spans="1:14" ht="30" customHeight="1">
      <c r="A21" s="50"/>
      <c r="B21" s="50"/>
      <c r="C21" s="59"/>
      <c r="D21" s="61" t="s">
        <v>9372</v>
      </c>
      <c r="E21" s="49" t="s">
        <v>8080</v>
      </c>
      <c r="F21" s="49" t="s">
        <v>8031</v>
      </c>
      <c r="G21" s="49" t="s">
        <v>8031</v>
      </c>
      <c r="H21" s="49" t="s">
        <v>8031</v>
      </c>
      <c r="I21" s="49" t="s">
        <v>8031</v>
      </c>
      <c r="J21" s="49" t="s">
        <v>8031</v>
      </c>
      <c r="K21" s="49" t="s">
        <v>8031</v>
      </c>
      <c r="L21" s="49" t="s">
        <v>9396</v>
      </c>
      <c r="M21" s="59" t="s">
        <v>8048</v>
      </c>
      <c r="N21" s="59"/>
    </row>
    <row r="22" spans="1:14" ht="30" customHeight="1">
      <c r="A22" s="50" t="s">
        <v>8100</v>
      </c>
      <c r="B22" s="50" t="s">
        <v>8064</v>
      </c>
      <c r="C22" s="50" t="s">
        <v>8064</v>
      </c>
      <c r="D22" s="63" t="s">
        <v>8085</v>
      </c>
      <c r="E22" s="63" t="s">
        <v>8012</v>
      </c>
      <c r="F22" s="49" t="s">
        <v>8031</v>
      </c>
      <c r="G22" s="49" t="s">
        <v>8031</v>
      </c>
      <c r="H22" s="49" t="s">
        <v>8031</v>
      </c>
      <c r="I22" s="49" t="s">
        <v>8031</v>
      </c>
      <c r="J22" s="49" t="s">
        <v>8031</v>
      </c>
      <c r="K22" s="49" t="s">
        <v>8031</v>
      </c>
      <c r="L22" s="59" t="s">
        <v>8101</v>
      </c>
      <c r="M22" s="59"/>
      <c r="N22" s="59"/>
    </row>
    <row r="23" spans="1:14" ht="30" customHeight="1">
      <c r="A23" s="50"/>
      <c r="B23" s="50"/>
      <c r="C23" s="55"/>
      <c r="D23" s="55" t="s">
        <v>8104</v>
      </c>
      <c r="E23" s="63" t="s">
        <v>8105</v>
      </c>
      <c r="F23" s="50"/>
      <c r="G23" s="50"/>
      <c r="H23" s="50"/>
      <c r="I23" s="50"/>
      <c r="J23" s="50" t="s">
        <v>8103</v>
      </c>
      <c r="K23" s="50" t="s">
        <v>8106</v>
      </c>
      <c r="L23" s="50"/>
      <c r="M23" s="50"/>
      <c r="N23" s="50"/>
    </row>
    <row r="24" spans="1:14" ht="30" customHeight="1">
      <c r="A24" s="324" t="s">
        <v>8340</v>
      </c>
      <c r="B24" s="50"/>
      <c r="C24" s="50"/>
      <c r="D24" s="55" t="s">
        <v>8081</v>
      </c>
      <c r="E24" s="63" t="s">
        <v>8107</v>
      </c>
      <c r="F24" s="49" t="s">
        <v>8031</v>
      </c>
      <c r="G24" s="49" t="s">
        <v>8031</v>
      </c>
      <c r="H24" s="49" t="s">
        <v>8031</v>
      </c>
      <c r="I24" s="49" t="s">
        <v>8031</v>
      </c>
      <c r="J24" s="49" t="s">
        <v>8087</v>
      </c>
      <c r="K24" s="50"/>
      <c r="L24" s="49" t="s">
        <v>8082</v>
      </c>
      <c r="M24" s="50"/>
      <c r="N24" s="50"/>
    </row>
    <row r="25" spans="1:14" ht="30" customHeight="1">
      <c r="A25" s="325"/>
      <c r="B25" s="50" t="s">
        <v>8045</v>
      </c>
      <c r="C25" s="50" t="s">
        <v>8045</v>
      </c>
      <c r="D25" s="55" t="s">
        <v>8108</v>
      </c>
      <c r="E25" s="63" t="s">
        <v>8109</v>
      </c>
      <c r="F25" s="50"/>
      <c r="G25" s="50"/>
      <c r="H25" s="50"/>
      <c r="I25" s="50"/>
      <c r="J25" s="50"/>
      <c r="K25" s="50"/>
      <c r="L25" s="49"/>
      <c r="M25" s="50"/>
      <c r="N25" s="50"/>
    </row>
    <row r="26" spans="1:14" ht="30" customHeight="1">
      <c r="A26" s="326"/>
      <c r="B26" s="50"/>
      <c r="C26" s="50"/>
      <c r="D26" s="55" t="s">
        <v>8120</v>
      </c>
      <c r="E26" s="63" t="s">
        <v>8102</v>
      </c>
      <c r="F26" s="49" t="s">
        <v>8031</v>
      </c>
      <c r="G26" s="49" t="s">
        <v>8031</v>
      </c>
      <c r="H26" s="49" t="s">
        <v>8031</v>
      </c>
      <c r="I26" s="49" t="s">
        <v>8031</v>
      </c>
      <c r="J26" s="50"/>
      <c r="K26" s="50"/>
      <c r="L26" s="49" t="s">
        <v>8059</v>
      </c>
      <c r="M26" s="49"/>
      <c r="N26" s="50"/>
    </row>
    <row r="27" spans="1:14" ht="24">
      <c r="A27" s="63" t="s">
        <v>8110</v>
      </c>
      <c r="B27" s="63" t="s">
        <v>8040</v>
      </c>
      <c r="C27" s="63" t="s">
        <v>8040</v>
      </c>
      <c r="D27" s="63" t="s">
        <v>8111</v>
      </c>
      <c r="E27" s="63" t="s">
        <v>8112</v>
      </c>
      <c r="F27" s="63" t="s">
        <v>8031</v>
      </c>
      <c r="G27" s="63"/>
      <c r="H27" s="63" t="s">
        <v>8031</v>
      </c>
      <c r="I27" s="63"/>
      <c r="J27" s="63" t="s">
        <v>8031</v>
      </c>
      <c r="K27" s="49" t="s">
        <v>8031</v>
      </c>
      <c r="L27" s="49" t="s">
        <v>8054</v>
      </c>
      <c r="M27" s="50"/>
      <c r="N27" s="50"/>
    </row>
    <row r="28" spans="1:14" ht="24">
      <c r="A28" s="321" t="s">
        <v>8183</v>
      </c>
      <c r="B28" s="63" t="s">
        <v>8098</v>
      </c>
      <c r="C28" s="63" t="s">
        <v>8114</v>
      </c>
      <c r="D28" s="63" t="s">
        <v>8115</v>
      </c>
      <c r="E28" s="63" t="s">
        <v>8116</v>
      </c>
      <c r="F28" s="63" t="s">
        <v>8031</v>
      </c>
      <c r="G28" s="63" t="s">
        <v>8031</v>
      </c>
      <c r="H28" s="63" t="s">
        <v>8031</v>
      </c>
      <c r="I28" s="63" t="s">
        <v>8031</v>
      </c>
      <c r="J28" s="63" t="s">
        <v>8113</v>
      </c>
      <c r="K28" s="49" t="s">
        <v>8031</v>
      </c>
      <c r="L28" s="49" t="s">
        <v>8044</v>
      </c>
      <c r="M28" s="50"/>
      <c r="N28" s="50"/>
    </row>
    <row r="29" spans="1:14" ht="32.4">
      <c r="A29" s="322"/>
      <c r="B29" s="63" t="s">
        <v>8093</v>
      </c>
      <c r="C29" s="63" t="s">
        <v>8093</v>
      </c>
      <c r="D29" s="63" t="s">
        <v>8186</v>
      </c>
      <c r="E29" s="63" t="s">
        <v>8187</v>
      </c>
      <c r="F29" s="63" t="s">
        <v>8031</v>
      </c>
      <c r="G29" s="63" t="s">
        <v>8031</v>
      </c>
      <c r="H29" s="63" t="s">
        <v>8031</v>
      </c>
      <c r="I29" s="63" t="s">
        <v>8031</v>
      </c>
      <c r="J29" s="63"/>
      <c r="K29" s="49"/>
      <c r="L29" s="49" t="s">
        <v>8185</v>
      </c>
      <c r="M29" s="50"/>
      <c r="N29" s="50"/>
    </row>
    <row r="30" spans="1:14" ht="32.4">
      <c r="A30" s="322"/>
      <c r="B30" s="63" t="s">
        <v>8093</v>
      </c>
      <c r="C30" s="63" t="s">
        <v>8093</v>
      </c>
      <c r="D30" s="63" t="s">
        <v>8094</v>
      </c>
      <c r="E30" s="63" t="s">
        <v>8076</v>
      </c>
      <c r="F30" s="63" t="s">
        <v>8031</v>
      </c>
      <c r="G30" s="63" t="s">
        <v>8031</v>
      </c>
      <c r="H30" s="63" t="s">
        <v>8031</v>
      </c>
      <c r="I30" s="49" t="s">
        <v>8031</v>
      </c>
      <c r="J30" s="49" t="s">
        <v>8095</v>
      </c>
      <c r="K30" s="49" t="s">
        <v>8031</v>
      </c>
      <c r="L30" s="49" t="s">
        <v>8180</v>
      </c>
      <c r="M30" s="50" t="s">
        <v>9335</v>
      </c>
      <c r="N30" s="50"/>
    </row>
    <row r="31" spans="1:14" ht="24">
      <c r="A31" s="323"/>
      <c r="B31" s="63" t="s">
        <v>8093</v>
      </c>
      <c r="C31" s="63" t="s">
        <v>8093</v>
      </c>
      <c r="D31" s="63" t="s">
        <v>8096</v>
      </c>
      <c r="E31" s="63" t="s">
        <v>8094</v>
      </c>
      <c r="F31" s="63" t="s">
        <v>8031</v>
      </c>
      <c r="G31" s="63" t="s">
        <v>8031</v>
      </c>
      <c r="H31" s="63" t="s">
        <v>8031</v>
      </c>
      <c r="I31" s="49" t="s">
        <v>8031</v>
      </c>
      <c r="J31" s="59"/>
      <c r="K31" s="49" t="s">
        <v>8031</v>
      </c>
      <c r="L31" s="49" t="s">
        <v>8073</v>
      </c>
      <c r="M31" s="50"/>
      <c r="N31" s="50"/>
    </row>
    <row r="32" spans="1:14" ht="24">
      <c r="A32" s="56" t="s">
        <v>8184</v>
      </c>
      <c r="B32" s="56" t="s">
        <v>8088</v>
      </c>
      <c r="C32" s="56" t="s">
        <v>8088</v>
      </c>
      <c r="D32" s="63" t="s">
        <v>8089</v>
      </c>
      <c r="E32" s="48" t="s">
        <v>8118</v>
      </c>
      <c r="F32" s="63" t="s">
        <v>8031</v>
      </c>
      <c r="G32" s="63" t="s">
        <v>8031</v>
      </c>
      <c r="H32" s="63" t="s">
        <v>8031</v>
      </c>
      <c r="I32" s="63" t="s">
        <v>8031</v>
      </c>
      <c r="J32" s="63" t="s">
        <v>8119</v>
      </c>
      <c r="K32" s="49" t="s">
        <v>8031</v>
      </c>
      <c r="L32" s="49" t="s">
        <v>8036</v>
      </c>
      <c r="M32" s="48"/>
      <c r="N32" s="48"/>
    </row>
    <row r="33" spans="1:14" ht="36">
      <c r="A33" s="63" t="s">
        <v>8123</v>
      </c>
      <c r="B33" s="48" t="s">
        <v>8124</v>
      </c>
      <c r="C33" s="48" t="s">
        <v>8124</v>
      </c>
      <c r="D33" s="63" t="s">
        <v>7602</v>
      </c>
      <c r="E33" s="63" t="s">
        <v>8121</v>
      </c>
      <c r="F33" s="63" t="s">
        <v>8031</v>
      </c>
      <c r="G33" s="63" t="s">
        <v>8031</v>
      </c>
      <c r="H33" s="63" t="s">
        <v>8031</v>
      </c>
      <c r="I33" s="63" t="s">
        <v>8031</v>
      </c>
      <c r="J33" s="63" t="s">
        <v>8125</v>
      </c>
      <c r="K33" s="63" t="s">
        <v>8031</v>
      </c>
      <c r="L33" s="49" t="s">
        <v>8044</v>
      </c>
      <c r="M33" s="63" t="s">
        <v>2913</v>
      </c>
      <c r="N33" s="48" t="s">
        <v>9917</v>
      </c>
    </row>
    <row r="34" spans="1:14" ht="24">
      <c r="A34" s="48" t="s">
        <v>8158</v>
      </c>
      <c r="B34" s="63" t="s">
        <v>8114</v>
      </c>
      <c r="C34" s="63" t="s">
        <v>8160</v>
      </c>
      <c r="D34" s="63" t="s">
        <v>8159</v>
      </c>
      <c r="E34" s="63"/>
      <c r="F34" s="63" t="s">
        <v>8031</v>
      </c>
      <c r="G34" s="63" t="s">
        <v>8031</v>
      </c>
      <c r="H34" s="63" t="s">
        <v>8031</v>
      </c>
      <c r="I34" s="63" t="s">
        <v>8031</v>
      </c>
      <c r="J34" s="63" t="s">
        <v>8161</v>
      </c>
      <c r="K34" s="63"/>
      <c r="L34" s="63" t="s">
        <v>8054</v>
      </c>
      <c r="M34" s="48"/>
      <c r="N34" s="48"/>
    </row>
    <row r="35" spans="1:14" ht="24">
      <c r="A35" s="48" t="s">
        <v>9096</v>
      </c>
      <c r="B35" s="63" t="s">
        <v>8114</v>
      </c>
      <c r="C35" s="63" t="s">
        <v>8114</v>
      </c>
      <c r="D35" s="63" t="s">
        <v>9097</v>
      </c>
      <c r="E35" s="63" t="s">
        <v>9919</v>
      </c>
      <c r="F35" s="63" t="s">
        <v>8031</v>
      </c>
      <c r="G35" s="63" t="s">
        <v>8031</v>
      </c>
      <c r="H35" s="63" t="s">
        <v>8031</v>
      </c>
      <c r="I35" s="63" t="s">
        <v>8031</v>
      </c>
      <c r="J35" s="63" t="s">
        <v>9099</v>
      </c>
      <c r="K35" s="63" t="s">
        <v>8031</v>
      </c>
      <c r="L35" s="63" t="s">
        <v>9098</v>
      </c>
      <c r="M35" s="48"/>
      <c r="N35" s="48" t="s">
        <v>9917</v>
      </c>
    </row>
    <row r="36" spans="1:14" ht="24">
      <c r="A36" s="316" t="s">
        <v>9202</v>
      </c>
      <c r="B36" s="63" t="s">
        <v>9199</v>
      </c>
      <c r="C36" s="63" t="s">
        <v>9199</v>
      </c>
      <c r="D36" s="63" t="s">
        <v>6895</v>
      </c>
      <c r="E36" s="63" t="s">
        <v>9200</v>
      </c>
      <c r="F36" s="63" t="s">
        <v>8031</v>
      </c>
      <c r="G36" s="63" t="s">
        <v>8031</v>
      </c>
      <c r="H36" s="63" t="s">
        <v>8031</v>
      </c>
      <c r="I36" s="63" t="s">
        <v>8031</v>
      </c>
      <c r="J36" s="63" t="s">
        <v>9201</v>
      </c>
      <c r="K36" s="63" t="s">
        <v>8031</v>
      </c>
      <c r="L36" s="63" t="s">
        <v>8039</v>
      </c>
      <c r="M36" s="48"/>
      <c r="N36" s="48"/>
    </row>
    <row r="37" spans="1:14" ht="36">
      <c r="A37" s="317"/>
      <c r="B37" s="48"/>
      <c r="C37" s="63" t="s">
        <v>9959</v>
      </c>
      <c r="D37" s="63" t="s">
        <v>9956</v>
      </c>
      <c r="E37" s="63" t="s">
        <v>9957</v>
      </c>
      <c r="F37" s="63" t="s">
        <v>8031</v>
      </c>
      <c r="G37" s="63" t="s">
        <v>8031</v>
      </c>
      <c r="H37" s="63" t="s">
        <v>8031</v>
      </c>
      <c r="I37" s="63" t="s">
        <v>8031</v>
      </c>
      <c r="J37" s="63"/>
      <c r="K37" s="63" t="s">
        <v>8031</v>
      </c>
      <c r="L37" s="63" t="s">
        <v>9958</v>
      </c>
      <c r="M37" s="63"/>
      <c r="N37" s="48"/>
    </row>
    <row r="38" spans="1:14" ht="36">
      <c r="A38" s="48" t="s">
        <v>10088</v>
      </c>
      <c r="B38" s="48" t="s">
        <v>10091</v>
      </c>
      <c r="C38" s="63" t="s">
        <v>10092</v>
      </c>
      <c r="D38" s="63" t="s">
        <v>10093</v>
      </c>
      <c r="E38" s="63" t="s">
        <v>10089</v>
      </c>
      <c r="F38" s="48"/>
      <c r="G38" s="48"/>
      <c r="H38" s="48"/>
      <c r="I38" s="48"/>
      <c r="J38" s="48"/>
      <c r="K38" s="48"/>
      <c r="L38" s="63" t="s">
        <v>10090</v>
      </c>
      <c r="M38" s="48"/>
      <c r="N38" s="48"/>
    </row>
    <row r="39" spans="1:14">
      <c r="A39" s="48"/>
      <c r="B39" s="48"/>
      <c r="C39" s="48"/>
      <c r="D39" s="48"/>
      <c r="E39" s="48"/>
      <c r="F39" s="48"/>
      <c r="G39" s="48"/>
      <c r="H39" s="48"/>
      <c r="I39" s="48"/>
      <c r="J39" s="48"/>
      <c r="K39" s="48"/>
      <c r="L39" s="48"/>
      <c r="M39" s="48"/>
      <c r="N39" s="48"/>
    </row>
  </sheetData>
  <mergeCells count="8">
    <mergeCell ref="A36:A37"/>
    <mergeCell ref="D9:D10"/>
    <mergeCell ref="A9:A10"/>
    <mergeCell ref="A3:A5"/>
    <mergeCell ref="A15:A17"/>
    <mergeCell ref="A28:A31"/>
    <mergeCell ref="A24:A26"/>
    <mergeCell ref="A18:A20"/>
  </mergeCells>
  <phoneticPr fontId="19"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94"/>
  <sheetViews>
    <sheetView workbookViewId="0">
      <pane ySplit="1" topLeftCell="A218" activePane="bottomLeft" state="frozen"/>
      <selection pane="bottomLeft" activeCell="G213" sqref="G213"/>
    </sheetView>
  </sheetViews>
  <sheetFormatPr defaultColWidth="9" defaultRowHeight="15.6"/>
  <cols>
    <col min="1" max="1" width="9" style="82"/>
    <col min="2" max="2" width="58.69921875" style="82" customWidth="1"/>
    <col min="3" max="5" width="9" style="82"/>
    <col min="6" max="6" width="20.5" style="82" customWidth="1"/>
    <col min="7" max="8" width="9" style="82"/>
    <col min="9" max="9" width="11.3984375" style="91" bestFit="1" customWidth="1"/>
    <col min="10" max="10" width="11.19921875" style="91" bestFit="1" customWidth="1"/>
    <col min="11" max="11" width="12.3984375" style="91" bestFit="1" customWidth="1"/>
    <col min="12" max="13" width="9" style="82"/>
    <col min="14" max="14" width="24.69921875" style="82" customWidth="1"/>
    <col min="15" max="15" width="9.5" style="82" bestFit="1" customWidth="1"/>
    <col min="16" max="16384" width="9" style="82"/>
  </cols>
  <sheetData>
    <row r="1" spans="1:22" ht="30" customHeight="1">
      <c r="A1" s="104"/>
      <c r="B1" s="105" t="s">
        <v>8545</v>
      </c>
      <c r="C1" s="80" t="s">
        <v>8546</v>
      </c>
      <c r="D1" s="80" t="s">
        <v>8547</v>
      </c>
      <c r="E1" s="80"/>
      <c r="F1" s="80" t="s">
        <v>8548</v>
      </c>
      <c r="G1" s="80" t="s">
        <v>8549</v>
      </c>
      <c r="H1" s="80" t="s">
        <v>8550</v>
      </c>
      <c r="I1" s="106" t="s">
        <v>8466</v>
      </c>
      <c r="J1" s="106" t="s">
        <v>8551</v>
      </c>
      <c r="K1" s="106" t="s">
        <v>8126</v>
      </c>
      <c r="L1" s="80" t="s">
        <v>8552</v>
      </c>
      <c r="M1" s="80" t="s">
        <v>8553</v>
      </c>
      <c r="N1" s="80" t="s">
        <v>8554</v>
      </c>
      <c r="O1" s="80" t="s">
        <v>8127</v>
      </c>
      <c r="P1" s="80" t="s">
        <v>8555</v>
      </c>
      <c r="Q1" s="80" t="s">
        <v>8556</v>
      </c>
      <c r="R1" s="80" t="s">
        <v>8557</v>
      </c>
      <c r="S1" s="80" t="s">
        <v>8558</v>
      </c>
      <c r="T1" s="80" t="s">
        <v>8559</v>
      </c>
      <c r="U1" s="80" t="s">
        <v>8560</v>
      </c>
      <c r="V1" s="80" t="s">
        <v>8561</v>
      </c>
    </row>
    <row r="2" spans="1:22" s="87" customFormat="1" ht="30" customHeight="1">
      <c r="A2" s="107">
        <v>1</v>
      </c>
      <c r="B2" s="108" t="s">
        <v>8562</v>
      </c>
      <c r="C2" s="64" t="s">
        <v>8563</v>
      </c>
      <c r="D2" s="64" t="s">
        <v>8564</v>
      </c>
      <c r="E2" s="64" t="s">
        <v>8565</v>
      </c>
      <c r="F2" s="64" t="s">
        <v>8566</v>
      </c>
      <c r="G2" s="64" t="s">
        <v>8567</v>
      </c>
      <c r="H2" s="64" t="s">
        <v>8568</v>
      </c>
      <c r="I2" s="109">
        <v>480500</v>
      </c>
      <c r="J2" s="109">
        <v>480303.57</v>
      </c>
      <c r="K2" s="109">
        <v>480203.57</v>
      </c>
      <c r="L2" s="64" t="s">
        <v>8569</v>
      </c>
      <c r="M2" s="64" t="s">
        <v>8570</v>
      </c>
      <c r="N2" s="107"/>
      <c r="O2" s="110"/>
      <c r="P2" s="110"/>
      <c r="Q2" s="110"/>
      <c r="R2" s="110"/>
      <c r="S2" s="110"/>
      <c r="T2" s="110"/>
      <c r="U2" s="110"/>
      <c r="V2" s="111"/>
    </row>
    <row r="3" spans="1:22" s="87" customFormat="1" ht="30" customHeight="1">
      <c r="A3" s="107">
        <v>2</v>
      </c>
      <c r="B3" s="108" t="s">
        <v>8571</v>
      </c>
      <c r="C3" s="64" t="s">
        <v>8572</v>
      </c>
      <c r="D3" s="64" t="s">
        <v>8564</v>
      </c>
      <c r="E3" s="64" t="s">
        <v>8565</v>
      </c>
      <c r="F3" s="64" t="s">
        <v>8573</v>
      </c>
      <c r="G3" s="64" t="s">
        <v>8567</v>
      </c>
      <c r="H3" s="64" t="s">
        <v>8568</v>
      </c>
      <c r="I3" s="109">
        <v>38433.14</v>
      </c>
      <c r="J3" s="109">
        <v>38400</v>
      </c>
      <c r="K3" s="109">
        <v>38400</v>
      </c>
      <c r="L3" s="64"/>
      <c r="M3" s="64" t="s">
        <v>8574</v>
      </c>
      <c r="N3" s="107"/>
      <c r="O3" s="110"/>
      <c r="P3" s="110"/>
      <c r="Q3" s="110"/>
      <c r="R3" s="110"/>
      <c r="S3" s="110"/>
      <c r="T3" s="110"/>
      <c r="U3" s="110"/>
      <c r="V3" s="111"/>
    </row>
    <row r="4" spans="1:22" s="87" customFormat="1" ht="30" customHeight="1">
      <c r="A4" s="107">
        <v>3</v>
      </c>
      <c r="B4" s="108" t="s">
        <v>8575</v>
      </c>
      <c r="C4" s="64" t="s">
        <v>8576</v>
      </c>
      <c r="D4" s="64" t="s">
        <v>8577</v>
      </c>
      <c r="E4" s="64" t="s">
        <v>8578</v>
      </c>
      <c r="F4" s="64" t="s">
        <v>8579</v>
      </c>
      <c r="G4" s="64" t="s">
        <v>8567</v>
      </c>
      <c r="H4" s="64" t="s">
        <v>8568</v>
      </c>
      <c r="I4" s="109">
        <v>1100000</v>
      </c>
      <c r="J4" s="109">
        <v>1098000</v>
      </c>
      <c r="K4" s="112">
        <v>1098000</v>
      </c>
      <c r="L4" s="64"/>
      <c r="M4" s="64" t="s">
        <v>8580</v>
      </c>
      <c r="N4" s="107"/>
      <c r="O4" s="110"/>
      <c r="P4" s="110"/>
      <c r="Q4" s="110"/>
      <c r="R4" s="110"/>
      <c r="S4" s="110"/>
      <c r="T4" s="110"/>
      <c r="U4" s="110"/>
      <c r="V4" s="111"/>
    </row>
    <row r="5" spans="1:22" s="87" customFormat="1" ht="30" customHeight="1">
      <c r="A5" s="107">
        <v>4</v>
      </c>
      <c r="B5" s="108" t="s">
        <v>8581</v>
      </c>
      <c r="C5" s="64" t="s">
        <v>8582</v>
      </c>
      <c r="D5" s="64" t="s">
        <v>8583</v>
      </c>
      <c r="E5" s="64" t="s">
        <v>8565</v>
      </c>
      <c r="F5" s="64" t="s">
        <v>8584</v>
      </c>
      <c r="G5" s="64" t="s">
        <v>8567</v>
      </c>
      <c r="H5" s="64" t="s">
        <v>8568</v>
      </c>
      <c r="I5" s="109">
        <v>108000</v>
      </c>
      <c r="J5" s="109">
        <v>107306.43</v>
      </c>
      <c r="K5" s="109">
        <v>107306</v>
      </c>
      <c r="L5" s="64"/>
      <c r="M5" s="64" t="s">
        <v>8570</v>
      </c>
      <c r="N5" s="107"/>
      <c r="O5" s="110"/>
      <c r="P5" s="110"/>
      <c r="Q5" s="110"/>
      <c r="R5" s="110"/>
      <c r="S5" s="110"/>
      <c r="T5" s="110"/>
      <c r="U5" s="110"/>
      <c r="V5" s="111"/>
    </row>
    <row r="6" spans="1:22" s="87" customFormat="1" ht="30" customHeight="1">
      <c r="A6" s="107">
        <v>5</v>
      </c>
      <c r="B6" s="108" t="s">
        <v>8585</v>
      </c>
      <c r="C6" s="64" t="s">
        <v>8586</v>
      </c>
      <c r="D6" s="64" t="s">
        <v>8577</v>
      </c>
      <c r="E6" s="64" t="s">
        <v>8578</v>
      </c>
      <c r="F6" s="64" t="s">
        <v>8587</v>
      </c>
      <c r="G6" s="64" t="s">
        <v>8567</v>
      </c>
      <c r="H6" s="64" t="s">
        <v>8568</v>
      </c>
      <c r="I6" s="109">
        <v>6000000</v>
      </c>
      <c r="J6" s="109">
        <v>5947040</v>
      </c>
      <c r="K6" s="109">
        <v>5947040</v>
      </c>
      <c r="L6" s="64"/>
      <c r="M6" s="64" t="s">
        <v>8570</v>
      </c>
      <c r="N6" s="107"/>
      <c r="O6" s="110"/>
      <c r="P6" s="110"/>
      <c r="Q6" s="110"/>
      <c r="R6" s="110"/>
      <c r="S6" s="110"/>
      <c r="T6" s="110"/>
      <c r="U6" s="110"/>
      <c r="V6" s="111"/>
    </row>
    <row r="7" spans="1:22" s="87" customFormat="1" ht="30" customHeight="1">
      <c r="A7" s="107">
        <v>6</v>
      </c>
      <c r="B7" s="108" t="s">
        <v>8588</v>
      </c>
      <c r="C7" s="64" t="s">
        <v>8589</v>
      </c>
      <c r="D7" s="64" t="s">
        <v>8590</v>
      </c>
      <c r="E7" s="64" t="s">
        <v>8565</v>
      </c>
      <c r="F7" s="64" t="s">
        <v>8591</v>
      </c>
      <c r="G7" s="64" t="s">
        <v>8567</v>
      </c>
      <c r="H7" s="64" t="s">
        <v>8568</v>
      </c>
      <c r="I7" s="109">
        <v>947332</v>
      </c>
      <c r="J7" s="109">
        <v>945726.88</v>
      </c>
      <c r="K7" s="109">
        <v>945726.88</v>
      </c>
      <c r="L7" s="64" t="s">
        <v>8592</v>
      </c>
      <c r="M7" s="64" t="s">
        <v>8570</v>
      </c>
      <c r="N7" s="107"/>
      <c r="O7" s="110"/>
      <c r="P7" s="110"/>
      <c r="Q7" s="110"/>
      <c r="R7" s="110"/>
      <c r="S7" s="110"/>
      <c r="T7" s="110"/>
      <c r="U7" s="110"/>
      <c r="V7" s="111"/>
    </row>
    <row r="8" spans="1:22" s="87" customFormat="1" ht="30" customHeight="1">
      <c r="A8" s="107">
        <v>7</v>
      </c>
      <c r="B8" s="108" t="s">
        <v>8593</v>
      </c>
      <c r="C8" s="64" t="s">
        <v>8594</v>
      </c>
      <c r="D8" s="64" t="s">
        <v>8577</v>
      </c>
      <c r="E8" s="64" t="s">
        <v>8565</v>
      </c>
      <c r="F8" s="64" t="s">
        <v>8595</v>
      </c>
      <c r="G8" s="64" t="s">
        <v>8567</v>
      </c>
      <c r="H8" s="64" t="s">
        <v>8568</v>
      </c>
      <c r="I8" s="109" t="s">
        <v>8596</v>
      </c>
      <c r="J8" s="109">
        <v>1953533</v>
      </c>
      <c r="K8" s="109">
        <v>1953530.8</v>
      </c>
      <c r="L8" s="64"/>
      <c r="M8" s="64" t="s">
        <v>8570</v>
      </c>
      <c r="N8" s="107"/>
      <c r="O8" s="110"/>
      <c r="P8" s="110"/>
      <c r="Q8" s="110"/>
      <c r="R8" s="110"/>
      <c r="S8" s="110"/>
      <c r="T8" s="110"/>
      <c r="U8" s="110"/>
      <c r="V8" s="111"/>
    </row>
    <row r="9" spans="1:22" s="87" customFormat="1" ht="30" customHeight="1">
      <c r="A9" s="107">
        <v>8</v>
      </c>
      <c r="B9" s="108" t="s">
        <v>8597</v>
      </c>
      <c r="C9" s="64" t="s">
        <v>8589</v>
      </c>
      <c r="D9" s="64" t="s">
        <v>8598</v>
      </c>
      <c r="E9" s="64" t="s">
        <v>8599</v>
      </c>
      <c r="F9" s="64" t="s">
        <v>8600</v>
      </c>
      <c r="G9" s="64" t="s">
        <v>8567</v>
      </c>
      <c r="H9" s="64" t="s">
        <v>8568</v>
      </c>
      <c r="I9" s="109">
        <v>135492.45000000001</v>
      </c>
      <c r="J9" s="109">
        <v>135000</v>
      </c>
      <c r="K9" s="109">
        <v>135000</v>
      </c>
      <c r="L9" s="109"/>
      <c r="M9" s="64" t="s">
        <v>8574</v>
      </c>
      <c r="N9" s="107"/>
      <c r="O9" s="110"/>
      <c r="P9" s="110"/>
      <c r="Q9" s="110"/>
      <c r="R9" s="110"/>
      <c r="S9" s="110"/>
      <c r="T9" s="110"/>
      <c r="U9" s="110"/>
      <c r="V9" s="111"/>
    </row>
    <row r="10" spans="1:22" s="87" customFormat="1" ht="30" customHeight="1">
      <c r="A10" s="107">
        <v>9</v>
      </c>
      <c r="B10" s="108" t="s">
        <v>8601</v>
      </c>
      <c r="C10" s="64" t="s">
        <v>8602</v>
      </c>
      <c r="D10" s="64" t="s">
        <v>8603</v>
      </c>
      <c r="E10" s="64" t="s">
        <v>8565</v>
      </c>
      <c r="F10" s="64" t="s">
        <v>8604</v>
      </c>
      <c r="G10" s="64" t="s">
        <v>8567</v>
      </c>
      <c r="H10" s="64" t="s">
        <v>8568</v>
      </c>
      <c r="I10" s="109">
        <v>110973</v>
      </c>
      <c r="J10" s="109">
        <v>110880.49</v>
      </c>
      <c r="K10" s="109">
        <v>110880.49</v>
      </c>
      <c r="L10" s="64"/>
      <c r="M10" s="64" t="s">
        <v>8570</v>
      </c>
      <c r="N10" s="107"/>
      <c r="O10" s="110"/>
      <c r="P10" s="110"/>
      <c r="Q10" s="110"/>
      <c r="R10" s="110"/>
      <c r="S10" s="110"/>
      <c r="T10" s="110"/>
      <c r="U10" s="110"/>
      <c r="V10" s="111"/>
    </row>
    <row r="11" spans="1:22" s="87" customFormat="1" ht="30" customHeight="1">
      <c r="A11" s="107">
        <v>10</v>
      </c>
      <c r="B11" s="108" t="s">
        <v>8605</v>
      </c>
      <c r="C11" s="64" t="s">
        <v>8589</v>
      </c>
      <c r="D11" s="64" t="s">
        <v>8606</v>
      </c>
      <c r="E11" s="64" t="s">
        <v>8565</v>
      </c>
      <c r="F11" s="64" t="s">
        <v>8607</v>
      </c>
      <c r="G11" s="64" t="s">
        <v>8567</v>
      </c>
      <c r="H11" s="64" t="s">
        <v>8568</v>
      </c>
      <c r="I11" s="109">
        <v>22929</v>
      </c>
      <c r="J11" s="109">
        <v>22900</v>
      </c>
      <c r="K11" s="109">
        <v>22799.99</v>
      </c>
      <c r="L11" s="64"/>
      <c r="M11" s="64" t="s">
        <v>8574</v>
      </c>
      <c r="N11" s="107"/>
      <c r="O11" s="110"/>
      <c r="P11" s="110"/>
      <c r="Q11" s="110"/>
      <c r="R11" s="110"/>
      <c r="S11" s="110"/>
      <c r="T11" s="110"/>
      <c r="U11" s="110"/>
      <c r="V11" s="111"/>
    </row>
    <row r="12" spans="1:22" ht="30" customHeight="1">
      <c r="A12" s="107">
        <v>11</v>
      </c>
      <c r="B12" s="105" t="s">
        <v>8608</v>
      </c>
      <c r="C12" s="80" t="s">
        <v>8609</v>
      </c>
      <c r="D12" s="80" t="s">
        <v>8610</v>
      </c>
      <c r="E12" s="80" t="s">
        <v>8611</v>
      </c>
      <c r="F12" s="80" t="s">
        <v>8612</v>
      </c>
      <c r="G12" s="80" t="s">
        <v>8613</v>
      </c>
      <c r="H12" s="80" t="s">
        <v>8614</v>
      </c>
      <c r="I12" s="106">
        <v>1580000</v>
      </c>
      <c r="J12" s="106"/>
      <c r="K12" s="106"/>
      <c r="L12" s="80"/>
      <c r="M12" s="80" t="s">
        <v>8615</v>
      </c>
      <c r="N12" s="104"/>
      <c r="O12" s="113"/>
      <c r="P12" s="113"/>
      <c r="Q12" s="113"/>
      <c r="R12" s="113"/>
      <c r="S12" s="113"/>
      <c r="T12" s="113"/>
      <c r="U12" s="113"/>
      <c r="V12" s="114"/>
    </row>
    <row r="13" spans="1:22" s="87" customFormat="1" ht="30" customHeight="1">
      <c r="A13" s="107">
        <v>12</v>
      </c>
      <c r="B13" s="108" t="s">
        <v>8616</v>
      </c>
      <c r="C13" s="64" t="s">
        <v>8617</v>
      </c>
      <c r="D13" s="64" t="s">
        <v>8610</v>
      </c>
      <c r="E13" s="64" t="s">
        <v>8611</v>
      </c>
      <c r="F13" s="64" t="s">
        <v>8618</v>
      </c>
      <c r="G13" s="64" t="s">
        <v>8619</v>
      </c>
      <c r="H13" s="64" t="s">
        <v>8614</v>
      </c>
      <c r="I13" s="109">
        <v>549000</v>
      </c>
      <c r="J13" s="109">
        <v>548409.49</v>
      </c>
      <c r="K13" s="109">
        <v>548409.49</v>
      </c>
      <c r="L13" s="64"/>
      <c r="M13" s="64" t="s">
        <v>8615</v>
      </c>
      <c r="N13" s="107"/>
      <c r="O13" s="110"/>
      <c r="P13" s="110"/>
      <c r="Q13" s="110"/>
      <c r="R13" s="110"/>
      <c r="S13" s="110"/>
      <c r="T13" s="110"/>
      <c r="U13" s="110"/>
      <c r="V13" s="111"/>
    </row>
    <row r="14" spans="1:22" s="87" customFormat="1" ht="30" customHeight="1">
      <c r="A14" s="107">
        <v>13</v>
      </c>
      <c r="B14" s="108" t="s">
        <v>8620</v>
      </c>
      <c r="C14" s="64" t="s">
        <v>8621</v>
      </c>
      <c r="D14" s="64" t="s">
        <v>8128</v>
      </c>
      <c r="E14" s="64" t="s">
        <v>8611</v>
      </c>
      <c r="F14" s="64" t="s">
        <v>8622</v>
      </c>
      <c r="G14" s="64" t="s">
        <v>8619</v>
      </c>
      <c r="H14" s="64" t="s">
        <v>8614</v>
      </c>
      <c r="I14" s="109">
        <v>766000</v>
      </c>
      <c r="J14" s="109">
        <v>764770.98</v>
      </c>
      <c r="K14" s="109">
        <v>764770.98</v>
      </c>
      <c r="L14" s="64"/>
      <c r="M14" s="64" t="s">
        <v>8615</v>
      </c>
      <c r="N14" s="107"/>
      <c r="O14" s="110"/>
      <c r="P14" s="110"/>
      <c r="Q14" s="110"/>
      <c r="R14" s="110"/>
      <c r="S14" s="110"/>
      <c r="T14" s="110"/>
      <c r="U14" s="110"/>
      <c r="V14" s="111"/>
    </row>
    <row r="15" spans="1:22" s="87" customFormat="1" ht="30" customHeight="1">
      <c r="A15" s="107">
        <v>14</v>
      </c>
      <c r="B15" s="108" t="s">
        <v>8623</v>
      </c>
      <c r="C15" s="64"/>
      <c r="D15" s="64" t="s">
        <v>8128</v>
      </c>
      <c r="E15" s="64" t="s">
        <v>8565</v>
      </c>
      <c r="F15" s="64" t="s">
        <v>8624</v>
      </c>
      <c r="G15" s="64" t="s">
        <v>8567</v>
      </c>
      <c r="H15" s="64" t="s">
        <v>8568</v>
      </c>
      <c r="I15" s="109">
        <v>151556.6</v>
      </c>
      <c r="J15" s="109">
        <v>151000</v>
      </c>
      <c r="K15" s="109">
        <v>151000</v>
      </c>
      <c r="L15" s="64"/>
      <c r="M15" s="64" t="s">
        <v>8570</v>
      </c>
      <c r="N15" s="107"/>
      <c r="O15" s="110"/>
      <c r="P15" s="110"/>
      <c r="Q15" s="110"/>
      <c r="R15" s="110"/>
      <c r="S15" s="110"/>
      <c r="T15" s="110"/>
      <c r="U15" s="110"/>
      <c r="V15" s="111"/>
    </row>
    <row r="16" spans="1:22" s="87" customFormat="1" ht="30" customHeight="1">
      <c r="A16" s="107">
        <v>15</v>
      </c>
      <c r="B16" s="108" t="s">
        <v>8625</v>
      </c>
      <c r="C16" s="64" t="s">
        <v>8626</v>
      </c>
      <c r="D16" s="64" t="s">
        <v>8606</v>
      </c>
      <c r="E16" s="64" t="s">
        <v>8565</v>
      </c>
      <c r="F16" s="64" t="s">
        <v>8627</v>
      </c>
      <c r="G16" s="64" t="s">
        <v>8567</v>
      </c>
      <c r="H16" s="64" t="s">
        <v>8568</v>
      </c>
      <c r="I16" s="109">
        <v>733900</v>
      </c>
      <c r="J16" s="109">
        <v>731603</v>
      </c>
      <c r="K16" s="109">
        <v>731603</v>
      </c>
      <c r="L16" s="64" t="s">
        <v>8628</v>
      </c>
      <c r="M16" s="64" t="s">
        <v>8580</v>
      </c>
      <c r="N16" s="107"/>
      <c r="O16" s="110"/>
      <c r="P16" s="110"/>
      <c r="Q16" s="110"/>
      <c r="R16" s="110"/>
      <c r="S16" s="110"/>
      <c r="T16" s="110"/>
      <c r="U16" s="110"/>
      <c r="V16" s="111"/>
    </row>
    <row r="17" spans="1:22" s="86" customFormat="1" ht="30" customHeight="1">
      <c r="A17" s="107">
        <v>16</v>
      </c>
      <c r="B17" s="116" t="s">
        <v>8629</v>
      </c>
      <c r="C17" s="117"/>
      <c r="D17" s="117" t="s">
        <v>8606</v>
      </c>
      <c r="E17" s="117" t="s">
        <v>8630</v>
      </c>
      <c r="F17" s="117" t="s">
        <v>8631</v>
      </c>
      <c r="G17" s="117" t="s">
        <v>8632</v>
      </c>
      <c r="H17" s="117" t="s">
        <v>8568</v>
      </c>
      <c r="I17" s="118">
        <v>129986.4</v>
      </c>
      <c r="J17" s="118">
        <v>125561.16</v>
      </c>
      <c r="K17" s="119"/>
      <c r="L17" s="117"/>
      <c r="M17" s="117" t="s">
        <v>8570</v>
      </c>
      <c r="N17" s="115"/>
      <c r="O17" s="120"/>
      <c r="P17" s="120"/>
      <c r="Q17" s="120"/>
      <c r="R17" s="120"/>
      <c r="S17" s="120"/>
      <c r="T17" s="120"/>
      <c r="U17" s="120"/>
      <c r="V17" s="121"/>
    </row>
    <row r="18" spans="1:22" s="87" customFormat="1" ht="30" customHeight="1">
      <c r="A18" s="107">
        <v>17</v>
      </c>
      <c r="B18" s="108" t="s">
        <v>8633</v>
      </c>
      <c r="C18" s="64" t="s">
        <v>8634</v>
      </c>
      <c r="D18" s="64" t="s">
        <v>8129</v>
      </c>
      <c r="E18" s="64" t="s">
        <v>8578</v>
      </c>
      <c r="F18" s="64" t="s">
        <v>8635</v>
      </c>
      <c r="G18" s="64" t="s">
        <v>8567</v>
      </c>
      <c r="H18" s="64" t="s">
        <v>8568</v>
      </c>
      <c r="I18" s="109">
        <v>727000</v>
      </c>
      <c r="J18" s="109">
        <v>710000</v>
      </c>
      <c r="K18" s="109">
        <v>707000</v>
      </c>
      <c r="L18" s="64"/>
      <c r="M18" s="64" t="s">
        <v>8570</v>
      </c>
      <c r="N18" s="107"/>
      <c r="O18" s="110"/>
      <c r="P18" s="110"/>
      <c r="Q18" s="110"/>
      <c r="R18" s="110"/>
      <c r="S18" s="110"/>
      <c r="T18" s="110"/>
      <c r="U18" s="110"/>
      <c r="V18" s="111"/>
    </row>
    <row r="19" spans="1:22" ht="30" customHeight="1">
      <c r="A19" s="107">
        <v>18</v>
      </c>
      <c r="B19" s="105" t="s">
        <v>8636</v>
      </c>
      <c r="C19" s="80"/>
      <c r="D19" s="80" t="s">
        <v>8606</v>
      </c>
      <c r="E19" s="80" t="s">
        <v>8565</v>
      </c>
      <c r="F19" s="80" t="s">
        <v>8637</v>
      </c>
      <c r="G19" s="80" t="s">
        <v>8638</v>
      </c>
      <c r="H19" s="80" t="s">
        <v>8568</v>
      </c>
      <c r="I19" s="106">
        <v>1238400</v>
      </c>
      <c r="J19" s="106"/>
      <c r="K19" s="106"/>
      <c r="L19" s="80" t="s">
        <v>8639</v>
      </c>
      <c r="M19" s="80" t="s">
        <v>8574</v>
      </c>
      <c r="N19" s="104"/>
      <c r="O19" s="113"/>
      <c r="P19" s="113"/>
      <c r="Q19" s="113"/>
      <c r="R19" s="113"/>
      <c r="S19" s="113"/>
      <c r="T19" s="113"/>
      <c r="U19" s="113"/>
      <c r="V19" s="114"/>
    </row>
    <row r="20" spans="1:22" ht="30" customHeight="1">
      <c r="A20" s="107">
        <v>19</v>
      </c>
      <c r="B20" s="105" t="s">
        <v>8640</v>
      </c>
      <c r="C20" s="80"/>
      <c r="D20" s="80" t="s">
        <v>8590</v>
      </c>
      <c r="E20" s="80" t="s">
        <v>8565</v>
      </c>
      <c r="F20" s="80" t="s">
        <v>8641</v>
      </c>
      <c r="G20" s="80" t="s">
        <v>8638</v>
      </c>
      <c r="H20" s="80" t="s">
        <v>8568</v>
      </c>
      <c r="I20" s="106">
        <v>1200000</v>
      </c>
      <c r="J20" s="106"/>
      <c r="K20" s="106"/>
      <c r="L20" s="80" t="s">
        <v>8639</v>
      </c>
      <c r="M20" s="80" t="s">
        <v>8574</v>
      </c>
      <c r="N20" s="104"/>
      <c r="O20" s="113"/>
      <c r="P20" s="113"/>
      <c r="Q20" s="113"/>
      <c r="R20" s="113"/>
      <c r="S20" s="113"/>
      <c r="T20" s="113"/>
      <c r="U20" s="113"/>
      <c r="V20" s="114"/>
    </row>
    <row r="21" spans="1:22" ht="30" customHeight="1">
      <c r="A21" s="107">
        <v>20</v>
      </c>
      <c r="B21" s="105" t="s">
        <v>8642</v>
      </c>
      <c r="C21" s="80"/>
      <c r="D21" s="80" t="s">
        <v>8643</v>
      </c>
      <c r="E21" s="80" t="s">
        <v>8565</v>
      </c>
      <c r="F21" s="80" t="s">
        <v>8644</v>
      </c>
      <c r="G21" s="80" t="s">
        <v>8638</v>
      </c>
      <c r="H21" s="80" t="s">
        <v>8645</v>
      </c>
      <c r="I21" s="106">
        <v>205800</v>
      </c>
      <c r="J21" s="106">
        <v>205769.8</v>
      </c>
      <c r="K21" s="106"/>
      <c r="L21" s="80"/>
      <c r="M21" s="80" t="s">
        <v>8570</v>
      </c>
      <c r="N21" s="104"/>
      <c r="O21" s="113"/>
      <c r="P21" s="113"/>
      <c r="Q21" s="113"/>
      <c r="R21" s="113"/>
      <c r="S21" s="113"/>
      <c r="T21" s="113"/>
      <c r="U21" s="113"/>
      <c r="V21" s="114"/>
    </row>
    <row r="22" spans="1:22" ht="30" customHeight="1">
      <c r="A22" s="107">
        <v>21</v>
      </c>
      <c r="B22" s="105" t="s">
        <v>8646</v>
      </c>
      <c r="C22" s="80"/>
      <c r="D22" s="80" t="s">
        <v>8577</v>
      </c>
      <c r="E22" s="80" t="s">
        <v>8578</v>
      </c>
      <c r="F22" s="80" t="s">
        <v>8647</v>
      </c>
      <c r="G22" s="80" t="s">
        <v>8638</v>
      </c>
      <c r="H22" s="80" t="s">
        <v>8568</v>
      </c>
      <c r="I22" s="106">
        <v>1283018.8700000001</v>
      </c>
      <c r="J22" s="106"/>
      <c r="K22" s="106"/>
      <c r="L22" s="80" t="s">
        <v>8648</v>
      </c>
      <c r="M22" s="80" t="s">
        <v>8615</v>
      </c>
      <c r="N22" s="104"/>
      <c r="O22" s="113"/>
      <c r="P22" s="113"/>
      <c r="Q22" s="113"/>
      <c r="R22" s="113"/>
      <c r="S22" s="113"/>
      <c r="T22" s="113"/>
      <c r="U22" s="113"/>
      <c r="V22" s="114"/>
    </row>
    <row r="23" spans="1:22" s="87" customFormat="1" ht="30" customHeight="1">
      <c r="A23" s="107">
        <v>22</v>
      </c>
      <c r="B23" s="108" t="s">
        <v>8649</v>
      </c>
      <c r="C23" s="64"/>
      <c r="D23" s="64" t="s">
        <v>8650</v>
      </c>
      <c r="E23" s="64" t="s">
        <v>8611</v>
      </c>
      <c r="F23" s="64" t="s">
        <v>8651</v>
      </c>
      <c r="G23" s="64" t="s">
        <v>8652</v>
      </c>
      <c r="H23" s="64" t="s">
        <v>8614</v>
      </c>
      <c r="I23" s="109">
        <v>2700000</v>
      </c>
      <c r="J23" s="109">
        <v>2694109</v>
      </c>
      <c r="K23" s="109">
        <v>2694109</v>
      </c>
      <c r="L23" s="64"/>
      <c r="M23" s="64" t="s">
        <v>8615</v>
      </c>
      <c r="N23" s="107"/>
      <c r="O23" s="110"/>
      <c r="P23" s="110"/>
      <c r="Q23" s="110"/>
      <c r="R23" s="110"/>
      <c r="S23" s="110"/>
      <c r="T23" s="110"/>
      <c r="U23" s="110"/>
      <c r="V23" s="111"/>
    </row>
    <row r="24" spans="1:22" s="87" customFormat="1" ht="30" customHeight="1">
      <c r="A24" s="107">
        <v>23</v>
      </c>
      <c r="B24" s="108" t="s">
        <v>8653</v>
      </c>
      <c r="C24" s="64" t="s">
        <v>8654</v>
      </c>
      <c r="D24" s="64" t="s">
        <v>8577</v>
      </c>
      <c r="E24" s="64" t="s">
        <v>8565</v>
      </c>
      <c r="F24" s="64" t="s">
        <v>8655</v>
      </c>
      <c r="G24" s="64" t="s">
        <v>8567</v>
      </c>
      <c r="H24" s="64" t="s">
        <v>8568</v>
      </c>
      <c r="I24" s="109">
        <v>7240000</v>
      </c>
      <c r="J24" s="109">
        <v>7225257.5999999996</v>
      </c>
      <c r="K24" s="109">
        <v>7225248.5700000003</v>
      </c>
      <c r="L24" s="64"/>
      <c r="M24" s="64" t="s">
        <v>8570</v>
      </c>
      <c r="N24" s="107"/>
      <c r="O24" s="110"/>
      <c r="P24" s="110"/>
      <c r="Q24" s="110"/>
      <c r="R24" s="110"/>
      <c r="S24" s="110"/>
      <c r="T24" s="110"/>
      <c r="U24" s="110"/>
      <c r="V24" s="111"/>
    </row>
    <row r="25" spans="1:22" s="87" customFormat="1" ht="30" customHeight="1">
      <c r="A25" s="107">
        <v>24</v>
      </c>
      <c r="B25" s="108" t="s">
        <v>8656</v>
      </c>
      <c r="C25" s="64" t="s">
        <v>8657</v>
      </c>
      <c r="D25" s="64" t="s">
        <v>8577</v>
      </c>
      <c r="E25" s="64" t="s">
        <v>8565</v>
      </c>
      <c r="F25" s="64" t="s">
        <v>8658</v>
      </c>
      <c r="G25" s="64" t="s">
        <v>8567</v>
      </c>
      <c r="H25" s="64" t="s">
        <v>8568</v>
      </c>
      <c r="I25" s="109">
        <v>520000</v>
      </c>
      <c r="J25" s="109">
        <v>515355</v>
      </c>
      <c r="K25" s="109">
        <v>515196.68</v>
      </c>
      <c r="L25" s="64"/>
      <c r="M25" s="64" t="s">
        <v>8570</v>
      </c>
      <c r="N25" s="107"/>
      <c r="O25" s="110"/>
      <c r="P25" s="110"/>
      <c r="Q25" s="110"/>
      <c r="R25" s="110"/>
      <c r="S25" s="110"/>
      <c r="T25" s="110"/>
      <c r="U25" s="110"/>
      <c r="V25" s="111"/>
    </row>
    <row r="26" spans="1:22" s="87" customFormat="1" ht="30" customHeight="1">
      <c r="A26" s="107">
        <v>25</v>
      </c>
      <c r="B26" s="108" t="s">
        <v>8659</v>
      </c>
      <c r="C26" s="64" t="s">
        <v>8660</v>
      </c>
      <c r="D26" s="64" t="s">
        <v>8603</v>
      </c>
      <c r="E26" s="64" t="s">
        <v>8565</v>
      </c>
      <c r="F26" s="64" t="s">
        <v>8661</v>
      </c>
      <c r="G26" s="64" t="s">
        <v>8567</v>
      </c>
      <c r="H26" s="64" t="s">
        <v>8568</v>
      </c>
      <c r="I26" s="109">
        <v>1563024.72</v>
      </c>
      <c r="J26" s="109">
        <v>1562238</v>
      </c>
      <c r="K26" s="109">
        <v>1562238</v>
      </c>
      <c r="L26" s="64"/>
      <c r="M26" s="64" t="s">
        <v>8570</v>
      </c>
      <c r="N26" s="107"/>
      <c r="O26" s="110"/>
      <c r="P26" s="110"/>
      <c r="Q26" s="110"/>
      <c r="R26" s="110"/>
      <c r="S26" s="110"/>
      <c r="T26" s="110"/>
      <c r="U26" s="110"/>
      <c r="V26" s="111"/>
    </row>
    <row r="27" spans="1:22" s="87" customFormat="1" ht="30" customHeight="1">
      <c r="A27" s="107">
        <v>26</v>
      </c>
      <c r="B27" s="108" t="s">
        <v>8662</v>
      </c>
      <c r="C27" s="64" t="s">
        <v>8663</v>
      </c>
      <c r="D27" s="64"/>
      <c r="E27" s="64" t="s">
        <v>8565</v>
      </c>
      <c r="F27" s="64" t="s">
        <v>8664</v>
      </c>
      <c r="G27" s="64" t="s">
        <v>8567</v>
      </c>
      <c r="H27" s="64" t="s">
        <v>8568</v>
      </c>
      <c r="I27" s="109">
        <v>284800</v>
      </c>
      <c r="J27" s="109">
        <v>284657</v>
      </c>
      <c r="K27" s="109">
        <v>284657</v>
      </c>
      <c r="L27" s="64" t="s">
        <v>8665</v>
      </c>
      <c r="M27" s="64" t="s">
        <v>8574</v>
      </c>
      <c r="N27" s="107"/>
      <c r="O27" s="110"/>
      <c r="P27" s="110"/>
      <c r="Q27" s="110"/>
      <c r="R27" s="110"/>
      <c r="S27" s="110"/>
      <c r="T27" s="110"/>
      <c r="U27" s="110"/>
      <c r="V27" s="111"/>
    </row>
    <row r="28" spans="1:22" s="87" customFormat="1" ht="30" customHeight="1">
      <c r="A28" s="107">
        <v>27</v>
      </c>
      <c r="B28" s="108" t="s">
        <v>8666</v>
      </c>
      <c r="C28" s="64" t="s">
        <v>8667</v>
      </c>
      <c r="D28" s="64"/>
      <c r="E28" s="64" t="s">
        <v>8565</v>
      </c>
      <c r="F28" s="64" t="s">
        <v>8668</v>
      </c>
      <c r="G28" s="64" t="s">
        <v>8567</v>
      </c>
      <c r="H28" s="64" t="s">
        <v>8568</v>
      </c>
      <c r="I28" s="109">
        <v>932679</v>
      </c>
      <c r="J28" s="109">
        <v>930158</v>
      </c>
      <c r="K28" s="109">
        <v>930158</v>
      </c>
      <c r="L28" s="64"/>
      <c r="M28" s="64" t="s">
        <v>8570</v>
      </c>
      <c r="N28" s="107"/>
      <c r="O28" s="110"/>
      <c r="P28" s="110"/>
      <c r="Q28" s="110"/>
      <c r="R28" s="110"/>
      <c r="S28" s="110"/>
      <c r="T28" s="110"/>
      <c r="U28" s="110"/>
      <c r="V28" s="111"/>
    </row>
    <row r="29" spans="1:22" ht="30" customHeight="1">
      <c r="A29" s="107">
        <v>28</v>
      </c>
      <c r="B29" s="123" t="s">
        <v>8669</v>
      </c>
      <c r="C29" s="124" t="s">
        <v>8670</v>
      </c>
      <c r="D29" s="124" t="s">
        <v>8590</v>
      </c>
      <c r="E29" s="124" t="s">
        <v>8565</v>
      </c>
      <c r="F29" s="124" t="s">
        <v>8671</v>
      </c>
      <c r="G29" s="124" t="s">
        <v>8130</v>
      </c>
      <c r="H29" s="124" t="s">
        <v>8645</v>
      </c>
      <c r="I29" s="125">
        <v>410000</v>
      </c>
      <c r="J29" s="126"/>
      <c r="K29" s="126"/>
      <c r="L29" s="124" t="s">
        <v>8648</v>
      </c>
      <c r="M29" s="124" t="s">
        <v>8580</v>
      </c>
      <c r="N29" s="122"/>
      <c r="O29" s="113"/>
      <c r="P29" s="124"/>
      <c r="Q29" s="113"/>
      <c r="R29" s="113"/>
      <c r="S29" s="113"/>
      <c r="T29" s="113"/>
      <c r="U29" s="113"/>
      <c r="V29" s="114"/>
    </row>
    <row r="30" spans="1:22" s="87" customFormat="1" ht="30" customHeight="1">
      <c r="A30" s="107">
        <v>29</v>
      </c>
      <c r="B30" s="108" t="s">
        <v>8672</v>
      </c>
      <c r="C30" s="64" t="s">
        <v>8673</v>
      </c>
      <c r="D30" s="64" t="s">
        <v>8598</v>
      </c>
      <c r="E30" s="64" t="s">
        <v>8599</v>
      </c>
      <c r="F30" s="64" t="s">
        <v>8674</v>
      </c>
      <c r="G30" s="64" t="s">
        <v>8567</v>
      </c>
      <c r="H30" s="64" t="s">
        <v>8568</v>
      </c>
      <c r="I30" s="109">
        <v>433965</v>
      </c>
      <c r="J30" s="109">
        <v>433000</v>
      </c>
      <c r="K30" s="109">
        <v>433000</v>
      </c>
      <c r="L30" s="64"/>
      <c r="M30" s="64" t="s">
        <v>8675</v>
      </c>
      <c r="N30" s="107"/>
      <c r="O30" s="110"/>
      <c r="P30" s="110"/>
      <c r="Q30" s="110"/>
      <c r="R30" s="110"/>
      <c r="S30" s="110"/>
      <c r="T30" s="110"/>
      <c r="U30" s="110"/>
      <c r="V30" s="111"/>
    </row>
    <row r="31" spans="1:22" s="86" customFormat="1" ht="30" customHeight="1">
      <c r="A31" s="107">
        <v>30</v>
      </c>
      <c r="B31" s="116" t="s">
        <v>8676</v>
      </c>
      <c r="C31" s="117" t="s">
        <v>8677</v>
      </c>
      <c r="D31" s="117" t="s">
        <v>8603</v>
      </c>
      <c r="E31" s="117" t="s">
        <v>8578</v>
      </c>
      <c r="F31" s="117" t="s">
        <v>8678</v>
      </c>
      <c r="G31" s="117" t="s">
        <v>8567</v>
      </c>
      <c r="H31" s="117" t="s">
        <v>8568</v>
      </c>
      <c r="I31" s="118">
        <v>424800</v>
      </c>
      <c r="J31" s="118">
        <v>424486.15</v>
      </c>
      <c r="K31" s="118">
        <v>424486.15</v>
      </c>
      <c r="L31" s="117"/>
      <c r="M31" s="117" t="s">
        <v>8574</v>
      </c>
      <c r="N31" s="115"/>
      <c r="O31" s="120"/>
      <c r="P31" s="120"/>
      <c r="Q31" s="120"/>
      <c r="R31" s="120"/>
      <c r="S31" s="120"/>
      <c r="T31" s="120"/>
      <c r="U31" s="120"/>
      <c r="V31" s="121"/>
    </row>
    <row r="32" spans="1:22" s="87" customFormat="1" ht="30" customHeight="1">
      <c r="A32" s="107">
        <v>31</v>
      </c>
      <c r="B32" s="108" t="s">
        <v>8679</v>
      </c>
      <c r="C32" s="64" t="s">
        <v>8680</v>
      </c>
      <c r="D32" s="64" t="s">
        <v>8606</v>
      </c>
      <c r="E32" s="64" t="s">
        <v>8565</v>
      </c>
      <c r="F32" s="64" t="s">
        <v>8681</v>
      </c>
      <c r="G32" s="64" t="s">
        <v>8619</v>
      </c>
      <c r="H32" s="64" t="s">
        <v>8682</v>
      </c>
      <c r="I32" s="109">
        <v>1197800</v>
      </c>
      <c r="J32" s="109">
        <v>1175987.32</v>
      </c>
      <c r="K32" s="109">
        <v>1175987.32</v>
      </c>
      <c r="L32" s="329" t="s">
        <v>8683</v>
      </c>
      <c r="M32" s="64" t="s">
        <v>8615</v>
      </c>
      <c r="N32" s="107"/>
      <c r="O32" s="110"/>
      <c r="P32" s="110"/>
      <c r="Q32" s="110"/>
      <c r="R32" s="110"/>
      <c r="S32" s="110"/>
      <c r="T32" s="110"/>
      <c r="U32" s="110"/>
      <c r="V32" s="111"/>
    </row>
    <row r="33" spans="1:22" s="87" customFormat="1" ht="30" customHeight="1">
      <c r="A33" s="107">
        <v>32</v>
      </c>
      <c r="B33" s="108" t="s">
        <v>8684</v>
      </c>
      <c r="C33" s="64"/>
      <c r="D33" s="64" t="s">
        <v>8610</v>
      </c>
      <c r="E33" s="64" t="s">
        <v>8611</v>
      </c>
      <c r="F33" s="64" t="s">
        <v>8685</v>
      </c>
      <c r="G33" s="64" t="s">
        <v>8619</v>
      </c>
      <c r="H33" s="64" t="s">
        <v>8614</v>
      </c>
      <c r="I33" s="109" t="s">
        <v>8686</v>
      </c>
      <c r="J33" s="109">
        <v>1183911.8500000001</v>
      </c>
      <c r="K33" s="109">
        <v>1183911.8500000001</v>
      </c>
      <c r="L33" s="330"/>
      <c r="M33" s="64" t="s">
        <v>8615</v>
      </c>
      <c r="N33" s="107"/>
      <c r="O33" s="110"/>
      <c r="P33" s="110"/>
      <c r="Q33" s="110"/>
      <c r="R33" s="110"/>
      <c r="S33" s="110"/>
      <c r="T33" s="110"/>
      <c r="U33" s="110"/>
      <c r="V33" s="111"/>
    </row>
    <row r="34" spans="1:22" s="87" customFormat="1" ht="30" customHeight="1">
      <c r="A34" s="107">
        <v>33</v>
      </c>
      <c r="B34" s="108" t="s">
        <v>8687</v>
      </c>
      <c r="C34" s="64" t="s">
        <v>8688</v>
      </c>
      <c r="D34" s="64"/>
      <c r="E34" s="64" t="s">
        <v>8689</v>
      </c>
      <c r="F34" s="64" t="s">
        <v>8690</v>
      </c>
      <c r="G34" s="64" t="s">
        <v>8619</v>
      </c>
      <c r="H34" s="64" t="s">
        <v>8614</v>
      </c>
      <c r="I34" s="109">
        <v>989000</v>
      </c>
      <c r="J34" s="109">
        <v>988500</v>
      </c>
      <c r="K34" s="109">
        <v>988500</v>
      </c>
      <c r="L34" s="64"/>
      <c r="M34" s="64" t="s">
        <v>8615</v>
      </c>
      <c r="N34" s="107"/>
      <c r="O34" s="110"/>
      <c r="P34" s="110"/>
      <c r="Q34" s="110"/>
      <c r="R34" s="110"/>
      <c r="S34" s="110"/>
      <c r="T34" s="110"/>
      <c r="U34" s="110"/>
      <c r="V34" s="111"/>
    </row>
    <row r="35" spans="1:22" s="87" customFormat="1" ht="30" customHeight="1">
      <c r="A35" s="107">
        <v>34</v>
      </c>
      <c r="B35" s="108" t="s">
        <v>8691</v>
      </c>
      <c r="C35" s="64" t="s">
        <v>8692</v>
      </c>
      <c r="D35" s="64"/>
      <c r="E35" s="64" t="s">
        <v>8630</v>
      </c>
      <c r="F35" s="64" t="s">
        <v>8693</v>
      </c>
      <c r="G35" s="64" t="s">
        <v>8567</v>
      </c>
      <c r="H35" s="64" t="s">
        <v>8568</v>
      </c>
      <c r="I35" s="109">
        <v>33100</v>
      </c>
      <c r="J35" s="109">
        <v>33018.870000000003</v>
      </c>
      <c r="K35" s="109">
        <v>32924.53</v>
      </c>
      <c r="L35" s="64"/>
      <c r="M35" s="64" t="s">
        <v>8570</v>
      </c>
      <c r="N35" s="107"/>
      <c r="O35" s="110"/>
      <c r="P35" s="110"/>
      <c r="Q35" s="110"/>
      <c r="R35" s="110"/>
      <c r="S35" s="110"/>
      <c r="T35" s="110"/>
      <c r="U35" s="110"/>
      <c r="V35" s="111"/>
    </row>
    <row r="36" spans="1:22" ht="30" customHeight="1">
      <c r="A36" s="107">
        <v>35</v>
      </c>
      <c r="B36" s="105" t="s">
        <v>8694</v>
      </c>
      <c r="C36" s="80" t="s">
        <v>8695</v>
      </c>
      <c r="D36" s="80"/>
      <c r="E36" s="80" t="s">
        <v>8578</v>
      </c>
      <c r="F36" s="80" t="s">
        <v>8696</v>
      </c>
      <c r="G36" s="80" t="s">
        <v>8638</v>
      </c>
      <c r="H36" s="80" t="s">
        <v>8568</v>
      </c>
      <c r="I36" s="106">
        <v>325000</v>
      </c>
      <c r="J36" s="106"/>
      <c r="K36" s="106"/>
      <c r="L36" s="80" t="s">
        <v>8648</v>
      </c>
      <c r="M36" s="80" t="s">
        <v>8570</v>
      </c>
      <c r="N36" s="104"/>
      <c r="O36" s="113"/>
      <c r="P36" s="113"/>
      <c r="Q36" s="113"/>
      <c r="R36" s="113"/>
      <c r="S36" s="113"/>
      <c r="T36" s="113"/>
      <c r="U36" s="113"/>
      <c r="V36" s="113"/>
    </row>
    <row r="37" spans="1:22" s="87" customFormat="1" ht="30" customHeight="1">
      <c r="A37" s="107">
        <v>36</v>
      </c>
      <c r="B37" s="108" t="s">
        <v>8697</v>
      </c>
      <c r="C37" s="64" t="s">
        <v>8698</v>
      </c>
      <c r="D37" s="64" t="s">
        <v>8577</v>
      </c>
      <c r="E37" s="64" t="s">
        <v>8578</v>
      </c>
      <c r="F37" s="64" t="s">
        <v>8699</v>
      </c>
      <c r="G37" s="64" t="s">
        <v>8632</v>
      </c>
      <c r="H37" s="64" t="s">
        <v>8568</v>
      </c>
      <c r="I37" s="109">
        <v>158490.57</v>
      </c>
      <c r="J37" s="109">
        <v>158000</v>
      </c>
      <c r="K37" s="109">
        <v>158000</v>
      </c>
      <c r="L37" s="64" t="s">
        <v>8592</v>
      </c>
      <c r="M37" s="64" t="s">
        <v>8580</v>
      </c>
      <c r="N37" s="107"/>
      <c r="O37" s="110"/>
      <c r="P37" s="110"/>
      <c r="Q37" s="110"/>
      <c r="R37" s="110"/>
      <c r="S37" s="110"/>
      <c r="T37" s="110"/>
      <c r="U37" s="110"/>
      <c r="V37" s="111"/>
    </row>
    <row r="38" spans="1:22" s="87" customFormat="1" ht="30" customHeight="1">
      <c r="A38" s="107">
        <v>37</v>
      </c>
      <c r="B38" s="108" t="s">
        <v>8700</v>
      </c>
      <c r="C38" s="64" t="s">
        <v>8701</v>
      </c>
      <c r="D38" s="64" t="s">
        <v>8598</v>
      </c>
      <c r="E38" s="64" t="s">
        <v>8565</v>
      </c>
      <c r="F38" s="64" t="s">
        <v>8702</v>
      </c>
      <c r="G38" s="64" t="s">
        <v>8131</v>
      </c>
      <c r="H38" s="64" t="s">
        <v>8703</v>
      </c>
      <c r="I38" s="109">
        <v>422911</v>
      </c>
      <c r="J38" s="109">
        <v>422888.33</v>
      </c>
      <c r="K38" s="109">
        <v>422888.33</v>
      </c>
      <c r="L38" s="329" t="s">
        <v>8704</v>
      </c>
      <c r="M38" s="64" t="s">
        <v>8705</v>
      </c>
      <c r="N38" s="107"/>
      <c r="O38" s="110"/>
      <c r="P38" s="110"/>
      <c r="Q38" s="110"/>
      <c r="R38" s="110"/>
      <c r="S38" s="110"/>
      <c r="T38" s="110"/>
      <c r="U38" s="110"/>
      <c r="V38" s="111"/>
    </row>
    <row r="39" spans="1:22" s="86" customFormat="1" ht="30" customHeight="1">
      <c r="A39" s="107">
        <v>38</v>
      </c>
      <c r="B39" s="116" t="s">
        <v>8706</v>
      </c>
      <c r="C39" s="116"/>
      <c r="D39" s="116" t="s">
        <v>8707</v>
      </c>
      <c r="E39" s="116" t="s">
        <v>8708</v>
      </c>
      <c r="F39" s="116" t="s">
        <v>8709</v>
      </c>
      <c r="G39" s="117" t="s">
        <v>8131</v>
      </c>
      <c r="H39" s="117" t="s">
        <v>8710</v>
      </c>
      <c r="I39" s="118">
        <v>398000</v>
      </c>
      <c r="J39" s="118">
        <v>397155</v>
      </c>
      <c r="K39" s="118">
        <v>397155</v>
      </c>
      <c r="L39" s="330"/>
      <c r="M39" s="117" t="s">
        <v>8705</v>
      </c>
      <c r="N39" s="115"/>
      <c r="O39" s="120"/>
      <c r="P39" s="120"/>
      <c r="Q39" s="120"/>
      <c r="R39" s="120"/>
      <c r="S39" s="120"/>
      <c r="T39" s="120"/>
      <c r="U39" s="120"/>
      <c r="V39" s="121"/>
    </row>
    <row r="40" spans="1:22" s="86" customFormat="1" ht="30" customHeight="1">
      <c r="A40" s="107">
        <v>39</v>
      </c>
      <c r="B40" s="116" t="s">
        <v>8711</v>
      </c>
      <c r="C40" s="117" t="s">
        <v>8712</v>
      </c>
      <c r="D40" s="117" t="s">
        <v>8713</v>
      </c>
      <c r="E40" s="117" t="s">
        <v>8714</v>
      </c>
      <c r="F40" s="117" t="s">
        <v>8715</v>
      </c>
      <c r="G40" s="117" t="s">
        <v>8716</v>
      </c>
      <c r="H40" s="117" t="s">
        <v>8710</v>
      </c>
      <c r="I40" s="118">
        <v>79800</v>
      </c>
      <c r="J40" s="118">
        <v>77318</v>
      </c>
      <c r="K40" s="118"/>
      <c r="L40" s="117" t="s">
        <v>8717</v>
      </c>
      <c r="M40" s="117" t="s">
        <v>8705</v>
      </c>
      <c r="N40" s="115"/>
      <c r="O40" s="120"/>
      <c r="P40" s="120"/>
      <c r="Q40" s="120"/>
      <c r="R40" s="120"/>
      <c r="S40" s="120"/>
      <c r="T40" s="120"/>
      <c r="U40" s="120"/>
      <c r="V40" s="121"/>
    </row>
    <row r="41" spans="1:22" s="84" customFormat="1" ht="30" customHeight="1">
      <c r="A41" s="107">
        <v>40</v>
      </c>
      <c r="B41" s="116" t="s">
        <v>8718</v>
      </c>
      <c r="C41" s="116" t="s">
        <v>8719</v>
      </c>
      <c r="D41" s="116" t="s">
        <v>8720</v>
      </c>
      <c r="E41" s="116" t="s">
        <v>8721</v>
      </c>
      <c r="F41" s="116" t="s">
        <v>8722</v>
      </c>
      <c r="G41" s="116" t="s">
        <v>8723</v>
      </c>
      <c r="H41" s="116" t="s">
        <v>8710</v>
      </c>
      <c r="I41" s="116">
        <v>158500</v>
      </c>
      <c r="J41" s="116">
        <v>158300</v>
      </c>
      <c r="K41" s="116">
        <v>158300</v>
      </c>
      <c r="L41" s="116"/>
      <c r="M41" s="116" t="s">
        <v>8724</v>
      </c>
      <c r="N41" s="116"/>
      <c r="O41" s="116"/>
      <c r="P41" s="116"/>
      <c r="Q41" s="116"/>
      <c r="R41" s="116"/>
      <c r="S41" s="116"/>
      <c r="T41" s="116"/>
      <c r="U41" s="116"/>
      <c r="V41" s="116"/>
    </row>
    <row r="42" spans="1:22" s="86" customFormat="1" ht="30" customHeight="1">
      <c r="A42" s="107">
        <v>41</v>
      </c>
      <c r="B42" s="116" t="s">
        <v>8725</v>
      </c>
      <c r="C42" s="117" t="s">
        <v>8726</v>
      </c>
      <c r="D42" s="117" t="s">
        <v>8606</v>
      </c>
      <c r="E42" s="117" t="s">
        <v>8565</v>
      </c>
      <c r="F42" s="117" t="s">
        <v>8727</v>
      </c>
      <c r="G42" s="117" t="s">
        <v>8567</v>
      </c>
      <c r="H42" s="117" t="s">
        <v>8568</v>
      </c>
      <c r="I42" s="118">
        <v>17751</v>
      </c>
      <c r="J42" s="118">
        <v>17540</v>
      </c>
      <c r="K42" s="118"/>
      <c r="L42" s="117"/>
      <c r="M42" s="117" t="s">
        <v>8574</v>
      </c>
      <c r="N42" s="115"/>
      <c r="O42" s="120"/>
      <c r="P42" s="120"/>
      <c r="Q42" s="120"/>
      <c r="R42" s="120"/>
      <c r="S42" s="120"/>
      <c r="T42" s="120"/>
      <c r="U42" s="120"/>
      <c r="V42" s="121"/>
    </row>
    <row r="43" spans="1:22" s="87" customFormat="1" ht="30" customHeight="1">
      <c r="A43" s="107">
        <v>42</v>
      </c>
      <c r="B43" s="108" t="s">
        <v>8728</v>
      </c>
      <c r="C43" s="64" t="s">
        <v>8729</v>
      </c>
      <c r="D43" s="64" t="s">
        <v>8606</v>
      </c>
      <c r="E43" s="64" t="s">
        <v>8730</v>
      </c>
      <c r="F43" s="64" t="s">
        <v>8731</v>
      </c>
      <c r="G43" s="64" t="s">
        <v>8567</v>
      </c>
      <c r="H43" s="64" t="s">
        <v>8568</v>
      </c>
      <c r="I43" s="109">
        <v>3620000</v>
      </c>
      <c r="J43" s="109">
        <v>2945285</v>
      </c>
      <c r="K43" s="109">
        <v>2945285</v>
      </c>
      <c r="L43" s="64"/>
      <c r="M43" s="64" t="s">
        <v>8570</v>
      </c>
      <c r="N43" s="107"/>
      <c r="O43" s="110"/>
      <c r="P43" s="110"/>
      <c r="Q43" s="110"/>
      <c r="R43" s="110"/>
      <c r="S43" s="110"/>
      <c r="T43" s="110"/>
      <c r="U43" s="110"/>
      <c r="V43" s="110"/>
    </row>
    <row r="44" spans="1:22" s="87" customFormat="1" ht="30" customHeight="1">
      <c r="A44" s="107">
        <v>43</v>
      </c>
      <c r="B44" s="108" t="s">
        <v>8732</v>
      </c>
      <c r="C44" s="64" t="s">
        <v>8733</v>
      </c>
      <c r="D44" s="64" t="s">
        <v>8128</v>
      </c>
      <c r="E44" s="64" t="s">
        <v>8730</v>
      </c>
      <c r="F44" s="108" t="s">
        <v>8734</v>
      </c>
      <c r="G44" s="64" t="s">
        <v>8131</v>
      </c>
      <c r="H44" s="64" t="s">
        <v>8710</v>
      </c>
      <c r="I44" s="109">
        <v>600000</v>
      </c>
      <c r="J44" s="109">
        <v>599754.72</v>
      </c>
      <c r="K44" s="109">
        <v>599754.72</v>
      </c>
      <c r="L44" s="64"/>
      <c r="M44" s="64" t="s">
        <v>8735</v>
      </c>
      <c r="N44" s="107"/>
      <c r="O44" s="110"/>
      <c r="P44" s="110"/>
      <c r="Q44" s="110"/>
      <c r="R44" s="110"/>
      <c r="S44" s="110"/>
      <c r="T44" s="110"/>
      <c r="U44" s="110"/>
      <c r="V44" s="111"/>
    </row>
    <row r="45" spans="1:22" s="86" customFormat="1" ht="30" customHeight="1">
      <c r="A45" s="107">
        <v>44</v>
      </c>
      <c r="B45" s="116" t="s">
        <v>8736</v>
      </c>
      <c r="C45" s="117" t="s">
        <v>8737</v>
      </c>
      <c r="D45" s="117" t="s">
        <v>8720</v>
      </c>
      <c r="E45" s="117" t="s">
        <v>8714</v>
      </c>
      <c r="F45" s="117" t="s">
        <v>8738</v>
      </c>
      <c r="G45" s="117" t="s">
        <v>8716</v>
      </c>
      <c r="H45" s="117" t="s">
        <v>8710</v>
      </c>
      <c r="I45" s="118">
        <v>150000</v>
      </c>
      <c r="J45" s="118">
        <v>146800</v>
      </c>
      <c r="K45" s="118">
        <v>146800</v>
      </c>
      <c r="L45" s="117" t="s">
        <v>8717</v>
      </c>
      <c r="M45" s="117" t="s">
        <v>8705</v>
      </c>
      <c r="N45" s="115"/>
      <c r="O45" s="120"/>
      <c r="P45" s="120"/>
      <c r="Q45" s="120"/>
      <c r="R45" s="120"/>
      <c r="S45" s="120"/>
      <c r="T45" s="120"/>
      <c r="U45" s="120"/>
      <c r="V45" s="121"/>
    </row>
    <row r="46" spans="1:22" s="87" customFormat="1" ht="30" customHeight="1">
      <c r="A46" s="107">
        <v>45</v>
      </c>
      <c r="B46" s="108" t="s">
        <v>8739</v>
      </c>
      <c r="C46" s="108" t="s">
        <v>8740</v>
      </c>
      <c r="D46" s="108"/>
      <c r="E46" s="108" t="s">
        <v>8721</v>
      </c>
      <c r="F46" s="108" t="s">
        <v>8741</v>
      </c>
      <c r="G46" s="108" t="s">
        <v>8716</v>
      </c>
      <c r="H46" s="108" t="s">
        <v>8710</v>
      </c>
      <c r="I46" s="127">
        <v>3027441</v>
      </c>
      <c r="J46" s="127">
        <v>3008000</v>
      </c>
      <c r="K46" s="127">
        <v>3008000</v>
      </c>
      <c r="L46" s="108"/>
      <c r="M46" s="108" t="s">
        <v>8724</v>
      </c>
      <c r="N46" s="108"/>
      <c r="O46" s="110"/>
      <c r="P46" s="110"/>
      <c r="Q46" s="110"/>
      <c r="R46" s="110"/>
      <c r="S46" s="110"/>
      <c r="T46" s="110" t="s">
        <v>8742</v>
      </c>
      <c r="U46" s="110"/>
      <c r="V46" s="110" t="s">
        <v>8742</v>
      </c>
    </row>
    <row r="47" spans="1:22" s="87" customFormat="1" ht="30" customHeight="1">
      <c r="A47" s="107">
        <v>46</v>
      </c>
      <c r="B47" s="108" t="s">
        <v>8743</v>
      </c>
      <c r="C47" s="108" t="s">
        <v>8744</v>
      </c>
      <c r="D47" s="108"/>
      <c r="E47" s="108" t="s">
        <v>8745</v>
      </c>
      <c r="F47" s="108" t="s">
        <v>8746</v>
      </c>
      <c r="G47" s="108" t="s">
        <v>8723</v>
      </c>
      <c r="H47" s="108" t="s">
        <v>8710</v>
      </c>
      <c r="I47" s="127">
        <v>13839.62</v>
      </c>
      <c r="J47" s="127">
        <v>13839.62</v>
      </c>
      <c r="K47" s="128">
        <v>13839.6</v>
      </c>
      <c r="L47" s="108"/>
      <c r="M47" s="108" t="s">
        <v>8735</v>
      </c>
      <c r="N47" s="108"/>
      <c r="O47" s="110"/>
      <c r="P47" s="110"/>
      <c r="Q47" s="110"/>
      <c r="R47" s="110"/>
      <c r="S47" s="110"/>
      <c r="T47" s="110"/>
      <c r="U47" s="110"/>
      <c r="V47" s="111"/>
    </row>
    <row r="48" spans="1:22" s="86" customFormat="1" ht="30" customHeight="1">
      <c r="A48" s="107">
        <v>47</v>
      </c>
      <c r="B48" s="116" t="s">
        <v>8747</v>
      </c>
      <c r="C48" s="116" t="s">
        <v>8748</v>
      </c>
      <c r="D48" s="116" t="s">
        <v>8749</v>
      </c>
      <c r="E48" s="116" t="s">
        <v>8565</v>
      </c>
      <c r="F48" s="116" t="s">
        <v>8750</v>
      </c>
      <c r="G48" s="116" t="s">
        <v>8567</v>
      </c>
      <c r="H48" s="116" t="s">
        <v>8568</v>
      </c>
      <c r="I48" s="129">
        <v>29536.55</v>
      </c>
      <c r="J48" s="129">
        <v>29300</v>
      </c>
      <c r="K48" s="129">
        <v>29300</v>
      </c>
      <c r="L48" s="116"/>
      <c r="M48" s="116" t="s">
        <v>8574</v>
      </c>
      <c r="N48" s="116"/>
      <c r="O48" s="120"/>
      <c r="P48" s="120"/>
      <c r="Q48" s="120"/>
      <c r="R48" s="120"/>
      <c r="S48" s="120"/>
      <c r="T48" s="120"/>
      <c r="U48" s="120"/>
      <c r="V48" s="121"/>
    </row>
    <row r="49" spans="1:22" s="87" customFormat="1" ht="30" customHeight="1">
      <c r="A49" s="107">
        <v>48</v>
      </c>
      <c r="B49" s="108" t="s">
        <v>8751</v>
      </c>
      <c r="C49" s="108" t="s">
        <v>8752</v>
      </c>
      <c r="D49" s="108"/>
      <c r="E49" s="108" t="s">
        <v>8753</v>
      </c>
      <c r="F49" s="108" t="s">
        <v>8754</v>
      </c>
      <c r="G49" s="108" t="s">
        <v>8632</v>
      </c>
      <c r="H49" s="108" t="s">
        <v>8645</v>
      </c>
      <c r="I49" s="127">
        <v>1892260</v>
      </c>
      <c r="J49" s="127">
        <v>1892000</v>
      </c>
      <c r="K49" s="127">
        <v>1892000</v>
      </c>
      <c r="L49" s="108"/>
      <c r="M49" s="108" t="s">
        <v>8570</v>
      </c>
      <c r="N49" s="108"/>
      <c r="O49" s="110"/>
      <c r="P49" s="110"/>
      <c r="Q49" s="110"/>
      <c r="R49" s="110"/>
      <c r="S49" s="110"/>
      <c r="T49" s="110" t="s">
        <v>8755</v>
      </c>
      <c r="U49" s="110"/>
      <c r="V49" s="110" t="s">
        <v>8755</v>
      </c>
    </row>
    <row r="50" spans="1:22" s="86" customFormat="1" ht="30" customHeight="1">
      <c r="A50" s="107">
        <v>49</v>
      </c>
      <c r="B50" s="116" t="s">
        <v>8756</v>
      </c>
      <c r="C50" s="117"/>
      <c r="D50" s="117"/>
      <c r="E50" s="117" t="s">
        <v>8565</v>
      </c>
      <c r="F50" s="117" t="s">
        <v>8757</v>
      </c>
      <c r="G50" s="117" t="s">
        <v>8131</v>
      </c>
      <c r="H50" s="117" t="s">
        <v>8710</v>
      </c>
      <c r="I50" s="118">
        <v>610000</v>
      </c>
      <c r="J50" s="118">
        <v>602576.88</v>
      </c>
      <c r="K50" s="118">
        <v>602576.88</v>
      </c>
      <c r="L50" s="117" t="s">
        <v>8717</v>
      </c>
      <c r="M50" s="117" t="s">
        <v>8724</v>
      </c>
      <c r="N50" s="115"/>
      <c r="O50" s="120"/>
      <c r="P50" s="120"/>
      <c r="Q50" s="120"/>
      <c r="R50" s="120"/>
      <c r="S50" s="120"/>
      <c r="T50" s="120"/>
      <c r="U50" s="120"/>
      <c r="V50" s="121"/>
    </row>
    <row r="51" spans="1:22" s="87" customFormat="1" ht="30" customHeight="1">
      <c r="A51" s="107">
        <v>50</v>
      </c>
      <c r="B51" s="108" t="s">
        <v>8758</v>
      </c>
      <c r="C51" s="131" t="s">
        <v>8759</v>
      </c>
      <c r="D51" s="131" t="s">
        <v>8610</v>
      </c>
      <c r="E51" s="131" t="s">
        <v>8611</v>
      </c>
      <c r="F51" s="131" t="s">
        <v>8760</v>
      </c>
      <c r="G51" s="131" t="s">
        <v>8132</v>
      </c>
      <c r="H51" s="131" t="s">
        <v>8614</v>
      </c>
      <c r="I51" s="132">
        <v>108000</v>
      </c>
      <c r="J51" s="133">
        <v>106078.5</v>
      </c>
      <c r="K51" s="133">
        <v>106078.5</v>
      </c>
      <c r="L51" s="134" t="s">
        <v>8761</v>
      </c>
      <c r="M51" s="131" t="s">
        <v>8762</v>
      </c>
      <c r="N51" s="130"/>
      <c r="O51" s="110"/>
      <c r="P51" s="110"/>
      <c r="Q51" s="110"/>
      <c r="R51" s="110"/>
      <c r="S51" s="110"/>
      <c r="T51" s="110"/>
      <c r="U51" s="110"/>
      <c r="V51" s="111"/>
    </row>
    <row r="52" spans="1:22" s="86" customFormat="1" ht="30" customHeight="1">
      <c r="A52" s="107">
        <v>51</v>
      </c>
      <c r="B52" s="116" t="s">
        <v>8763</v>
      </c>
      <c r="C52" s="117" t="s">
        <v>8764</v>
      </c>
      <c r="D52" s="117" t="s">
        <v>8610</v>
      </c>
      <c r="E52" s="117" t="s">
        <v>8611</v>
      </c>
      <c r="F52" s="117" t="s">
        <v>8765</v>
      </c>
      <c r="G52" s="117" t="s">
        <v>8132</v>
      </c>
      <c r="H52" s="117" t="s">
        <v>8614</v>
      </c>
      <c r="I52" s="118">
        <v>6500000</v>
      </c>
      <c r="J52" s="118">
        <v>6152324</v>
      </c>
      <c r="K52" s="118">
        <v>6152324</v>
      </c>
      <c r="L52" s="117" t="s">
        <v>8766</v>
      </c>
      <c r="M52" s="117" t="s">
        <v>8762</v>
      </c>
      <c r="N52" s="115"/>
      <c r="O52" s="120"/>
      <c r="P52" s="120"/>
      <c r="Q52" s="120"/>
      <c r="R52" s="120"/>
      <c r="S52" s="120"/>
      <c r="T52" s="120"/>
      <c r="U52" s="120"/>
      <c r="V52" s="121"/>
    </row>
    <row r="53" spans="1:22" s="86" customFormat="1" ht="30" customHeight="1">
      <c r="A53" s="107">
        <v>52</v>
      </c>
      <c r="B53" s="116" t="s">
        <v>8767</v>
      </c>
      <c r="C53" s="117" t="s">
        <v>8768</v>
      </c>
      <c r="D53" s="117" t="s">
        <v>8603</v>
      </c>
      <c r="E53" s="117" t="s">
        <v>8565</v>
      </c>
      <c r="F53" s="117" t="s">
        <v>8769</v>
      </c>
      <c r="G53" s="117" t="s">
        <v>8632</v>
      </c>
      <c r="H53" s="117" t="s">
        <v>8568</v>
      </c>
      <c r="I53" s="118">
        <v>1320000</v>
      </c>
      <c r="J53" s="118">
        <v>1318027.5900000001</v>
      </c>
      <c r="K53" s="118"/>
      <c r="L53" s="117" t="s">
        <v>8592</v>
      </c>
      <c r="M53" s="117" t="s">
        <v>8580</v>
      </c>
      <c r="N53" s="115"/>
      <c r="O53" s="120"/>
      <c r="P53" s="120"/>
      <c r="Q53" s="120"/>
      <c r="R53" s="120"/>
      <c r="S53" s="120"/>
      <c r="T53" s="120"/>
      <c r="U53" s="120"/>
      <c r="V53" s="135"/>
    </row>
    <row r="54" spans="1:22" s="86" customFormat="1" ht="30" customHeight="1">
      <c r="A54" s="107">
        <v>53</v>
      </c>
      <c r="B54" s="116" t="s">
        <v>8770</v>
      </c>
      <c r="C54" s="117" t="s">
        <v>8771</v>
      </c>
      <c r="D54" s="117" t="s">
        <v>8128</v>
      </c>
      <c r="E54" s="117" t="s">
        <v>8578</v>
      </c>
      <c r="F54" s="117" t="s">
        <v>8772</v>
      </c>
      <c r="G54" s="117" t="s">
        <v>8132</v>
      </c>
      <c r="H54" s="117" t="s">
        <v>8568</v>
      </c>
      <c r="I54" s="118">
        <v>16100</v>
      </c>
      <c r="J54" s="118">
        <v>16000</v>
      </c>
      <c r="K54" s="118">
        <v>16000</v>
      </c>
      <c r="L54" s="117" t="s">
        <v>8592</v>
      </c>
      <c r="M54" s="117" t="s">
        <v>8580</v>
      </c>
      <c r="N54" s="115"/>
      <c r="O54" s="120"/>
      <c r="P54" s="120"/>
      <c r="Q54" s="120"/>
      <c r="R54" s="120"/>
      <c r="S54" s="120"/>
      <c r="T54" s="120"/>
      <c r="U54" s="120"/>
      <c r="V54" s="121"/>
    </row>
    <row r="55" spans="1:22" s="87" customFormat="1" ht="30" customHeight="1">
      <c r="A55" s="107">
        <v>54</v>
      </c>
      <c r="B55" s="64" t="s">
        <v>8773</v>
      </c>
      <c r="C55" s="64" t="s">
        <v>8774</v>
      </c>
      <c r="D55" s="64" t="s">
        <v>8606</v>
      </c>
      <c r="E55" s="64" t="s">
        <v>8565</v>
      </c>
      <c r="F55" s="64" t="s">
        <v>8775</v>
      </c>
      <c r="G55" s="64" t="s">
        <v>8567</v>
      </c>
      <c r="H55" s="64" t="s">
        <v>8568</v>
      </c>
      <c r="I55" s="109">
        <v>39755</v>
      </c>
      <c r="J55" s="109">
        <v>39680</v>
      </c>
      <c r="K55" s="109">
        <v>39680</v>
      </c>
      <c r="L55" s="64"/>
      <c r="M55" s="64" t="s">
        <v>8570</v>
      </c>
      <c r="N55" s="107"/>
      <c r="O55" s="110"/>
      <c r="P55" s="110"/>
      <c r="Q55" s="110"/>
      <c r="R55" s="110"/>
      <c r="S55" s="110"/>
      <c r="T55" s="110"/>
      <c r="U55" s="110"/>
      <c r="V55" s="111"/>
    </row>
    <row r="56" spans="1:22" s="87" customFormat="1" ht="30" customHeight="1">
      <c r="A56" s="107">
        <v>55</v>
      </c>
      <c r="B56" s="108" t="s">
        <v>8776</v>
      </c>
      <c r="C56" s="64" t="s">
        <v>8133</v>
      </c>
      <c r="D56" s="64"/>
      <c r="E56" s="64" t="s">
        <v>8578</v>
      </c>
      <c r="F56" s="64" t="s">
        <v>8777</v>
      </c>
      <c r="G56" s="64" t="s">
        <v>8567</v>
      </c>
      <c r="H56" s="64" t="s">
        <v>8568</v>
      </c>
      <c r="I56" s="109">
        <v>417452.83</v>
      </c>
      <c r="J56" s="109">
        <v>417400</v>
      </c>
      <c r="K56" s="109">
        <v>417400</v>
      </c>
      <c r="L56" s="64" t="s">
        <v>8592</v>
      </c>
      <c r="M56" s="64" t="s">
        <v>8574</v>
      </c>
      <c r="N56" s="107"/>
      <c r="O56" s="110"/>
      <c r="P56" s="110"/>
      <c r="Q56" s="110"/>
      <c r="R56" s="110"/>
      <c r="S56" s="110"/>
      <c r="T56" s="110"/>
      <c r="U56" s="110"/>
      <c r="V56" s="111"/>
    </row>
    <row r="57" spans="1:22" s="87" customFormat="1" ht="30" customHeight="1">
      <c r="A57" s="107">
        <v>56</v>
      </c>
      <c r="B57" s="108" t="s">
        <v>8778</v>
      </c>
      <c r="C57" s="64" t="s">
        <v>8134</v>
      </c>
      <c r="D57" s="64"/>
      <c r="E57" s="64" t="s">
        <v>8565</v>
      </c>
      <c r="F57" s="64" t="s">
        <v>8135</v>
      </c>
      <c r="G57" s="64" t="s">
        <v>8147</v>
      </c>
      <c r="H57" s="64" t="s">
        <v>8779</v>
      </c>
      <c r="I57" s="109">
        <v>26000</v>
      </c>
      <c r="J57" s="109">
        <v>24180</v>
      </c>
      <c r="K57" s="109">
        <v>24180</v>
      </c>
      <c r="L57" s="64" t="s">
        <v>8780</v>
      </c>
      <c r="M57" s="64" t="s">
        <v>8781</v>
      </c>
      <c r="N57" s="107"/>
      <c r="O57" s="110"/>
      <c r="P57" s="110"/>
      <c r="Q57" s="110"/>
      <c r="R57" s="110"/>
      <c r="S57" s="110"/>
      <c r="T57" s="110"/>
      <c r="U57" s="110"/>
      <c r="V57" s="111"/>
    </row>
    <row r="58" spans="1:22" ht="30" customHeight="1">
      <c r="A58" s="107">
        <v>57</v>
      </c>
      <c r="B58" s="123" t="s">
        <v>8782</v>
      </c>
      <c r="C58" s="124" t="s">
        <v>8783</v>
      </c>
      <c r="D58" s="124" t="s">
        <v>8784</v>
      </c>
      <c r="E58" s="124" t="s">
        <v>8785</v>
      </c>
      <c r="F58" s="124" t="s">
        <v>8786</v>
      </c>
      <c r="G58" s="124" t="s">
        <v>8130</v>
      </c>
      <c r="H58" s="124" t="s">
        <v>8779</v>
      </c>
      <c r="I58" s="126">
        <v>5200000</v>
      </c>
      <c r="J58" s="126"/>
      <c r="K58" s="126"/>
      <c r="L58" s="124" t="s">
        <v>8780</v>
      </c>
      <c r="M58" s="124" t="s">
        <v>8787</v>
      </c>
      <c r="N58" s="122"/>
      <c r="O58" s="113"/>
      <c r="P58" s="113"/>
      <c r="Q58" s="113"/>
      <c r="R58" s="113"/>
      <c r="S58" s="113"/>
      <c r="T58" s="113"/>
      <c r="U58" s="113"/>
      <c r="V58" s="114"/>
    </row>
    <row r="59" spans="1:22" s="87" customFormat="1" ht="30" customHeight="1">
      <c r="A59" s="107">
        <v>58</v>
      </c>
      <c r="B59" s="108" t="s">
        <v>8788</v>
      </c>
      <c r="C59" s="64" t="s">
        <v>8789</v>
      </c>
      <c r="D59" s="64" t="s">
        <v>8784</v>
      </c>
      <c r="E59" s="64" t="s">
        <v>8785</v>
      </c>
      <c r="F59" s="64" t="s">
        <v>8790</v>
      </c>
      <c r="G59" s="64" t="s">
        <v>8131</v>
      </c>
      <c r="H59" s="64" t="s">
        <v>8710</v>
      </c>
      <c r="I59" s="109">
        <v>57000</v>
      </c>
      <c r="J59" s="109">
        <v>48107.92</v>
      </c>
      <c r="K59" s="109">
        <v>48107.92</v>
      </c>
      <c r="L59" s="64" t="s">
        <v>8717</v>
      </c>
      <c r="M59" s="64" t="s">
        <v>8705</v>
      </c>
      <c r="N59" s="107"/>
      <c r="O59" s="110"/>
      <c r="P59" s="110"/>
      <c r="Q59" s="110"/>
      <c r="R59" s="110"/>
      <c r="S59" s="110"/>
      <c r="T59" s="110"/>
      <c r="U59" s="110"/>
      <c r="V59" s="111"/>
    </row>
    <row r="60" spans="1:22" s="87" customFormat="1" ht="30" customHeight="1">
      <c r="A60" s="107">
        <v>59</v>
      </c>
      <c r="B60" s="108" t="s">
        <v>8791</v>
      </c>
      <c r="C60" s="64" t="s">
        <v>8792</v>
      </c>
      <c r="D60" s="64" t="s">
        <v>8129</v>
      </c>
      <c r="E60" s="64" t="s">
        <v>8714</v>
      </c>
      <c r="F60" s="64" t="s">
        <v>8793</v>
      </c>
      <c r="G60" s="64" t="s">
        <v>8131</v>
      </c>
      <c r="H60" s="64" t="s">
        <v>8710</v>
      </c>
      <c r="I60" s="109">
        <v>1480000</v>
      </c>
      <c r="J60" s="109">
        <v>1477200</v>
      </c>
      <c r="K60" s="109">
        <v>1477200</v>
      </c>
      <c r="L60" s="64"/>
      <c r="M60" s="64" t="s">
        <v>8724</v>
      </c>
      <c r="N60" s="107"/>
      <c r="O60" s="110"/>
      <c r="P60" s="110"/>
      <c r="Q60" s="110"/>
      <c r="R60" s="110"/>
      <c r="S60" s="110"/>
      <c r="T60" s="110"/>
      <c r="U60" s="110"/>
      <c r="V60" s="111"/>
    </row>
    <row r="61" spans="1:22" s="87" customFormat="1" ht="30" customHeight="1">
      <c r="A61" s="107">
        <v>60</v>
      </c>
      <c r="B61" s="108" t="s">
        <v>8794</v>
      </c>
      <c r="C61" s="64" t="s">
        <v>8795</v>
      </c>
      <c r="D61" s="64" t="s">
        <v>8720</v>
      </c>
      <c r="E61" s="64" t="s">
        <v>8745</v>
      </c>
      <c r="F61" s="109" t="s">
        <v>8474</v>
      </c>
      <c r="G61" s="109" t="s">
        <v>8723</v>
      </c>
      <c r="H61" s="109" t="s">
        <v>8703</v>
      </c>
      <c r="I61" s="109">
        <v>565000</v>
      </c>
      <c r="J61" s="109">
        <v>559433.96</v>
      </c>
      <c r="K61" s="109">
        <v>559433.96</v>
      </c>
      <c r="L61" s="329" t="s">
        <v>8704</v>
      </c>
      <c r="M61" s="64" t="s">
        <v>8735</v>
      </c>
      <c r="N61" s="107"/>
      <c r="O61" s="110"/>
      <c r="P61" s="110"/>
      <c r="Q61" s="110"/>
      <c r="R61" s="110"/>
      <c r="S61" s="110"/>
      <c r="T61" s="110"/>
      <c r="U61" s="110"/>
      <c r="V61" s="111"/>
    </row>
    <row r="62" spans="1:22" s="87" customFormat="1" ht="30" customHeight="1">
      <c r="A62" s="107">
        <v>61</v>
      </c>
      <c r="B62" s="108" t="s">
        <v>8794</v>
      </c>
      <c r="C62" s="64" t="s">
        <v>8795</v>
      </c>
      <c r="D62" s="64" t="s">
        <v>8720</v>
      </c>
      <c r="E62" s="64" t="s">
        <v>8745</v>
      </c>
      <c r="F62" s="108" t="s">
        <v>8796</v>
      </c>
      <c r="G62" s="108" t="s">
        <v>8723</v>
      </c>
      <c r="H62" s="109" t="s">
        <v>8710</v>
      </c>
      <c r="I62" s="109">
        <v>565000</v>
      </c>
      <c r="J62" s="109">
        <v>560377.35</v>
      </c>
      <c r="K62" s="109">
        <v>560377</v>
      </c>
      <c r="L62" s="330"/>
      <c r="M62" s="64" t="s">
        <v>8735</v>
      </c>
      <c r="N62" s="107"/>
      <c r="O62" s="110"/>
      <c r="P62" s="110"/>
      <c r="Q62" s="110"/>
      <c r="R62" s="110"/>
      <c r="S62" s="110"/>
      <c r="T62" s="110"/>
      <c r="U62" s="110"/>
      <c r="V62" s="111"/>
    </row>
    <row r="63" spans="1:22" s="87" customFormat="1" ht="30" customHeight="1">
      <c r="A63" s="107">
        <v>62</v>
      </c>
      <c r="B63" s="64" t="s">
        <v>8797</v>
      </c>
      <c r="C63" s="64" t="s">
        <v>8798</v>
      </c>
      <c r="D63" s="64" t="s">
        <v>8799</v>
      </c>
      <c r="E63" s="64" t="s">
        <v>8714</v>
      </c>
      <c r="F63" s="64" t="s">
        <v>8800</v>
      </c>
      <c r="G63" s="64" t="s">
        <v>8131</v>
      </c>
      <c r="H63" s="64" t="s">
        <v>8710</v>
      </c>
      <c r="I63" s="109">
        <v>23000</v>
      </c>
      <c r="J63" s="109">
        <v>16294</v>
      </c>
      <c r="K63" s="109">
        <v>16294</v>
      </c>
      <c r="L63" s="136"/>
      <c r="M63" s="136" t="s">
        <v>8705</v>
      </c>
      <c r="N63" s="130"/>
      <c r="O63" s="110"/>
      <c r="P63" s="110"/>
      <c r="Q63" s="110"/>
      <c r="R63" s="110"/>
      <c r="S63" s="110"/>
      <c r="T63" s="110"/>
      <c r="U63" s="110"/>
      <c r="V63" s="111"/>
    </row>
    <row r="64" spans="1:22" ht="30" customHeight="1">
      <c r="A64" s="107">
        <v>63</v>
      </c>
      <c r="B64" s="105" t="s">
        <v>8801</v>
      </c>
      <c r="C64" s="80" t="s">
        <v>8802</v>
      </c>
      <c r="D64" s="80" t="s">
        <v>8720</v>
      </c>
      <c r="E64" s="80" t="s">
        <v>8714</v>
      </c>
      <c r="F64" s="80" t="s">
        <v>8803</v>
      </c>
      <c r="G64" s="80" t="s">
        <v>8804</v>
      </c>
      <c r="H64" s="80" t="s">
        <v>8710</v>
      </c>
      <c r="I64" s="106">
        <v>900000</v>
      </c>
      <c r="J64" s="106"/>
      <c r="K64" s="106"/>
      <c r="L64" s="80"/>
      <c r="M64" s="80" t="s">
        <v>8735</v>
      </c>
      <c r="N64" s="104"/>
      <c r="O64" s="113"/>
      <c r="P64" s="113"/>
      <c r="Q64" s="113"/>
      <c r="R64" s="113"/>
      <c r="S64" s="113"/>
      <c r="T64" s="113"/>
      <c r="U64" s="113"/>
      <c r="V64" s="114"/>
    </row>
    <row r="65" spans="1:22" s="87" customFormat="1" ht="30" customHeight="1">
      <c r="A65" s="107">
        <v>64</v>
      </c>
      <c r="B65" s="108" t="s">
        <v>8805</v>
      </c>
      <c r="C65" s="108" t="s">
        <v>8806</v>
      </c>
      <c r="D65" s="64" t="s">
        <v>8610</v>
      </c>
      <c r="E65" s="64" t="s">
        <v>8611</v>
      </c>
      <c r="F65" s="64" t="s">
        <v>8807</v>
      </c>
      <c r="G65" s="64" t="s">
        <v>8131</v>
      </c>
      <c r="H65" s="64" t="s">
        <v>8703</v>
      </c>
      <c r="I65" s="137">
        <v>501945.28</v>
      </c>
      <c r="J65" s="109">
        <v>501942</v>
      </c>
      <c r="K65" s="109">
        <v>501939</v>
      </c>
      <c r="L65" s="64"/>
      <c r="M65" s="64" t="s">
        <v>8705</v>
      </c>
      <c r="N65" s="107"/>
      <c r="O65" s="110"/>
      <c r="P65" s="110"/>
      <c r="Q65" s="110"/>
      <c r="R65" s="110"/>
      <c r="S65" s="110"/>
      <c r="T65" s="110"/>
      <c r="U65" s="110"/>
      <c r="V65" s="111"/>
    </row>
    <row r="66" spans="1:22" s="86" customFormat="1" ht="30" customHeight="1">
      <c r="A66" s="107">
        <v>65</v>
      </c>
      <c r="B66" s="116" t="s">
        <v>8808</v>
      </c>
      <c r="C66" s="117" t="s">
        <v>8136</v>
      </c>
      <c r="D66" s="117"/>
      <c r="E66" s="117" t="s">
        <v>8809</v>
      </c>
      <c r="F66" s="117" t="s">
        <v>8810</v>
      </c>
      <c r="G66" s="117" t="s">
        <v>8131</v>
      </c>
      <c r="H66" s="117" t="s">
        <v>8703</v>
      </c>
      <c r="I66" s="118">
        <v>610000</v>
      </c>
      <c r="J66" s="118">
        <v>600826.5</v>
      </c>
      <c r="K66" s="118">
        <v>600826.5</v>
      </c>
      <c r="L66" s="117"/>
      <c r="M66" s="117" t="s">
        <v>8735</v>
      </c>
      <c r="N66" s="115"/>
      <c r="O66" s="120"/>
      <c r="P66" s="120"/>
      <c r="Q66" s="120"/>
      <c r="R66" s="120"/>
      <c r="S66" s="120"/>
      <c r="T66" s="120"/>
      <c r="U66" s="120"/>
      <c r="V66" s="121"/>
    </row>
    <row r="67" spans="1:22" s="87" customFormat="1" ht="30" customHeight="1">
      <c r="A67" s="107">
        <v>66</v>
      </c>
      <c r="B67" s="257" t="s">
        <v>9360</v>
      </c>
      <c r="C67" s="257" t="s">
        <v>8137</v>
      </c>
      <c r="D67" s="257"/>
      <c r="E67" s="257" t="s">
        <v>9278</v>
      </c>
      <c r="F67" s="257" t="s">
        <v>9359</v>
      </c>
      <c r="G67" s="257" t="s">
        <v>8132</v>
      </c>
      <c r="H67" s="257" t="s">
        <v>9281</v>
      </c>
      <c r="I67" s="257" t="s">
        <v>9361</v>
      </c>
      <c r="J67" s="257">
        <v>46179.88</v>
      </c>
      <c r="K67" s="257">
        <v>46179.88</v>
      </c>
      <c r="L67" s="257"/>
      <c r="M67" s="64" t="s">
        <v>8735</v>
      </c>
      <c r="N67" s="64" t="s">
        <v>8811</v>
      </c>
      <c r="O67" s="138"/>
      <c r="P67" s="138"/>
      <c r="Q67" s="138"/>
      <c r="R67" s="138"/>
      <c r="S67" s="138"/>
      <c r="T67" s="138"/>
      <c r="U67" s="138"/>
      <c r="V67" s="139"/>
    </row>
    <row r="68" spans="1:22" s="86" customFormat="1" ht="30" customHeight="1">
      <c r="A68" s="107">
        <v>67</v>
      </c>
      <c r="B68" s="116" t="s">
        <v>8812</v>
      </c>
      <c r="C68" s="116" t="s">
        <v>8813</v>
      </c>
      <c r="D68" s="116"/>
      <c r="E68" s="116" t="s">
        <v>8814</v>
      </c>
      <c r="F68" s="116" t="s">
        <v>8815</v>
      </c>
      <c r="G68" s="116" t="s">
        <v>8132</v>
      </c>
      <c r="H68" s="116" t="s">
        <v>8568</v>
      </c>
      <c r="I68" s="129">
        <v>1500000</v>
      </c>
      <c r="J68" s="129">
        <v>1462500</v>
      </c>
      <c r="K68" s="129">
        <v>1462500</v>
      </c>
      <c r="L68" s="117"/>
      <c r="M68" s="117" t="s">
        <v>8580</v>
      </c>
      <c r="N68" s="115"/>
      <c r="O68" s="120"/>
      <c r="P68" s="120"/>
      <c r="Q68" s="120"/>
      <c r="R68" s="120"/>
      <c r="S68" s="120"/>
      <c r="T68" s="120"/>
      <c r="U68" s="120"/>
      <c r="V68" s="121"/>
    </row>
    <row r="69" spans="1:22" s="86" customFormat="1" ht="30" customHeight="1">
      <c r="A69" s="107">
        <v>68</v>
      </c>
      <c r="B69" s="116" t="s">
        <v>8816</v>
      </c>
      <c r="C69" s="117" t="s">
        <v>8138</v>
      </c>
      <c r="D69" s="117"/>
      <c r="E69" s="117" t="s">
        <v>8817</v>
      </c>
      <c r="F69" s="117" t="s">
        <v>8818</v>
      </c>
      <c r="G69" s="117" t="s">
        <v>8132</v>
      </c>
      <c r="H69" s="117" t="s">
        <v>8139</v>
      </c>
      <c r="I69" s="118">
        <v>630000</v>
      </c>
      <c r="J69" s="118">
        <v>621379.5</v>
      </c>
      <c r="K69" s="118">
        <v>621379.5</v>
      </c>
      <c r="L69" s="117"/>
      <c r="M69" s="117" t="s">
        <v>8762</v>
      </c>
      <c r="N69" s="115"/>
      <c r="O69" s="120"/>
      <c r="P69" s="120"/>
      <c r="Q69" s="120"/>
      <c r="R69" s="120"/>
      <c r="S69" s="120"/>
      <c r="T69" s="120"/>
      <c r="U69" s="120"/>
      <c r="V69" s="121"/>
    </row>
    <row r="70" spans="1:22" s="87" customFormat="1" ht="30" customHeight="1">
      <c r="A70" s="107">
        <v>69</v>
      </c>
      <c r="B70" s="108" t="s">
        <v>8819</v>
      </c>
      <c r="C70" s="64" t="s">
        <v>8140</v>
      </c>
      <c r="D70" s="64"/>
      <c r="E70" s="64" t="s">
        <v>8820</v>
      </c>
      <c r="F70" s="64" t="s">
        <v>8141</v>
      </c>
      <c r="G70" s="64" t="s">
        <v>8567</v>
      </c>
      <c r="H70" s="64" t="s">
        <v>8568</v>
      </c>
      <c r="I70" s="109">
        <v>340000</v>
      </c>
      <c r="J70" s="109">
        <v>333018</v>
      </c>
      <c r="K70" s="109">
        <v>333018</v>
      </c>
      <c r="L70" s="64"/>
      <c r="M70" s="64" t="s">
        <v>8570</v>
      </c>
      <c r="N70" s="64" t="s">
        <v>8821</v>
      </c>
      <c r="O70" s="138"/>
      <c r="P70" s="138"/>
      <c r="Q70" s="138"/>
      <c r="R70" s="138"/>
      <c r="S70" s="138"/>
      <c r="T70" s="138"/>
      <c r="U70" s="138"/>
      <c r="V70" s="139"/>
    </row>
    <row r="71" spans="1:22" s="87" customFormat="1" ht="30" customHeight="1">
      <c r="A71" s="107">
        <v>70</v>
      </c>
      <c r="B71" s="108" t="s">
        <v>8822</v>
      </c>
      <c r="C71" s="64" t="s">
        <v>8142</v>
      </c>
      <c r="D71" s="64"/>
      <c r="E71" s="64" t="s">
        <v>8565</v>
      </c>
      <c r="F71" s="64" t="s">
        <v>8823</v>
      </c>
      <c r="G71" s="64" t="s">
        <v>8131</v>
      </c>
      <c r="H71" s="64" t="s">
        <v>8710</v>
      </c>
      <c r="I71" s="109">
        <v>36700</v>
      </c>
      <c r="J71" s="109">
        <v>34822</v>
      </c>
      <c r="K71" s="109">
        <v>34822</v>
      </c>
      <c r="L71" s="64"/>
      <c r="M71" s="64" t="s">
        <v>8724</v>
      </c>
      <c r="N71" s="107"/>
      <c r="O71" s="138"/>
      <c r="P71" s="138"/>
      <c r="Q71" s="138"/>
      <c r="R71" s="138"/>
      <c r="S71" s="138"/>
      <c r="T71" s="138"/>
      <c r="U71" s="138"/>
      <c r="V71" s="139"/>
    </row>
    <row r="72" spans="1:22" s="87" customFormat="1" ht="30" customHeight="1">
      <c r="A72" s="107">
        <v>71</v>
      </c>
      <c r="B72" s="108" t="s">
        <v>8824</v>
      </c>
      <c r="C72" s="64" t="s">
        <v>8143</v>
      </c>
      <c r="D72" s="64"/>
      <c r="E72" s="64" t="s">
        <v>8714</v>
      </c>
      <c r="F72" s="64" t="s">
        <v>8144</v>
      </c>
      <c r="G72" s="108" t="s">
        <v>8723</v>
      </c>
      <c r="H72" s="64" t="s">
        <v>8145</v>
      </c>
      <c r="I72" s="109">
        <v>175000</v>
      </c>
      <c r="J72" s="109">
        <v>168992</v>
      </c>
      <c r="K72" s="109">
        <v>168992</v>
      </c>
      <c r="L72" s="64"/>
      <c r="M72" s="64" t="s">
        <v>8122</v>
      </c>
      <c r="N72" s="64" t="s">
        <v>8825</v>
      </c>
      <c r="O72" s="138"/>
      <c r="P72" s="138"/>
      <c r="Q72" s="138"/>
      <c r="R72" s="138"/>
      <c r="S72" s="138"/>
      <c r="T72" s="138"/>
      <c r="U72" s="138"/>
      <c r="V72" s="139"/>
    </row>
    <row r="73" spans="1:22" s="87" customFormat="1" ht="30" customHeight="1">
      <c r="A73" s="107">
        <v>72</v>
      </c>
      <c r="B73" s="108" t="s">
        <v>8826</v>
      </c>
      <c r="C73" s="64" t="s">
        <v>8146</v>
      </c>
      <c r="D73" s="64"/>
      <c r="E73" s="64" t="s">
        <v>8827</v>
      </c>
      <c r="F73" s="108" t="s">
        <v>8828</v>
      </c>
      <c r="G73" s="108" t="s">
        <v>8829</v>
      </c>
      <c r="H73" s="64" t="s">
        <v>8830</v>
      </c>
      <c r="I73" s="109">
        <v>2549020.29</v>
      </c>
      <c r="J73" s="109">
        <v>2538278.83</v>
      </c>
      <c r="K73" s="109" t="s">
        <v>8831</v>
      </c>
      <c r="L73" s="329" t="s">
        <v>8832</v>
      </c>
      <c r="M73" s="64" t="s">
        <v>8122</v>
      </c>
      <c r="N73" s="64"/>
      <c r="O73" s="110"/>
      <c r="P73" s="110"/>
      <c r="Q73" s="110"/>
      <c r="R73" s="110"/>
      <c r="S73" s="110"/>
      <c r="T73" s="110"/>
      <c r="U73" s="110"/>
      <c r="V73" s="111"/>
    </row>
    <row r="74" spans="1:22" s="87" customFormat="1" ht="30" customHeight="1">
      <c r="A74" s="107">
        <v>73</v>
      </c>
      <c r="B74" s="108" t="s">
        <v>8826</v>
      </c>
      <c r="C74" s="64" t="s">
        <v>8146</v>
      </c>
      <c r="D74" s="64"/>
      <c r="E74" s="64" t="s">
        <v>8827</v>
      </c>
      <c r="F74" s="108" t="s">
        <v>8833</v>
      </c>
      <c r="G74" s="108" t="s">
        <v>8829</v>
      </c>
      <c r="H74" s="64" t="s">
        <v>8145</v>
      </c>
      <c r="I74" s="109">
        <v>2549020.29</v>
      </c>
      <c r="J74" s="109">
        <v>2538278.83</v>
      </c>
      <c r="K74" s="109">
        <v>2538278.83</v>
      </c>
      <c r="L74" s="330"/>
      <c r="M74" s="64" t="s">
        <v>8122</v>
      </c>
      <c r="N74" s="64"/>
      <c r="O74" s="110"/>
      <c r="P74" s="110"/>
      <c r="Q74" s="110"/>
      <c r="R74" s="110"/>
      <c r="S74" s="110"/>
      <c r="T74" s="110"/>
      <c r="U74" s="110"/>
      <c r="V74" s="111"/>
    </row>
    <row r="75" spans="1:22" s="87" customFormat="1" ht="30" customHeight="1">
      <c r="A75" s="107">
        <v>74</v>
      </c>
      <c r="B75" s="108" t="s">
        <v>8834</v>
      </c>
      <c r="C75" s="64" t="s">
        <v>8835</v>
      </c>
      <c r="D75" s="64"/>
      <c r="E75" s="64" t="s">
        <v>8836</v>
      </c>
      <c r="F75" s="64" t="s">
        <v>8837</v>
      </c>
      <c r="G75" s="108" t="s">
        <v>8147</v>
      </c>
      <c r="H75" s="64" t="s">
        <v>8838</v>
      </c>
      <c r="I75" s="109">
        <v>96226.42</v>
      </c>
      <c r="J75" s="109">
        <v>96000</v>
      </c>
      <c r="K75" s="109">
        <v>96000</v>
      </c>
      <c r="L75" s="64" t="s">
        <v>8839</v>
      </c>
      <c r="M75" s="64" t="s">
        <v>8122</v>
      </c>
      <c r="N75" s="64"/>
      <c r="O75" s="110"/>
      <c r="P75" s="110"/>
      <c r="Q75" s="110"/>
      <c r="R75" s="110"/>
      <c r="S75" s="110"/>
      <c r="T75" s="110"/>
      <c r="U75" s="110"/>
      <c r="V75" s="111"/>
    </row>
    <row r="76" spans="1:22" s="87" customFormat="1" ht="30" customHeight="1">
      <c r="A76" s="107">
        <v>75</v>
      </c>
      <c r="B76" s="64" t="s">
        <v>8840</v>
      </c>
      <c r="C76" s="64" t="s">
        <v>8841</v>
      </c>
      <c r="D76" s="64"/>
      <c r="E76" s="64" t="s">
        <v>8836</v>
      </c>
      <c r="F76" s="64" t="s">
        <v>8842</v>
      </c>
      <c r="G76" s="108" t="s">
        <v>8147</v>
      </c>
      <c r="H76" s="64" t="s">
        <v>8838</v>
      </c>
      <c r="I76" s="109">
        <v>65694.179999999993</v>
      </c>
      <c r="J76" s="109">
        <v>64749.66</v>
      </c>
      <c r="K76" s="109">
        <v>64750</v>
      </c>
      <c r="L76" s="64" t="s">
        <v>8843</v>
      </c>
      <c r="M76" s="64" t="s">
        <v>8844</v>
      </c>
      <c r="N76" s="64" t="s">
        <v>8845</v>
      </c>
      <c r="O76" s="110"/>
      <c r="P76" s="110"/>
      <c r="Q76" s="110"/>
      <c r="R76" s="110"/>
      <c r="S76" s="110"/>
      <c r="T76" s="110"/>
      <c r="U76" s="110"/>
      <c r="V76" s="111"/>
    </row>
    <row r="77" spans="1:22" ht="30" customHeight="1">
      <c r="A77" s="107">
        <v>76</v>
      </c>
      <c r="B77" s="80" t="s">
        <v>8846</v>
      </c>
      <c r="C77" s="80" t="s">
        <v>8847</v>
      </c>
      <c r="D77" s="80"/>
      <c r="E77" s="80" t="s">
        <v>8848</v>
      </c>
      <c r="F77" s="80" t="s">
        <v>8849</v>
      </c>
      <c r="G77" s="105" t="s">
        <v>8147</v>
      </c>
      <c r="H77" s="80" t="s">
        <v>8838</v>
      </c>
      <c r="I77" s="106">
        <v>1150000</v>
      </c>
      <c r="J77" s="106"/>
      <c r="K77" s="106"/>
      <c r="L77" s="80" t="s">
        <v>8850</v>
      </c>
      <c r="M77" s="80" t="s">
        <v>8844</v>
      </c>
      <c r="N77" s="80" t="s">
        <v>8845</v>
      </c>
      <c r="O77" s="113"/>
      <c r="P77" s="113"/>
      <c r="Q77" s="113"/>
      <c r="R77" s="113"/>
      <c r="S77" s="113"/>
      <c r="T77" s="113"/>
      <c r="U77" s="113"/>
      <c r="V77" s="114"/>
    </row>
    <row r="78" spans="1:22" s="87" customFormat="1" ht="30" customHeight="1">
      <c r="A78" s="107">
        <v>77</v>
      </c>
      <c r="B78" s="64" t="s">
        <v>8851</v>
      </c>
      <c r="C78" s="64" t="s">
        <v>8852</v>
      </c>
      <c r="D78" s="64"/>
      <c r="E78" s="64" t="s">
        <v>8853</v>
      </c>
      <c r="F78" s="136" t="s">
        <v>8854</v>
      </c>
      <c r="G78" s="108" t="s">
        <v>8147</v>
      </c>
      <c r="H78" s="64" t="s">
        <v>8855</v>
      </c>
      <c r="I78" s="109">
        <v>65754</v>
      </c>
      <c r="J78" s="109">
        <v>65680</v>
      </c>
      <c r="K78" s="109">
        <v>65680</v>
      </c>
      <c r="L78" s="64"/>
      <c r="M78" s="64" t="s">
        <v>8844</v>
      </c>
      <c r="N78" s="64"/>
      <c r="O78" s="110"/>
      <c r="P78" s="110"/>
      <c r="Q78" s="110"/>
      <c r="R78" s="110"/>
      <c r="S78" s="110"/>
      <c r="T78" s="110"/>
      <c r="U78" s="110"/>
      <c r="V78" s="111"/>
    </row>
    <row r="79" spans="1:22" ht="30" customHeight="1">
      <c r="A79" s="107">
        <v>78</v>
      </c>
      <c r="B79" s="80" t="s">
        <v>8856</v>
      </c>
      <c r="C79" s="80" t="s">
        <v>8857</v>
      </c>
      <c r="D79" s="80"/>
      <c r="E79" s="80" t="s">
        <v>8858</v>
      </c>
      <c r="F79" s="80" t="s">
        <v>8859</v>
      </c>
      <c r="G79" s="105" t="s">
        <v>8130</v>
      </c>
      <c r="H79" s="80" t="s">
        <v>8860</v>
      </c>
      <c r="I79" s="106">
        <v>480000</v>
      </c>
      <c r="J79" s="106"/>
      <c r="K79" s="106"/>
      <c r="L79" s="80" t="s">
        <v>8861</v>
      </c>
      <c r="M79" s="80" t="s">
        <v>8862</v>
      </c>
      <c r="N79" s="80"/>
      <c r="O79" s="113"/>
      <c r="P79" s="113"/>
      <c r="Q79" s="113"/>
      <c r="R79" s="113"/>
      <c r="S79" s="113"/>
      <c r="T79" s="113"/>
      <c r="U79" s="113"/>
      <c r="V79" s="114"/>
    </row>
    <row r="80" spans="1:22" s="87" customFormat="1" ht="30" customHeight="1">
      <c r="A80" s="107">
        <v>79</v>
      </c>
      <c r="B80" s="64" t="s">
        <v>8863</v>
      </c>
      <c r="C80" s="64" t="s">
        <v>8864</v>
      </c>
      <c r="D80" s="64"/>
      <c r="E80" s="64" t="s">
        <v>8865</v>
      </c>
      <c r="F80" s="64" t="s">
        <v>8866</v>
      </c>
      <c r="G80" s="108" t="s">
        <v>8131</v>
      </c>
      <c r="H80" s="64" t="s">
        <v>8867</v>
      </c>
      <c r="I80" s="109">
        <v>2450000</v>
      </c>
      <c r="J80" s="109">
        <v>2377358.41</v>
      </c>
      <c r="K80" s="109">
        <v>2377358.41</v>
      </c>
      <c r="L80" s="64"/>
      <c r="M80" s="64" t="s">
        <v>8868</v>
      </c>
      <c r="N80" s="64"/>
      <c r="O80" s="110"/>
      <c r="P80" s="110"/>
      <c r="Q80" s="110"/>
      <c r="R80" s="110"/>
      <c r="S80" s="110"/>
      <c r="T80" s="110"/>
      <c r="U80" s="110"/>
      <c r="V80" s="111"/>
    </row>
    <row r="81" spans="1:22" ht="30" customHeight="1">
      <c r="A81" s="107">
        <v>80</v>
      </c>
      <c r="B81" s="123" t="s">
        <v>8869</v>
      </c>
      <c r="C81" s="123" t="s">
        <v>8870</v>
      </c>
      <c r="D81" s="123"/>
      <c r="E81" s="123" t="s">
        <v>8611</v>
      </c>
      <c r="F81" s="123" t="s">
        <v>8871</v>
      </c>
      <c r="G81" s="123" t="s">
        <v>8130</v>
      </c>
      <c r="H81" s="123" t="s">
        <v>8614</v>
      </c>
      <c r="I81" s="140">
        <f>SUBTOTAL(9,I2:I80)</f>
        <v>76157688.210000008</v>
      </c>
      <c r="J81" s="140"/>
      <c r="K81" s="140"/>
      <c r="L81" s="123"/>
      <c r="M81" s="124" t="s">
        <v>8762</v>
      </c>
      <c r="N81" s="124"/>
      <c r="O81" s="113"/>
      <c r="P81" s="113"/>
      <c r="Q81" s="113"/>
      <c r="R81" s="113"/>
      <c r="S81" s="113"/>
      <c r="T81" s="113"/>
      <c r="U81" s="113"/>
      <c r="V81" s="114"/>
    </row>
    <row r="82" spans="1:22" s="87" customFormat="1" ht="30" customHeight="1">
      <c r="A82" s="107">
        <v>81</v>
      </c>
      <c r="B82" s="64" t="s">
        <v>8872</v>
      </c>
      <c r="C82" s="64" t="s">
        <v>8148</v>
      </c>
      <c r="D82" s="64"/>
      <c r="E82" s="64" t="s">
        <v>8611</v>
      </c>
      <c r="F82" s="64" t="s">
        <v>8873</v>
      </c>
      <c r="G82" s="108" t="s">
        <v>8132</v>
      </c>
      <c r="H82" s="64" t="s">
        <v>8145</v>
      </c>
      <c r="I82" s="109">
        <v>1409105.35</v>
      </c>
      <c r="J82" s="109">
        <v>1195249.7</v>
      </c>
      <c r="K82" s="109">
        <v>1195249.7</v>
      </c>
      <c r="L82" s="64" t="s">
        <v>8874</v>
      </c>
      <c r="M82" s="64" t="s">
        <v>8762</v>
      </c>
      <c r="N82" s="64"/>
      <c r="O82" s="110"/>
      <c r="P82" s="110"/>
      <c r="Q82" s="110"/>
      <c r="R82" s="110"/>
      <c r="S82" s="110"/>
      <c r="T82" s="110"/>
      <c r="U82" s="110"/>
      <c r="V82" s="111"/>
    </row>
    <row r="83" spans="1:22" s="86" customFormat="1" ht="30" customHeight="1">
      <c r="A83" s="107">
        <v>82</v>
      </c>
      <c r="B83" s="141" t="s">
        <v>8875</v>
      </c>
      <c r="C83" s="141" t="s">
        <v>8876</v>
      </c>
      <c r="D83" s="141"/>
      <c r="E83" s="141" t="s">
        <v>8877</v>
      </c>
      <c r="F83" s="141" t="s">
        <v>8878</v>
      </c>
      <c r="G83" s="142" t="s">
        <v>8652</v>
      </c>
      <c r="H83" s="141" t="s">
        <v>8614</v>
      </c>
      <c r="I83" s="143">
        <v>894905</v>
      </c>
      <c r="J83" s="143">
        <v>893000</v>
      </c>
      <c r="K83" s="143"/>
      <c r="L83" s="141" t="s">
        <v>8766</v>
      </c>
      <c r="M83" s="141" t="s">
        <v>8762</v>
      </c>
      <c r="N83" s="141"/>
      <c r="O83" s="120"/>
      <c r="P83" s="120"/>
      <c r="Q83" s="120"/>
      <c r="R83" s="120"/>
      <c r="S83" s="120"/>
      <c r="T83" s="120"/>
      <c r="U83" s="120"/>
      <c r="V83" s="121"/>
    </row>
    <row r="84" spans="1:22" ht="30" customHeight="1">
      <c r="A84" s="107">
        <v>83</v>
      </c>
      <c r="B84" s="124" t="s">
        <v>8879</v>
      </c>
      <c r="C84" s="124" t="s">
        <v>8880</v>
      </c>
      <c r="D84" s="124"/>
      <c r="E84" s="124" t="s">
        <v>8881</v>
      </c>
      <c r="F84" s="124" t="s">
        <v>8882</v>
      </c>
      <c r="G84" s="123" t="s">
        <v>8130</v>
      </c>
      <c r="H84" s="124" t="s">
        <v>8614</v>
      </c>
      <c r="I84" s="126">
        <v>500000</v>
      </c>
      <c r="J84" s="126"/>
      <c r="K84" s="126"/>
      <c r="L84" s="124" t="s">
        <v>8883</v>
      </c>
      <c r="M84" s="124" t="s">
        <v>8762</v>
      </c>
      <c r="N84" s="124" t="s">
        <v>8149</v>
      </c>
      <c r="O84" s="113"/>
      <c r="P84" s="113"/>
      <c r="Q84" s="113"/>
      <c r="R84" s="113"/>
      <c r="S84" s="113"/>
      <c r="T84" s="113"/>
      <c r="U84" s="113"/>
      <c r="V84" s="114"/>
    </row>
    <row r="85" spans="1:22" s="86" customFormat="1" ht="30" customHeight="1">
      <c r="A85" s="107">
        <v>84</v>
      </c>
      <c r="B85" s="117" t="s">
        <v>8884</v>
      </c>
      <c r="C85" s="117" t="s">
        <v>8885</v>
      </c>
      <c r="D85" s="117"/>
      <c r="E85" s="117" t="s">
        <v>8886</v>
      </c>
      <c r="F85" s="117" t="s">
        <v>8887</v>
      </c>
      <c r="G85" s="117" t="s">
        <v>8652</v>
      </c>
      <c r="H85" s="117" t="s">
        <v>8614</v>
      </c>
      <c r="I85" s="118">
        <v>416000</v>
      </c>
      <c r="J85" s="118">
        <v>398000</v>
      </c>
      <c r="K85" s="118"/>
      <c r="L85" s="117"/>
      <c r="M85" s="117" t="s">
        <v>8762</v>
      </c>
      <c r="N85" s="117" t="s">
        <v>8888</v>
      </c>
      <c r="O85" s="117"/>
      <c r="P85" s="144"/>
      <c r="Q85" s="144"/>
      <c r="R85" s="144"/>
      <c r="S85" s="144"/>
      <c r="T85" s="144"/>
      <c r="U85" s="144"/>
      <c r="V85" s="145"/>
    </row>
    <row r="86" spans="1:22" s="86" customFormat="1" ht="30" customHeight="1">
      <c r="A86" s="107">
        <v>85</v>
      </c>
      <c r="B86" s="141" t="s">
        <v>8889</v>
      </c>
      <c r="C86" s="141" t="s">
        <v>8150</v>
      </c>
      <c r="D86" s="141"/>
      <c r="E86" s="141" t="s">
        <v>8611</v>
      </c>
      <c r="F86" s="141" t="s">
        <v>8151</v>
      </c>
      <c r="G86" s="142" t="s">
        <v>8132</v>
      </c>
      <c r="H86" s="141" t="s">
        <v>8145</v>
      </c>
      <c r="I86" s="143">
        <v>21000</v>
      </c>
      <c r="J86" s="143">
        <v>19137.61</v>
      </c>
      <c r="K86" s="143"/>
      <c r="L86" s="141" t="s">
        <v>8890</v>
      </c>
      <c r="M86" s="141" t="s">
        <v>8762</v>
      </c>
      <c r="N86" s="141"/>
      <c r="O86" s="120"/>
      <c r="P86" s="120"/>
      <c r="Q86" s="120"/>
      <c r="R86" s="120"/>
      <c r="S86" s="120"/>
      <c r="T86" s="120"/>
      <c r="U86" s="120"/>
      <c r="V86" s="121"/>
    </row>
    <row r="87" spans="1:22" s="86" customFormat="1" ht="30" customHeight="1">
      <c r="A87" s="107"/>
      <c r="B87" s="141" t="s">
        <v>8889</v>
      </c>
      <c r="C87" s="141" t="s">
        <v>8150</v>
      </c>
      <c r="D87" s="141"/>
      <c r="E87" s="141" t="s">
        <v>9462</v>
      </c>
      <c r="F87" s="141" t="s">
        <v>9556</v>
      </c>
      <c r="G87" s="141" t="s">
        <v>9503</v>
      </c>
      <c r="H87" s="141" t="s">
        <v>9471</v>
      </c>
      <c r="I87" s="141">
        <v>18700</v>
      </c>
      <c r="J87" s="141"/>
      <c r="K87" s="143"/>
      <c r="L87" s="141" t="s">
        <v>8648</v>
      </c>
      <c r="M87" s="141" t="s">
        <v>8580</v>
      </c>
      <c r="N87" s="141"/>
      <c r="O87" s="120"/>
      <c r="P87" s="120"/>
      <c r="Q87" s="120"/>
      <c r="R87" s="120"/>
      <c r="S87" s="120"/>
      <c r="T87" s="120"/>
      <c r="U87" s="120"/>
      <c r="V87" s="121"/>
    </row>
    <row r="88" spans="1:22" ht="30" customHeight="1">
      <c r="A88" s="107">
        <v>86</v>
      </c>
      <c r="B88" s="124" t="s">
        <v>8891</v>
      </c>
      <c r="C88" s="124" t="s">
        <v>8152</v>
      </c>
      <c r="D88" s="124"/>
      <c r="E88" s="124" t="s">
        <v>8611</v>
      </c>
      <c r="F88" s="124" t="s">
        <v>8153</v>
      </c>
      <c r="G88" s="123" t="s">
        <v>8147</v>
      </c>
      <c r="H88" s="124" t="s">
        <v>8145</v>
      </c>
      <c r="I88" s="126">
        <v>7179000</v>
      </c>
      <c r="J88" s="126"/>
      <c r="K88" s="126"/>
      <c r="L88" s="124" t="s">
        <v>8892</v>
      </c>
      <c r="M88" s="124" t="s">
        <v>8787</v>
      </c>
      <c r="N88" s="124"/>
      <c r="O88" s="113"/>
      <c r="P88" s="113"/>
      <c r="Q88" s="113"/>
      <c r="R88" s="113"/>
      <c r="S88" s="113"/>
      <c r="T88" s="113"/>
      <c r="U88" s="113"/>
      <c r="V88" s="114"/>
    </row>
    <row r="89" spans="1:22" s="95" customFormat="1" ht="30" customHeight="1">
      <c r="A89" s="278">
        <v>87</v>
      </c>
      <c r="B89" s="282" t="s">
        <v>8893</v>
      </c>
      <c r="C89" s="282" t="s">
        <v>8894</v>
      </c>
      <c r="D89" s="282"/>
      <c r="E89" s="282" t="s">
        <v>8895</v>
      </c>
      <c r="F89" s="282" t="s">
        <v>8896</v>
      </c>
      <c r="G89" s="275" t="s">
        <v>8131</v>
      </c>
      <c r="H89" s="282" t="s">
        <v>8710</v>
      </c>
      <c r="I89" s="283">
        <v>89811</v>
      </c>
      <c r="J89" s="283" t="s">
        <v>8897</v>
      </c>
      <c r="K89" s="284">
        <v>89750</v>
      </c>
      <c r="L89" s="275" t="s">
        <v>8898</v>
      </c>
      <c r="M89" s="282" t="s">
        <v>8724</v>
      </c>
      <c r="N89" s="282" t="s">
        <v>8811</v>
      </c>
      <c r="O89" s="146"/>
      <c r="P89" s="146"/>
      <c r="Q89" s="146"/>
      <c r="R89" s="146"/>
      <c r="S89" s="146"/>
      <c r="T89" s="146"/>
      <c r="U89" s="146"/>
      <c r="V89" s="146"/>
    </row>
    <row r="90" spans="1:22" ht="30" customHeight="1">
      <c r="A90" s="278">
        <v>88</v>
      </c>
      <c r="B90" s="276" t="s">
        <v>9307</v>
      </c>
      <c r="C90" s="276" t="s">
        <v>9308</v>
      </c>
      <c r="D90" s="276"/>
      <c r="E90" s="276" t="s">
        <v>9309</v>
      </c>
      <c r="F90" s="276" t="s">
        <v>9310</v>
      </c>
      <c r="G90" s="276" t="s">
        <v>9280</v>
      </c>
      <c r="H90" s="276" t="s">
        <v>9281</v>
      </c>
      <c r="I90" s="276" t="s">
        <v>9311</v>
      </c>
      <c r="J90" s="276">
        <v>5274</v>
      </c>
      <c r="K90" s="276"/>
      <c r="L90" s="276" t="s">
        <v>8900</v>
      </c>
      <c r="M90" s="279" t="s">
        <v>8615</v>
      </c>
      <c r="N90" s="279" t="s">
        <v>8888</v>
      </c>
      <c r="O90" s="280"/>
      <c r="P90" s="113"/>
      <c r="Q90" s="113"/>
      <c r="R90" s="113"/>
      <c r="S90" s="113"/>
      <c r="T90" s="113"/>
      <c r="U90" s="113"/>
      <c r="V90" s="113"/>
    </row>
    <row r="91" spans="1:22" s="87" customFormat="1" ht="30" customHeight="1">
      <c r="A91" s="107">
        <v>89</v>
      </c>
      <c r="B91" s="131" t="s">
        <v>8901</v>
      </c>
      <c r="C91" s="131" t="s">
        <v>8902</v>
      </c>
      <c r="D91" s="131"/>
      <c r="E91" s="131" t="s">
        <v>8611</v>
      </c>
      <c r="F91" s="131" t="s">
        <v>8903</v>
      </c>
      <c r="G91" s="131" t="s">
        <v>8652</v>
      </c>
      <c r="H91" s="131" t="s">
        <v>8614</v>
      </c>
      <c r="I91" s="147">
        <v>26666</v>
      </c>
      <c r="J91" s="147">
        <v>25094.33</v>
      </c>
      <c r="K91" s="147"/>
      <c r="L91" s="136" t="s">
        <v>8904</v>
      </c>
      <c r="M91" s="131" t="s">
        <v>8615</v>
      </c>
      <c r="N91" s="130"/>
      <c r="O91" s="110"/>
      <c r="P91" s="110"/>
      <c r="Q91" s="110"/>
      <c r="R91" s="110"/>
      <c r="S91" s="110"/>
      <c r="T91" s="110"/>
      <c r="U91" s="110"/>
      <c r="V91" s="110"/>
    </row>
    <row r="92" spans="1:22" s="87" customFormat="1" ht="30" customHeight="1">
      <c r="A92" s="107">
        <v>90</v>
      </c>
      <c r="B92" s="131" t="s">
        <v>8905</v>
      </c>
      <c r="C92" s="131" t="s">
        <v>8906</v>
      </c>
      <c r="D92" s="131"/>
      <c r="E92" s="136" t="s">
        <v>8877</v>
      </c>
      <c r="F92" s="131" t="s">
        <v>8907</v>
      </c>
      <c r="G92" s="136" t="s">
        <v>8131</v>
      </c>
      <c r="H92" s="131" t="s">
        <v>8710</v>
      </c>
      <c r="I92" s="147">
        <v>1374717</v>
      </c>
      <c r="J92" s="147">
        <v>1374031</v>
      </c>
      <c r="K92" s="147">
        <v>1374031</v>
      </c>
      <c r="L92" s="136" t="s">
        <v>8908</v>
      </c>
      <c r="M92" s="131" t="s">
        <v>8724</v>
      </c>
      <c r="N92" s="130"/>
      <c r="O92" s="110"/>
      <c r="P92" s="110"/>
      <c r="Q92" s="110"/>
      <c r="R92" s="110"/>
      <c r="S92" s="110"/>
      <c r="T92" s="110"/>
      <c r="U92" s="110"/>
      <c r="V92" s="110"/>
    </row>
    <row r="93" spans="1:22" s="87" customFormat="1" ht="30" customHeight="1">
      <c r="A93" s="107">
        <v>91</v>
      </c>
      <c r="B93" s="136" t="s">
        <v>8909</v>
      </c>
      <c r="C93" s="136" t="s">
        <v>8910</v>
      </c>
      <c r="D93" s="136"/>
      <c r="E93" s="136" t="s">
        <v>8714</v>
      </c>
      <c r="F93" s="136" t="s">
        <v>8911</v>
      </c>
      <c r="G93" s="136" t="s">
        <v>8131</v>
      </c>
      <c r="H93" s="136" t="s">
        <v>8710</v>
      </c>
      <c r="I93" s="148">
        <v>35000</v>
      </c>
      <c r="J93" s="148">
        <v>27795</v>
      </c>
      <c r="K93" s="148">
        <v>27795</v>
      </c>
      <c r="L93" s="131" t="s">
        <v>8717</v>
      </c>
      <c r="M93" s="131" t="s">
        <v>8724</v>
      </c>
      <c r="N93" s="131"/>
      <c r="O93" s="110"/>
      <c r="P93" s="110"/>
      <c r="Q93" s="110"/>
      <c r="R93" s="110"/>
      <c r="S93" s="110"/>
      <c r="T93" s="110"/>
      <c r="U93" s="110"/>
      <c r="V93" s="110"/>
    </row>
    <row r="94" spans="1:22" ht="30" customHeight="1">
      <c r="A94" s="107">
        <v>92</v>
      </c>
      <c r="B94" s="123" t="s">
        <v>8912</v>
      </c>
      <c r="C94" s="123" t="s">
        <v>8913</v>
      </c>
      <c r="D94" s="123"/>
      <c r="E94" s="123" t="s">
        <v>8914</v>
      </c>
      <c r="F94" s="123" t="s">
        <v>8915</v>
      </c>
      <c r="G94" s="123" t="s">
        <v>8130</v>
      </c>
      <c r="H94" s="123" t="s">
        <v>8614</v>
      </c>
      <c r="I94" s="140">
        <v>550000</v>
      </c>
      <c r="J94" s="140"/>
      <c r="K94" s="140"/>
      <c r="L94" s="124" t="s">
        <v>8916</v>
      </c>
      <c r="M94" s="124" t="s">
        <v>8615</v>
      </c>
      <c r="N94" s="124" t="s">
        <v>8888</v>
      </c>
      <c r="O94" s="113"/>
      <c r="P94" s="113"/>
      <c r="Q94" s="113"/>
      <c r="R94" s="113"/>
      <c r="S94" s="113"/>
      <c r="T94" s="113"/>
      <c r="U94" s="113"/>
      <c r="V94" s="113"/>
    </row>
    <row r="95" spans="1:22" s="87" customFormat="1" ht="30" customHeight="1">
      <c r="A95" s="107">
        <v>93</v>
      </c>
      <c r="B95" s="136" t="s">
        <v>8917</v>
      </c>
      <c r="C95" s="136" t="s">
        <v>8918</v>
      </c>
      <c r="D95" s="136"/>
      <c r="E95" s="136" t="s">
        <v>8611</v>
      </c>
      <c r="F95" s="136" t="s">
        <v>8919</v>
      </c>
      <c r="G95" s="136" t="s">
        <v>8132</v>
      </c>
      <c r="H95" s="136" t="s">
        <v>8614</v>
      </c>
      <c r="I95" s="148">
        <v>910928</v>
      </c>
      <c r="J95" s="148">
        <v>910928</v>
      </c>
      <c r="K95" s="148">
        <v>910928</v>
      </c>
      <c r="L95" s="131" t="s">
        <v>8766</v>
      </c>
      <c r="M95" s="131" t="s">
        <v>8615</v>
      </c>
      <c r="N95" s="131"/>
      <c r="O95" s="110"/>
      <c r="P95" s="110"/>
      <c r="Q95" s="110"/>
      <c r="R95" s="110"/>
      <c r="S95" s="110"/>
      <c r="T95" s="110"/>
      <c r="U95" s="110"/>
      <c r="V95" s="110"/>
    </row>
    <row r="96" spans="1:22" s="86" customFormat="1" ht="30" customHeight="1">
      <c r="A96" s="107">
        <v>94</v>
      </c>
      <c r="B96" s="142" t="s">
        <v>8920</v>
      </c>
      <c r="C96" s="142"/>
      <c r="D96" s="142"/>
      <c r="E96" s="142" t="s">
        <v>8921</v>
      </c>
      <c r="F96" s="142" t="s">
        <v>8922</v>
      </c>
      <c r="G96" s="142" t="s">
        <v>8652</v>
      </c>
      <c r="H96" s="142" t="s">
        <v>8614</v>
      </c>
      <c r="I96" s="149">
        <v>690000</v>
      </c>
      <c r="J96" s="149">
        <v>636425.5</v>
      </c>
      <c r="K96" s="149">
        <v>636425.5</v>
      </c>
      <c r="L96" s="141"/>
      <c r="M96" s="141" t="s">
        <v>8615</v>
      </c>
      <c r="N96" s="141"/>
      <c r="O96" s="120"/>
      <c r="P96" s="120"/>
      <c r="Q96" s="120"/>
      <c r="R96" s="120"/>
      <c r="S96" s="120"/>
      <c r="T96" s="120"/>
      <c r="U96" s="120"/>
      <c r="V96" s="120"/>
    </row>
    <row r="97" spans="1:22" s="86" customFormat="1" ht="30" customHeight="1">
      <c r="A97" s="107">
        <v>95</v>
      </c>
      <c r="B97" s="116" t="s">
        <v>8923</v>
      </c>
      <c r="C97" s="116" t="s">
        <v>8924</v>
      </c>
      <c r="D97" s="116"/>
      <c r="E97" s="142" t="s">
        <v>8611</v>
      </c>
      <c r="F97" s="116" t="s">
        <v>8925</v>
      </c>
      <c r="G97" s="116" t="s">
        <v>8132</v>
      </c>
      <c r="H97" s="116" t="s">
        <v>8614</v>
      </c>
      <c r="I97" s="129">
        <v>23500</v>
      </c>
      <c r="J97" s="129">
        <v>22939</v>
      </c>
      <c r="K97" s="129"/>
      <c r="L97" s="117" t="s">
        <v>8766</v>
      </c>
      <c r="M97" s="117" t="s">
        <v>8926</v>
      </c>
      <c r="N97" s="117"/>
      <c r="O97" s="120"/>
      <c r="P97" s="120"/>
      <c r="Q97" s="120"/>
      <c r="R97" s="120"/>
      <c r="S97" s="120"/>
      <c r="T97" s="120"/>
      <c r="U97" s="120"/>
      <c r="V97" s="120"/>
    </row>
    <row r="98" spans="1:22" s="86" customFormat="1" ht="30" customHeight="1">
      <c r="A98" s="107">
        <v>96</v>
      </c>
      <c r="B98" s="142" t="s">
        <v>8927</v>
      </c>
      <c r="C98" s="142" t="s">
        <v>8928</v>
      </c>
      <c r="D98" s="142"/>
      <c r="E98" s="142" t="s">
        <v>8929</v>
      </c>
      <c r="F98" s="142" t="s">
        <v>8930</v>
      </c>
      <c r="G98" s="142" t="s">
        <v>8132</v>
      </c>
      <c r="H98" s="142" t="s">
        <v>8614</v>
      </c>
      <c r="I98" s="150">
        <v>96992</v>
      </c>
      <c r="J98" s="143">
        <v>77715</v>
      </c>
      <c r="K98" s="150"/>
      <c r="L98" s="142" t="s">
        <v>8890</v>
      </c>
      <c r="M98" s="141" t="s">
        <v>8762</v>
      </c>
      <c r="N98" s="141"/>
      <c r="O98" s="120"/>
      <c r="P98" s="120"/>
      <c r="Q98" s="120"/>
      <c r="R98" s="120"/>
      <c r="S98" s="120"/>
      <c r="T98" s="120"/>
      <c r="U98" s="120"/>
      <c r="V98" s="120"/>
    </row>
    <row r="99" spans="1:22" ht="30" customHeight="1">
      <c r="A99" s="107">
        <v>97</v>
      </c>
      <c r="B99" s="123" t="s">
        <v>8931</v>
      </c>
      <c r="C99" s="123" t="s">
        <v>8932</v>
      </c>
      <c r="D99" s="123"/>
      <c r="E99" s="123" t="s">
        <v>8933</v>
      </c>
      <c r="F99" s="123" t="s">
        <v>8934</v>
      </c>
      <c r="G99" s="123" t="s">
        <v>8130</v>
      </c>
      <c r="H99" s="123" t="s">
        <v>8614</v>
      </c>
      <c r="I99" s="140">
        <v>424500</v>
      </c>
      <c r="J99" s="140"/>
      <c r="K99" s="140"/>
      <c r="L99" s="123" t="s">
        <v>8935</v>
      </c>
      <c r="M99" s="124" t="s">
        <v>8762</v>
      </c>
      <c r="N99" s="124"/>
      <c r="O99" s="113" t="s">
        <v>8936</v>
      </c>
      <c r="P99" s="113"/>
      <c r="Q99" s="113"/>
      <c r="R99" s="113"/>
      <c r="S99" s="113"/>
      <c r="T99" s="113"/>
      <c r="U99" s="113"/>
      <c r="V99" s="113"/>
    </row>
    <row r="100" spans="1:22" s="87" customFormat="1" ht="30" customHeight="1">
      <c r="A100" s="107">
        <v>98</v>
      </c>
      <c r="B100" s="136" t="s">
        <v>8937</v>
      </c>
      <c r="C100" s="136" t="s">
        <v>8938</v>
      </c>
      <c r="D100" s="136"/>
      <c r="E100" s="136" t="s">
        <v>8611</v>
      </c>
      <c r="F100" s="136" t="s">
        <v>8939</v>
      </c>
      <c r="G100" s="136" t="s">
        <v>8131</v>
      </c>
      <c r="H100" s="136" t="s">
        <v>8710</v>
      </c>
      <c r="I100" s="148">
        <v>15000</v>
      </c>
      <c r="J100" s="148">
        <v>9831</v>
      </c>
      <c r="K100" s="148">
        <v>9831</v>
      </c>
      <c r="L100" s="131" t="s">
        <v>8717</v>
      </c>
      <c r="M100" s="131" t="s">
        <v>8724</v>
      </c>
      <c r="N100" s="131"/>
      <c r="O100" s="110"/>
      <c r="P100" s="110"/>
      <c r="Q100" s="110"/>
      <c r="R100" s="110"/>
      <c r="S100" s="110"/>
      <c r="T100" s="110"/>
      <c r="U100" s="110"/>
      <c r="V100" s="110"/>
    </row>
    <row r="101" spans="1:22" ht="30" customHeight="1">
      <c r="A101" s="278">
        <v>99</v>
      </c>
      <c r="B101" s="276" t="s">
        <v>9312</v>
      </c>
      <c r="C101" s="276" t="s">
        <v>9313</v>
      </c>
      <c r="D101" s="276"/>
      <c r="E101" s="276" t="s">
        <v>9314</v>
      </c>
      <c r="F101" s="276" t="s">
        <v>9315</v>
      </c>
      <c r="G101" s="276" t="s">
        <v>9280</v>
      </c>
      <c r="H101" s="276" t="s">
        <v>9281</v>
      </c>
      <c r="I101" s="276">
        <v>2000000</v>
      </c>
      <c r="J101" s="276">
        <v>1999999</v>
      </c>
      <c r="K101" s="276"/>
      <c r="L101" s="276"/>
      <c r="M101" s="276" t="s">
        <v>8781</v>
      </c>
      <c r="N101" s="279"/>
      <c r="O101" s="113"/>
      <c r="P101" s="113"/>
      <c r="Q101" s="113"/>
      <c r="R101" s="113"/>
      <c r="S101" s="113"/>
      <c r="T101" s="113"/>
      <c r="U101" s="113"/>
      <c r="V101" s="113"/>
    </row>
    <row r="102" spans="1:22" s="87" customFormat="1" ht="30" customHeight="1">
      <c r="A102" s="107">
        <v>100</v>
      </c>
      <c r="B102" s="136" t="s">
        <v>8940</v>
      </c>
      <c r="C102" s="136"/>
      <c r="D102" s="136"/>
      <c r="E102" s="136" t="s">
        <v>8785</v>
      </c>
      <c r="F102" s="136" t="s">
        <v>8941</v>
      </c>
      <c r="G102" s="136" t="s">
        <v>8131</v>
      </c>
      <c r="H102" s="136" t="s">
        <v>8710</v>
      </c>
      <c r="I102" s="148">
        <v>163160</v>
      </c>
      <c r="J102" s="148">
        <v>162880</v>
      </c>
      <c r="K102" s="148">
        <v>162880</v>
      </c>
      <c r="L102" s="136"/>
      <c r="M102" s="136" t="s">
        <v>8724</v>
      </c>
      <c r="N102" s="131"/>
      <c r="O102" s="110"/>
      <c r="P102" s="110"/>
      <c r="Q102" s="110"/>
      <c r="R102" s="110"/>
      <c r="S102" s="110"/>
      <c r="T102" s="110"/>
      <c r="U102" s="110"/>
      <c r="V102" s="110"/>
    </row>
    <row r="103" spans="1:22" s="88" customFormat="1" ht="30" customHeight="1">
      <c r="A103" s="107">
        <v>101</v>
      </c>
      <c r="B103" s="136" t="s">
        <v>8942</v>
      </c>
      <c r="C103" s="136" t="s">
        <v>8943</v>
      </c>
      <c r="D103" s="136"/>
      <c r="E103" s="136" t="s">
        <v>8714</v>
      </c>
      <c r="F103" s="136" t="s">
        <v>8944</v>
      </c>
      <c r="G103" s="136" t="s">
        <v>8147</v>
      </c>
      <c r="H103" s="136" t="s">
        <v>8779</v>
      </c>
      <c r="I103" s="136">
        <v>46000</v>
      </c>
      <c r="J103" s="136">
        <v>44959</v>
      </c>
      <c r="K103" s="136">
        <v>44959</v>
      </c>
      <c r="L103" s="136"/>
      <c r="M103" s="136" t="s">
        <v>8781</v>
      </c>
      <c r="N103" s="136" t="s">
        <v>8945</v>
      </c>
      <c r="O103" s="136" t="s">
        <v>8946</v>
      </c>
      <c r="P103" s="136" t="s">
        <v>8947</v>
      </c>
      <c r="Q103" s="136"/>
      <c r="R103" s="136">
        <v>6.19</v>
      </c>
      <c r="S103" s="136"/>
      <c r="T103" s="136"/>
      <c r="U103" s="136"/>
      <c r="V103" s="136"/>
    </row>
    <row r="104" spans="1:22" s="86" customFormat="1" ht="30" customHeight="1">
      <c r="A104" s="107">
        <v>102</v>
      </c>
      <c r="B104" s="142" t="s">
        <v>8948</v>
      </c>
      <c r="C104" s="142" t="s">
        <v>8949</v>
      </c>
      <c r="D104" s="142"/>
      <c r="E104" s="142" t="s">
        <v>8950</v>
      </c>
      <c r="F104" s="142" t="s">
        <v>8951</v>
      </c>
      <c r="G104" s="142" t="s">
        <v>8132</v>
      </c>
      <c r="H104" s="142" t="s">
        <v>8779</v>
      </c>
      <c r="I104" s="150">
        <v>1660000</v>
      </c>
      <c r="J104" s="150">
        <v>1649056.62</v>
      </c>
      <c r="K104" s="150">
        <v>1649056.62</v>
      </c>
      <c r="L104" s="142" t="s">
        <v>8952</v>
      </c>
      <c r="M104" s="142" t="s">
        <v>8953</v>
      </c>
      <c r="N104" s="141" t="s">
        <v>8945</v>
      </c>
      <c r="O104" s="144"/>
      <c r="P104" s="144"/>
      <c r="Q104" s="144"/>
      <c r="R104" s="144"/>
      <c r="S104" s="144"/>
      <c r="T104" s="120" t="s">
        <v>8954</v>
      </c>
      <c r="U104" s="144"/>
      <c r="V104" s="144"/>
    </row>
    <row r="105" spans="1:22" s="86" customFormat="1" ht="30" customHeight="1">
      <c r="A105" s="107">
        <v>103</v>
      </c>
      <c r="B105" s="142" t="s">
        <v>8955</v>
      </c>
      <c r="C105" s="142"/>
      <c r="D105" s="142"/>
      <c r="E105" s="142" t="s">
        <v>8785</v>
      </c>
      <c r="F105" s="142" t="s">
        <v>8956</v>
      </c>
      <c r="G105" s="142" t="s">
        <v>8132</v>
      </c>
      <c r="H105" s="142" t="s">
        <v>8779</v>
      </c>
      <c r="I105" s="149">
        <v>740000</v>
      </c>
      <c r="J105" s="149">
        <v>730591.32</v>
      </c>
      <c r="K105" s="149">
        <v>730591.32</v>
      </c>
      <c r="L105" s="142"/>
      <c r="M105" s="142" t="s">
        <v>8953</v>
      </c>
      <c r="N105" s="141"/>
      <c r="O105" s="144"/>
      <c r="P105" s="144"/>
      <c r="Q105" s="144"/>
      <c r="R105" s="144"/>
      <c r="S105" s="144"/>
      <c r="T105" s="120"/>
      <c r="U105" s="144"/>
      <c r="V105" s="144"/>
    </row>
    <row r="106" spans="1:22" ht="30" customHeight="1">
      <c r="A106" s="107">
        <v>104</v>
      </c>
      <c r="B106" s="288" t="s">
        <v>8957</v>
      </c>
      <c r="C106" s="276" t="s">
        <v>8958</v>
      </c>
      <c r="D106" s="276"/>
      <c r="E106" s="276" t="s">
        <v>8785</v>
      </c>
      <c r="F106" s="288" t="s">
        <v>8467</v>
      </c>
      <c r="G106" s="276" t="s">
        <v>8147</v>
      </c>
      <c r="H106" s="276" t="s">
        <v>8779</v>
      </c>
      <c r="I106" s="281">
        <v>600000</v>
      </c>
      <c r="J106" s="281">
        <v>585344</v>
      </c>
      <c r="K106" s="277"/>
      <c r="L106" s="276"/>
      <c r="M106" s="276" t="s">
        <v>8953</v>
      </c>
      <c r="N106" s="279" t="s">
        <v>8945</v>
      </c>
      <c r="O106" s="113"/>
      <c r="P106" s="113"/>
      <c r="Q106" s="113"/>
      <c r="R106" s="113"/>
      <c r="S106" s="113"/>
      <c r="T106" s="113"/>
      <c r="U106" s="113"/>
      <c r="V106" s="113"/>
    </row>
    <row r="107" spans="1:22" ht="30" customHeight="1">
      <c r="A107" s="107">
        <v>105</v>
      </c>
      <c r="B107" s="151" t="s">
        <v>9422</v>
      </c>
      <c r="C107" s="151" t="s">
        <v>9423</v>
      </c>
      <c r="D107" s="151"/>
      <c r="E107" s="151" t="s">
        <v>8708</v>
      </c>
      <c r="F107" s="151" t="s">
        <v>9424</v>
      </c>
      <c r="G107" s="123" t="s">
        <v>9415</v>
      </c>
      <c r="H107" s="123" t="s">
        <v>9416</v>
      </c>
      <c r="I107" s="264">
        <v>1450000</v>
      </c>
      <c r="J107" s="140"/>
      <c r="K107" s="140"/>
      <c r="L107" s="123" t="s">
        <v>8883</v>
      </c>
      <c r="M107" s="123" t="s">
        <v>8959</v>
      </c>
      <c r="N107" s="124" t="s">
        <v>8960</v>
      </c>
      <c r="O107" s="113"/>
      <c r="P107" s="113"/>
      <c r="Q107" s="113"/>
      <c r="R107" s="113"/>
      <c r="S107" s="113"/>
      <c r="T107" s="113"/>
      <c r="U107" s="113"/>
      <c r="V107" s="113"/>
    </row>
    <row r="108" spans="1:22" ht="30" customHeight="1">
      <c r="A108" s="107">
        <v>106</v>
      </c>
      <c r="B108" s="123" t="s">
        <v>9417</v>
      </c>
      <c r="C108" s="123" t="s">
        <v>9418</v>
      </c>
      <c r="D108" s="123"/>
      <c r="E108" s="123" t="s">
        <v>9419</v>
      </c>
      <c r="F108" s="123" t="s">
        <v>9420</v>
      </c>
      <c r="G108" s="123" t="s">
        <v>9421</v>
      </c>
      <c r="H108" s="123" t="s">
        <v>9416</v>
      </c>
      <c r="I108" s="264">
        <v>6160</v>
      </c>
      <c r="J108" s="140"/>
      <c r="K108" s="140"/>
      <c r="L108" s="123" t="s">
        <v>8883</v>
      </c>
      <c r="M108" s="123" t="s">
        <v>8959</v>
      </c>
      <c r="N108" s="124" t="s">
        <v>8888</v>
      </c>
      <c r="O108" s="113"/>
      <c r="P108" s="113"/>
      <c r="Q108" s="113"/>
      <c r="R108" s="113"/>
      <c r="S108" s="113"/>
      <c r="T108" s="113"/>
      <c r="U108" s="113"/>
      <c r="V108" s="113"/>
    </row>
    <row r="109" spans="1:22" s="86" customFormat="1" ht="30" customHeight="1">
      <c r="A109" s="107">
        <v>107</v>
      </c>
      <c r="B109" s="142" t="s">
        <v>8961</v>
      </c>
      <c r="C109" s="142" t="s">
        <v>8962</v>
      </c>
      <c r="D109" s="142"/>
      <c r="E109" s="142" t="s">
        <v>8963</v>
      </c>
      <c r="F109" s="142" t="s">
        <v>8964</v>
      </c>
      <c r="G109" s="142" t="s">
        <v>8131</v>
      </c>
      <c r="H109" s="142" t="s">
        <v>8710</v>
      </c>
      <c r="I109" s="150">
        <v>69600</v>
      </c>
      <c r="J109" s="150">
        <v>65600</v>
      </c>
      <c r="K109" s="150">
        <v>65600</v>
      </c>
      <c r="L109" s="142"/>
      <c r="M109" s="142" t="s">
        <v>8735</v>
      </c>
      <c r="N109" s="141" t="s">
        <v>8965</v>
      </c>
      <c r="O109" s="120"/>
      <c r="P109" s="120"/>
      <c r="Q109" s="120"/>
      <c r="R109" s="120"/>
      <c r="S109" s="120"/>
      <c r="T109" s="120" t="s">
        <v>8742</v>
      </c>
      <c r="U109" s="120"/>
      <c r="V109" s="120" t="s">
        <v>8966</v>
      </c>
    </row>
    <row r="110" spans="1:22" s="86" customFormat="1" ht="30" customHeight="1">
      <c r="A110" s="107">
        <v>108</v>
      </c>
      <c r="B110" s="142" t="s">
        <v>8967</v>
      </c>
      <c r="C110" s="142" t="s">
        <v>8968</v>
      </c>
      <c r="D110" s="142"/>
      <c r="E110" s="142" t="s">
        <v>8969</v>
      </c>
      <c r="F110" s="142" t="s">
        <v>8970</v>
      </c>
      <c r="G110" s="142" t="s">
        <v>8131</v>
      </c>
      <c r="H110" s="142" t="s">
        <v>8710</v>
      </c>
      <c r="I110" s="150">
        <v>653000</v>
      </c>
      <c r="J110" s="150">
        <v>633547.16</v>
      </c>
      <c r="K110" s="150">
        <v>633547.16</v>
      </c>
      <c r="L110" s="142"/>
      <c r="M110" s="142" t="s">
        <v>8735</v>
      </c>
      <c r="N110" s="142" t="s">
        <v>8965</v>
      </c>
      <c r="O110" s="142">
        <v>6.14</v>
      </c>
      <c r="P110" s="142">
        <v>6.19</v>
      </c>
      <c r="Q110" s="120"/>
      <c r="R110" s="120"/>
      <c r="S110" s="120" t="s">
        <v>8742</v>
      </c>
      <c r="T110" s="120" t="s">
        <v>8971</v>
      </c>
      <c r="U110" s="120"/>
      <c r="V110" s="120" t="s">
        <v>8972</v>
      </c>
    </row>
    <row r="111" spans="1:22" s="86" customFormat="1" ht="30" customHeight="1">
      <c r="A111" s="107">
        <v>109</v>
      </c>
      <c r="B111" s="142" t="s">
        <v>9747</v>
      </c>
      <c r="C111" s="142" t="s">
        <v>9414</v>
      </c>
      <c r="D111" s="142"/>
      <c r="E111" s="142" t="s">
        <v>8565</v>
      </c>
      <c r="F111" s="142" t="s">
        <v>9748</v>
      </c>
      <c r="G111" s="142" t="s">
        <v>8567</v>
      </c>
      <c r="H111" s="142" t="s">
        <v>8568</v>
      </c>
      <c r="I111" s="142">
        <v>66000</v>
      </c>
      <c r="J111" s="142">
        <v>64390.03</v>
      </c>
      <c r="K111" s="150">
        <v>64390.03</v>
      </c>
      <c r="L111" s="142"/>
      <c r="M111" s="142" t="s">
        <v>8735</v>
      </c>
      <c r="N111" s="142" t="s">
        <v>8965</v>
      </c>
      <c r="O111" s="142"/>
      <c r="P111" s="142"/>
      <c r="Q111" s="120"/>
      <c r="R111" s="120"/>
      <c r="S111" s="120"/>
      <c r="T111" s="120" t="s">
        <v>8974</v>
      </c>
      <c r="U111" s="120"/>
      <c r="V111" s="120" t="s">
        <v>8975</v>
      </c>
    </row>
    <row r="112" spans="1:22" s="86" customFormat="1" ht="30" customHeight="1">
      <c r="A112" s="107">
        <v>110</v>
      </c>
      <c r="B112" s="142" t="s">
        <v>8976</v>
      </c>
      <c r="C112" s="142" t="s">
        <v>8977</v>
      </c>
      <c r="D112" s="142"/>
      <c r="E112" s="142" t="s">
        <v>8978</v>
      </c>
      <c r="F112" s="142" t="s">
        <v>8979</v>
      </c>
      <c r="G112" s="142" t="s">
        <v>8132</v>
      </c>
      <c r="H112" s="142" t="s">
        <v>8710</v>
      </c>
      <c r="I112" s="150">
        <v>330000</v>
      </c>
      <c r="J112" s="150">
        <v>301513.21000000002</v>
      </c>
      <c r="K112" s="150">
        <v>301513.21000000002</v>
      </c>
      <c r="L112" s="142" t="s">
        <v>8973</v>
      </c>
      <c r="M112" s="142" t="s">
        <v>8735</v>
      </c>
      <c r="N112" s="141" t="s">
        <v>8811</v>
      </c>
      <c r="O112" s="120"/>
      <c r="P112" s="120"/>
      <c r="Q112" s="120"/>
      <c r="R112" s="120"/>
      <c r="S112" s="120"/>
      <c r="T112" s="120"/>
      <c r="U112" s="120"/>
      <c r="V112" s="120" t="s">
        <v>8974</v>
      </c>
    </row>
    <row r="113" spans="1:22" ht="30" customHeight="1">
      <c r="A113" s="107">
        <v>111</v>
      </c>
      <c r="B113" s="123" t="s">
        <v>8980</v>
      </c>
      <c r="C113" s="123" t="s">
        <v>8981</v>
      </c>
      <c r="D113" s="123"/>
      <c r="E113" s="123" t="s">
        <v>8982</v>
      </c>
      <c r="F113" s="123" t="s">
        <v>8983</v>
      </c>
      <c r="G113" s="123" t="s">
        <v>8804</v>
      </c>
      <c r="H113" s="123" t="s">
        <v>8710</v>
      </c>
      <c r="I113" s="140">
        <v>188679.25</v>
      </c>
      <c r="J113" s="140"/>
      <c r="K113" s="140"/>
      <c r="L113" s="123"/>
      <c r="M113" s="123" t="s">
        <v>8735</v>
      </c>
      <c r="N113" s="124" t="s">
        <v>8811</v>
      </c>
      <c r="O113" s="113"/>
      <c r="P113" s="113"/>
      <c r="Q113" s="113"/>
      <c r="R113" s="113"/>
      <c r="S113" s="113"/>
      <c r="T113" s="113"/>
      <c r="U113" s="113"/>
      <c r="V113" s="113"/>
    </row>
    <row r="114" spans="1:22" s="86" customFormat="1" ht="30" customHeight="1">
      <c r="A114" s="107">
        <v>112</v>
      </c>
      <c r="B114" s="142" t="s">
        <v>8984</v>
      </c>
      <c r="C114" s="142"/>
      <c r="D114" s="142"/>
      <c r="E114" s="142" t="s">
        <v>8985</v>
      </c>
      <c r="F114" s="142" t="s">
        <v>8986</v>
      </c>
      <c r="G114" s="142" t="s">
        <v>8131</v>
      </c>
      <c r="H114" s="142" t="s">
        <v>8985</v>
      </c>
      <c r="I114" s="150">
        <v>50000</v>
      </c>
      <c r="J114" s="150">
        <v>50000</v>
      </c>
      <c r="K114" s="150">
        <v>49900</v>
      </c>
      <c r="L114" s="333" t="s">
        <v>8704</v>
      </c>
      <c r="M114" s="142" t="s">
        <v>8735</v>
      </c>
      <c r="N114" s="141" t="s">
        <v>8811</v>
      </c>
      <c r="O114" s="120"/>
      <c r="P114" s="120"/>
      <c r="Q114" s="120"/>
      <c r="R114" s="120"/>
      <c r="S114" s="120"/>
      <c r="T114" s="120" t="s">
        <v>8975</v>
      </c>
      <c r="U114" s="120"/>
      <c r="V114" s="120" t="s">
        <v>8987</v>
      </c>
    </row>
    <row r="115" spans="1:22" s="93" customFormat="1" ht="30" customHeight="1">
      <c r="A115" s="107">
        <v>113</v>
      </c>
      <c r="B115" s="150" t="s">
        <v>8988</v>
      </c>
      <c r="C115" s="150"/>
      <c r="D115" s="150"/>
      <c r="E115" s="142" t="s">
        <v>8985</v>
      </c>
      <c r="F115" s="150" t="s">
        <v>8475</v>
      </c>
      <c r="G115" s="150" t="s">
        <v>8132</v>
      </c>
      <c r="H115" s="142" t="s">
        <v>8985</v>
      </c>
      <c r="I115" s="149">
        <v>50000</v>
      </c>
      <c r="J115" s="149">
        <v>49900</v>
      </c>
      <c r="K115" s="150">
        <v>49900</v>
      </c>
      <c r="L115" s="334"/>
      <c r="M115" s="142" t="s">
        <v>8735</v>
      </c>
      <c r="N115" s="150"/>
      <c r="O115" s="150"/>
      <c r="P115" s="150"/>
      <c r="Q115" s="150"/>
      <c r="R115" s="150"/>
      <c r="S115" s="150"/>
      <c r="T115" s="150"/>
      <c r="U115" s="150"/>
      <c r="V115" s="150"/>
    </row>
    <row r="116" spans="1:22" s="86" customFormat="1" ht="30" customHeight="1">
      <c r="A116" s="107">
        <v>114</v>
      </c>
      <c r="B116" s="142" t="s">
        <v>8989</v>
      </c>
      <c r="C116" s="142" t="s">
        <v>8990</v>
      </c>
      <c r="D116" s="142"/>
      <c r="E116" s="142" t="s">
        <v>8991</v>
      </c>
      <c r="F116" s="142" t="s">
        <v>8992</v>
      </c>
      <c r="G116" s="142" t="s">
        <v>8716</v>
      </c>
      <c r="H116" s="142" t="s">
        <v>8710</v>
      </c>
      <c r="I116" s="150">
        <v>198867.92</v>
      </c>
      <c r="J116" s="150">
        <v>198863</v>
      </c>
      <c r="K116" s="150">
        <v>198863</v>
      </c>
      <c r="L116" s="142"/>
      <c r="M116" s="142" t="s">
        <v>8735</v>
      </c>
      <c r="N116" s="141" t="s">
        <v>8965</v>
      </c>
      <c r="O116" s="120"/>
      <c r="P116" s="120"/>
      <c r="Q116" s="120"/>
      <c r="R116" s="120"/>
      <c r="S116" s="120"/>
      <c r="T116" s="120"/>
      <c r="U116" s="120"/>
      <c r="V116" s="120"/>
    </row>
    <row r="117" spans="1:22" s="86" customFormat="1" ht="30" customHeight="1">
      <c r="A117" s="107">
        <v>115</v>
      </c>
      <c r="B117" s="142" t="s">
        <v>9362</v>
      </c>
      <c r="C117" s="142" t="s">
        <v>9363</v>
      </c>
      <c r="D117" s="142"/>
      <c r="E117" s="142" t="s">
        <v>8991</v>
      </c>
      <c r="F117" s="142" t="s">
        <v>9364</v>
      </c>
      <c r="G117" s="142" t="s">
        <v>8567</v>
      </c>
      <c r="H117" s="142" t="s">
        <v>8568</v>
      </c>
      <c r="I117" s="142">
        <v>8575.42</v>
      </c>
      <c r="J117" s="142">
        <v>8574.76</v>
      </c>
      <c r="K117" s="142">
        <v>8574.76</v>
      </c>
      <c r="L117" s="142"/>
      <c r="M117" s="142" t="s">
        <v>8574</v>
      </c>
      <c r="N117" s="141" t="s">
        <v>8821</v>
      </c>
      <c r="O117" s="120" t="s">
        <v>8993</v>
      </c>
      <c r="P117" s="120" t="s">
        <v>8994</v>
      </c>
      <c r="Q117" s="120"/>
      <c r="R117" s="120"/>
      <c r="S117" s="120"/>
      <c r="T117" s="120"/>
      <c r="U117" s="120"/>
      <c r="V117" s="120"/>
    </row>
    <row r="118" spans="1:22" s="87" customFormat="1" ht="30" customHeight="1">
      <c r="A118" s="107">
        <v>116</v>
      </c>
      <c r="B118" s="136" t="s">
        <v>8995</v>
      </c>
      <c r="C118" s="136" t="s">
        <v>8996</v>
      </c>
      <c r="D118" s="136"/>
      <c r="E118" s="136" t="s">
        <v>8997</v>
      </c>
      <c r="F118" s="136" t="s">
        <v>8998</v>
      </c>
      <c r="G118" s="136" t="s">
        <v>8131</v>
      </c>
      <c r="H118" s="136" t="s">
        <v>8710</v>
      </c>
      <c r="I118" s="148">
        <v>760000</v>
      </c>
      <c r="J118" s="148">
        <v>738795.95</v>
      </c>
      <c r="K118" s="148">
        <v>738795.95</v>
      </c>
      <c r="L118" s="136"/>
      <c r="M118" s="136" t="s">
        <v>8735</v>
      </c>
      <c r="N118" s="131" t="s">
        <v>8965</v>
      </c>
      <c r="O118" s="110" t="s">
        <v>8999</v>
      </c>
      <c r="P118" s="110"/>
      <c r="Q118" s="110"/>
      <c r="R118" s="110"/>
      <c r="S118" s="110"/>
      <c r="T118" s="110" t="s">
        <v>9000</v>
      </c>
      <c r="U118" s="110"/>
      <c r="V118" s="110" t="s">
        <v>9001</v>
      </c>
    </row>
    <row r="119" spans="1:22" ht="30" customHeight="1">
      <c r="A119" s="107">
        <v>117</v>
      </c>
      <c r="B119" s="123" t="s">
        <v>9678</v>
      </c>
      <c r="C119" s="123" t="s">
        <v>9679</v>
      </c>
      <c r="D119" s="123"/>
      <c r="E119" s="123" t="s">
        <v>8565</v>
      </c>
      <c r="F119" s="123" t="s">
        <v>9680</v>
      </c>
      <c r="G119" s="123" t="s">
        <v>8899</v>
      </c>
      <c r="H119" s="123" t="s">
        <v>8568</v>
      </c>
      <c r="I119" s="123">
        <v>70000</v>
      </c>
      <c r="J119" s="140"/>
      <c r="K119" s="140"/>
      <c r="L119" s="123"/>
      <c r="M119" s="123" t="s">
        <v>8705</v>
      </c>
      <c r="N119" s="124" t="s">
        <v>8965</v>
      </c>
      <c r="O119" s="152"/>
      <c r="P119" s="152"/>
      <c r="Q119" s="152"/>
      <c r="R119" s="152"/>
      <c r="S119" s="152"/>
      <c r="T119" s="152"/>
      <c r="U119" s="152"/>
      <c r="V119" s="152"/>
    </row>
    <row r="120" spans="1:22" ht="30" customHeight="1">
      <c r="A120" s="278">
        <v>118</v>
      </c>
      <c r="B120" s="276" t="s">
        <v>9002</v>
      </c>
      <c r="C120" s="276" t="s">
        <v>9003</v>
      </c>
      <c r="D120" s="276"/>
      <c r="E120" s="276" t="s">
        <v>8714</v>
      </c>
      <c r="F120" s="276" t="s">
        <v>9004</v>
      </c>
      <c r="G120" s="276" t="s">
        <v>8132</v>
      </c>
      <c r="H120" s="276" t="s">
        <v>8710</v>
      </c>
      <c r="I120" s="277">
        <v>230000</v>
      </c>
      <c r="J120" s="277">
        <v>223297</v>
      </c>
      <c r="K120" s="277"/>
      <c r="L120" s="276"/>
      <c r="M120" s="276" t="s">
        <v>8705</v>
      </c>
      <c r="N120" s="279" t="s">
        <v>8965</v>
      </c>
      <c r="O120" s="152"/>
      <c r="P120" s="152"/>
      <c r="Q120" s="152"/>
      <c r="R120" s="152"/>
      <c r="S120" s="152"/>
      <c r="T120" s="152"/>
      <c r="U120" s="152"/>
      <c r="V120" s="152"/>
    </row>
    <row r="121" spans="1:22" ht="30" customHeight="1">
      <c r="A121" s="107">
        <v>119</v>
      </c>
      <c r="B121" s="123" t="s">
        <v>9005</v>
      </c>
      <c r="C121" s="123" t="s">
        <v>9006</v>
      </c>
      <c r="D121" s="123"/>
      <c r="E121" s="123" t="s">
        <v>8963</v>
      </c>
      <c r="F121" s="123" t="s">
        <v>9007</v>
      </c>
      <c r="G121" s="123" t="s">
        <v>8613</v>
      </c>
      <c r="H121" s="123" t="s">
        <v>8614</v>
      </c>
      <c r="I121" s="140">
        <v>68000</v>
      </c>
      <c r="J121" s="140"/>
      <c r="K121" s="140"/>
      <c r="L121" s="123"/>
      <c r="M121" s="123" t="s">
        <v>8762</v>
      </c>
      <c r="N121" s="123" t="s">
        <v>8960</v>
      </c>
      <c r="O121" s="152"/>
      <c r="P121" s="152"/>
      <c r="Q121" s="152"/>
      <c r="R121" s="152"/>
      <c r="S121" s="152"/>
      <c r="T121" s="152"/>
      <c r="U121" s="152"/>
      <c r="V121" s="152"/>
    </row>
    <row r="122" spans="1:22" ht="30" customHeight="1">
      <c r="A122" s="107">
        <v>120</v>
      </c>
      <c r="B122" s="123" t="s">
        <v>9008</v>
      </c>
      <c r="C122" s="123" t="s">
        <v>9009</v>
      </c>
      <c r="D122" s="123"/>
      <c r="E122" s="123" t="s">
        <v>8611</v>
      </c>
      <c r="F122" s="123" t="s">
        <v>9010</v>
      </c>
      <c r="G122" s="123" t="s">
        <v>8130</v>
      </c>
      <c r="H122" s="123" t="s">
        <v>8614</v>
      </c>
      <c r="I122" s="140">
        <v>541000</v>
      </c>
      <c r="J122" s="140"/>
      <c r="K122" s="140"/>
      <c r="L122" s="152"/>
      <c r="M122" s="123" t="s">
        <v>8762</v>
      </c>
      <c r="N122" s="124" t="s">
        <v>8960</v>
      </c>
      <c r="O122" s="152"/>
      <c r="P122" s="152"/>
      <c r="Q122" s="152"/>
      <c r="R122" s="152"/>
      <c r="S122" s="152"/>
      <c r="T122" s="152"/>
      <c r="U122" s="152"/>
      <c r="V122" s="152"/>
    </row>
    <row r="123" spans="1:22" s="86" customFormat="1" ht="30" customHeight="1">
      <c r="A123" s="107">
        <v>121</v>
      </c>
      <c r="B123" s="142" t="s">
        <v>9011</v>
      </c>
      <c r="C123" s="142" t="s">
        <v>9012</v>
      </c>
      <c r="D123" s="142"/>
      <c r="E123" s="142" t="s">
        <v>9013</v>
      </c>
      <c r="F123" s="142" t="s">
        <v>9014</v>
      </c>
      <c r="G123" s="142" t="s">
        <v>8131</v>
      </c>
      <c r="H123" s="142" t="s">
        <v>8710</v>
      </c>
      <c r="I123" s="150">
        <v>3400000</v>
      </c>
      <c r="J123" s="150">
        <v>3207000</v>
      </c>
      <c r="K123" s="142">
        <v>3194291.2</v>
      </c>
      <c r="L123" s="153"/>
      <c r="M123" s="142" t="s">
        <v>8705</v>
      </c>
      <c r="N123" s="141" t="s">
        <v>8965</v>
      </c>
      <c r="O123" s="153" t="s">
        <v>8975</v>
      </c>
      <c r="P123" s="153"/>
      <c r="Q123" s="153"/>
      <c r="R123" s="153"/>
      <c r="S123" s="153"/>
      <c r="T123" s="153" t="s">
        <v>9015</v>
      </c>
      <c r="U123" s="153"/>
      <c r="V123" s="153" t="s">
        <v>9016</v>
      </c>
    </row>
    <row r="124" spans="1:22" s="87" customFormat="1" ht="30" customHeight="1">
      <c r="A124" s="107">
        <v>122</v>
      </c>
      <c r="B124" s="136" t="s">
        <v>9017</v>
      </c>
      <c r="C124" s="136" t="s">
        <v>9018</v>
      </c>
      <c r="D124" s="136"/>
      <c r="E124" s="136" t="s">
        <v>8714</v>
      </c>
      <c r="F124" s="136" t="s">
        <v>9019</v>
      </c>
      <c r="G124" s="136" t="s">
        <v>8131</v>
      </c>
      <c r="H124" s="136" t="s">
        <v>8710</v>
      </c>
      <c r="I124" s="148">
        <v>4150000</v>
      </c>
      <c r="J124" s="148">
        <v>3900566.04</v>
      </c>
      <c r="K124" s="148">
        <v>3900566.04</v>
      </c>
      <c r="L124" s="154"/>
      <c r="M124" s="136" t="s">
        <v>8705</v>
      </c>
      <c r="N124" s="131" t="s">
        <v>8811</v>
      </c>
      <c r="O124" s="154" t="s">
        <v>9020</v>
      </c>
      <c r="P124" s="154"/>
      <c r="Q124" s="154"/>
      <c r="R124" s="154"/>
      <c r="S124" s="154"/>
      <c r="T124" s="154" t="s">
        <v>8974</v>
      </c>
      <c r="U124" s="154"/>
      <c r="V124" s="154" t="s">
        <v>8975</v>
      </c>
    </row>
    <row r="125" spans="1:22" s="87" customFormat="1" ht="30" customHeight="1">
      <c r="A125" s="107">
        <v>123</v>
      </c>
      <c r="B125" s="136" t="s">
        <v>9021</v>
      </c>
      <c r="C125" s="136" t="s">
        <v>9022</v>
      </c>
      <c r="D125" s="136"/>
      <c r="E125" s="136" t="s">
        <v>8978</v>
      </c>
      <c r="F125" s="136" t="s">
        <v>9023</v>
      </c>
      <c r="G125" s="136" t="s">
        <v>8131</v>
      </c>
      <c r="H125" s="136" t="s">
        <v>8710</v>
      </c>
      <c r="I125" s="148">
        <v>120660.38</v>
      </c>
      <c r="J125" s="148">
        <v>120244.34</v>
      </c>
      <c r="K125" s="148">
        <v>120244.34</v>
      </c>
      <c r="L125" s="136"/>
      <c r="M125" s="136" t="s">
        <v>8705</v>
      </c>
      <c r="N125" s="136" t="s">
        <v>8965</v>
      </c>
      <c r="O125" s="154" t="s">
        <v>8975</v>
      </c>
      <c r="P125" s="136"/>
      <c r="Q125" s="136"/>
      <c r="R125" s="136"/>
      <c r="S125" s="154"/>
      <c r="T125" s="154" t="s">
        <v>8742</v>
      </c>
      <c r="U125" s="154"/>
      <c r="V125" s="154" t="s">
        <v>8742</v>
      </c>
    </row>
    <row r="126" spans="1:22" ht="30" customHeight="1">
      <c r="A126" s="107">
        <v>124</v>
      </c>
      <c r="B126" s="123" t="s">
        <v>9024</v>
      </c>
      <c r="C126" s="123" t="s">
        <v>9025</v>
      </c>
      <c r="D126" s="123"/>
      <c r="E126" s="123" t="s">
        <v>9026</v>
      </c>
      <c r="F126" s="123" t="s">
        <v>9027</v>
      </c>
      <c r="G126" s="123" t="s">
        <v>8716</v>
      </c>
      <c r="H126" s="123" t="s">
        <v>8710</v>
      </c>
      <c r="I126" s="140">
        <v>42000</v>
      </c>
      <c r="J126" s="140">
        <v>38169.9</v>
      </c>
      <c r="K126" s="140"/>
      <c r="L126" s="155" t="s">
        <v>8343</v>
      </c>
      <c r="M126" s="123" t="s">
        <v>8705</v>
      </c>
      <c r="N126" s="123" t="s">
        <v>8965</v>
      </c>
      <c r="O126" s="152"/>
      <c r="P126" s="152"/>
      <c r="Q126" s="152"/>
      <c r="R126" s="152"/>
      <c r="S126" s="152"/>
      <c r="T126" s="152"/>
      <c r="U126" s="152"/>
      <c r="V126" s="152"/>
    </row>
    <row r="127" spans="1:22" ht="30" customHeight="1">
      <c r="A127" s="107">
        <v>125</v>
      </c>
      <c r="B127" s="123" t="s">
        <v>9028</v>
      </c>
      <c r="C127" s="123" t="s">
        <v>9029</v>
      </c>
      <c r="D127" s="123"/>
      <c r="E127" s="123" t="s">
        <v>9030</v>
      </c>
      <c r="F127" s="123" t="s">
        <v>9031</v>
      </c>
      <c r="G127" s="123" t="s">
        <v>8613</v>
      </c>
      <c r="H127" s="123" t="s">
        <v>8614</v>
      </c>
      <c r="I127" s="140">
        <v>5500</v>
      </c>
      <c r="J127" s="140"/>
      <c r="K127" s="140"/>
      <c r="L127" s="152"/>
      <c r="M127" s="124" t="s">
        <v>8342</v>
      </c>
      <c r="N127" s="123" t="s">
        <v>9032</v>
      </c>
      <c r="O127" s="152"/>
      <c r="P127" s="152"/>
      <c r="Q127" s="152"/>
      <c r="R127" s="152"/>
      <c r="S127" s="152"/>
      <c r="T127" s="152"/>
      <c r="U127" s="152"/>
      <c r="V127" s="152"/>
    </row>
    <row r="128" spans="1:22" ht="30" customHeight="1">
      <c r="A128" s="278">
        <v>126</v>
      </c>
      <c r="B128" s="276" t="s">
        <v>9681</v>
      </c>
      <c r="C128" s="276" t="s">
        <v>9033</v>
      </c>
      <c r="D128" s="276"/>
      <c r="E128" s="276" t="s">
        <v>8565</v>
      </c>
      <c r="F128" s="276" t="s">
        <v>9682</v>
      </c>
      <c r="G128" s="276" t="s">
        <v>8632</v>
      </c>
      <c r="H128" s="276" t="s">
        <v>8568</v>
      </c>
      <c r="I128" s="276">
        <v>28000</v>
      </c>
      <c r="J128" s="276">
        <v>27700</v>
      </c>
      <c r="K128" s="277"/>
      <c r="L128" s="285"/>
      <c r="M128" s="279" t="s">
        <v>8342</v>
      </c>
      <c r="N128" s="276" t="s">
        <v>9036</v>
      </c>
      <c r="O128" s="152"/>
      <c r="P128" s="152"/>
      <c r="Q128" s="152"/>
      <c r="R128" s="152"/>
      <c r="S128" s="152"/>
      <c r="T128" s="152"/>
      <c r="U128" s="152"/>
      <c r="V128" s="152"/>
    </row>
    <row r="129" spans="1:22" s="87" customFormat="1" ht="30" customHeight="1">
      <c r="A129" s="107">
        <v>127</v>
      </c>
      <c r="B129" s="136" t="s">
        <v>9037</v>
      </c>
      <c r="C129" s="136" t="s">
        <v>9038</v>
      </c>
      <c r="D129" s="136"/>
      <c r="E129" s="136" t="s">
        <v>9034</v>
      </c>
      <c r="F129" s="136" t="s">
        <v>9039</v>
      </c>
      <c r="G129" s="136" t="s">
        <v>9040</v>
      </c>
      <c r="H129" s="136" t="s">
        <v>9035</v>
      </c>
      <c r="I129" s="148">
        <v>1983476</v>
      </c>
      <c r="J129" s="148">
        <v>1908312.29</v>
      </c>
      <c r="K129" s="148">
        <v>1908312.29</v>
      </c>
      <c r="L129" s="131"/>
      <c r="M129" s="131" t="s">
        <v>9041</v>
      </c>
      <c r="N129" s="131" t="s">
        <v>9036</v>
      </c>
      <c r="O129" s="131"/>
      <c r="P129" s="131"/>
      <c r="Q129" s="131"/>
      <c r="R129" s="154"/>
      <c r="S129" s="154"/>
      <c r="T129" s="154" t="s">
        <v>9042</v>
      </c>
      <c r="U129" s="154"/>
      <c r="V129" s="154" t="s">
        <v>9043</v>
      </c>
    </row>
    <row r="130" spans="1:22" s="87" customFormat="1" ht="30" customHeight="1">
      <c r="A130" s="107">
        <v>128</v>
      </c>
      <c r="B130" s="136" t="s">
        <v>9044</v>
      </c>
      <c r="C130" s="136" t="s">
        <v>9045</v>
      </c>
      <c r="D130" s="136"/>
      <c r="E130" s="136" t="s">
        <v>9034</v>
      </c>
      <c r="F130" s="136" t="s">
        <v>9046</v>
      </c>
      <c r="G130" s="136" t="s">
        <v>8652</v>
      </c>
      <c r="H130" s="136" t="s">
        <v>8614</v>
      </c>
      <c r="I130" s="148">
        <v>275000</v>
      </c>
      <c r="J130" s="148">
        <v>230895.38</v>
      </c>
      <c r="K130" s="148">
        <v>230895.38</v>
      </c>
      <c r="L130" s="154"/>
      <c r="M130" s="131" t="s">
        <v>8342</v>
      </c>
      <c r="N130" s="131" t="s">
        <v>9036</v>
      </c>
      <c r="O130" s="154" t="s">
        <v>9047</v>
      </c>
      <c r="P130" s="154"/>
      <c r="Q130" s="154"/>
      <c r="R130" s="154"/>
      <c r="S130" s="154"/>
      <c r="T130" s="154" t="s">
        <v>9048</v>
      </c>
      <c r="U130" s="154"/>
      <c r="V130" s="154" t="s">
        <v>9042</v>
      </c>
    </row>
    <row r="131" spans="1:22" ht="30" customHeight="1">
      <c r="A131" s="107">
        <v>129</v>
      </c>
      <c r="B131" s="123" t="s">
        <v>9049</v>
      </c>
      <c r="C131" s="123" t="s">
        <v>9050</v>
      </c>
      <c r="D131" s="123"/>
      <c r="E131" s="123" t="s">
        <v>9034</v>
      </c>
      <c r="F131" s="123" t="s">
        <v>9051</v>
      </c>
      <c r="G131" s="123" t="s">
        <v>8130</v>
      </c>
      <c r="H131" s="123" t="s">
        <v>9035</v>
      </c>
      <c r="I131" s="140">
        <v>8000000</v>
      </c>
      <c r="J131" s="140"/>
      <c r="K131" s="140"/>
      <c r="L131" s="123"/>
      <c r="M131" s="123" t="s">
        <v>9041</v>
      </c>
      <c r="N131" s="123" t="s">
        <v>9036</v>
      </c>
      <c r="O131" s="152" t="s">
        <v>9052</v>
      </c>
      <c r="P131" s="152"/>
      <c r="Q131" s="152"/>
      <c r="R131" s="152"/>
      <c r="S131" s="152"/>
      <c r="T131" s="152"/>
      <c r="U131" s="152"/>
      <c r="V131" s="152"/>
    </row>
    <row r="132" spans="1:22" ht="30" customHeight="1">
      <c r="A132" s="278">
        <v>131</v>
      </c>
      <c r="B132" s="276" t="s">
        <v>9460</v>
      </c>
      <c r="C132" s="276" t="s">
        <v>9461</v>
      </c>
      <c r="D132" s="276"/>
      <c r="E132" s="276" t="s">
        <v>9462</v>
      </c>
      <c r="F132" s="276" t="s">
        <v>9463</v>
      </c>
      <c r="G132" s="276" t="s">
        <v>9464</v>
      </c>
      <c r="H132" s="276" t="s">
        <v>9465</v>
      </c>
      <c r="I132" s="277">
        <v>114000</v>
      </c>
      <c r="J132" s="277" t="s">
        <v>9466</v>
      </c>
      <c r="K132" s="277"/>
      <c r="L132" s="276"/>
      <c r="M132" s="276" t="s">
        <v>9041</v>
      </c>
      <c r="N132" s="276" t="s">
        <v>9036</v>
      </c>
      <c r="O132" s="152"/>
      <c r="P132" s="152"/>
      <c r="Q132" s="152"/>
      <c r="R132" s="152"/>
      <c r="S132" s="152"/>
      <c r="T132" s="152"/>
      <c r="U132" s="152"/>
      <c r="V132" s="152"/>
    </row>
    <row r="133" spans="1:22" ht="30" customHeight="1">
      <c r="A133" s="278">
        <v>132</v>
      </c>
      <c r="B133" s="276" t="s">
        <v>9053</v>
      </c>
      <c r="C133" s="276" t="s">
        <v>9467</v>
      </c>
      <c r="D133" s="276"/>
      <c r="E133" s="276" t="s">
        <v>9468</v>
      </c>
      <c r="F133" s="276" t="s">
        <v>9469</v>
      </c>
      <c r="G133" s="276" t="s">
        <v>9470</v>
      </c>
      <c r="H133" s="276" t="s">
        <v>8645</v>
      </c>
      <c r="I133" s="277">
        <v>376887</v>
      </c>
      <c r="J133" s="277"/>
      <c r="K133" s="277"/>
      <c r="L133" s="276"/>
      <c r="M133" s="276" t="s">
        <v>9041</v>
      </c>
      <c r="N133" s="276" t="s">
        <v>9032</v>
      </c>
      <c r="O133" s="152"/>
      <c r="P133" s="152"/>
      <c r="Q133" s="152"/>
      <c r="R133" s="152"/>
      <c r="S133" s="152"/>
      <c r="T133" s="152"/>
      <c r="U133" s="152"/>
      <c r="V133" s="152"/>
    </row>
    <row r="134" spans="1:22" ht="30" customHeight="1">
      <c r="A134" s="107">
        <v>133</v>
      </c>
      <c r="B134" s="276" t="s">
        <v>9472</v>
      </c>
      <c r="C134" s="276" t="s">
        <v>9473</v>
      </c>
      <c r="D134" s="276"/>
      <c r="E134" s="276" t="s">
        <v>9474</v>
      </c>
      <c r="F134" s="276" t="s">
        <v>9475</v>
      </c>
      <c r="G134" s="276" t="s">
        <v>8132</v>
      </c>
      <c r="H134" s="276" t="s">
        <v>9471</v>
      </c>
      <c r="I134" s="277">
        <v>29100000</v>
      </c>
      <c r="J134" s="277">
        <v>27354400</v>
      </c>
      <c r="K134" s="277"/>
      <c r="L134" s="276"/>
      <c r="M134" s="276" t="s">
        <v>9041</v>
      </c>
      <c r="N134" s="276" t="s">
        <v>9036</v>
      </c>
      <c r="O134" s="152"/>
      <c r="P134" s="152"/>
      <c r="Q134" s="152"/>
      <c r="R134" s="152"/>
      <c r="S134" s="152"/>
      <c r="T134" s="152"/>
      <c r="U134" s="152"/>
      <c r="V134" s="152"/>
    </row>
    <row r="135" spans="1:22" s="87" customFormat="1" ht="30" customHeight="1">
      <c r="A135" s="107">
        <v>134</v>
      </c>
      <c r="B135" s="276" t="s">
        <v>9476</v>
      </c>
      <c r="C135" s="276" t="s">
        <v>9477</v>
      </c>
      <c r="D135" s="276"/>
      <c r="E135" s="276" t="s">
        <v>9478</v>
      </c>
      <c r="F135" s="276" t="s">
        <v>9479</v>
      </c>
      <c r="G135" s="276" t="s">
        <v>9464</v>
      </c>
      <c r="H135" s="276" t="s">
        <v>9465</v>
      </c>
      <c r="I135" s="276">
        <v>35000</v>
      </c>
      <c r="J135" s="276">
        <v>32925.47</v>
      </c>
      <c r="K135" s="277">
        <v>32925.47</v>
      </c>
      <c r="L135" s="276" t="s">
        <v>9055</v>
      </c>
      <c r="M135" s="276" t="s">
        <v>9056</v>
      </c>
      <c r="N135" s="276" t="s">
        <v>9036</v>
      </c>
      <c r="O135" s="136"/>
      <c r="P135" s="154"/>
      <c r="Q135" s="154"/>
      <c r="R135" s="154"/>
      <c r="S135" s="154"/>
      <c r="T135" s="154" t="s">
        <v>9057</v>
      </c>
      <c r="U135" s="154"/>
      <c r="V135" s="154" t="s">
        <v>9058</v>
      </c>
    </row>
    <row r="136" spans="1:22" s="86" customFormat="1" ht="30" customHeight="1">
      <c r="A136" s="107">
        <v>135</v>
      </c>
      <c r="B136" s="276" t="s">
        <v>9480</v>
      </c>
      <c r="C136" s="276" t="s">
        <v>9481</v>
      </c>
      <c r="D136" s="276"/>
      <c r="E136" s="276" t="s">
        <v>9462</v>
      </c>
      <c r="F136" s="276" t="s">
        <v>9482</v>
      </c>
      <c r="G136" s="276" t="s">
        <v>9483</v>
      </c>
      <c r="H136" s="276" t="s">
        <v>9465</v>
      </c>
      <c r="I136" s="276">
        <v>165000</v>
      </c>
      <c r="J136" s="276" t="s">
        <v>9484</v>
      </c>
      <c r="K136" s="277">
        <v>150446.26999999999</v>
      </c>
      <c r="L136" s="276"/>
      <c r="M136" s="276" t="s">
        <v>8615</v>
      </c>
      <c r="N136" s="276" t="s">
        <v>8960</v>
      </c>
      <c r="O136" s="142" t="s">
        <v>9059</v>
      </c>
      <c r="P136" s="153"/>
      <c r="Q136" s="153"/>
      <c r="R136" s="153"/>
      <c r="S136" s="153"/>
      <c r="T136" s="153" t="s">
        <v>9060</v>
      </c>
      <c r="U136" s="153"/>
      <c r="V136" s="153" t="s">
        <v>9061</v>
      </c>
    </row>
    <row r="137" spans="1:22" s="86" customFormat="1" ht="30" customHeight="1">
      <c r="A137" s="107">
        <v>136</v>
      </c>
      <c r="B137" s="276" t="s">
        <v>9485</v>
      </c>
      <c r="C137" s="276" t="s">
        <v>9486</v>
      </c>
      <c r="D137" s="276"/>
      <c r="E137" s="276" t="s">
        <v>9462</v>
      </c>
      <c r="F137" s="276" t="s">
        <v>9487</v>
      </c>
      <c r="G137" s="276" t="s">
        <v>9483</v>
      </c>
      <c r="H137" s="276" t="s">
        <v>9465</v>
      </c>
      <c r="I137" s="276">
        <v>160000</v>
      </c>
      <c r="J137" s="276">
        <v>150446.24</v>
      </c>
      <c r="K137" s="277">
        <v>150446.24</v>
      </c>
      <c r="L137" s="276"/>
      <c r="M137" s="276" t="s">
        <v>8724</v>
      </c>
      <c r="N137" s="276" t="s">
        <v>8965</v>
      </c>
      <c r="O137" s="142" t="s">
        <v>9062</v>
      </c>
      <c r="P137" s="153"/>
      <c r="Q137" s="153"/>
      <c r="R137" s="153"/>
      <c r="S137" s="153"/>
      <c r="T137" s="153" t="s">
        <v>9063</v>
      </c>
      <c r="U137" s="153"/>
      <c r="V137" s="153" t="s">
        <v>8972</v>
      </c>
    </row>
    <row r="138" spans="1:22" s="87" customFormat="1" ht="30" customHeight="1">
      <c r="A138" s="107">
        <v>137</v>
      </c>
      <c r="B138" s="276" t="s">
        <v>9488</v>
      </c>
      <c r="C138" s="276" t="s">
        <v>9489</v>
      </c>
      <c r="D138" s="276"/>
      <c r="E138" s="276" t="s">
        <v>9490</v>
      </c>
      <c r="F138" s="276" t="s">
        <v>9491</v>
      </c>
      <c r="G138" s="276" t="s">
        <v>9483</v>
      </c>
      <c r="H138" s="276" t="s">
        <v>9465</v>
      </c>
      <c r="I138" s="276">
        <v>1330000</v>
      </c>
      <c r="J138" s="276">
        <v>1321245</v>
      </c>
      <c r="K138" s="277">
        <v>1321245</v>
      </c>
      <c r="L138" s="276"/>
      <c r="M138" s="276" t="s">
        <v>8724</v>
      </c>
      <c r="N138" s="276" t="s">
        <v>8965</v>
      </c>
      <c r="O138" s="136" t="s">
        <v>8987</v>
      </c>
      <c r="P138" s="136" t="s">
        <v>8966</v>
      </c>
      <c r="Q138" s="154"/>
      <c r="R138" s="154"/>
      <c r="S138" s="154"/>
      <c r="T138" s="154" t="s">
        <v>9015</v>
      </c>
      <c r="U138" s="154"/>
      <c r="V138" s="154" t="s">
        <v>9064</v>
      </c>
    </row>
    <row r="139" spans="1:22" s="87" customFormat="1" ht="30" customHeight="1">
      <c r="A139" s="107">
        <v>138</v>
      </c>
      <c r="B139" s="276" t="s">
        <v>9492</v>
      </c>
      <c r="C139" s="276" t="s">
        <v>9493</v>
      </c>
      <c r="D139" s="276"/>
      <c r="E139" s="276" t="s">
        <v>9462</v>
      </c>
      <c r="F139" s="276" t="s">
        <v>9494</v>
      </c>
      <c r="G139" s="276" t="s">
        <v>9464</v>
      </c>
      <c r="H139" s="276" t="s">
        <v>9465</v>
      </c>
      <c r="I139" s="276">
        <v>28000</v>
      </c>
      <c r="J139" s="276">
        <v>18715.599999999999</v>
      </c>
      <c r="K139" s="277">
        <v>18715.599999999999</v>
      </c>
      <c r="L139" s="276" t="s">
        <v>8973</v>
      </c>
      <c r="M139" s="276" t="s">
        <v>8724</v>
      </c>
      <c r="N139" s="276" t="s">
        <v>8965</v>
      </c>
      <c r="O139" s="136" t="s">
        <v>8966</v>
      </c>
      <c r="P139" s="154"/>
      <c r="Q139" s="154"/>
      <c r="R139" s="154"/>
      <c r="S139" s="154"/>
      <c r="T139" s="154" t="s">
        <v>9065</v>
      </c>
      <c r="U139" s="154"/>
      <c r="V139" s="154" t="s">
        <v>8742</v>
      </c>
    </row>
    <row r="140" spans="1:22" s="87" customFormat="1" ht="30" customHeight="1">
      <c r="A140" s="107">
        <v>139</v>
      </c>
      <c r="B140" s="276" t="s">
        <v>9495</v>
      </c>
      <c r="C140" s="276" t="s">
        <v>9496</v>
      </c>
      <c r="D140" s="276"/>
      <c r="E140" s="276" t="s">
        <v>9462</v>
      </c>
      <c r="F140" s="276" t="s">
        <v>9497</v>
      </c>
      <c r="G140" s="276" t="s">
        <v>9483</v>
      </c>
      <c r="H140" s="276" t="s">
        <v>9465</v>
      </c>
      <c r="I140" s="276">
        <v>32800</v>
      </c>
      <c r="J140" s="276">
        <v>26069.69</v>
      </c>
      <c r="K140" s="277">
        <v>26069.69</v>
      </c>
      <c r="L140" s="331" t="s">
        <v>8704</v>
      </c>
      <c r="M140" s="276" t="s">
        <v>8724</v>
      </c>
      <c r="N140" s="276" t="s">
        <v>8965</v>
      </c>
      <c r="O140" s="154" t="s">
        <v>8987</v>
      </c>
      <c r="P140" s="154"/>
      <c r="Q140" s="154"/>
      <c r="R140" s="154"/>
      <c r="S140" s="154"/>
      <c r="T140" s="154" t="s">
        <v>8742</v>
      </c>
      <c r="U140" s="154"/>
      <c r="V140" s="154" t="s">
        <v>8966</v>
      </c>
    </row>
    <row r="141" spans="1:22" s="86" customFormat="1" ht="30" customHeight="1">
      <c r="A141" s="107">
        <v>140</v>
      </c>
      <c r="B141" s="276" t="s">
        <v>9498</v>
      </c>
      <c r="C141" s="276"/>
      <c r="D141" s="276"/>
      <c r="E141" s="276" t="s">
        <v>9462</v>
      </c>
      <c r="F141" s="276" t="s">
        <v>9499</v>
      </c>
      <c r="G141" s="276" t="s">
        <v>9464</v>
      </c>
      <c r="H141" s="276" t="s">
        <v>9465</v>
      </c>
      <c r="I141" s="276" t="s">
        <v>9500</v>
      </c>
      <c r="J141" s="276" t="s">
        <v>9501</v>
      </c>
      <c r="K141" s="277" t="s">
        <v>9066</v>
      </c>
      <c r="L141" s="332"/>
      <c r="M141" s="276"/>
      <c r="N141" s="276"/>
      <c r="O141" s="153"/>
      <c r="P141" s="153"/>
      <c r="Q141" s="153"/>
      <c r="R141" s="153"/>
      <c r="S141" s="153"/>
      <c r="T141" s="153"/>
      <c r="U141" s="153"/>
      <c r="V141" s="153"/>
    </row>
    <row r="142" spans="1:22" ht="30" customHeight="1">
      <c r="A142" s="107">
        <v>141</v>
      </c>
      <c r="B142" s="276" t="s">
        <v>9792</v>
      </c>
      <c r="C142" s="276"/>
      <c r="D142" s="276"/>
      <c r="E142" s="276" t="s">
        <v>9502</v>
      </c>
      <c r="F142" s="276" t="s">
        <v>9793</v>
      </c>
      <c r="G142" s="276" t="s">
        <v>8613</v>
      </c>
      <c r="H142" s="276" t="s">
        <v>8568</v>
      </c>
      <c r="I142" s="276"/>
      <c r="J142" s="276">
        <v>398000</v>
      </c>
      <c r="K142" s="276"/>
      <c r="L142" s="276"/>
      <c r="M142" s="276" t="s">
        <v>8570</v>
      </c>
      <c r="N142" s="276" t="s">
        <v>8811</v>
      </c>
      <c r="O142" s="152"/>
      <c r="P142" s="152"/>
      <c r="Q142" s="152"/>
      <c r="R142" s="152"/>
      <c r="S142" s="152"/>
      <c r="T142" s="152"/>
      <c r="U142" s="152"/>
      <c r="V142" s="152"/>
    </row>
    <row r="143" spans="1:22" ht="30" customHeight="1">
      <c r="A143" s="107">
        <v>142</v>
      </c>
      <c r="B143" s="123" t="s">
        <v>9504</v>
      </c>
      <c r="C143" s="123" t="s">
        <v>9505</v>
      </c>
      <c r="D143" s="123"/>
      <c r="E143" s="123" t="s">
        <v>9506</v>
      </c>
      <c r="F143" s="123" t="s">
        <v>9507</v>
      </c>
      <c r="G143" s="123" t="s">
        <v>9503</v>
      </c>
      <c r="H143" s="123" t="s">
        <v>9465</v>
      </c>
      <c r="I143" s="123">
        <v>17300000</v>
      </c>
      <c r="J143" s="123"/>
      <c r="K143" s="140"/>
      <c r="L143" s="123"/>
      <c r="M143" s="123" t="s">
        <v>8724</v>
      </c>
      <c r="N143" s="123" t="s">
        <v>8965</v>
      </c>
      <c r="O143" s="152"/>
      <c r="P143" s="152"/>
      <c r="Q143" s="152"/>
      <c r="R143" s="152"/>
      <c r="S143" s="152"/>
      <c r="T143" s="152"/>
      <c r="U143" s="152"/>
      <c r="V143" s="152"/>
    </row>
    <row r="144" spans="1:22" s="87" customFormat="1" ht="30" customHeight="1">
      <c r="A144" s="107">
        <v>143</v>
      </c>
      <c r="B144" s="276" t="s">
        <v>9508</v>
      </c>
      <c r="C144" s="276" t="s">
        <v>9509</v>
      </c>
      <c r="D144" s="276"/>
      <c r="E144" s="276" t="s">
        <v>9462</v>
      </c>
      <c r="F144" s="276" t="s">
        <v>9510</v>
      </c>
      <c r="G144" s="276" t="s">
        <v>9483</v>
      </c>
      <c r="H144" s="276" t="s">
        <v>9465</v>
      </c>
      <c r="I144" s="276">
        <v>1200000</v>
      </c>
      <c r="J144" s="276">
        <v>1173587.9099999999</v>
      </c>
      <c r="K144" s="287">
        <v>1173587.9099999999</v>
      </c>
      <c r="L144" s="276"/>
      <c r="M144" s="276" t="s">
        <v>8724</v>
      </c>
      <c r="N144" s="276" t="s">
        <v>8965</v>
      </c>
      <c r="O144" s="154"/>
      <c r="P144" s="154"/>
      <c r="Q144" s="154"/>
      <c r="R144" s="154"/>
      <c r="S144" s="154"/>
      <c r="T144" s="154" t="s">
        <v>8974</v>
      </c>
      <c r="U144" s="154"/>
      <c r="V144" s="154" t="s">
        <v>8975</v>
      </c>
    </row>
    <row r="145" spans="1:22" s="87" customFormat="1" ht="30" customHeight="1">
      <c r="A145" s="107">
        <v>144</v>
      </c>
      <c r="B145" s="276" t="s">
        <v>9511</v>
      </c>
      <c r="C145" s="276" t="s">
        <v>9512</v>
      </c>
      <c r="D145" s="276"/>
      <c r="E145" s="276" t="s">
        <v>9513</v>
      </c>
      <c r="F145" s="276" t="s">
        <v>9514</v>
      </c>
      <c r="G145" s="276" t="s">
        <v>9515</v>
      </c>
      <c r="H145" s="276" t="s">
        <v>9465</v>
      </c>
      <c r="I145" s="276">
        <v>858491</v>
      </c>
      <c r="J145" s="276">
        <v>858490.57</v>
      </c>
      <c r="K145" s="287">
        <v>858490.57</v>
      </c>
      <c r="L145" s="276"/>
      <c r="M145" s="276" t="s">
        <v>8724</v>
      </c>
      <c r="N145" s="276" t="s">
        <v>8965</v>
      </c>
      <c r="O145" s="136" t="s">
        <v>9000</v>
      </c>
      <c r="P145" s="154"/>
      <c r="Q145" s="154"/>
      <c r="R145" s="154"/>
      <c r="S145" s="154"/>
      <c r="T145" s="154" t="s">
        <v>8974</v>
      </c>
      <c r="U145" s="154"/>
      <c r="V145" s="154" t="s">
        <v>8975</v>
      </c>
    </row>
    <row r="146" spans="1:22" ht="30" customHeight="1">
      <c r="A146" s="107">
        <v>145</v>
      </c>
      <c r="B146" s="123" t="s">
        <v>9516</v>
      </c>
      <c r="C146" s="123" t="s">
        <v>9517</v>
      </c>
      <c r="D146" s="123"/>
      <c r="E146" s="123" t="s">
        <v>9518</v>
      </c>
      <c r="F146" s="123" t="s">
        <v>9519</v>
      </c>
      <c r="G146" s="123" t="s">
        <v>9503</v>
      </c>
      <c r="H146" s="123" t="s">
        <v>9465</v>
      </c>
      <c r="I146" s="123">
        <v>199562.26</v>
      </c>
      <c r="J146" s="123"/>
      <c r="K146" s="140"/>
      <c r="L146" s="123"/>
      <c r="M146" s="123" t="s">
        <v>8724</v>
      </c>
      <c r="N146" s="123" t="s">
        <v>8811</v>
      </c>
      <c r="O146" s="123"/>
      <c r="P146" s="152"/>
      <c r="Q146" s="152"/>
      <c r="R146" s="152"/>
      <c r="S146" s="152"/>
      <c r="T146" s="152"/>
      <c r="U146" s="152"/>
      <c r="V146" s="152"/>
    </row>
    <row r="147" spans="1:22" ht="30" customHeight="1">
      <c r="A147" s="107">
        <v>146</v>
      </c>
      <c r="B147" s="123" t="s">
        <v>9520</v>
      </c>
      <c r="C147" s="123" t="s">
        <v>9521</v>
      </c>
      <c r="D147" s="123"/>
      <c r="E147" s="123" t="s">
        <v>9462</v>
      </c>
      <c r="F147" s="123" t="s">
        <v>9522</v>
      </c>
      <c r="G147" s="123" t="s">
        <v>9523</v>
      </c>
      <c r="H147" s="123" t="s">
        <v>9524</v>
      </c>
      <c r="I147" s="123">
        <v>1968000</v>
      </c>
      <c r="J147" s="123"/>
      <c r="K147" s="140"/>
      <c r="L147" s="123" t="s">
        <v>9067</v>
      </c>
      <c r="M147" s="123" t="s">
        <v>8615</v>
      </c>
      <c r="N147" s="123" t="s">
        <v>8960</v>
      </c>
      <c r="O147" s="156"/>
      <c r="P147" s="156"/>
      <c r="Q147" s="156"/>
      <c r="R147" s="156"/>
      <c r="S147" s="156"/>
      <c r="T147" s="156"/>
      <c r="U147" s="156"/>
      <c r="V147" s="156"/>
    </row>
    <row r="148" spans="1:22" s="96" customFormat="1" ht="30" customHeight="1">
      <c r="A148" s="278">
        <v>147</v>
      </c>
      <c r="B148" s="276" t="s">
        <v>9525</v>
      </c>
      <c r="C148" s="276" t="s">
        <v>9526</v>
      </c>
      <c r="D148" s="276"/>
      <c r="E148" s="276" t="s">
        <v>9527</v>
      </c>
      <c r="F148" s="276" t="s">
        <v>9528</v>
      </c>
      <c r="G148" s="276" t="s">
        <v>9529</v>
      </c>
      <c r="H148" s="276" t="s">
        <v>9524</v>
      </c>
      <c r="I148" s="276">
        <v>153000</v>
      </c>
      <c r="J148" s="276">
        <v>120000</v>
      </c>
      <c r="K148" s="277">
        <v>120000</v>
      </c>
      <c r="L148" s="276" t="s">
        <v>8952</v>
      </c>
      <c r="M148" s="276" t="s">
        <v>8781</v>
      </c>
      <c r="N148" s="276" t="s">
        <v>9068</v>
      </c>
      <c r="O148" s="279" t="s">
        <v>9069</v>
      </c>
      <c r="P148" s="141"/>
      <c r="Q148" s="141"/>
      <c r="R148" s="141"/>
      <c r="S148" s="141"/>
      <c r="T148" s="141" t="s">
        <v>9070</v>
      </c>
      <c r="U148" s="141"/>
      <c r="V148" s="141" t="s">
        <v>9070</v>
      </c>
    </row>
    <row r="149" spans="1:22" ht="30" customHeight="1">
      <c r="A149" s="278">
        <v>148</v>
      </c>
      <c r="B149" s="276" t="s">
        <v>9530</v>
      </c>
      <c r="C149" s="276" t="s">
        <v>9531</v>
      </c>
      <c r="D149" s="276"/>
      <c r="E149" s="276" t="s">
        <v>9532</v>
      </c>
      <c r="F149" s="276" t="s">
        <v>9533</v>
      </c>
      <c r="G149" s="276" t="s">
        <v>8132</v>
      </c>
      <c r="H149" s="276" t="s">
        <v>9524</v>
      </c>
      <c r="I149" s="276">
        <v>220000</v>
      </c>
      <c r="J149" s="276">
        <v>214353</v>
      </c>
      <c r="K149" s="277"/>
      <c r="L149" s="276"/>
      <c r="M149" s="276" t="s">
        <v>8781</v>
      </c>
      <c r="N149" s="276" t="s">
        <v>8945</v>
      </c>
      <c r="O149" s="152"/>
      <c r="P149" s="152"/>
      <c r="Q149" s="152"/>
      <c r="R149" s="152"/>
      <c r="S149" s="152"/>
      <c r="T149" s="152"/>
      <c r="U149" s="152"/>
      <c r="V149" s="152"/>
    </row>
    <row r="150" spans="1:22" ht="30" customHeight="1">
      <c r="A150" s="107">
        <v>149</v>
      </c>
      <c r="B150" s="272" t="s">
        <v>9772</v>
      </c>
      <c r="C150" s="123" t="s">
        <v>9534</v>
      </c>
      <c r="D150" s="123"/>
      <c r="E150" s="123" t="s">
        <v>9535</v>
      </c>
      <c r="F150" s="123" t="s">
        <v>9771</v>
      </c>
      <c r="G150" s="123" t="s">
        <v>8147</v>
      </c>
      <c r="H150" s="123" t="s">
        <v>9524</v>
      </c>
      <c r="I150" s="123">
        <v>416000</v>
      </c>
      <c r="J150" s="123"/>
      <c r="K150" s="140"/>
      <c r="L150" s="123"/>
      <c r="M150" s="123" t="s">
        <v>8781</v>
      </c>
      <c r="N150" s="123" t="s">
        <v>9068</v>
      </c>
      <c r="O150" s="152"/>
      <c r="P150" s="152"/>
      <c r="Q150" s="152"/>
      <c r="R150" s="152"/>
      <c r="S150" s="152"/>
      <c r="T150" s="152"/>
      <c r="U150" s="152"/>
      <c r="V150" s="152"/>
    </row>
    <row r="151" spans="1:22" ht="30" customHeight="1">
      <c r="A151" s="278">
        <v>150</v>
      </c>
      <c r="B151" s="276" t="s">
        <v>9537</v>
      </c>
      <c r="C151" s="276" t="s">
        <v>9538</v>
      </c>
      <c r="D151" s="276"/>
      <c r="E151" s="276" t="s">
        <v>9527</v>
      </c>
      <c r="F151" s="276" t="s">
        <v>9539</v>
      </c>
      <c r="G151" s="276" t="s">
        <v>9536</v>
      </c>
      <c r="H151" s="276" t="s">
        <v>9524</v>
      </c>
      <c r="I151" s="276">
        <v>20000</v>
      </c>
      <c r="J151" s="276">
        <v>14500.17</v>
      </c>
      <c r="K151" s="277"/>
      <c r="L151" s="276"/>
      <c r="M151" s="276" t="s">
        <v>8781</v>
      </c>
      <c r="N151" s="276" t="s">
        <v>9068</v>
      </c>
      <c r="O151" s="152"/>
      <c r="P151" s="152"/>
      <c r="Q151" s="152"/>
      <c r="R151" s="152"/>
      <c r="S151" s="152"/>
      <c r="T151" s="152"/>
      <c r="U151" s="152"/>
      <c r="V151" s="152"/>
    </row>
    <row r="152" spans="1:22" ht="30" customHeight="1">
      <c r="A152" s="107">
        <v>151</v>
      </c>
      <c r="B152" s="276" t="s">
        <v>9540</v>
      </c>
      <c r="C152" s="276" t="s">
        <v>9541</v>
      </c>
      <c r="D152" s="276"/>
      <c r="E152" s="276" t="s">
        <v>9542</v>
      </c>
      <c r="F152" s="276" t="s">
        <v>9543</v>
      </c>
      <c r="G152" s="276" t="s">
        <v>9544</v>
      </c>
      <c r="H152" s="276" t="s">
        <v>9545</v>
      </c>
      <c r="I152" s="276">
        <v>1140000</v>
      </c>
      <c r="J152" s="276">
        <v>1131976.31</v>
      </c>
      <c r="K152" s="277"/>
      <c r="L152" s="276"/>
      <c r="M152" s="276" t="s">
        <v>8615</v>
      </c>
      <c r="N152" s="276" t="s">
        <v>8960</v>
      </c>
      <c r="O152" s="152"/>
      <c r="P152" s="152"/>
      <c r="Q152" s="152"/>
      <c r="R152" s="152"/>
      <c r="S152" s="152"/>
      <c r="T152" s="152"/>
      <c r="U152" s="152"/>
      <c r="V152" s="152"/>
    </row>
    <row r="153" spans="1:22" ht="30" customHeight="1">
      <c r="A153" s="107">
        <v>152</v>
      </c>
      <c r="B153" s="123" t="s">
        <v>9546</v>
      </c>
      <c r="C153" s="123" t="s">
        <v>9547</v>
      </c>
      <c r="D153" s="123"/>
      <c r="E153" s="123" t="s">
        <v>9542</v>
      </c>
      <c r="F153" s="123" t="s">
        <v>9548</v>
      </c>
      <c r="G153" s="123" t="s">
        <v>9549</v>
      </c>
      <c r="H153" s="123" t="s">
        <v>9545</v>
      </c>
      <c r="I153" s="123">
        <v>7038000</v>
      </c>
      <c r="J153" s="123"/>
      <c r="K153" s="140"/>
      <c r="L153" s="123" t="s">
        <v>9067</v>
      </c>
      <c r="M153" s="123" t="s">
        <v>8615</v>
      </c>
      <c r="N153" s="123" t="s">
        <v>8960</v>
      </c>
      <c r="O153" s="152"/>
      <c r="P153" s="152"/>
      <c r="Q153" s="152"/>
      <c r="R153" s="152"/>
      <c r="S153" s="152"/>
      <c r="T153" s="152"/>
      <c r="U153" s="152"/>
      <c r="V153" s="152"/>
    </row>
    <row r="154" spans="1:22" ht="30" customHeight="1">
      <c r="A154" s="278">
        <v>153</v>
      </c>
      <c r="B154" s="276" t="s">
        <v>9550</v>
      </c>
      <c r="C154" s="276" t="s">
        <v>9551</v>
      </c>
      <c r="D154" s="276"/>
      <c r="E154" s="276" t="s">
        <v>9552</v>
      </c>
      <c r="F154" s="276" t="s">
        <v>9553</v>
      </c>
      <c r="G154" s="276" t="s">
        <v>9544</v>
      </c>
      <c r="H154" s="276" t="s">
        <v>9554</v>
      </c>
      <c r="I154" s="281">
        <v>1040</v>
      </c>
      <c r="J154" s="281">
        <v>981.16</v>
      </c>
      <c r="K154" s="277"/>
      <c r="L154" s="276"/>
      <c r="M154" s="276" t="s">
        <v>8762</v>
      </c>
      <c r="N154" s="276" t="s">
        <v>8888</v>
      </c>
      <c r="O154" s="152"/>
      <c r="P154" s="152"/>
      <c r="Q154" s="152"/>
      <c r="R154" s="152"/>
      <c r="S154" s="152"/>
      <c r="T154" s="152"/>
      <c r="U154" s="152"/>
      <c r="V154" s="152"/>
    </row>
    <row r="155" spans="1:22" s="86" customFormat="1" ht="30" customHeight="1">
      <c r="A155" s="107">
        <v>154</v>
      </c>
      <c r="B155" s="115" t="s">
        <v>9071</v>
      </c>
      <c r="C155" s="115" t="s">
        <v>9072</v>
      </c>
      <c r="D155" s="115"/>
      <c r="E155" s="115" t="s">
        <v>9073</v>
      </c>
      <c r="F155" s="115" t="s">
        <v>9074</v>
      </c>
      <c r="G155" s="115" t="s">
        <v>8132</v>
      </c>
      <c r="H155" s="115" t="s">
        <v>8614</v>
      </c>
      <c r="I155" s="273">
        <v>1273585</v>
      </c>
      <c r="J155" s="273">
        <v>1270000</v>
      </c>
      <c r="K155" s="115">
        <v>1270000</v>
      </c>
      <c r="L155" s="115"/>
      <c r="M155" s="115" t="s">
        <v>8762</v>
      </c>
      <c r="N155" s="115" t="s">
        <v>8960</v>
      </c>
      <c r="O155" s="115" t="s">
        <v>9075</v>
      </c>
      <c r="P155" s="153"/>
      <c r="Q155" s="153"/>
      <c r="R155" s="153"/>
      <c r="S155" s="153"/>
      <c r="T155" s="153" t="s">
        <v>9076</v>
      </c>
      <c r="U155" s="153"/>
      <c r="V155" s="153" t="s">
        <v>9077</v>
      </c>
    </row>
    <row r="156" spans="1:22" s="87" customFormat="1" ht="30" customHeight="1">
      <c r="A156" s="107">
        <v>155</v>
      </c>
      <c r="B156" s="278" t="s">
        <v>9078</v>
      </c>
      <c r="C156" s="278" t="s">
        <v>9079</v>
      </c>
      <c r="D156" s="278"/>
      <c r="E156" s="278" t="s">
        <v>8611</v>
      </c>
      <c r="F156" s="278" t="s">
        <v>9080</v>
      </c>
      <c r="G156" s="278" t="s">
        <v>8132</v>
      </c>
      <c r="H156" s="278" t="s">
        <v>8682</v>
      </c>
      <c r="I156" s="278">
        <v>66000</v>
      </c>
      <c r="J156" s="278">
        <v>64089</v>
      </c>
      <c r="K156" s="278">
        <v>64089</v>
      </c>
      <c r="L156" s="329" t="s">
        <v>8683</v>
      </c>
      <c r="M156" s="327" t="s">
        <v>8959</v>
      </c>
      <c r="N156" s="107" t="s">
        <v>8888</v>
      </c>
      <c r="O156" s="107"/>
      <c r="P156" s="154"/>
      <c r="Q156" s="154"/>
      <c r="R156" s="154"/>
      <c r="S156" s="154"/>
      <c r="T156" s="154"/>
      <c r="U156" s="154"/>
      <c r="V156" s="154"/>
    </row>
    <row r="157" spans="1:22" s="87" customFormat="1" ht="30" customHeight="1">
      <c r="A157" s="107">
        <v>156</v>
      </c>
      <c r="B157" s="278" t="s">
        <v>9081</v>
      </c>
      <c r="C157" s="278"/>
      <c r="D157" s="278"/>
      <c r="E157" s="278" t="s">
        <v>8611</v>
      </c>
      <c r="F157" s="278" t="s">
        <v>9082</v>
      </c>
      <c r="G157" s="278" t="s">
        <v>8132</v>
      </c>
      <c r="H157" s="278" t="s">
        <v>8614</v>
      </c>
      <c r="I157" s="278">
        <v>65694.179999999993</v>
      </c>
      <c r="J157" s="278">
        <v>64749.66</v>
      </c>
      <c r="K157" s="278">
        <v>64749.66</v>
      </c>
      <c r="L157" s="330"/>
      <c r="M157" s="328"/>
      <c r="N157" s="107"/>
      <c r="O157" s="107"/>
      <c r="P157" s="154"/>
      <c r="Q157" s="154"/>
      <c r="R157" s="154"/>
      <c r="S157" s="154"/>
      <c r="T157" s="154"/>
      <c r="U157" s="154"/>
      <c r="V157" s="154"/>
    </row>
    <row r="158" spans="1:22" s="87" customFormat="1" ht="30" customHeight="1">
      <c r="A158" s="107">
        <v>157</v>
      </c>
      <c r="B158" s="107" t="s">
        <v>9083</v>
      </c>
      <c r="C158" s="107" t="s">
        <v>9084</v>
      </c>
      <c r="D158" s="107"/>
      <c r="E158" s="107" t="s">
        <v>8611</v>
      </c>
      <c r="F158" s="107" t="s">
        <v>9085</v>
      </c>
      <c r="G158" s="107" t="s">
        <v>8132</v>
      </c>
      <c r="H158" s="107" t="s">
        <v>8682</v>
      </c>
      <c r="I158" s="107">
        <v>75922</v>
      </c>
      <c r="J158" s="107">
        <v>75890</v>
      </c>
      <c r="K158" s="107">
        <v>75890</v>
      </c>
      <c r="L158" s="107"/>
      <c r="M158" s="107" t="s">
        <v>8959</v>
      </c>
      <c r="N158" s="107" t="s">
        <v>8888</v>
      </c>
      <c r="O158" s="107"/>
      <c r="P158" s="154"/>
      <c r="Q158" s="154"/>
      <c r="R158" s="154"/>
      <c r="S158" s="154"/>
      <c r="T158" s="154"/>
      <c r="U158" s="154"/>
      <c r="V158" s="154"/>
    </row>
    <row r="159" spans="1:22" s="87" customFormat="1" ht="30" customHeight="1">
      <c r="A159" s="107">
        <v>158</v>
      </c>
      <c r="B159" s="107" t="s">
        <v>9086</v>
      </c>
      <c r="C159" s="107" t="s">
        <v>9087</v>
      </c>
      <c r="D159" s="107"/>
      <c r="E159" s="107" t="s">
        <v>8611</v>
      </c>
      <c r="F159" s="107" t="s">
        <v>9088</v>
      </c>
      <c r="G159" s="107" t="s">
        <v>8132</v>
      </c>
      <c r="H159" s="107" t="s">
        <v>8682</v>
      </c>
      <c r="I159" s="107">
        <v>32075</v>
      </c>
      <c r="J159" s="107">
        <v>32020</v>
      </c>
      <c r="K159" s="107">
        <v>32020</v>
      </c>
      <c r="L159" s="107"/>
      <c r="M159" s="107" t="s">
        <v>8959</v>
      </c>
      <c r="N159" s="107" t="s">
        <v>8888</v>
      </c>
      <c r="O159" s="107"/>
      <c r="P159" s="154"/>
      <c r="Q159" s="154"/>
      <c r="R159" s="154"/>
      <c r="S159" s="154"/>
      <c r="T159" s="154"/>
      <c r="U159" s="154"/>
      <c r="V159" s="154"/>
    </row>
    <row r="160" spans="1:22" ht="30" customHeight="1">
      <c r="A160" s="278">
        <v>159</v>
      </c>
      <c r="B160" s="278" t="s">
        <v>9425</v>
      </c>
      <c r="C160" s="278" t="s">
        <v>9089</v>
      </c>
      <c r="D160" s="278"/>
      <c r="E160" s="278" t="s">
        <v>9090</v>
      </c>
      <c r="F160" s="278" t="s">
        <v>9091</v>
      </c>
      <c r="G160" s="278" t="s">
        <v>8132</v>
      </c>
      <c r="H160" s="278" t="s">
        <v>8614</v>
      </c>
      <c r="I160" s="278">
        <v>1150000</v>
      </c>
      <c r="J160" s="278">
        <v>1050000</v>
      </c>
      <c r="K160" s="278"/>
      <c r="L160" s="278"/>
      <c r="M160" s="278" t="s">
        <v>8959</v>
      </c>
      <c r="N160" s="278" t="s">
        <v>8888</v>
      </c>
      <c r="O160" s="104"/>
      <c r="P160" s="152"/>
      <c r="Q160" s="152"/>
      <c r="R160" s="152"/>
      <c r="S160" s="152"/>
      <c r="T160" s="152"/>
      <c r="U160" s="152"/>
      <c r="V160" s="152"/>
    </row>
    <row r="161" spans="1:22" ht="30" customHeight="1">
      <c r="A161" s="278">
        <v>160</v>
      </c>
      <c r="B161" s="278" t="s">
        <v>9426</v>
      </c>
      <c r="C161" s="278" t="s">
        <v>9427</v>
      </c>
      <c r="D161" s="278"/>
      <c r="E161" s="278" t="s">
        <v>9092</v>
      </c>
      <c r="F161" s="278" t="s">
        <v>9428</v>
      </c>
      <c r="G161" s="278" t="s">
        <v>8899</v>
      </c>
      <c r="H161" s="278" t="s">
        <v>8614</v>
      </c>
      <c r="I161" s="278">
        <v>4000</v>
      </c>
      <c r="J161" s="278">
        <v>3280</v>
      </c>
      <c r="K161" s="278"/>
      <c r="L161" s="278"/>
      <c r="M161" s="278" t="s">
        <v>8959</v>
      </c>
      <c r="N161" s="278" t="s">
        <v>8960</v>
      </c>
      <c r="O161" s="104"/>
      <c r="P161" s="152"/>
      <c r="Q161" s="152"/>
      <c r="R161" s="152"/>
      <c r="S161" s="152"/>
      <c r="T161" s="152"/>
      <c r="U161" s="152"/>
      <c r="V161" s="152"/>
    </row>
    <row r="162" spans="1:22" s="87" customFormat="1" ht="30" customHeight="1">
      <c r="A162" s="107">
        <v>161</v>
      </c>
      <c r="B162" s="107" t="s">
        <v>9093</v>
      </c>
      <c r="C162" s="107" t="s">
        <v>8470</v>
      </c>
      <c r="D162" s="107"/>
      <c r="E162" s="107" t="s">
        <v>8611</v>
      </c>
      <c r="F162" s="107" t="s">
        <v>8469</v>
      </c>
      <c r="G162" s="107" t="s">
        <v>8132</v>
      </c>
      <c r="H162" s="107" t="s">
        <v>8614</v>
      </c>
      <c r="I162" s="274">
        <v>420000</v>
      </c>
      <c r="J162" s="274">
        <v>373881.94</v>
      </c>
      <c r="K162" s="107">
        <v>373881.94</v>
      </c>
      <c r="L162" s="107"/>
      <c r="M162" s="107" t="s">
        <v>8762</v>
      </c>
      <c r="N162" s="107" t="s">
        <v>8960</v>
      </c>
      <c r="O162" s="107"/>
      <c r="P162" s="157"/>
      <c r="Q162" s="157"/>
      <c r="R162" s="157"/>
      <c r="S162" s="154"/>
      <c r="T162" s="154" t="s">
        <v>9094</v>
      </c>
      <c r="U162" s="154"/>
      <c r="V162" s="154" t="s">
        <v>9094</v>
      </c>
    </row>
    <row r="163" spans="1:22" s="87" customFormat="1" ht="30" customHeight="1">
      <c r="A163" s="107">
        <v>162</v>
      </c>
      <c r="B163" s="107" t="s">
        <v>9095</v>
      </c>
      <c r="C163" s="107" t="s">
        <v>8472</v>
      </c>
      <c r="D163" s="107"/>
      <c r="E163" s="107" t="s">
        <v>8473</v>
      </c>
      <c r="F163" s="107" t="s">
        <v>8471</v>
      </c>
      <c r="G163" s="107" t="s">
        <v>8131</v>
      </c>
      <c r="H163" s="107" t="s">
        <v>8614</v>
      </c>
      <c r="I163" s="274">
        <v>360000</v>
      </c>
      <c r="J163" s="274">
        <v>320754</v>
      </c>
      <c r="K163" s="107">
        <v>339999.24</v>
      </c>
      <c r="L163" s="107"/>
      <c r="M163" s="107" t="s">
        <v>8762</v>
      </c>
      <c r="N163" s="107"/>
      <c r="O163" s="157"/>
      <c r="P163" s="157"/>
      <c r="Q163" s="157"/>
      <c r="R163" s="157"/>
      <c r="S163" s="157"/>
      <c r="T163" s="157"/>
      <c r="U163" s="157"/>
      <c r="V163" s="157"/>
    </row>
    <row r="164" spans="1:22" ht="24">
      <c r="A164" s="275"/>
      <c r="B164" s="275" t="s">
        <v>9276</v>
      </c>
      <c r="C164" s="275" t="s">
        <v>9277</v>
      </c>
      <c r="D164" s="275"/>
      <c r="E164" s="275" t="s">
        <v>9278</v>
      </c>
      <c r="F164" s="275" t="s">
        <v>9279</v>
      </c>
      <c r="G164" s="275" t="s">
        <v>9280</v>
      </c>
      <c r="H164" s="275" t="s">
        <v>9281</v>
      </c>
      <c r="I164" s="275">
        <v>17600</v>
      </c>
      <c r="J164" s="275">
        <v>17214.64</v>
      </c>
      <c r="K164" s="275"/>
      <c r="L164" s="275" t="s">
        <v>9282</v>
      </c>
      <c r="M164" s="275" t="s">
        <v>9283</v>
      </c>
      <c r="N164" s="275"/>
      <c r="O164" s="83"/>
      <c r="P164" s="83"/>
      <c r="Q164" s="83"/>
      <c r="R164" s="83"/>
      <c r="S164" s="83"/>
      <c r="T164" s="83"/>
      <c r="U164" s="83"/>
      <c r="V164" s="83"/>
    </row>
    <row r="165" spans="1:22" ht="24">
      <c r="A165" s="275"/>
      <c r="B165" s="275" t="s">
        <v>9284</v>
      </c>
      <c r="C165" s="275" t="s">
        <v>9285</v>
      </c>
      <c r="D165" s="275"/>
      <c r="E165" s="275" t="s">
        <v>9278</v>
      </c>
      <c r="F165" s="275" t="s">
        <v>9286</v>
      </c>
      <c r="G165" s="275" t="s">
        <v>9280</v>
      </c>
      <c r="H165" s="275" t="s">
        <v>9281</v>
      </c>
      <c r="I165" s="275">
        <v>77500</v>
      </c>
      <c r="J165" s="275">
        <v>77498.58</v>
      </c>
      <c r="K165" s="275"/>
      <c r="L165" s="275" t="s">
        <v>9282</v>
      </c>
      <c r="M165" s="275" t="s">
        <v>9283</v>
      </c>
      <c r="N165" s="286"/>
      <c r="O165" s="83"/>
      <c r="P165" s="83"/>
      <c r="Q165" s="83"/>
      <c r="R165" s="83"/>
      <c r="S165" s="83"/>
      <c r="T165" s="83"/>
      <c r="U165" s="83"/>
      <c r="V165" s="83"/>
    </row>
    <row r="166" spans="1:22" ht="24">
      <c r="A166" s="275"/>
      <c r="B166" s="275" t="s">
        <v>9287</v>
      </c>
      <c r="C166" s="275" t="s">
        <v>9288</v>
      </c>
      <c r="D166" s="275"/>
      <c r="E166" s="275" t="s">
        <v>8565</v>
      </c>
      <c r="F166" s="275" t="s">
        <v>9289</v>
      </c>
      <c r="G166" s="275" t="s">
        <v>8632</v>
      </c>
      <c r="H166" s="275" t="s">
        <v>8568</v>
      </c>
      <c r="I166" s="275">
        <v>13000</v>
      </c>
      <c r="J166" s="275">
        <v>11926.5</v>
      </c>
      <c r="K166" s="275"/>
      <c r="L166" s="275" t="s">
        <v>8592</v>
      </c>
      <c r="M166" s="275" t="s">
        <v>8675</v>
      </c>
      <c r="N166" s="286"/>
      <c r="O166" s="83"/>
      <c r="P166" s="83"/>
      <c r="Q166" s="83"/>
      <c r="R166" s="83"/>
      <c r="S166" s="83"/>
      <c r="T166" s="83"/>
      <c r="U166" s="83"/>
      <c r="V166" s="83"/>
    </row>
    <row r="167" spans="1:22" ht="24">
      <c r="A167" s="275"/>
      <c r="B167" s="275" t="s">
        <v>9290</v>
      </c>
      <c r="C167" s="275" t="s">
        <v>9291</v>
      </c>
      <c r="D167" s="275"/>
      <c r="E167" s="275" t="s">
        <v>9292</v>
      </c>
      <c r="F167" s="275" t="s">
        <v>9293</v>
      </c>
      <c r="G167" s="275" t="s">
        <v>8130</v>
      </c>
      <c r="H167" s="275" t="s">
        <v>8568</v>
      </c>
      <c r="I167" s="275">
        <v>2600</v>
      </c>
      <c r="J167" s="275"/>
      <c r="K167" s="275"/>
      <c r="L167" s="275" t="s">
        <v>8648</v>
      </c>
      <c r="M167" s="275" t="s">
        <v>8675</v>
      </c>
      <c r="N167" s="83"/>
      <c r="O167" s="83"/>
      <c r="P167" s="83"/>
      <c r="Q167" s="83"/>
      <c r="R167" s="83"/>
      <c r="S167" s="83"/>
      <c r="T167" s="83"/>
      <c r="U167" s="83"/>
      <c r="V167" s="83"/>
    </row>
    <row r="168" spans="1:22" ht="24">
      <c r="A168" s="275"/>
      <c r="B168" s="275" t="s">
        <v>9294</v>
      </c>
      <c r="C168" s="275" t="s">
        <v>9296</v>
      </c>
      <c r="D168" s="275"/>
      <c r="E168" s="275" t="s">
        <v>8565</v>
      </c>
      <c r="F168" s="275" t="s">
        <v>9295</v>
      </c>
      <c r="G168" s="275" t="s">
        <v>8632</v>
      </c>
      <c r="H168" s="275" t="s">
        <v>8568</v>
      </c>
      <c r="I168" s="275">
        <v>3200</v>
      </c>
      <c r="J168" s="275">
        <v>30198.23</v>
      </c>
      <c r="K168" s="275"/>
      <c r="L168" s="275" t="s">
        <v>8592</v>
      </c>
      <c r="M168" s="275" t="s">
        <v>8675</v>
      </c>
      <c r="N168" s="286"/>
      <c r="O168" s="83"/>
      <c r="P168" s="83"/>
      <c r="Q168" s="83"/>
      <c r="R168" s="83"/>
      <c r="S168" s="83"/>
      <c r="T168" s="83"/>
      <c r="U168" s="83"/>
      <c r="V168" s="83"/>
    </row>
    <row r="169" spans="1:22" ht="24">
      <c r="A169" s="275"/>
      <c r="B169" s="275" t="s">
        <v>9297</v>
      </c>
      <c r="C169" s="275" t="s">
        <v>9299</v>
      </c>
      <c r="D169" s="275"/>
      <c r="E169" s="275" t="s">
        <v>8565</v>
      </c>
      <c r="F169" s="275" t="s">
        <v>9298</v>
      </c>
      <c r="G169" s="275" t="s">
        <v>8632</v>
      </c>
      <c r="H169" s="275" t="s">
        <v>8568</v>
      </c>
      <c r="I169" s="275">
        <v>26000</v>
      </c>
      <c r="J169" s="275">
        <v>24056.6</v>
      </c>
      <c r="K169" s="275"/>
      <c r="L169" s="275" t="s">
        <v>8592</v>
      </c>
      <c r="M169" s="275" t="s">
        <v>8675</v>
      </c>
      <c r="N169" s="286"/>
      <c r="O169" s="83"/>
      <c r="P169" s="83"/>
      <c r="Q169" s="83"/>
      <c r="R169" s="83"/>
      <c r="S169" s="83"/>
      <c r="T169" s="83"/>
      <c r="U169" s="83"/>
      <c r="V169" s="83"/>
    </row>
    <row r="170" spans="1:22" ht="24">
      <c r="A170" s="275"/>
      <c r="B170" s="275" t="s">
        <v>9300</v>
      </c>
      <c r="C170" s="275" t="s">
        <v>9301</v>
      </c>
      <c r="D170" s="275"/>
      <c r="E170" s="275" t="s">
        <v>8565</v>
      </c>
      <c r="F170" s="275" t="s">
        <v>9302</v>
      </c>
      <c r="G170" s="275" t="s">
        <v>8632</v>
      </c>
      <c r="H170" s="275" t="s">
        <v>8568</v>
      </c>
      <c r="I170" s="275">
        <v>11000</v>
      </c>
      <c r="J170" s="275">
        <v>10797</v>
      </c>
      <c r="K170" s="275"/>
      <c r="L170" s="275"/>
      <c r="M170" s="275" t="s">
        <v>8675</v>
      </c>
      <c r="N170" s="286"/>
      <c r="O170" s="83"/>
      <c r="P170" s="83"/>
      <c r="Q170" s="83"/>
      <c r="R170" s="83"/>
      <c r="S170" s="83"/>
      <c r="T170" s="83"/>
      <c r="U170" s="83"/>
      <c r="V170" s="83"/>
    </row>
    <row r="171" spans="1:22" ht="24">
      <c r="A171" s="275"/>
      <c r="B171" s="275" t="s">
        <v>9303</v>
      </c>
      <c r="C171" s="275" t="s">
        <v>9305</v>
      </c>
      <c r="D171" s="275"/>
      <c r="E171" s="275" t="s">
        <v>8565</v>
      </c>
      <c r="F171" s="275" t="s">
        <v>9304</v>
      </c>
      <c r="G171" s="275" t="s">
        <v>8632</v>
      </c>
      <c r="H171" s="275" t="s">
        <v>8568</v>
      </c>
      <c r="I171" s="275">
        <v>78000</v>
      </c>
      <c r="J171" s="275" t="s">
        <v>9306</v>
      </c>
      <c r="K171" s="275"/>
      <c r="L171" s="275"/>
      <c r="M171" s="275" t="s">
        <v>8675</v>
      </c>
      <c r="N171" s="286"/>
      <c r="O171" s="83"/>
      <c r="P171" s="83"/>
      <c r="Q171" s="83"/>
      <c r="R171" s="83"/>
      <c r="S171" s="83"/>
      <c r="T171" s="83"/>
      <c r="U171" s="83"/>
      <c r="V171" s="83"/>
    </row>
    <row r="172" spans="1:22" ht="24">
      <c r="A172" s="275"/>
      <c r="B172" s="275" t="s">
        <v>9762</v>
      </c>
      <c r="C172" s="275" t="s">
        <v>9764</v>
      </c>
      <c r="D172" s="275"/>
      <c r="E172" s="275" t="s">
        <v>8565</v>
      </c>
      <c r="F172" s="275" t="s">
        <v>9763</v>
      </c>
      <c r="G172" s="275" t="s">
        <v>8132</v>
      </c>
      <c r="H172" s="275" t="s">
        <v>8568</v>
      </c>
      <c r="I172" s="275">
        <v>30000</v>
      </c>
      <c r="J172" s="275">
        <v>24056</v>
      </c>
      <c r="K172" s="275"/>
      <c r="L172" s="275"/>
      <c r="M172" s="275" t="s">
        <v>8675</v>
      </c>
      <c r="N172" s="286"/>
      <c r="O172" s="83"/>
      <c r="P172" s="83"/>
      <c r="Q172" s="83"/>
      <c r="R172" s="83"/>
      <c r="S172" s="83"/>
      <c r="T172" s="83"/>
      <c r="U172" s="83"/>
      <c r="V172" s="83"/>
    </row>
    <row r="173" spans="1:22" ht="24">
      <c r="A173" s="275"/>
      <c r="B173" s="275" t="s">
        <v>9757</v>
      </c>
      <c r="C173" s="275" t="s">
        <v>9765</v>
      </c>
      <c r="D173" s="275"/>
      <c r="E173" s="275" t="s">
        <v>8565</v>
      </c>
      <c r="F173" s="275" t="s">
        <v>9758</v>
      </c>
      <c r="G173" s="275" t="s">
        <v>8132</v>
      </c>
      <c r="H173" s="275" t="s">
        <v>8568</v>
      </c>
      <c r="I173" s="275">
        <v>10000</v>
      </c>
      <c r="J173" s="275">
        <v>8200</v>
      </c>
      <c r="K173" s="275"/>
      <c r="L173" s="275"/>
      <c r="M173" s="275" t="s">
        <v>8675</v>
      </c>
      <c r="N173" s="286"/>
      <c r="O173" s="83"/>
      <c r="P173" s="83"/>
      <c r="Q173" s="83"/>
      <c r="R173" s="83"/>
      <c r="S173" s="83"/>
      <c r="T173" s="83"/>
      <c r="U173" s="83"/>
      <c r="V173" s="83"/>
    </row>
    <row r="174" spans="1:22" ht="36">
      <c r="A174" s="105"/>
      <c r="B174" s="105" t="s">
        <v>9316</v>
      </c>
      <c r="C174" s="105" t="s">
        <v>9317</v>
      </c>
      <c r="D174" s="105"/>
      <c r="E174" s="105" t="s">
        <v>9318</v>
      </c>
      <c r="F174" s="105" t="s">
        <v>9319</v>
      </c>
      <c r="G174" s="105" t="s">
        <v>9320</v>
      </c>
      <c r="H174" s="105" t="s">
        <v>9281</v>
      </c>
      <c r="I174" s="105">
        <v>617000</v>
      </c>
      <c r="J174" s="105"/>
      <c r="K174" s="105"/>
      <c r="L174" s="105"/>
      <c r="M174" s="105" t="s">
        <v>9321</v>
      </c>
      <c r="N174" s="123" t="s">
        <v>9322</v>
      </c>
      <c r="O174" s="83"/>
      <c r="P174" s="83"/>
      <c r="Q174" s="83"/>
      <c r="R174" s="83"/>
      <c r="S174" s="83"/>
      <c r="T174" s="83"/>
      <c r="U174" s="83"/>
      <c r="V174" s="83"/>
    </row>
    <row r="175" spans="1:22" ht="36">
      <c r="A175" s="275"/>
      <c r="B175" s="275" t="s">
        <v>9323</v>
      </c>
      <c r="C175" s="275" t="s">
        <v>9324</v>
      </c>
      <c r="D175" s="275"/>
      <c r="E175" s="275" t="s">
        <v>9325</v>
      </c>
      <c r="F175" s="275" t="s">
        <v>9326</v>
      </c>
      <c r="G175" s="275" t="s">
        <v>9280</v>
      </c>
      <c r="H175" s="275" t="s">
        <v>9281</v>
      </c>
      <c r="I175" s="275">
        <v>149812</v>
      </c>
      <c r="J175" s="275">
        <v>149812</v>
      </c>
      <c r="K175" s="275"/>
      <c r="L175" s="275"/>
      <c r="M175" s="275" t="s">
        <v>9321</v>
      </c>
      <c r="N175" s="276" t="s">
        <v>9322</v>
      </c>
      <c r="O175" s="123"/>
      <c r="P175" s="83"/>
      <c r="Q175" s="83"/>
      <c r="R175" s="83"/>
      <c r="S175" s="83"/>
      <c r="T175" s="83"/>
      <c r="U175" s="83"/>
      <c r="V175" s="83"/>
    </row>
    <row r="176" spans="1:22" ht="24">
      <c r="A176" s="275"/>
      <c r="B176" s="275" t="s">
        <v>9327</v>
      </c>
      <c r="C176" s="275" t="s">
        <v>9328</v>
      </c>
      <c r="D176" s="275"/>
      <c r="E176" s="275" t="s">
        <v>9278</v>
      </c>
      <c r="F176" s="275" t="s">
        <v>9329</v>
      </c>
      <c r="G176" s="275" t="s">
        <v>9280</v>
      </c>
      <c r="H176" s="275" t="s">
        <v>9281</v>
      </c>
      <c r="I176" s="275">
        <v>46000</v>
      </c>
      <c r="J176" s="275">
        <v>44959.16</v>
      </c>
      <c r="K176" s="275"/>
      <c r="L176" s="275"/>
      <c r="M176" s="275" t="s">
        <v>9321</v>
      </c>
      <c r="N176" s="276" t="s">
        <v>9330</v>
      </c>
      <c r="O176" s="83"/>
      <c r="P176" s="83"/>
      <c r="Q176" s="83"/>
      <c r="R176" s="83"/>
      <c r="S176" s="83"/>
      <c r="T176" s="83"/>
      <c r="U176" s="83"/>
      <c r="V176" s="83"/>
    </row>
    <row r="177" spans="1:22" ht="24">
      <c r="A177" s="275"/>
      <c r="B177" s="275" t="s">
        <v>9331</v>
      </c>
      <c r="C177" s="275" t="s">
        <v>9332</v>
      </c>
      <c r="D177" s="275"/>
      <c r="E177" s="275" t="s">
        <v>8599</v>
      </c>
      <c r="F177" s="275" t="s">
        <v>9333</v>
      </c>
      <c r="G177" s="275" t="s">
        <v>8632</v>
      </c>
      <c r="H177" s="275" t="s">
        <v>8568</v>
      </c>
      <c r="I177" s="275">
        <v>60000</v>
      </c>
      <c r="J177" s="275">
        <v>47200</v>
      </c>
      <c r="K177" s="275"/>
      <c r="L177" s="275"/>
      <c r="M177" s="275" t="s">
        <v>8570</v>
      </c>
      <c r="N177" s="276" t="s">
        <v>8811</v>
      </c>
      <c r="O177" s="83"/>
      <c r="P177" s="83"/>
      <c r="Q177" s="83"/>
      <c r="R177" s="83"/>
      <c r="S177" s="83"/>
      <c r="T177" s="83"/>
      <c r="U177" s="83"/>
      <c r="V177" s="83"/>
    </row>
    <row r="178" spans="1:22" ht="36">
      <c r="A178" s="105"/>
      <c r="B178" s="105" t="s">
        <v>9334</v>
      </c>
      <c r="C178" s="105" t="s">
        <v>9336</v>
      </c>
      <c r="D178" s="105"/>
      <c r="E178" s="105" t="s">
        <v>9337</v>
      </c>
      <c r="F178" s="105" t="s">
        <v>9338</v>
      </c>
      <c r="G178" s="105" t="s">
        <v>9339</v>
      </c>
      <c r="H178" s="105" t="s">
        <v>9281</v>
      </c>
      <c r="I178" s="105">
        <v>2300000</v>
      </c>
      <c r="J178" s="105"/>
      <c r="K178" s="105"/>
      <c r="L178" s="105"/>
      <c r="M178" s="105" t="s">
        <v>9321</v>
      </c>
      <c r="N178" s="123" t="s">
        <v>9322</v>
      </c>
      <c r="O178" s="83"/>
      <c r="P178" s="83"/>
      <c r="Q178" s="83"/>
      <c r="R178" s="83"/>
      <c r="S178" s="83"/>
      <c r="T178" s="83"/>
      <c r="U178" s="83"/>
      <c r="V178" s="83"/>
    </row>
    <row r="179" spans="1:22" ht="36">
      <c r="A179" s="105"/>
      <c r="B179" s="105" t="s">
        <v>9340</v>
      </c>
      <c r="C179" s="105" t="s">
        <v>9341</v>
      </c>
      <c r="D179" s="105"/>
      <c r="E179" s="105" t="s">
        <v>9342</v>
      </c>
      <c r="F179" s="105" t="s">
        <v>9343</v>
      </c>
      <c r="G179" s="105" t="s">
        <v>9320</v>
      </c>
      <c r="H179" s="105" t="s">
        <v>9281</v>
      </c>
      <c r="I179" s="105">
        <v>3000000</v>
      </c>
      <c r="J179" s="105"/>
      <c r="K179" s="105"/>
      <c r="L179" s="105"/>
      <c r="M179" s="105" t="s">
        <v>9321</v>
      </c>
      <c r="N179" s="105"/>
      <c r="O179" s="83"/>
      <c r="P179" s="83"/>
      <c r="Q179" s="83"/>
      <c r="R179" s="83"/>
      <c r="S179" s="83"/>
      <c r="T179" s="83"/>
      <c r="U179" s="83"/>
      <c r="V179" s="83"/>
    </row>
    <row r="180" spans="1:22" ht="24">
      <c r="A180" s="275"/>
      <c r="B180" s="275" t="s">
        <v>9766</v>
      </c>
      <c r="C180" s="275" t="s">
        <v>9770</v>
      </c>
      <c r="D180" s="275"/>
      <c r="E180" s="275" t="s">
        <v>9344</v>
      </c>
      <c r="F180" s="275" t="s">
        <v>9767</v>
      </c>
      <c r="G180" s="275" t="s">
        <v>8132</v>
      </c>
      <c r="H180" s="275" t="s">
        <v>9281</v>
      </c>
      <c r="I180" s="275">
        <v>60000</v>
      </c>
      <c r="J180" s="275">
        <v>45276</v>
      </c>
      <c r="K180" s="275"/>
      <c r="L180" s="275"/>
      <c r="M180" s="275" t="s">
        <v>9321</v>
      </c>
      <c r="N180" s="275" t="s">
        <v>8149</v>
      </c>
      <c r="O180" s="83"/>
      <c r="P180" s="83"/>
      <c r="Q180" s="83"/>
      <c r="R180" s="83"/>
      <c r="S180" s="83"/>
      <c r="T180" s="83"/>
      <c r="U180" s="83"/>
      <c r="V180" s="83"/>
    </row>
    <row r="181" spans="1:22" ht="27.6">
      <c r="A181" s="275"/>
      <c r="B181" s="275" t="s">
        <v>9346</v>
      </c>
      <c r="C181" s="275" t="s">
        <v>9345</v>
      </c>
      <c r="D181" s="275"/>
      <c r="E181" s="275" t="s">
        <v>9054</v>
      </c>
      <c r="F181" s="275" t="s">
        <v>9347</v>
      </c>
      <c r="G181" s="275" t="s">
        <v>8632</v>
      </c>
      <c r="H181" s="275" t="s">
        <v>8568</v>
      </c>
      <c r="I181" s="275">
        <v>1514784.91</v>
      </c>
      <c r="J181" s="275">
        <v>1513273.58</v>
      </c>
      <c r="K181" s="275"/>
      <c r="L181" s="275"/>
      <c r="M181" s="275" t="s">
        <v>8574</v>
      </c>
      <c r="N181" s="275" t="s">
        <v>8945</v>
      </c>
      <c r="O181" s="83"/>
      <c r="P181" s="83"/>
      <c r="Q181" s="83"/>
      <c r="R181" s="83"/>
      <c r="S181" s="83"/>
      <c r="T181" s="83"/>
      <c r="U181" s="83"/>
      <c r="V181" s="83"/>
    </row>
    <row r="182" spans="1:22" ht="24">
      <c r="A182" s="275"/>
      <c r="B182" s="275" t="s">
        <v>9348</v>
      </c>
      <c r="C182" s="275" t="s">
        <v>9349</v>
      </c>
      <c r="D182" s="275"/>
      <c r="E182" s="275" t="s">
        <v>8565</v>
      </c>
      <c r="F182" s="275" t="s">
        <v>9350</v>
      </c>
      <c r="G182" s="275" t="s">
        <v>8632</v>
      </c>
      <c r="H182" s="275" t="s">
        <v>8568</v>
      </c>
      <c r="I182" s="275">
        <v>380733.94</v>
      </c>
      <c r="J182" s="275">
        <v>378800</v>
      </c>
      <c r="K182" s="275"/>
      <c r="L182" s="275"/>
      <c r="M182" s="275" t="s">
        <v>8574</v>
      </c>
      <c r="N182" s="275" t="s">
        <v>8945</v>
      </c>
      <c r="O182" s="83"/>
      <c r="P182" s="83"/>
      <c r="Q182" s="83"/>
      <c r="R182" s="83"/>
      <c r="S182" s="83"/>
      <c r="T182" s="83"/>
      <c r="U182" s="83"/>
      <c r="V182" s="83"/>
    </row>
    <row r="183" spans="1:22" ht="27" customHeight="1">
      <c r="A183" s="275"/>
      <c r="B183" s="275" t="s">
        <v>9351</v>
      </c>
      <c r="C183" s="275" t="s">
        <v>9352</v>
      </c>
      <c r="D183" s="275"/>
      <c r="E183" s="275" t="s">
        <v>9353</v>
      </c>
      <c r="F183" s="275" t="s">
        <v>9354</v>
      </c>
      <c r="G183" s="275" t="s">
        <v>9280</v>
      </c>
      <c r="H183" s="275" t="s">
        <v>9281</v>
      </c>
      <c r="I183" s="275">
        <v>132075</v>
      </c>
      <c r="J183" s="275">
        <v>132000</v>
      </c>
      <c r="K183" s="275"/>
      <c r="L183" s="275"/>
      <c r="M183" s="275" t="s">
        <v>9355</v>
      </c>
      <c r="N183" s="275" t="s">
        <v>9330</v>
      </c>
      <c r="O183" s="83"/>
      <c r="P183" s="83"/>
      <c r="Q183" s="83"/>
      <c r="R183" s="83"/>
      <c r="S183" s="83"/>
      <c r="T183" s="83"/>
      <c r="U183" s="83"/>
      <c r="V183" s="83"/>
    </row>
    <row r="184" spans="1:22" ht="24">
      <c r="A184" s="275"/>
      <c r="B184" s="275" t="s">
        <v>9356</v>
      </c>
      <c r="C184" s="275" t="s">
        <v>9358</v>
      </c>
      <c r="D184" s="275"/>
      <c r="E184" s="275" t="s">
        <v>8565</v>
      </c>
      <c r="F184" s="275" t="s">
        <v>9357</v>
      </c>
      <c r="G184" s="275" t="s">
        <v>9280</v>
      </c>
      <c r="H184" s="275" t="s">
        <v>9281</v>
      </c>
      <c r="I184" s="275">
        <v>560563</v>
      </c>
      <c r="J184" s="275">
        <v>559256</v>
      </c>
      <c r="K184" s="275"/>
      <c r="L184" s="275"/>
      <c r="M184" s="275" t="s">
        <v>9355</v>
      </c>
      <c r="N184" s="275" t="s">
        <v>9330</v>
      </c>
      <c r="O184" s="83"/>
      <c r="P184" s="83"/>
      <c r="Q184" s="83"/>
      <c r="R184" s="83"/>
      <c r="S184" s="83"/>
      <c r="T184" s="83"/>
      <c r="U184" s="83"/>
      <c r="V184" s="83"/>
    </row>
    <row r="185" spans="1:22" ht="24">
      <c r="A185" s="275"/>
      <c r="B185" s="275" t="s">
        <v>9403</v>
      </c>
      <c r="C185" s="275" t="s">
        <v>9405</v>
      </c>
      <c r="D185" s="275"/>
      <c r="E185" s="275" t="s">
        <v>8565</v>
      </c>
      <c r="F185" s="275" t="s">
        <v>9404</v>
      </c>
      <c r="G185" s="275" t="s">
        <v>9280</v>
      </c>
      <c r="H185" s="275" t="s">
        <v>9281</v>
      </c>
      <c r="I185" s="275">
        <v>747844.03</v>
      </c>
      <c r="J185" s="275">
        <v>745000</v>
      </c>
      <c r="K185" s="275"/>
      <c r="L185" s="275"/>
      <c r="M185" s="275" t="s">
        <v>9355</v>
      </c>
      <c r="N185" s="275" t="s">
        <v>9330</v>
      </c>
      <c r="O185" s="83"/>
      <c r="P185" s="83"/>
      <c r="Q185" s="83"/>
      <c r="R185" s="83"/>
      <c r="S185" s="83"/>
      <c r="T185" s="83"/>
      <c r="U185" s="83"/>
      <c r="V185" s="83"/>
    </row>
    <row r="186" spans="1:22" ht="27.6">
      <c r="A186" s="275"/>
      <c r="B186" s="275" t="s">
        <v>9406</v>
      </c>
      <c r="C186" s="275" t="s">
        <v>9407</v>
      </c>
      <c r="D186" s="275"/>
      <c r="E186" s="275" t="s">
        <v>8708</v>
      </c>
      <c r="F186" s="275" t="s">
        <v>9408</v>
      </c>
      <c r="G186" s="275" t="s">
        <v>9409</v>
      </c>
      <c r="H186" s="275" t="s">
        <v>8710</v>
      </c>
      <c r="I186" s="275">
        <v>50363.14</v>
      </c>
      <c r="J186" s="275">
        <v>50000</v>
      </c>
      <c r="K186" s="275"/>
      <c r="L186" s="275"/>
      <c r="M186" s="275" t="s">
        <v>8953</v>
      </c>
      <c r="N186" s="275" t="s">
        <v>8945</v>
      </c>
      <c r="O186" s="83"/>
      <c r="P186" s="83"/>
      <c r="Q186" s="83"/>
      <c r="R186" s="83"/>
      <c r="S186" s="83"/>
      <c r="T186" s="83"/>
      <c r="U186" s="83"/>
      <c r="V186" s="83"/>
    </row>
    <row r="187" spans="1:22" ht="31.2">
      <c r="A187" s="275"/>
      <c r="B187" s="275" t="s">
        <v>9412</v>
      </c>
      <c r="C187" s="275" t="s">
        <v>9410</v>
      </c>
      <c r="D187" s="275"/>
      <c r="E187" s="275" t="s">
        <v>9411</v>
      </c>
      <c r="F187" s="275" t="s">
        <v>9413</v>
      </c>
      <c r="G187" s="275" t="s">
        <v>9409</v>
      </c>
      <c r="H187" s="275" t="s">
        <v>8710</v>
      </c>
      <c r="I187" s="275">
        <v>230000</v>
      </c>
      <c r="J187" s="275">
        <v>223451.88</v>
      </c>
      <c r="K187" s="275"/>
      <c r="L187" s="275"/>
      <c r="M187" s="275" t="s">
        <v>8953</v>
      </c>
      <c r="N187" s="275" t="s">
        <v>8945</v>
      </c>
      <c r="O187" s="83"/>
      <c r="P187" s="83"/>
      <c r="Q187" s="83"/>
      <c r="R187" s="83"/>
      <c r="S187" s="83"/>
      <c r="T187" s="83"/>
      <c r="U187" s="83"/>
      <c r="V187" s="83"/>
    </row>
    <row r="188" spans="1:22" ht="27.6">
      <c r="A188" s="275"/>
      <c r="B188" s="275" t="s">
        <v>9429</v>
      </c>
      <c r="C188" s="275" t="s">
        <v>9430</v>
      </c>
      <c r="D188" s="275"/>
      <c r="E188" s="275" t="s">
        <v>8708</v>
      </c>
      <c r="F188" s="275" t="s">
        <v>9445</v>
      </c>
      <c r="G188" s="275" t="s">
        <v>8132</v>
      </c>
      <c r="H188" s="275" t="s">
        <v>8710</v>
      </c>
      <c r="I188" s="275">
        <v>230000</v>
      </c>
      <c r="J188" s="275">
        <v>219966.81</v>
      </c>
      <c r="K188" s="275"/>
      <c r="L188" s="275"/>
      <c r="M188" s="275" t="s">
        <v>8953</v>
      </c>
      <c r="N188" s="275" t="s">
        <v>8945</v>
      </c>
      <c r="O188" s="83"/>
      <c r="P188" s="83"/>
      <c r="Q188" s="83"/>
      <c r="R188" s="83"/>
      <c r="S188" s="83"/>
      <c r="T188" s="83"/>
      <c r="U188" s="83"/>
      <c r="V188" s="83"/>
    </row>
    <row r="189" spans="1:22" ht="36">
      <c r="A189" s="275"/>
      <c r="B189" s="275" t="s">
        <v>9431</v>
      </c>
      <c r="C189" s="275" t="s">
        <v>9432</v>
      </c>
      <c r="D189" s="275"/>
      <c r="E189" s="275" t="s">
        <v>9433</v>
      </c>
      <c r="F189" s="275" t="s">
        <v>9434</v>
      </c>
      <c r="G189" s="275" t="s">
        <v>9435</v>
      </c>
      <c r="H189" s="275" t="s">
        <v>9436</v>
      </c>
      <c r="I189" s="275">
        <v>3100</v>
      </c>
      <c r="J189" s="275">
        <v>3016.1</v>
      </c>
      <c r="K189" s="275"/>
      <c r="L189" s="275"/>
      <c r="M189" s="275" t="s">
        <v>9437</v>
      </c>
      <c r="N189" s="275" t="s">
        <v>9438</v>
      </c>
      <c r="O189" s="83"/>
      <c r="P189" s="83"/>
      <c r="Q189" s="83"/>
      <c r="R189" s="83"/>
      <c r="S189" s="83"/>
      <c r="T189" s="83"/>
      <c r="U189" s="83"/>
      <c r="V189" s="83"/>
    </row>
    <row r="190" spans="1:22" ht="24">
      <c r="A190" s="275"/>
      <c r="B190" s="275" t="s">
        <v>9439</v>
      </c>
      <c r="C190" s="275" t="s">
        <v>9440</v>
      </c>
      <c r="D190" s="275"/>
      <c r="E190" s="275" t="s">
        <v>8708</v>
      </c>
      <c r="F190" s="275" t="s">
        <v>9441</v>
      </c>
      <c r="G190" s="275" t="s">
        <v>9409</v>
      </c>
      <c r="H190" s="275" t="s">
        <v>8710</v>
      </c>
      <c r="I190" s="275">
        <v>2300000</v>
      </c>
      <c r="J190" s="275">
        <v>2040346.72</v>
      </c>
      <c r="K190" s="275"/>
      <c r="L190" s="275"/>
      <c r="M190" s="275" t="s">
        <v>8953</v>
      </c>
      <c r="N190" s="275" t="s">
        <v>8945</v>
      </c>
      <c r="O190" s="83"/>
      <c r="P190" s="83"/>
      <c r="Q190" s="83"/>
      <c r="R190" s="83"/>
      <c r="S190" s="83"/>
      <c r="T190" s="83"/>
      <c r="U190" s="83"/>
      <c r="V190" s="83"/>
    </row>
    <row r="191" spans="1:22" ht="27.6">
      <c r="A191" s="105"/>
      <c r="B191" s="105" t="s">
        <v>9442</v>
      </c>
      <c r="C191" s="105" t="s">
        <v>9444</v>
      </c>
      <c r="D191" s="105"/>
      <c r="E191" s="105" t="s">
        <v>8708</v>
      </c>
      <c r="F191" s="105" t="s">
        <v>9443</v>
      </c>
      <c r="G191" s="105" t="s">
        <v>8147</v>
      </c>
      <c r="H191" s="105" t="s">
        <v>8710</v>
      </c>
      <c r="I191" s="105">
        <v>3390000</v>
      </c>
      <c r="J191" s="105"/>
      <c r="K191" s="105"/>
      <c r="L191" s="105"/>
      <c r="M191" s="105" t="s">
        <v>8953</v>
      </c>
      <c r="N191" s="105" t="s">
        <v>8945</v>
      </c>
      <c r="O191" s="83"/>
      <c r="P191" s="83"/>
      <c r="Q191" s="83"/>
      <c r="R191" s="83"/>
      <c r="S191" s="83"/>
      <c r="T191" s="83"/>
      <c r="U191" s="83"/>
      <c r="V191" s="83"/>
    </row>
    <row r="192" spans="1:22" ht="24">
      <c r="A192" s="275"/>
      <c r="B192" s="275" t="s">
        <v>9448</v>
      </c>
      <c r="C192" s="275" t="s">
        <v>9449</v>
      </c>
      <c r="D192" s="275"/>
      <c r="E192" s="275"/>
      <c r="F192" s="275" t="s">
        <v>9447</v>
      </c>
      <c r="G192" s="275" t="s">
        <v>9450</v>
      </c>
      <c r="H192" s="275" t="s">
        <v>9451</v>
      </c>
      <c r="I192" s="275">
        <v>2300000</v>
      </c>
      <c r="J192" s="275">
        <v>219966.81</v>
      </c>
      <c r="K192" s="275"/>
      <c r="L192" s="275"/>
      <c r="M192" s="275" t="s">
        <v>9452</v>
      </c>
      <c r="N192" s="275" t="s">
        <v>9453</v>
      </c>
      <c r="O192" s="83"/>
      <c r="P192" s="83"/>
      <c r="Q192" s="83"/>
      <c r="R192" s="83"/>
      <c r="S192" s="83"/>
      <c r="T192" s="83"/>
      <c r="U192" s="83"/>
      <c r="V192" s="83"/>
    </row>
    <row r="193" spans="1:22" ht="24">
      <c r="A193" s="275"/>
      <c r="B193" s="275" t="s">
        <v>9749</v>
      </c>
      <c r="C193" s="275" t="s">
        <v>9454</v>
      </c>
      <c r="D193" s="275"/>
      <c r="E193" s="275" t="s">
        <v>8836</v>
      </c>
      <c r="F193" s="275" t="s">
        <v>9750</v>
      </c>
      <c r="G193" s="275" t="s">
        <v>9450</v>
      </c>
      <c r="H193" s="275" t="s">
        <v>8838</v>
      </c>
      <c r="I193" s="275">
        <v>700000</v>
      </c>
      <c r="J193" s="275">
        <v>660366.98</v>
      </c>
      <c r="K193" s="275"/>
      <c r="L193" s="275"/>
      <c r="M193" s="275" t="s">
        <v>2913</v>
      </c>
      <c r="N193" s="275" t="s">
        <v>9455</v>
      </c>
      <c r="O193" s="83"/>
      <c r="P193" s="83"/>
      <c r="Q193" s="83"/>
      <c r="R193" s="83"/>
      <c r="S193" s="83"/>
      <c r="T193" s="83"/>
      <c r="U193" s="83"/>
      <c r="V193" s="83"/>
    </row>
    <row r="194" spans="1:22" ht="24">
      <c r="A194" s="275"/>
      <c r="B194" s="275" t="s">
        <v>9456</v>
      </c>
      <c r="C194" s="275" t="s">
        <v>9457</v>
      </c>
      <c r="D194" s="275"/>
      <c r="E194" s="275" t="s">
        <v>9458</v>
      </c>
      <c r="F194" s="275" t="s">
        <v>9459</v>
      </c>
      <c r="G194" s="275" t="s">
        <v>9450</v>
      </c>
      <c r="H194" s="275" t="s">
        <v>8838</v>
      </c>
      <c r="I194" s="275">
        <v>1050000</v>
      </c>
      <c r="J194" s="275">
        <v>1033113.17</v>
      </c>
      <c r="K194" s="275"/>
      <c r="L194" s="275"/>
      <c r="M194" s="275" t="s">
        <v>2913</v>
      </c>
      <c r="N194" s="275" t="s">
        <v>9453</v>
      </c>
      <c r="O194" s="83"/>
      <c r="P194" s="83"/>
      <c r="Q194" s="83"/>
      <c r="R194" s="83"/>
      <c r="S194" s="83"/>
      <c r="T194" s="83"/>
      <c r="U194" s="83"/>
      <c r="V194" s="83"/>
    </row>
    <row r="195" spans="1:22" ht="24">
      <c r="A195" s="275"/>
      <c r="B195" s="275" t="s">
        <v>9751</v>
      </c>
      <c r="C195" s="275" t="s">
        <v>9752</v>
      </c>
      <c r="D195" s="275"/>
      <c r="E195" s="275" t="s">
        <v>9458</v>
      </c>
      <c r="F195" s="275" t="s">
        <v>9753</v>
      </c>
      <c r="G195" s="275" t="s">
        <v>9450</v>
      </c>
      <c r="H195" s="275" t="s">
        <v>8838</v>
      </c>
      <c r="I195" s="275">
        <v>1150000</v>
      </c>
      <c r="J195" s="275">
        <v>1018490.57</v>
      </c>
      <c r="K195" s="275"/>
      <c r="L195" s="275"/>
      <c r="M195" s="275" t="s">
        <v>2913</v>
      </c>
      <c r="N195" s="275" t="s">
        <v>9453</v>
      </c>
      <c r="O195" s="83"/>
      <c r="P195" s="83"/>
      <c r="Q195" s="83"/>
      <c r="R195" s="83"/>
      <c r="S195" s="83"/>
      <c r="T195" s="83"/>
      <c r="U195" s="83"/>
      <c r="V195" s="83"/>
    </row>
    <row r="196" spans="1:22" ht="24">
      <c r="A196" s="275"/>
      <c r="B196" s="275" t="s">
        <v>9555</v>
      </c>
      <c r="C196" s="275" t="s">
        <v>9695</v>
      </c>
      <c r="D196" s="275"/>
      <c r="E196" s="275" t="s">
        <v>8836</v>
      </c>
      <c r="F196" s="275" t="s">
        <v>9696</v>
      </c>
      <c r="G196" s="275" t="s">
        <v>9450</v>
      </c>
      <c r="H196" s="275" t="s">
        <v>8838</v>
      </c>
      <c r="I196" s="275">
        <v>5430</v>
      </c>
      <c r="J196" s="275">
        <v>4127.91</v>
      </c>
      <c r="K196" s="275"/>
      <c r="L196" s="275"/>
      <c r="M196" s="275" t="s">
        <v>8048</v>
      </c>
      <c r="N196" s="275" t="s">
        <v>9453</v>
      </c>
      <c r="O196" s="83"/>
      <c r="P196" s="83"/>
      <c r="Q196" s="83"/>
      <c r="R196" s="83"/>
      <c r="S196" s="83"/>
      <c r="T196" s="83"/>
      <c r="U196" s="83"/>
      <c r="V196" s="83"/>
    </row>
    <row r="197" spans="1:22" ht="24">
      <c r="A197" s="275"/>
      <c r="B197" s="275" t="s">
        <v>9697</v>
      </c>
      <c r="C197" s="275" t="s">
        <v>9698</v>
      </c>
      <c r="D197" s="275"/>
      <c r="E197" s="275" t="s">
        <v>8836</v>
      </c>
      <c r="F197" s="275" t="s">
        <v>9699</v>
      </c>
      <c r="G197" s="275" t="s">
        <v>9450</v>
      </c>
      <c r="H197" s="275" t="s">
        <v>8838</v>
      </c>
      <c r="I197" s="275">
        <v>31670</v>
      </c>
      <c r="J197" s="275">
        <v>31650</v>
      </c>
      <c r="K197" s="275"/>
      <c r="L197" s="275"/>
      <c r="M197" s="275" t="s">
        <v>8048</v>
      </c>
      <c r="N197" s="275" t="s">
        <v>9453</v>
      </c>
      <c r="O197" s="83"/>
      <c r="P197" s="83"/>
      <c r="Q197" s="83"/>
      <c r="R197" s="83"/>
      <c r="S197" s="83"/>
      <c r="T197" s="83"/>
      <c r="U197" s="83"/>
      <c r="V197" s="83"/>
    </row>
    <row r="198" spans="1:22" ht="24">
      <c r="A198" s="275"/>
      <c r="B198" s="275" t="s">
        <v>9700</v>
      </c>
      <c r="C198" s="275" t="s">
        <v>9701</v>
      </c>
      <c r="D198" s="275"/>
      <c r="E198" s="275" t="s">
        <v>8836</v>
      </c>
      <c r="F198" s="275" t="s">
        <v>9702</v>
      </c>
      <c r="G198" s="275" t="s">
        <v>9450</v>
      </c>
      <c r="H198" s="275" t="s">
        <v>8838</v>
      </c>
      <c r="I198" s="275">
        <v>32000</v>
      </c>
      <c r="J198" s="275">
        <v>28228.2</v>
      </c>
      <c r="K198" s="275"/>
      <c r="L198" s="275"/>
      <c r="M198" s="275" t="s">
        <v>8048</v>
      </c>
      <c r="N198" s="275" t="s">
        <v>9453</v>
      </c>
      <c r="O198" s="83"/>
      <c r="P198" s="83"/>
      <c r="Q198" s="83"/>
      <c r="R198" s="83"/>
      <c r="S198" s="83"/>
      <c r="T198" s="83"/>
      <c r="U198" s="83"/>
      <c r="V198" s="83"/>
    </row>
    <row r="199" spans="1:22" ht="24">
      <c r="A199" s="275"/>
      <c r="B199" s="275" t="s">
        <v>9703</v>
      </c>
      <c r="C199" s="275"/>
      <c r="D199" s="275"/>
      <c r="E199" s="275" t="s">
        <v>8836</v>
      </c>
      <c r="F199" s="275" t="s">
        <v>9704</v>
      </c>
      <c r="G199" s="275" t="s">
        <v>9450</v>
      </c>
      <c r="H199" s="275" t="s">
        <v>8838</v>
      </c>
      <c r="I199" s="275">
        <v>225000</v>
      </c>
      <c r="J199" s="275">
        <v>224950</v>
      </c>
      <c r="K199" s="275"/>
      <c r="L199" s="275"/>
      <c r="M199" s="275" t="s">
        <v>8048</v>
      </c>
      <c r="N199" s="275" t="s">
        <v>9453</v>
      </c>
      <c r="O199" s="83"/>
      <c r="P199" s="83"/>
      <c r="Q199" s="83"/>
      <c r="R199" s="83"/>
      <c r="S199" s="83"/>
      <c r="T199" s="83"/>
      <c r="U199" s="83"/>
      <c r="V199" s="83"/>
    </row>
    <row r="200" spans="1:22" ht="24">
      <c r="A200" s="275"/>
      <c r="B200" s="275" t="s">
        <v>9705</v>
      </c>
      <c r="C200" s="275" t="s">
        <v>9706</v>
      </c>
      <c r="D200" s="275"/>
      <c r="E200" s="275" t="s">
        <v>8836</v>
      </c>
      <c r="F200" s="275" t="s">
        <v>9707</v>
      </c>
      <c r="G200" s="275" t="s">
        <v>9450</v>
      </c>
      <c r="H200" s="275" t="s">
        <v>8838</v>
      </c>
      <c r="I200" s="275">
        <v>46000</v>
      </c>
      <c r="J200" s="275">
        <v>45950</v>
      </c>
      <c r="K200" s="275"/>
      <c r="L200" s="275"/>
      <c r="M200" s="275" t="s">
        <v>8048</v>
      </c>
      <c r="N200" s="275" t="s">
        <v>9453</v>
      </c>
      <c r="O200" s="83"/>
      <c r="P200" s="83"/>
      <c r="Q200" s="83"/>
      <c r="R200" s="83"/>
      <c r="S200" s="83"/>
      <c r="T200" s="83"/>
      <c r="U200" s="83"/>
      <c r="V200" s="83"/>
    </row>
    <row r="201" spans="1:22" ht="24">
      <c r="A201" s="275"/>
      <c r="B201" s="275" t="s">
        <v>9708</v>
      </c>
      <c r="C201" s="275" t="s">
        <v>9709</v>
      </c>
      <c r="D201" s="275"/>
      <c r="E201" s="275" t="s">
        <v>8836</v>
      </c>
      <c r="F201" s="275" t="s">
        <v>9710</v>
      </c>
      <c r="G201" s="275" t="s">
        <v>9450</v>
      </c>
      <c r="H201" s="275" t="s">
        <v>8838</v>
      </c>
      <c r="I201" s="275">
        <v>150000</v>
      </c>
      <c r="J201" s="275">
        <v>148020</v>
      </c>
      <c r="K201" s="275"/>
      <c r="L201" s="275"/>
      <c r="M201" s="275" t="s">
        <v>8048</v>
      </c>
      <c r="N201" s="275" t="s">
        <v>9453</v>
      </c>
      <c r="O201" s="83"/>
      <c r="P201" s="83"/>
      <c r="Q201" s="83"/>
      <c r="R201" s="83"/>
      <c r="S201" s="83"/>
      <c r="T201" s="83"/>
      <c r="U201" s="83"/>
      <c r="V201" s="83"/>
    </row>
    <row r="202" spans="1:22" ht="24">
      <c r="A202" s="275"/>
      <c r="B202" s="275" t="s">
        <v>9711</v>
      </c>
      <c r="C202" s="275" t="s">
        <v>9712</v>
      </c>
      <c r="D202" s="275"/>
      <c r="E202" s="275" t="s">
        <v>8836</v>
      </c>
      <c r="F202" s="275" t="s">
        <v>9713</v>
      </c>
      <c r="G202" s="275" t="s">
        <v>9450</v>
      </c>
      <c r="H202" s="275" t="s">
        <v>8838</v>
      </c>
      <c r="I202" s="275">
        <v>5188670</v>
      </c>
      <c r="J202" s="275">
        <v>4613325.33</v>
      </c>
      <c r="K202" s="275"/>
      <c r="L202" s="275"/>
      <c r="M202" s="275" t="s">
        <v>8048</v>
      </c>
      <c r="N202" s="275" t="s">
        <v>9453</v>
      </c>
      <c r="O202" s="83"/>
      <c r="P202" s="83"/>
      <c r="Q202" s="83"/>
      <c r="R202" s="83"/>
      <c r="S202" s="83"/>
      <c r="T202" s="83"/>
      <c r="U202" s="83"/>
      <c r="V202" s="83"/>
    </row>
    <row r="203" spans="1:22" ht="24">
      <c r="A203" s="275"/>
      <c r="B203" s="275" t="s">
        <v>9714</v>
      </c>
      <c r="C203" s="275" t="s">
        <v>9715</v>
      </c>
      <c r="D203" s="275"/>
      <c r="E203" s="275" t="s">
        <v>8836</v>
      </c>
      <c r="F203" s="275" t="s">
        <v>9716</v>
      </c>
      <c r="G203" s="275" t="s">
        <v>9450</v>
      </c>
      <c r="H203" s="275" t="s">
        <v>8838</v>
      </c>
      <c r="I203" s="275">
        <v>39000</v>
      </c>
      <c r="J203" s="275">
        <v>28066</v>
      </c>
      <c r="K203" s="275"/>
      <c r="L203" s="275"/>
      <c r="M203" s="275" t="s">
        <v>8048</v>
      </c>
      <c r="N203" s="275" t="s">
        <v>9453</v>
      </c>
      <c r="O203" s="83"/>
      <c r="P203" s="83"/>
      <c r="Q203" s="83"/>
      <c r="R203" s="83"/>
      <c r="S203" s="83"/>
      <c r="T203" s="83"/>
      <c r="U203" s="83"/>
      <c r="V203" s="83"/>
    </row>
    <row r="204" spans="1:22" ht="24">
      <c r="A204" s="105"/>
      <c r="B204" s="105" t="s">
        <v>9717</v>
      </c>
      <c r="C204" s="105" t="s">
        <v>9718</v>
      </c>
      <c r="D204" s="105"/>
      <c r="E204" s="105" t="s">
        <v>8836</v>
      </c>
      <c r="F204" s="105" t="s">
        <v>9719</v>
      </c>
      <c r="G204" s="105" t="s">
        <v>9421</v>
      </c>
      <c r="H204" s="105" t="s">
        <v>8838</v>
      </c>
      <c r="I204" s="105">
        <v>7000000</v>
      </c>
      <c r="J204" s="105"/>
      <c r="K204" s="105"/>
      <c r="L204" s="105"/>
      <c r="M204" s="105" t="s">
        <v>8048</v>
      </c>
      <c r="N204" s="105" t="s">
        <v>9453</v>
      </c>
      <c r="O204" s="83"/>
      <c r="P204" s="83"/>
      <c r="Q204" s="83"/>
      <c r="R204" s="83"/>
      <c r="S204" s="83"/>
      <c r="T204" s="83"/>
      <c r="U204" s="83"/>
      <c r="V204" s="83"/>
    </row>
    <row r="205" spans="1:22" ht="24">
      <c r="A205" s="105"/>
      <c r="B205" s="105" t="s">
        <v>9720</v>
      </c>
      <c r="C205" s="105" t="s">
        <v>9721</v>
      </c>
      <c r="D205" s="105"/>
      <c r="E205" s="105" t="s">
        <v>8836</v>
      </c>
      <c r="F205" s="105" t="s">
        <v>9722</v>
      </c>
      <c r="G205" s="105" t="s">
        <v>9421</v>
      </c>
      <c r="H205" s="105" t="s">
        <v>8838</v>
      </c>
      <c r="I205" s="105">
        <v>1690000</v>
      </c>
      <c r="J205" s="105"/>
      <c r="K205" s="105"/>
      <c r="L205" s="105"/>
      <c r="M205" s="105" t="s">
        <v>8048</v>
      </c>
      <c r="N205" s="105" t="s">
        <v>9453</v>
      </c>
      <c r="O205" s="83"/>
      <c r="P205" s="83"/>
      <c r="Q205" s="83"/>
      <c r="R205" s="83"/>
      <c r="S205" s="83"/>
      <c r="T205" s="83"/>
      <c r="U205" s="83"/>
      <c r="V205" s="83"/>
    </row>
    <row r="206" spans="1:22" ht="24">
      <c r="A206" s="105"/>
      <c r="B206" s="105" t="s">
        <v>9723</v>
      </c>
      <c r="C206" s="105" t="s">
        <v>9724</v>
      </c>
      <c r="D206" s="105"/>
      <c r="E206" s="105" t="s">
        <v>8836</v>
      </c>
      <c r="F206" s="105" t="s">
        <v>9725</v>
      </c>
      <c r="G206" s="105" t="s">
        <v>9421</v>
      </c>
      <c r="H206" s="105" t="s">
        <v>8838</v>
      </c>
      <c r="I206" s="105">
        <v>39000</v>
      </c>
      <c r="J206" s="105"/>
      <c r="K206" s="105"/>
      <c r="L206" s="105"/>
      <c r="M206" s="105" t="s">
        <v>8048</v>
      </c>
      <c r="N206" s="105" t="s">
        <v>9453</v>
      </c>
      <c r="O206" s="83"/>
      <c r="P206" s="83"/>
      <c r="Q206" s="83"/>
      <c r="R206" s="83"/>
      <c r="S206" s="83"/>
      <c r="T206" s="83"/>
      <c r="U206" s="83"/>
      <c r="V206" s="83"/>
    </row>
    <row r="207" spans="1:22" ht="24">
      <c r="A207" s="275"/>
      <c r="B207" s="275" t="s">
        <v>9726</v>
      </c>
      <c r="C207" s="275" t="s">
        <v>9727</v>
      </c>
      <c r="D207" s="275"/>
      <c r="E207" s="275" t="s">
        <v>8836</v>
      </c>
      <c r="F207" s="275" t="s">
        <v>9728</v>
      </c>
      <c r="G207" s="275" t="s">
        <v>9450</v>
      </c>
      <c r="H207" s="275" t="s">
        <v>8838</v>
      </c>
      <c r="I207" s="275">
        <v>130000</v>
      </c>
      <c r="J207" s="275">
        <v>123411.51</v>
      </c>
      <c r="K207" s="275"/>
      <c r="L207" s="275"/>
      <c r="M207" s="275" t="s">
        <v>8048</v>
      </c>
      <c r="N207" s="275" t="s">
        <v>9453</v>
      </c>
      <c r="O207" s="83"/>
      <c r="P207" s="83"/>
      <c r="Q207" s="83"/>
      <c r="R207" s="83"/>
      <c r="S207" s="83"/>
      <c r="T207" s="83"/>
      <c r="U207" s="83"/>
      <c r="V207" s="83"/>
    </row>
    <row r="208" spans="1:22" ht="24">
      <c r="A208" s="275"/>
      <c r="B208" s="275" t="s">
        <v>9729</v>
      </c>
      <c r="C208" s="275" t="s">
        <v>9730</v>
      </c>
      <c r="D208" s="275"/>
      <c r="E208" s="275" t="s">
        <v>8836</v>
      </c>
      <c r="F208" s="275" t="s">
        <v>9731</v>
      </c>
      <c r="G208" s="275" t="s">
        <v>9450</v>
      </c>
      <c r="H208" s="275" t="s">
        <v>8838</v>
      </c>
      <c r="I208" s="275">
        <v>70000</v>
      </c>
      <c r="J208" s="275">
        <v>68942.899999999994</v>
      </c>
      <c r="K208" s="275"/>
      <c r="L208" s="275"/>
      <c r="M208" s="275" t="s">
        <v>8048</v>
      </c>
      <c r="N208" s="275" t="s">
        <v>9453</v>
      </c>
      <c r="O208" s="83"/>
      <c r="P208" s="83"/>
      <c r="Q208" s="83"/>
      <c r="R208" s="83"/>
      <c r="S208" s="83"/>
      <c r="T208" s="83"/>
      <c r="U208" s="83"/>
      <c r="V208" s="83"/>
    </row>
    <row r="209" spans="1:22" ht="24">
      <c r="A209" s="275"/>
      <c r="B209" s="275" t="s">
        <v>9732</v>
      </c>
      <c r="C209" s="275" t="s">
        <v>9733</v>
      </c>
      <c r="D209" s="275"/>
      <c r="E209" s="275" t="s">
        <v>8836</v>
      </c>
      <c r="F209" s="275" t="s">
        <v>9734</v>
      </c>
      <c r="G209" s="275" t="s">
        <v>9450</v>
      </c>
      <c r="H209" s="275" t="s">
        <v>8838</v>
      </c>
      <c r="I209" s="275">
        <v>950000</v>
      </c>
      <c r="J209" s="275">
        <v>903684.34</v>
      </c>
      <c r="K209" s="275"/>
      <c r="L209" s="275"/>
      <c r="M209" s="275" t="s">
        <v>8048</v>
      </c>
      <c r="N209" s="275" t="s">
        <v>9453</v>
      </c>
      <c r="O209" s="83"/>
      <c r="P209" s="83"/>
      <c r="Q209" s="83"/>
      <c r="R209" s="83"/>
      <c r="S209" s="83"/>
      <c r="T209" s="83"/>
      <c r="U209" s="83"/>
      <c r="V209" s="83"/>
    </row>
    <row r="210" spans="1:22" ht="24">
      <c r="A210" s="275"/>
      <c r="B210" s="275" t="s">
        <v>9735</v>
      </c>
      <c r="C210" s="275" t="s">
        <v>9736</v>
      </c>
      <c r="D210" s="275"/>
      <c r="E210" s="275" t="s">
        <v>8836</v>
      </c>
      <c r="F210" s="275" t="s">
        <v>9737</v>
      </c>
      <c r="G210" s="275" t="s">
        <v>9450</v>
      </c>
      <c r="H210" s="275" t="s">
        <v>8838</v>
      </c>
      <c r="I210" s="275">
        <v>140000</v>
      </c>
      <c r="J210" s="275">
        <v>132567</v>
      </c>
      <c r="K210" s="275"/>
      <c r="L210" s="275"/>
      <c r="M210" s="275" t="s">
        <v>8048</v>
      </c>
      <c r="N210" s="275" t="s">
        <v>9453</v>
      </c>
      <c r="O210" s="83"/>
      <c r="P210" s="83"/>
      <c r="Q210" s="83"/>
      <c r="R210" s="83"/>
      <c r="S210" s="83"/>
      <c r="T210" s="83"/>
      <c r="U210" s="83"/>
      <c r="V210" s="83"/>
    </row>
    <row r="211" spans="1:22" ht="24">
      <c r="A211" s="105"/>
      <c r="B211" s="105" t="s">
        <v>9738</v>
      </c>
      <c r="C211" s="105" t="s">
        <v>9739</v>
      </c>
      <c r="D211" s="105"/>
      <c r="E211" s="105" t="s">
        <v>8836</v>
      </c>
      <c r="F211" s="105" t="s">
        <v>9740</v>
      </c>
      <c r="G211" s="105" t="s">
        <v>9415</v>
      </c>
      <c r="H211" s="105" t="s">
        <v>8838</v>
      </c>
      <c r="I211" s="105">
        <v>8450000</v>
      </c>
      <c r="J211" s="105"/>
      <c r="K211" s="105"/>
      <c r="L211" s="105"/>
      <c r="M211" s="105" t="s">
        <v>8048</v>
      </c>
      <c r="N211" s="105" t="s">
        <v>9453</v>
      </c>
      <c r="O211" s="83"/>
      <c r="P211" s="83"/>
      <c r="Q211" s="83"/>
      <c r="R211" s="83"/>
      <c r="S211" s="83"/>
      <c r="T211" s="83"/>
      <c r="U211" s="83"/>
      <c r="V211" s="83"/>
    </row>
    <row r="212" spans="1:22" ht="31.2">
      <c r="A212" s="105"/>
      <c r="B212" s="105" t="s">
        <v>9684</v>
      </c>
      <c r="C212" s="105" t="s">
        <v>9686</v>
      </c>
      <c r="D212" s="105"/>
      <c r="E212" s="105" t="s">
        <v>9687</v>
      </c>
      <c r="F212" s="105" t="s">
        <v>9688</v>
      </c>
      <c r="G212" s="105" t="s">
        <v>9415</v>
      </c>
      <c r="H212" s="105" t="s">
        <v>8838</v>
      </c>
      <c r="I212" s="105">
        <v>800000</v>
      </c>
      <c r="J212" s="105"/>
      <c r="K212" s="105"/>
      <c r="L212" s="105"/>
      <c r="M212" s="105" t="s">
        <v>8048</v>
      </c>
      <c r="N212" s="105" t="s">
        <v>9453</v>
      </c>
      <c r="O212" s="83"/>
      <c r="P212" s="83"/>
      <c r="Q212" s="83"/>
      <c r="R212" s="83"/>
      <c r="S212" s="83"/>
      <c r="T212" s="83"/>
      <c r="U212" s="83"/>
      <c r="V212" s="83"/>
    </row>
    <row r="213" spans="1:22" ht="31.2">
      <c r="A213" s="105"/>
      <c r="B213" s="105" t="s">
        <v>9685</v>
      </c>
      <c r="C213" s="105" t="s">
        <v>9689</v>
      </c>
      <c r="D213" s="105"/>
      <c r="E213" s="105" t="s">
        <v>9687</v>
      </c>
      <c r="F213" s="105" t="s">
        <v>9690</v>
      </c>
      <c r="G213" s="105" t="s">
        <v>9421</v>
      </c>
      <c r="H213" s="105" t="s">
        <v>8838</v>
      </c>
      <c r="I213" s="105" t="s">
        <v>8838</v>
      </c>
      <c r="J213" s="105"/>
      <c r="K213" s="105"/>
      <c r="L213" s="105"/>
      <c r="M213" s="105" t="s">
        <v>8048</v>
      </c>
      <c r="N213" s="105" t="s">
        <v>9453</v>
      </c>
      <c r="O213" s="83"/>
      <c r="P213" s="83"/>
      <c r="Q213" s="83"/>
      <c r="R213" s="83"/>
      <c r="S213" s="83"/>
      <c r="T213" s="83"/>
      <c r="U213" s="83"/>
      <c r="V213" s="83"/>
    </row>
    <row r="214" spans="1:22" ht="24">
      <c r="A214" s="105"/>
      <c r="B214" s="105" t="s">
        <v>9741</v>
      </c>
      <c r="C214" s="105" t="s">
        <v>9742</v>
      </c>
      <c r="D214" s="105"/>
      <c r="E214" s="105" t="s">
        <v>8836</v>
      </c>
      <c r="F214" s="105" t="s">
        <v>9743</v>
      </c>
      <c r="G214" s="105" t="s">
        <v>9415</v>
      </c>
      <c r="H214" s="105" t="s">
        <v>8838</v>
      </c>
      <c r="I214" s="105" t="s">
        <v>9691</v>
      </c>
      <c r="J214" s="105"/>
      <c r="K214" s="105"/>
      <c r="L214" s="105"/>
      <c r="M214" s="105" t="s">
        <v>8048</v>
      </c>
      <c r="N214" s="105" t="s">
        <v>9453</v>
      </c>
      <c r="O214" s="83"/>
      <c r="P214" s="83"/>
      <c r="Q214" s="83"/>
      <c r="R214" s="83"/>
      <c r="S214" s="83"/>
      <c r="T214" s="83"/>
      <c r="U214" s="83"/>
      <c r="V214" s="83"/>
    </row>
    <row r="215" spans="1:22" ht="24">
      <c r="A215" s="275"/>
      <c r="B215" s="275" t="s">
        <v>9754</v>
      </c>
      <c r="C215" s="275" t="s">
        <v>9755</v>
      </c>
      <c r="D215" s="275"/>
      <c r="E215" s="275" t="s">
        <v>8836</v>
      </c>
      <c r="F215" s="275" t="s">
        <v>9756</v>
      </c>
      <c r="G215" s="275" t="s">
        <v>9450</v>
      </c>
      <c r="H215" s="275" t="s">
        <v>8838</v>
      </c>
      <c r="I215" s="275">
        <v>110000</v>
      </c>
      <c r="J215" s="275">
        <v>108297.53</v>
      </c>
      <c r="K215" s="275"/>
      <c r="L215" s="275"/>
      <c r="M215" s="275" t="s">
        <v>2913</v>
      </c>
      <c r="N215" s="275" t="s">
        <v>9453</v>
      </c>
      <c r="O215" s="83"/>
      <c r="P215" s="83"/>
      <c r="Q215" s="83"/>
      <c r="R215" s="83"/>
      <c r="S215" s="83"/>
      <c r="T215" s="83"/>
      <c r="U215" s="83"/>
      <c r="V215" s="83"/>
    </row>
    <row r="216" spans="1:22" ht="27.6">
      <c r="A216" s="105"/>
      <c r="B216" s="105" t="s">
        <v>9692</v>
      </c>
      <c r="C216" s="105" t="s">
        <v>9744</v>
      </c>
      <c r="D216" s="105"/>
      <c r="E216" s="105" t="s">
        <v>8836</v>
      </c>
      <c r="F216" s="105" t="s">
        <v>9745</v>
      </c>
      <c r="G216" s="105" t="s">
        <v>9415</v>
      </c>
      <c r="H216" s="105" t="s">
        <v>8838</v>
      </c>
      <c r="I216" s="105">
        <v>400000</v>
      </c>
      <c r="J216" s="105"/>
      <c r="K216" s="105"/>
      <c r="L216" s="105"/>
      <c r="M216" s="105" t="s">
        <v>2913</v>
      </c>
      <c r="N216" s="105" t="s">
        <v>9453</v>
      </c>
      <c r="O216" s="83"/>
      <c r="P216" s="83"/>
      <c r="Q216" s="83"/>
      <c r="R216" s="83"/>
      <c r="S216" s="83"/>
      <c r="T216" s="83"/>
      <c r="U216" s="83"/>
      <c r="V216" s="83"/>
    </row>
    <row r="217" spans="1:22" ht="31.2">
      <c r="A217" s="275"/>
      <c r="B217" s="275" t="s">
        <v>9693</v>
      </c>
      <c r="C217" s="275" t="s">
        <v>9694</v>
      </c>
      <c r="D217" s="275"/>
      <c r="E217" s="275" t="s">
        <v>9687</v>
      </c>
      <c r="F217" s="275" t="s">
        <v>9746</v>
      </c>
      <c r="G217" s="275" t="s">
        <v>9415</v>
      </c>
      <c r="H217" s="275" t="s">
        <v>8838</v>
      </c>
      <c r="I217" s="275">
        <v>443022.64</v>
      </c>
      <c r="J217" s="275"/>
      <c r="K217" s="275"/>
      <c r="L217" s="275"/>
      <c r="M217" s="275" t="s">
        <v>2913</v>
      </c>
      <c r="N217" s="275" t="s">
        <v>8825</v>
      </c>
      <c r="O217" s="83"/>
      <c r="P217" s="83"/>
      <c r="Q217" s="83"/>
      <c r="R217" s="83"/>
      <c r="S217" s="83"/>
      <c r="T217" s="83"/>
      <c r="U217" s="83"/>
      <c r="V217" s="83"/>
    </row>
    <row r="218" spans="1:22" ht="24">
      <c r="A218" s="105"/>
      <c r="B218" s="105" t="s">
        <v>9759</v>
      </c>
      <c r="C218" s="105" t="s">
        <v>9761</v>
      </c>
      <c r="D218" s="105"/>
      <c r="E218" s="105" t="s">
        <v>8565</v>
      </c>
      <c r="F218" s="105" t="s">
        <v>9760</v>
      </c>
      <c r="G218" s="105" t="s">
        <v>8147</v>
      </c>
      <c r="H218" s="105" t="s">
        <v>8568</v>
      </c>
      <c r="I218" s="105">
        <v>86500</v>
      </c>
      <c r="J218" s="105"/>
      <c r="K218" s="105"/>
      <c r="L218" s="105"/>
      <c r="M218" s="105" t="s">
        <v>8675</v>
      </c>
      <c r="N218" s="105"/>
      <c r="O218" s="83"/>
      <c r="P218" s="83"/>
      <c r="Q218" s="83"/>
      <c r="R218" s="83"/>
      <c r="S218" s="83"/>
      <c r="T218" s="83"/>
      <c r="U218" s="83"/>
      <c r="V218" s="83"/>
    </row>
    <row r="219" spans="1:22" ht="24">
      <c r="A219" s="105"/>
      <c r="B219" s="105" t="s">
        <v>9768</v>
      </c>
      <c r="C219" s="105" t="s">
        <v>9770</v>
      </c>
      <c r="D219" s="105"/>
      <c r="E219" s="105" t="s">
        <v>8599</v>
      </c>
      <c r="F219" s="105" t="s">
        <v>9769</v>
      </c>
      <c r="G219" s="105" t="s">
        <v>8899</v>
      </c>
      <c r="H219" s="105" t="s">
        <v>8568</v>
      </c>
      <c r="I219" s="105">
        <v>127500</v>
      </c>
      <c r="J219" s="105"/>
      <c r="K219" s="105"/>
      <c r="L219" s="105"/>
      <c r="M219" s="105" t="s">
        <v>8570</v>
      </c>
      <c r="N219" s="105" t="s">
        <v>8149</v>
      </c>
      <c r="O219" s="83"/>
      <c r="P219" s="83"/>
      <c r="Q219" s="83"/>
      <c r="R219" s="83"/>
      <c r="S219" s="83"/>
      <c r="T219" s="83"/>
      <c r="U219" s="83"/>
      <c r="V219" s="83"/>
    </row>
    <row r="220" spans="1:22" ht="24">
      <c r="A220" s="275"/>
      <c r="B220" s="275" t="s">
        <v>9773</v>
      </c>
      <c r="C220" s="275" t="s">
        <v>9774</v>
      </c>
      <c r="D220" s="275"/>
      <c r="E220" s="275" t="s">
        <v>9775</v>
      </c>
      <c r="F220" s="275" t="s">
        <v>9776</v>
      </c>
      <c r="G220" s="275" t="s">
        <v>9683</v>
      </c>
      <c r="H220" s="275" t="s">
        <v>9676</v>
      </c>
      <c r="I220" s="275">
        <v>385000</v>
      </c>
      <c r="J220" s="275"/>
      <c r="K220" s="275"/>
      <c r="L220" s="275"/>
      <c r="M220" s="275" t="s">
        <v>8570</v>
      </c>
      <c r="N220" s="275" t="s">
        <v>8149</v>
      </c>
      <c r="O220" s="83"/>
      <c r="P220" s="83"/>
      <c r="Q220" s="83"/>
      <c r="R220" s="83"/>
      <c r="S220" s="83"/>
      <c r="T220" s="83"/>
      <c r="U220" s="83"/>
      <c r="V220" s="83"/>
    </row>
    <row r="221" spans="1:22" ht="24">
      <c r="A221" s="275"/>
      <c r="B221" s="275" t="s">
        <v>9777</v>
      </c>
      <c r="C221" s="275" t="s">
        <v>9774</v>
      </c>
      <c r="D221" s="275"/>
      <c r="E221" s="275" t="s">
        <v>9775</v>
      </c>
      <c r="F221" s="275" t="s">
        <v>9778</v>
      </c>
      <c r="G221" s="275" t="s">
        <v>9683</v>
      </c>
      <c r="H221" s="275" t="s">
        <v>9676</v>
      </c>
      <c r="I221" s="275">
        <v>200000</v>
      </c>
      <c r="J221" s="275"/>
      <c r="K221" s="275"/>
      <c r="L221" s="275"/>
      <c r="M221" s="275" t="s">
        <v>8570</v>
      </c>
      <c r="N221" s="275" t="s">
        <v>8149</v>
      </c>
      <c r="O221" s="83"/>
      <c r="P221" s="83"/>
      <c r="Q221" s="83"/>
      <c r="R221" s="83"/>
      <c r="S221" s="83"/>
      <c r="T221" s="83"/>
      <c r="U221" s="83"/>
      <c r="V221" s="83"/>
    </row>
    <row r="222" spans="1:22" ht="24">
      <c r="A222" s="275"/>
      <c r="B222" s="275" t="s">
        <v>9779</v>
      </c>
      <c r="C222" s="275" t="s">
        <v>9774</v>
      </c>
      <c r="D222" s="275"/>
      <c r="E222" s="275" t="s">
        <v>9775</v>
      </c>
      <c r="F222" s="275" t="s">
        <v>9780</v>
      </c>
      <c r="G222" s="275" t="s">
        <v>9683</v>
      </c>
      <c r="H222" s="275" t="s">
        <v>9676</v>
      </c>
      <c r="I222" s="275">
        <v>470000</v>
      </c>
      <c r="J222" s="275"/>
      <c r="K222" s="275"/>
      <c r="L222" s="275"/>
      <c r="M222" s="275" t="s">
        <v>8570</v>
      </c>
      <c r="N222" s="275" t="s">
        <v>8149</v>
      </c>
      <c r="O222" s="83"/>
      <c r="P222" s="83"/>
      <c r="Q222" s="83"/>
      <c r="R222" s="83"/>
      <c r="S222" s="83"/>
      <c r="T222" s="83"/>
      <c r="U222" s="83"/>
      <c r="V222" s="83"/>
    </row>
    <row r="223" spans="1:22" ht="24">
      <c r="A223" s="275"/>
      <c r="B223" s="275" t="s">
        <v>9781</v>
      </c>
      <c r="C223" s="275"/>
      <c r="D223" s="275"/>
      <c r="E223" s="275"/>
      <c r="F223" s="275" t="s">
        <v>9782</v>
      </c>
      <c r="G223" s="275" t="s">
        <v>8132</v>
      </c>
      <c r="H223" s="275" t="s">
        <v>8568</v>
      </c>
      <c r="I223" s="275">
        <v>216000</v>
      </c>
      <c r="J223" s="275">
        <v>215000</v>
      </c>
      <c r="K223" s="275"/>
      <c r="L223" s="275"/>
      <c r="M223" s="275" t="s">
        <v>9783</v>
      </c>
      <c r="N223" s="275" t="s">
        <v>9784</v>
      </c>
      <c r="O223" s="83"/>
      <c r="P223" s="83"/>
      <c r="Q223" s="83"/>
      <c r="R223" s="83"/>
      <c r="S223" s="83"/>
      <c r="T223" s="83"/>
      <c r="U223" s="83"/>
      <c r="V223" s="83"/>
    </row>
    <row r="224" spans="1:22" ht="24">
      <c r="A224" s="275"/>
      <c r="B224" s="275" t="s">
        <v>9785</v>
      </c>
      <c r="C224" s="275"/>
      <c r="D224" s="275"/>
      <c r="E224" s="275" t="s">
        <v>9786</v>
      </c>
      <c r="F224" s="275" t="s">
        <v>9787</v>
      </c>
      <c r="G224" s="275" t="s">
        <v>9677</v>
      </c>
      <c r="H224" s="275" t="s">
        <v>9676</v>
      </c>
      <c r="I224" s="275" t="s">
        <v>9788</v>
      </c>
      <c r="J224" s="275" t="s">
        <v>9789</v>
      </c>
      <c r="K224" s="275"/>
      <c r="L224" s="275"/>
      <c r="M224" s="275" t="s">
        <v>9783</v>
      </c>
      <c r="N224" s="275" t="s">
        <v>9784</v>
      </c>
      <c r="O224" s="83"/>
      <c r="P224" s="83"/>
      <c r="Q224" s="83"/>
      <c r="R224" s="83"/>
      <c r="S224" s="83"/>
      <c r="T224" s="83"/>
      <c r="U224" s="83"/>
      <c r="V224" s="83"/>
    </row>
    <row r="225" spans="1:22" ht="24">
      <c r="A225" s="275"/>
      <c r="B225" s="275" t="s">
        <v>9790</v>
      </c>
      <c r="C225" s="275"/>
      <c r="D225" s="275"/>
      <c r="E225" s="275"/>
      <c r="F225" s="275" t="s">
        <v>9791</v>
      </c>
      <c r="G225" s="275"/>
      <c r="H225" s="275"/>
      <c r="I225" s="275"/>
      <c r="J225" s="275"/>
      <c r="K225" s="275"/>
      <c r="L225" s="275"/>
      <c r="M225" s="275"/>
      <c r="N225" s="275"/>
      <c r="O225" s="83"/>
      <c r="P225" s="83"/>
      <c r="Q225" s="83"/>
      <c r="R225" s="83"/>
      <c r="S225" s="83"/>
      <c r="T225" s="83"/>
      <c r="U225" s="83"/>
      <c r="V225" s="83"/>
    </row>
    <row r="226" spans="1:22">
      <c r="N226" s="83"/>
      <c r="O226" s="83"/>
      <c r="P226" s="83"/>
      <c r="Q226" s="83"/>
      <c r="R226" s="83"/>
      <c r="S226" s="83"/>
      <c r="T226" s="83"/>
      <c r="U226" s="83"/>
      <c r="V226" s="83"/>
    </row>
    <row r="227" spans="1:22">
      <c r="N227" s="83"/>
      <c r="O227" s="83"/>
      <c r="P227" s="83"/>
      <c r="Q227" s="83"/>
      <c r="R227" s="83"/>
      <c r="S227" s="83"/>
      <c r="T227" s="83"/>
      <c r="U227" s="83"/>
      <c r="V227" s="83"/>
    </row>
    <row r="228" spans="1:22">
      <c r="N228" s="83"/>
      <c r="O228" s="83"/>
      <c r="P228" s="83"/>
      <c r="Q228" s="83"/>
      <c r="R228" s="83"/>
      <c r="S228" s="83"/>
      <c r="T228" s="83"/>
      <c r="U228" s="83"/>
      <c r="V228" s="83"/>
    </row>
    <row r="229" spans="1:22">
      <c r="N229" s="83"/>
      <c r="O229" s="83"/>
      <c r="P229" s="83"/>
      <c r="Q229" s="83"/>
      <c r="R229" s="83"/>
      <c r="S229" s="83"/>
      <c r="T229" s="83"/>
      <c r="U229" s="83"/>
      <c r="V229" s="83"/>
    </row>
    <row r="230" spans="1:22">
      <c r="N230" s="83"/>
      <c r="O230" s="83"/>
      <c r="P230" s="83"/>
      <c r="Q230" s="83"/>
      <c r="R230" s="83"/>
      <c r="S230" s="83"/>
      <c r="T230" s="83"/>
      <c r="U230" s="83"/>
      <c r="V230" s="83"/>
    </row>
    <row r="231" spans="1:22">
      <c r="N231" s="83"/>
      <c r="O231" s="83"/>
      <c r="P231" s="83"/>
      <c r="Q231" s="83"/>
      <c r="R231" s="83"/>
      <c r="S231" s="83"/>
      <c r="T231" s="83"/>
      <c r="U231" s="83"/>
      <c r="V231" s="83"/>
    </row>
    <row r="232" spans="1:22">
      <c r="N232" s="83"/>
      <c r="O232" s="83"/>
      <c r="P232" s="83"/>
      <c r="Q232" s="83"/>
      <c r="R232" s="83"/>
      <c r="S232" s="83"/>
      <c r="T232" s="83"/>
      <c r="U232" s="83"/>
      <c r="V232" s="83"/>
    </row>
    <row r="233" spans="1:22">
      <c r="N233" s="83"/>
      <c r="O233" s="83"/>
      <c r="P233" s="83"/>
      <c r="Q233" s="83"/>
      <c r="R233" s="83"/>
      <c r="S233" s="83"/>
      <c r="T233" s="83"/>
      <c r="U233" s="83"/>
      <c r="V233" s="83"/>
    </row>
    <row r="234" spans="1:22">
      <c r="N234" s="83"/>
      <c r="O234" s="83"/>
      <c r="P234" s="83"/>
      <c r="Q234" s="83"/>
      <c r="R234" s="83"/>
      <c r="S234" s="83"/>
      <c r="T234" s="83"/>
      <c r="U234" s="83"/>
      <c r="V234" s="83"/>
    </row>
    <row r="235" spans="1:22">
      <c r="N235" s="83"/>
      <c r="O235" s="83"/>
      <c r="P235" s="83"/>
      <c r="Q235" s="83"/>
      <c r="R235" s="83"/>
      <c r="S235" s="83"/>
      <c r="T235" s="83"/>
      <c r="U235" s="83"/>
      <c r="V235" s="83"/>
    </row>
    <row r="236" spans="1:22">
      <c r="N236" s="83"/>
      <c r="O236" s="83"/>
      <c r="P236" s="83"/>
      <c r="Q236" s="83"/>
      <c r="R236" s="83"/>
      <c r="S236" s="83"/>
      <c r="T236" s="83"/>
      <c r="U236" s="83"/>
      <c r="V236" s="83"/>
    </row>
    <row r="237" spans="1:22">
      <c r="N237" s="83"/>
      <c r="O237" s="83"/>
      <c r="P237" s="83"/>
      <c r="Q237" s="83"/>
      <c r="R237" s="83"/>
      <c r="S237" s="83"/>
      <c r="T237" s="83"/>
      <c r="U237" s="83"/>
      <c r="V237" s="83"/>
    </row>
    <row r="238" spans="1:22">
      <c r="N238" s="83"/>
      <c r="O238" s="83"/>
      <c r="P238" s="83"/>
      <c r="Q238" s="83"/>
      <c r="R238" s="83"/>
      <c r="S238" s="83"/>
      <c r="T238" s="83"/>
      <c r="U238" s="83"/>
      <c r="V238" s="83"/>
    </row>
    <row r="239" spans="1:22">
      <c r="N239" s="83"/>
      <c r="O239" s="83"/>
      <c r="P239" s="83"/>
      <c r="Q239" s="83"/>
      <c r="R239" s="83"/>
      <c r="S239" s="83"/>
      <c r="T239" s="83"/>
      <c r="U239" s="83"/>
      <c r="V239" s="83"/>
    </row>
    <row r="240" spans="1:22">
      <c r="N240" s="83"/>
      <c r="O240" s="83"/>
      <c r="P240" s="83"/>
      <c r="Q240" s="83"/>
      <c r="R240" s="83"/>
      <c r="S240" s="83"/>
      <c r="T240" s="83"/>
      <c r="U240" s="83"/>
      <c r="V240" s="83"/>
    </row>
    <row r="241" spans="14:22">
      <c r="N241" s="83"/>
      <c r="O241" s="83"/>
      <c r="P241" s="83"/>
      <c r="Q241" s="83"/>
      <c r="R241" s="83"/>
      <c r="S241" s="83"/>
      <c r="T241" s="83"/>
      <c r="U241" s="83"/>
      <c r="V241" s="83"/>
    </row>
    <row r="242" spans="14:22">
      <c r="N242" s="83"/>
      <c r="O242" s="83"/>
      <c r="P242" s="83"/>
      <c r="Q242" s="83"/>
      <c r="R242" s="83"/>
      <c r="S242" s="83"/>
      <c r="T242" s="83"/>
      <c r="U242" s="83"/>
      <c r="V242" s="83"/>
    </row>
    <row r="243" spans="14:22">
      <c r="N243" s="83"/>
      <c r="O243" s="83"/>
      <c r="P243" s="83"/>
      <c r="Q243" s="83"/>
      <c r="R243" s="83"/>
      <c r="S243" s="83"/>
      <c r="T243" s="83"/>
      <c r="U243" s="83"/>
      <c r="V243" s="83"/>
    </row>
    <row r="244" spans="14:22">
      <c r="N244" s="83"/>
      <c r="O244" s="83"/>
      <c r="P244" s="83"/>
      <c r="Q244" s="83"/>
      <c r="R244" s="83"/>
      <c r="S244" s="83"/>
      <c r="T244" s="83"/>
      <c r="U244" s="83"/>
      <c r="V244" s="83"/>
    </row>
    <row r="245" spans="14:22">
      <c r="N245" s="83"/>
      <c r="O245" s="83"/>
      <c r="P245" s="83"/>
      <c r="Q245" s="83"/>
      <c r="R245" s="83"/>
      <c r="S245" s="83"/>
      <c r="T245" s="83"/>
      <c r="U245" s="83"/>
      <c r="V245" s="83"/>
    </row>
    <row r="246" spans="14:22">
      <c r="N246" s="83"/>
      <c r="O246" s="83"/>
      <c r="P246" s="83"/>
      <c r="Q246" s="83"/>
      <c r="R246" s="83"/>
      <c r="S246" s="83"/>
      <c r="T246" s="83"/>
      <c r="U246" s="83"/>
      <c r="V246" s="83"/>
    </row>
    <row r="247" spans="14:22">
      <c r="N247" s="83"/>
      <c r="O247" s="83"/>
      <c r="P247" s="83"/>
      <c r="Q247" s="83"/>
      <c r="R247" s="83"/>
      <c r="S247" s="83"/>
      <c r="T247" s="83"/>
      <c r="U247" s="83"/>
      <c r="V247" s="83"/>
    </row>
    <row r="248" spans="14:22">
      <c r="N248" s="83"/>
      <c r="O248" s="83"/>
      <c r="P248" s="83"/>
      <c r="Q248" s="83"/>
      <c r="R248" s="83"/>
      <c r="S248" s="83"/>
      <c r="T248" s="83"/>
      <c r="U248" s="83"/>
      <c r="V248" s="83"/>
    </row>
    <row r="249" spans="14:22">
      <c r="N249" s="83"/>
      <c r="O249" s="83"/>
      <c r="P249" s="83"/>
      <c r="Q249" s="83"/>
      <c r="R249" s="83"/>
      <c r="S249" s="83"/>
      <c r="T249" s="83"/>
      <c r="U249" s="83"/>
      <c r="V249" s="83"/>
    </row>
    <row r="250" spans="14:22">
      <c r="N250" s="83"/>
      <c r="O250" s="83"/>
      <c r="P250" s="83"/>
      <c r="Q250" s="83"/>
      <c r="R250" s="83"/>
      <c r="S250" s="83"/>
      <c r="T250" s="83"/>
      <c r="U250" s="83"/>
      <c r="V250" s="83"/>
    </row>
    <row r="251" spans="14:22">
      <c r="N251" s="83"/>
      <c r="O251" s="83"/>
      <c r="P251" s="83"/>
      <c r="Q251" s="83"/>
      <c r="R251" s="83"/>
      <c r="S251" s="83"/>
      <c r="T251" s="83"/>
      <c r="U251" s="83"/>
      <c r="V251" s="83"/>
    </row>
    <row r="252" spans="14:22">
      <c r="N252" s="83"/>
      <c r="O252" s="83"/>
      <c r="P252" s="83"/>
      <c r="Q252" s="83"/>
      <c r="R252" s="83"/>
      <c r="S252" s="83"/>
      <c r="T252" s="83"/>
      <c r="U252" s="83"/>
      <c r="V252" s="83"/>
    </row>
    <row r="253" spans="14:22">
      <c r="N253" s="83"/>
      <c r="O253" s="83"/>
      <c r="P253" s="83"/>
      <c r="Q253" s="83"/>
      <c r="R253" s="83"/>
      <c r="S253" s="83"/>
      <c r="T253" s="83"/>
      <c r="U253" s="83"/>
      <c r="V253" s="83"/>
    </row>
    <row r="254" spans="14:22">
      <c r="N254" s="83"/>
      <c r="O254" s="83"/>
      <c r="P254" s="83"/>
      <c r="Q254" s="83"/>
      <c r="R254" s="83"/>
      <c r="S254" s="83"/>
      <c r="T254" s="83"/>
      <c r="U254" s="83"/>
      <c r="V254" s="83"/>
    </row>
    <row r="255" spans="14:22">
      <c r="N255" s="83"/>
      <c r="O255" s="83"/>
      <c r="P255" s="83"/>
      <c r="Q255" s="83"/>
      <c r="R255" s="83"/>
      <c r="S255" s="83"/>
      <c r="T255" s="83"/>
      <c r="U255" s="83"/>
      <c r="V255" s="83"/>
    </row>
    <row r="256" spans="14:22">
      <c r="N256" s="83"/>
      <c r="O256" s="83"/>
      <c r="P256" s="83"/>
      <c r="Q256" s="83"/>
      <c r="R256" s="83"/>
      <c r="S256" s="83"/>
      <c r="T256" s="83"/>
      <c r="U256" s="83"/>
      <c r="V256" s="83"/>
    </row>
    <row r="257" spans="14:22">
      <c r="N257" s="83"/>
      <c r="O257" s="83"/>
      <c r="P257" s="83"/>
      <c r="Q257" s="83"/>
      <c r="R257" s="83"/>
      <c r="S257" s="83"/>
      <c r="T257" s="83"/>
      <c r="U257" s="83"/>
      <c r="V257" s="83"/>
    </row>
    <row r="258" spans="14:22">
      <c r="N258" s="83"/>
      <c r="O258" s="83"/>
      <c r="P258" s="83"/>
      <c r="Q258" s="83"/>
      <c r="R258" s="83"/>
      <c r="S258" s="83"/>
      <c r="T258" s="83"/>
      <c r="U258" s="83"/>
      <c r="V258" s="83"/>
    </row>
    <row r="259" spans="14:22">
      <c r="N259" s="83"/>
      <c r="O259" s="83"/>
      <c r="P259" s="83"/>
      <c r="Q259" s="83"/>
      <c r="R259" s="83"/>
      <c r="S259" s="83"/>
      <c r="T259" s="83"/>
      <c r="U259" s="83"/>
      <c r="V259" s="83"/>
    </row>
    <row r="260" spans="14:22">
      <c r="N260" s="83"/>
      <c r="O260" s="83"/>
      <c r="P260" s="83"/>
      <c r="Q260" s="83"/>
      <c r="R260" s="83"/>
      <c r="S260" s="83"/>
      <c r="T260" s="83"/>
      <c r="U260" s="83"/>
      <c r="V260" s="83"/>
    </row>
    <row r="261" spans="14:22">
      <c r="N261" s="83"/>
      <c r="O261" s="83"/>
      <c r="P261" s="83"/>
      <c r="Q261" s="83"/>
      <c r="R261" s="83"/>
      <c r="S261" s="83"/>
      <c r="T261" s="83"/>
      <c r="U261" s="83"/>
      <c r="V261" s="83"/>
    </row>
    <row r="262" spans="14:22">
      <c r="N262" s="83"/>
      <c r="O262" s="83"/>
      <c r="P262" s="83"/>
      <c r="Q262" s="83"/>
      <c r="R262" s="83"/>
      <c r="S262" s="83"/>
      <c r="T262" s="83"/>
      <c r="U262" s="83"/>
      <c r="V262" s="83"/>
    </row>
    <row r="263" spans="14:22">
      <c r="N263" s="83"/>
      <c r="O263" s="83"/>
      <c r="P263" s="83"/>
      <c r="Q263" s="83"/>
      <c r="R263" s="83"/>
      <c r="S263" s="83"/>
      <c r="T263" s="83"/>
      <c r="U263" s="83"/>
      <c r="V263" s="83"/>
    </row>
    <row r="264" spans="14:22">
      <c r="N264" s="83"/>
      <c r="O264" s="83"/>
      <c r="P264" s="83"/>
      <c r="Q264" s="83"/>
      <c r="R264" s="83"/>
      <c r="S264" s="83"/>
      <c r="T264" s="83"/>
      <c r="U264" s="83"/>
      <c r="V264" s="83"/>
    </row>
    <row r="265" spans="14:22">
      <c r="N265" s="83"/>
      <c r="O265" s="83"/>
      <c r="P265" s="83"/>
      <c r="Q265" s="83"/>
      <c r="R265" s="83"/>
      <c r="S265" s="83"/>
      <c r="T265" s="83"/>
      <c r="U265" s="83"/>
      <c r="V265" s="83"/>
    </row>
    <row r="266" spans="14:22">
      <c r="N266" s="83"/>
      <c r="O266" s="83"/>
      <c r="P266" s="83"/>
      <c r="Q266" s="83"/>
      <c r="R266" s="83"/>
      <c r="S266" s="83"/>
      <c r="T266" s="83"/>
      <c r="U266" s="83"/>
      <c r="V266" s="83"/>
    </row>
    <row r="267" spans="14:22">
      <c r="N267" s="83"/>
      <c r="O267" s="83"/>
      <c r="P267" s="83"/>
      <c r="Q267" s="83"/>
      <c r="R267" s="83"/>
      <c r="S267" s="83"/>
      <c r="T267" s="83"/>
      <c r="U267" s="83"/>
      <c r="V267" s="83"/>
    </row>
    <row r="268" spans="14:22">
      <c r="N268" s="83"/>
      <c r="O268" s="83"/>
      <c r="P268" s="83"/>
      <c r="Q268" s="83"/>
      <c r="R268" s="83"/>
      <c r="S268" s="83"/>
      <c r="T268" s="83"/>
      <c r="U268" s="83"/>
      <c r="V268" s="83"/>
    </row>
    <row r="269" spans="14:22">
      <c r="N269" s="83"/>
      <c r="O269" s="83"/>
      <c r="P269" s="83"/>
      <c r="Q269" s="83"/>
      <c r="R269" s="83"/>
      <c r="S269" s="83"/>
      <c r="T269" s="83"/>
      <c r="U269" s="83"/>
      <c r="V269" s="83"/>
    </row>
    <row r="270" spans="14:22">
      <c r="N270" s="83"/>
      <c r="O270" s="83"/>
      <c r="P270" s="83"/>
      <c r="Q270" s="83"/>
      <c r="R270" s="83"/>
      <c r="S270" s="83"/>
      <c r="T270" s="83"/>
      <c r="U270" s="83"/>
      <c r="V270" s="83"/>
    </row>
    <row r="271" spans="14:22">
      <c r="N271" s="83"/>
      <c r="O271" s="83"/>
      <c r="P271" s="83"/>
      <c r="Q271" s="83"/>
      <c r="R271" s="83"/>
      <c r="S271" s="83"/>
      <c r="T271" s="83"/>
      <c r="U271" s="83"/>
      <c r="V271" s="83"/>
    </row>
    <row r="272" spans="14:22">
      <c r="N272" s="83"/>
      <c r="O272" s="83"/>
      <c r="P272" s="83"/>
      <c r="Q272" s="83"/>
      <c r="R272" s="83"/>
      <c r="S272" s="83"/>
      <c r="T272" s="83"/>
      <c r="U272" s="83"/>
      <c r="V272" s="83"/>
    </row>
    <row r="273" spans="14:22">
      <c r="N273" s="83"/>
      <c r="O273" s="83"/>
      <c r="P273" s="83"/>
      <c r="Q273" s="83"/>
      <c r="R273" s="83"/>
      <c r="S273" s="83"/>
      <c r="T273" s="83"/>
      <c r="U273" s="83"/>
      <c r="V273" s="83"/>
    </row>
    <row r="274" spans="14:22">
      <c r="N274" s="83"/>
      <c r="O274" s="83"/>
      <c r="P274" s="83"/>
      <c r="Q274" s="83"/>
      <c r="R274" s="83"/>
      <c r="S274" s="83"/>
      <c r="T274" s="83"/>
      <c r="U274" s="83"/>
      <c r="V274" s="83"/>
    </row>
    <row r="275" spans="14:22">
      <c r="N275" s="83"/>
      <c r="O275" s="83"/>
      <c r="P275" s="83"/>
      <c r="Q275" s="83"/>
      <c r="R275" s="83"/>
      <c r="S275" s="83"/>
      <c r="T275" s="83"/>
      <c r="U275" s="83"/>
      <c r="V275" s="83"/>
    </row>
    <row r="276" spans="14:22">
      <c r="N276" s="83"/>
      <c r="O276" s="83"/>
      <c r="P276" s="83"/>
      <c r="Q276" s="83"/>
      <c r="R276" s="83"/>
      <c r="S276" s="83"/>
      <c r="T276" s="83"/>
      <c r="U276" s="83"/>
      <c r="V276" s="83"/>
    </row>
    <row r="277" spans="14:22">
      <c r="N277" s="83"/>
      <c r="O277" s="83"/>
      <c r="P277" s="83"/>
      <c r="Q277" s="83"/>
      <c r="R277" s="83"/>
      <c r="S277" s="83"/>
      <c r="T277" s="83"/>
      <c r="U277" s="83"/>
      <c r="V277" s="83"/>
    </row>
    <row r="278" spans="14:22">
      <c r="N278" s="83"/>
      <c r="O278" s="83"/>
      <c r="P278" s="83"/>
      <c r="Q278" s="83"/>
      <c r="R278" s="83"/>
      <c r="S278" s="83"/>
      <c r="T278" s="83"/>
      <c r="U278" s="83"/>
      <c r="V278" s="83"/>
    </row>
    <row r="279" spans="14:22">
      <c r="N279" s="83"/>
      <c r="O279" s="83"/>
      <c r="P279" s="83"/>
      <c r="Q279" s="83"/>
      <c r="R279" s="83"/>
      <c r="S279" s="83"/>
      <c r="T279" s="83"/>
      <c r="U279" s="83"/>
      <c r="V279" s="83"/>
    </row>
    <row r="280" spans="14:22">
      <c r="N280" s="83"/>
      <c r="O280" s="83"/>
      <c r="P280" s="83"/>
      <c r="Q280" s="83"/>
      <c r="R280" s="83"/>
      <c r="S280" s="83"/>
      <c r="T280" s="83"/>
      <c r="U280" s="83"/>
      <c r="V280" s="83"/>
    </row>
    <row r="281" spans="14:22">
      <c r="N281" s="83"/>
      <c r="O281" s="83"/>
      <c r="P281" s="83"/>
      <c r="Q281" s="83"/>
      <c r="R281" s="83"/>
      <c r="S281" s="83"/>
      <c r="T281" s="83"/>
      <c r="U281" s="83"/>
      <c r="V281" s="83"/>
    </row>
    <row r="282" spans="14:22">
      <c r="N282" s="83"/>
      <c r="O282" s="83"/>
      <c r="P282" s="83"/>
      <c r="Q282" s="83"/>
      <c r="R282" s="83"/>
      <c r="S282" s="83"/>
      <c r="T282" s="83"/>
      <c r="U282" s="83"/>
      <c r="V282" s="83"/>
    </row>
    <row r="283" spans="14:22">
      <c r="N283" s="83"/>
      <c r="O283" s="83"/>
      <c r="P283" s="83"/>
      <c r="Q283" s="83"/>
      <c r="R283" s="83"/>
      <c r="S283" s="83"/>
      <c r="T283" s="83"/>
      <c r="U283" s="83"/>
      <c r="V283" s="83"/>
    </row>
    <row r="284" spans="14:22">
      <c r="N284" s="83"/>
      <c r="O284" s="83"/>
      <c r="P284" s="83"/>
      <c r="Q284" s="83"/>
      <c r="R284" s="83"/>
      <c r="S284" s="83"/>
      <c r="T284" s="83"/>
      <c r="U284" s="83"/>
      <c r="V284" s="83"/>
    </row>
    <row r="285" spans="14:22">
      <c r="N285" s="83"/>
      <c r="O285" s="83"/>
      <c r="P285" s="83"/>
      <c r="Q285" s="83"/>
      <c r="R285" s="83"/>
      <c r="S285" s="83"/>
      <c r="T285" s="83"/>
      <c r="U285" s="83"/>
      <c r="V285" s="83"/>
    </row>
    <row r="286" spans="14:22">
      <c r="N286" s="83"/>
      <c r="O286" s="83"/>
      <c r="P286" s="83"/>
      <c r="Q286" s="83"/>
      <c r="R286" s="83"/>
      <c r="S286" s="83"/>
      <c r="T286" s="83"/>
      <c r="U286" s="83"/>
      <c r="V286" s="83"/>
    </row>
    <row r="287" spans="14:22">
      <c r="N287" s="83"/>
      <c r="O287" s="83"/>
      <c r="P287" s="83"/>
      <c r="Q287" s="83"/>
      <c r="R287" s="83"/>
      <c r="S287" s="83"/>
      <c r="T287" s="83"/>
      <c r="U287" s="83"/>
      <c r="V287" s="83"/>
    </row>
    <row r="288" spans="14:22">
      <c r="N288" s="83"/>
      <c r="O288" s="83"/>
      <c r="P288" s="83"/>
      <c r="Q288" s="83"/>
      <c r="R288" s="83"/>
      <c r="S288" s="83"/>
      <c r="T288" s="83"/>
      <c r="U288" s="83"/>
      <c r="V288" s="83"/>
    </row>
    <row r="289" spans="14:22">
      <c r="N289" s="83"/>
      <c r="O289" s="83"/>
      <c r="P289" s="83"/>
      <c r="Q289" s="83"/>
      <c r="R289" s="83"/>
      <c r="S289" s="83"/>
      <c r="T289" s="83"/>
      <c r="U289" s="83"/>
      <c r="V289" s="83"/>
    </row>
    <row r="290" spans="14:22">
      <c r="N290" s="83"/>
      <c r="O290" s="83"/>
      <c r="P290" s="83"/>
      <c r="Q290" s="83"/>
      <c r="R290" s="83"/>
      <c r="S290" s="83"/>
      <c r="T290" s="83"/>
      <c r="U290" s="83"/>
      <c r="V290" s="83"/>
    </row>
    <row r="291" spans="14:22">
      <c r="N291" s="83"/>
      <c r="O291" s="83"/>
      <c r="P291" s="83"/>
      <c r="Q291" s="83"/>
      <c r="R291" s="83"/>
      <c r="S291" s="83"/>
      <c r="T291" s="83"/>
      <c r="U291" s="83"/>
      <c r="V291" s="83"/>
    </row>
    <row r="292" spans="14:22">
      <c r="N292" s="83"/>
      <c r="O292" s="83"/>
      <c r="P292" s="83"/>
      <c r="Q292" s="83"/>
      <c r="R292" s="83"/>
      <c r="S292" s="83"/>
      <c r="T292" s="83"/>
      <c r="U292" s="83"/>
      <c r="V292" s="83"/>
    </row>
    <row r="293" spans="14:22">
      <c r="N293" s="83"/>
      <c r="O293" s="83"/>
      <c r="P293" s="83"/>
      <c r="Q293" s="83"/>
      <c r="R293" s="83"/>
      <c r="S293" s="83"/>
      <c r="T293" s="83"/>
      <c r="U293" s="83"/>
      <c r="V293" s="83"/>
    </row>
    <row r="294" spans="14:22">
      <c r="N294" s="83"/>
      <c r="O294" s="83"/>
      <c r="P294" s="83"/>
      <c r="Q294" s="83"/>
      <c r="R294" s="83"/>
      <c r="S294" s="83"/>
      <c r="T294" s="83"/>
      <c r="U294" s="83"/>
      <c r="V294" s="83"/>
    </row>
  </sheetData>
  <autoFilter ref="A1:V225" xr:uid="{00000000-0009-0000-0000-000002000000}"/>
  <mergeCells count="8">
    <mergeCell ref="M156:M157"/>
    <mergeCell ref="L61:L62"/>
    <mergeCell ref="L73:L74"/>
    <mergeCell ref="L32:L33"/>
    <mergeCell ref="L156:L157"/>
    <mergeCell ref="L38:L39"/>
    <mergeCell ref="L140:L141"/>
    <mergeCell ref="L114:L115"/>
  </mergeCells>
  <phoneticPr fontId="62" type="noConversion"/>
  <dataValidations count="3">
    <dataValidation type="list" allowBlank="1" showInputMessage="1" showErrorMessage="1" sqref="E192 G37:G224 G29" xr:uid="{00000000-0002-0000-0200-000000000000}">
      <formula1>"询价中,询价终止,签合同,没签合同,产生询价结果"</formula1>
    </dataValidation>
    <dataValidation type="list" allowBlank="1" showInputMessage="1" showErrorMessage="1" sqref="M50" xr:uid="{00000000-0002-0000-0200-000001000000}">
      <formula1>"张悦,高媛媛,何晓澎,周建军"</formula1>
    </dataValidation>
    <dataValidation type="list" allowBlank="1" showInputMessage="1" showErrorMessage="1" sqref="E45:E46 E41 E56 E54" xr:uid="{00000000-0002-0000-0200-000002000000}">
      <formula1>"ITO,大数据,网络安全,综合集成,软件开发"</formula1>
    </dataValidation>
  </dataValidations>
  <hyperlinks>
    <hyperlink ref="B70" r:id="rId1" display="http://www.eshop.unicom.local:8080/eshop/recruitmentInquiry/sendInquiryFromcaogao.do?id=a82355e1-409a-4532-a856-96453ce9e604&amp;shopCode=tjsd" xr:uid="{00000000-0004-0000-0200-000000000000}"/>
    <hyperlink ref="F70" r:id="rId2" display="http://www.eshop.unicom.local:8080/eshop/recruitmentInquiry/sendInquiryFromcaogao.do?id=a82355e1-409a-4532-a856-96453ce9e604&amp;shopCode=tjsd" xr:uid="{00000000-0004-0000-0200-000001000000}"/>
    <hyperlink ref="C70" r:id="rId3" display="http://www.eshop.unicom.local:8080/eshop/recruitmentInquiry/sendInquiryFromcaogao.do?id=a82355e1-409a-4532-a856-96453ce9e604&amp;shopCode=tjsd" xr:uid="{00000000-0004-0000-0200-000002000000}"/>
    <hyperlink ref="E70" r:id="rId4" tooltip="天津联通创新业务云计算-云应用类招募结果" display="http://www.eshop.unicom.local:8080/eshop/recruitment/recruitmentDetail.do?id=ccffc4c92ba14560bfe3a26724cf6ad7" xr:uid="{00000000-0004-0000-0200-000003000000}"/>
    <hyperlink ref="E77" r:id="rId5" display="http://www.eshop.unicom.local:8080/eshop/recruitment/recruitmentDetail.do?id=771247ed44104f90baa5997aa9d87b39" xr:uid="{00000000-0004-0000-0200-000004000000}"/>
    <hyperlink ref="E83" r:id="rId6" display="http://www.eshop.unicom.local:8080/eshop/recruitment/recruitmentDetail.do?id=17da19b696614d84968b4bef2868188b" xr:uid="{00000000-0004-0000-0200-000005000000}"/>
    <hyperlink ref="E84" r:id="rId7" display="http://www.eshop.unicom.local:8080/eshop/recruitment/recruitmentDetail.do?id=b9ca5b2cb936407684e0ef8b1cfe09ff" xr:uid="{00000000-0004-0000-0200-000006000000}"/>
    <hyperlink ref="E85" r:id="rId8" display="http://www.eshop.unicom.local:8080/eshop/recruitment/recruitmentDetail.do?id=48b304f2705944e099097911fa2fa09a" xr:uid="{00000000-0004-0000-0200-000007000000}"/>
    <hyperlink ref="E89" r:id="rId9" display="http://www.eshop.unicom.local:8080/eshop/recruitment/recruitmentDetail.do?id=ccffc4c92ba14560bfe3a26724cf6ad7" xr:uid="{00000000-0004-0000-0200-000008000000}"/>
    <hyperlink ref="E90" r:id="rId10" display="http://www.eshop.unicom.local:8080/eshop/recruitment/recruitmentDetail.do?id=b9ca5b2cb936407684e0ef8b1cfe09ff" xr:uid="{00000000-0004-0000-0200-000009000000}"/>
    <hyperlink ref="E92" r:id="rId11" display="http://www.eshop.unicom.local:8080/eshop/recruitment/recruitmentDetail.do?id=17da19b696614d84968b4bef2868188b" xr:uid="{00000000-0004-0000-0200-00000A000000}"/>
    <hyperlink ref="E80" r:id="rId12" display="http://www.eshop.unicom.local:8080/eshop/recruitment/recruitmentDetail.do?id=268c8ae9dfab44b9ab54e26fa480ef55" xr:uid="{00000000-0004-0000-0200-00000B000000}"/>
    <hyperlink ref="E98" r:id="rId13" display="http://www.eshop.unicom.local:8080/eshop/recruitment/recruitmentDetail.do?id=0bab435cbaca4ed9be7a0381ccf319bd" xr:uid="{00000000-0004-0000-0200-00000C000000}"/>
    <hyperlink ref="E99" r:id="rId14" display="http://www.eshop.unicom.local:8080/eshop/recruitment/recruitmentDetail.do?id=268c8ae9dfab44b9ab54e26fa480ef55" xr:uid="{00000000-0004-0000-0200-00000D000000}"/>
    <hyperlink ref="E101" r:id="rId15" display="http://www.eshop.unicom.local:8080/eshop/recruitment/recruitmentDetail.do?id=33b90b1388a04c329a0bd991a29cd6ba" xr:uid="{00000000-0004-0000-0200-00000E000000}"/>
    <hyperlink ref="E104" r:id="rId16" display="http://www.eshop.unicom.local:8080/eshop/recruitment/recruitmentDetail.do?id=2bc2cc7aff284b9aaeb47192a1bfe681" xr:uid="{00000000-0004-0000-0200-00000F000000}"/>
    <hyperlink ref="E108" r:id="rId17" display="http://www.eshop.unicom.local:8080/eshop/recruitment/recruitmentDetail.do?id=771247ed44104f90baa5997aa9d87b39" xr:uid="{00000000-0004-0000-0200-000010000000}"/>
    <hyperlink ref="F153" r:id="rId18" display="http://www.eshop.unicom.local:8888/mshop/inquiry/eshopInquiryView.action?flag=1&amp;inquiry_from_type=1&amp;inquiry_id=f31768ed-b3ef-410f-8f5e-40a291817302&amp;shop_id=897" xr:uid="{00000000-0004-0000-0200-000011000000}"/>
  </hyperlinks>
  <pageMargins left="0.7" right="0.7" top="0.75" bottom="0.75" header="0.3" footer="0.3"/>
  <pageSetup paperSize="9" orientation="portrait" r:id="rId19"/>
  <legacyDrawing r:id="rId2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
  <sheetViews>
    <sheetView workbookViewId="0">
      <selection activeCell="D2" sqref="D2"/>
    </sheetView>
  </sheetViews>
  <sheetFormatPr defaultRowHeight="15.6"/>
  <cols>
    <col min="1" max="1" width="24.3984375" customWidth="1"/>
    <col min="4" max="4" width="31.19921875" bestFit="1" customWidth="1"/>
    <col min="11" max="11" width="11.3984375" bestFit="1" customWidth="1"/>
    <col min="14" max="14" width="20.09765625" bestFit="1" customWidth="1"/>
    <col min="15" max="15" width="16.69921875" bestFit="1" customWidth="1"/>
    <col min="16" max="16" width="15" bestFit="1" customWidth="1"/>
    <col min="17" max="17" width="16.69921875" bestFit="1" customWidth="1"/>
  </cols>
  <sheetData>
    <row r="1" spans="1:17">
      <c r="A1" s="64" t="s">
        <v>15</v>
      </c>
      <c r="B1" s="65" t="s">
        <v>8192</v>
      </c>
      <c r="C1" s="65" t="s">
        <v>8193</v>
      </c>
      <c r="D1" s="65" t="s">
        <v>8194</v>
      </c>
      <c r="E1" s="65" t="s">
        <v>8195</v>
      </c>
      <c r="F1" s="66" t="s">
        <v>8196</v>
      </c>
      <c r="G1" s="66" t="s">
        <v>8197</v>
      </c>
      <c r="H1" s="66" t="s">
        <v>8198</v>
      </c>
      <c r="I1" s="66" t="s">
        <v>8199</v>
      </c>
      <c r="J1" s="65" t="s">
        <v>8200</v>
      </c>
      <c r="K1" s="67" t="s">
        <v>8201</v>
      </c>
      <c r="L1" s="65" t="s">
        <v>8202</v>
      </c>
      <c r="M1" s="65" t="s">
        <v>8203</v>
      </c>
      <c r="N1" s="68" t="s">
        <v>8204</v>
      </c>
      <c r="O1" s="66" t="s">
        <v>8205</v>
      </c>
      <c r="P1" s="66" t="s">
        <v>8206</v>
      </c>
      <c r="Q1" s="69"/>
    </row>
    <row r="2" spans="1:17">
      <c r="A2" s="70" t="s">
        <v>8207</v>
      </c>
      <c r="B2" s="71" t="s">
        <v>8208</v>
      </c>
      <c r="C2" s="72" t="s">
        <v>8209</v>
      </c>
      <c r="D2" s="73" t="s">
        <v>8210</v>
      </c>
      <c r="E2" s="72" t="s">
        <v>8211</v>
      </c>
      <c r="F2" s="66" t="s">
        <v>8212</v>
      </c>
      <c r="G2" s="66" t="s">
        <v>8212</v>
      </c>
      <c r="H2" s="66" t="s">
        <v>8213</v>
      </c>
      <c r="I2" s="66" t="s">
        <v>8212</v>
      </c>
      <c r="J2" s="72"/>
      <c r="K2" s="67"/>
      <c r="L2" s="72"/>
      <c r="M2" s="72"/>
      <c r="N2" s="68" t="s">
        <v>8214</v>
      </c>
      <c r="O2" s="66" t="s">
        <v>8215</v>
      </c>
      <c r="P2" s="66" t="s">
        <v>8216</v>
      </c>
      <c r="Q2" s="69"/>
    </row>
    <row r="3" spans="1:17" ht="24">
      <c r="A3" s="70" t="s">
        <v>8217</v>
      </c>
      <c r="B3" s="71" t="s">
        <v>8218</v>
      </c>
      <c r="C3" s="72" t="s">
        <v>8219</v>
      </c>
      <c r="D3" s="72" t="s">
        <v>8220</v>
      </c>
      <c r="E3" s="72" t="s">
        <v>8221</v>
      </c>
      <c r="F3" s="66" t="s">
        <v>8212</v>
      </c>
      <c r="G3" s="66" t="s">
        <v>8212</v>
      </c>
      <c r="H3" s="66"/>
      <c r="I3" s="66" t="s">
        <v>8212</v>
      </c>
      <c r="J3" s="72"/>
      <c r="K3" s="67"/>
      <c r="L3" s="72"/>
      <c r="M3" s="72"/>
      <c r="N3" s="68"/>
      <c r="O3" s="66"/>
      <c r="P3" s="66"/>
      <c r="Q3" s="69"/>
    </row>
    <row r="4" spans="1:17">
      <c r="A4" s="70" t="s">
        <v>8222</v>
      </c>
      <c r="B4" s="71" t="s">
        <v>8218</v>
      </c>
      <c r="C4" s="72" t="s">
        <v>8219</v>
      </c>
      <c r="D4" s="72" t="s">
        <v>8223</v>
      </c>
      <c r="E4" s="72" t="s">
        <v>8211</v>
      </c>
      <c r="F4" s="66" t="s">
        <v>8212</v>
      </c>
      <c r="G4" s="66" t="s">
        <v>8212</v>
      </c>
      <c r="H4" s="66" t="s">
        <v>8224</v>
      </c>
      <c r="I4" s="66" t="s">
        <v>8212</v>
      </c>
      <c r="J4" s="72"/>
      <c r="K4" s="67"/>
      <c r="L4" s="72"/>
      <c r="M4" s="72"/>
      <c r="N4" s="74" t="s">
        <v>8225</v>
      </c>
      <c r="O4" s="66" t="s">
        <v>8226</v>
      </c>
      <c r="P4" s="66" t="s">
        <v>8227</v>
      </c>
      <c r="Q4" s="69"/>
    </row>
    <row r="5" spans="1:17" ht="84">
      <c r="A5" s="70" t="s">
        <v>8228</v>
      </c>
      <c r="B5" s="71" t="s">
        <v>8208</v>
      </c>
      <c r="C5" s="72" t="s">
        <v>8229</v>
      </c>
      <c r="D5" s="72" t="s">
        <v>8230</v>
      </c>
      <c r="E5" s="72" t="s">
        <v>8211</v>
      </c>
      <c r="F5" s="66" t="s">
        <v>8212</v>
      </c>
      <c r="G5" s="66" t="s">
        <v>8212</v>
      </c>
      <c r="H5" s="66" t="s">
        <v>8231</v>
      </c>
      <c r="I5" s="66" t="s">
        <v>8212</v>
      </c>
      <c r="J5" s="75" t="s">
        <v>8232</v>
      </c>
      <c r="K5" s="67"/>
      <c r="L5" s="72"/>
      <c r="M5" s="72"/>
      <c r="N5" s="74" t="s">
        <v>8233</v>
      </c>
      <c r="O5" s="66" t="s">
        <v>8234</v>
      </c>
      <c r="P5" s="66" t="s">
        <v>8235</v>
      </c>
      <c r="Q5" s="69" t="s">
        <v>8236</v>
      </c>
    </row>
    <row r="6" spans="1:17" ht="24">
      <c r="A6" s="70" t="s">
        <v>8237</v>
      </c>
      <c r="B6" s="71" t="s">
        <v>8218</v>
      </c>
      <c r="C6" s="72" t="s">
        <v>8238</v>
      </c>
      <c r="D6" s="72" t="s">
        <v>8239</v>
      </c>
      <c r="E6" s="72" t="s">
        <v>8240</v>
      </c>
      <c r="F6" s="66" t="s">
        <v>8212</v>
      </c>
      <c r="G6" s="66" t="s">
        <v>8212</v>
      </c>
      <c r="H6" s="66" t="s">
        <v>8241</v>
      </c>
      <c r="I6" s="66" t="s">
        <v>8212</v>
      </c>
      <c r="J6" s="72"/>
      <c r="K6" s="67"/>
      <c r="L6" s="72"/>
      <c r="M6" s="72"/>
      <c r="N6" s="74" t="s">
        <v>8233</v>
      </c>
      <c r="O6" s="66"/>
      <c r="P6" s="66"/>
      <c r="Q6" s="69"/>
    </row>
    <row r="7" spans="1:17">
      <c r="A7" s="70" t="s">
        <v>8242</v>
      </c>
      <c r="B7" s="71" t="s">
        <v>8243</v>
      </c>
      <c r="C7" s="72" t="s">
        <v>8244</v>
      </c>
      <c r="D7" s="72" t="s">
        <v>8245</v>
      </c>
      <c r="E7" s="72" t="s">
        <v>8211</v>
      </c>
      <c r="F7" s="66" t="s">
        <v>8212</v>
      </c>
      <c r="G7" s="66" t="s">
        <v>8212</v>
      </c>
      <c r="H7" s="66" t="s">
        <v>8246</v>
      </c>
      <c r="I7" s="66" t="s">
        <v>8212</v>
      </c>
      <c r="J7" s="72"/>
      <c r="K7" s="67" t="s">
        <v>8247</v>
      </c>
      <c r="L7" s="72"/>
      <c r="M7" s="72"/>
      <c r="N7" s="68" t="s">
        <v>8248</v>
      </c>
      <c r="O7" s="66" t="s">
        <v>8249</v>
      </c>
      <c r="P7" s="66" t="s">
        <v>8250</v>
      </c>
      <c r="Q7" s="69"/>
    </row>
    <row r="8" spans="1:17">
      <c r="A8" s="70" t="s">
        <v>8251</v>
      </c>
      <c r="B8" s="71" t="s">
        <v>8243</v>
      </c>
      <c r="C8" s="72" t="s">
        <v>8238</v>
      </c>
      <c r="D8" s="72" t="s">
        <v>8245</v>
      </c>
      <c r="E8" s="72" t="s">
        <v>8211</v>
      </c>
      <c r="F8" s="66" t="s">
        <v>8212</v>
      </c>
      <c r="G8" s="66" t="s">
        <v>8212</v>
      </c>
      <c r="H8" s="66" t="s">
        <v>8246</v>
      </c>
      <c r="I8" s="66" t="s">
        <v>8212</v>
      </c>
      <c r="J8" s="72"/>
      <c r="K8" s="67" t="s">
        <v>8252</v>
      </c>
      <c r="L8" s="72"/>
      <c r="M8" s="72"/>
      <c r="N8" s="68" t="s">
        <v>8253</v>
      </c>
      <c r="O8" s="66" t="s">
        <v>8254</v>
      </c>
      <c r="P8" s="66" t="s">
        <v>8255</v>
      </c>
      <c r="Q8" s="69"/>
    </row>
    <row r="9" spans="1:17" ht="24">
      <c r="A9" s="76" t="s">
        <v>8256</v>
      </c>
      <c r="B9" s="71" t="s">
        <v>8218</v>
      </c>
      <c r="C9" s="72" t="s">
        <v>8257</v>
      </c>
      <c r="D9" s="72" t="s">
        <v>8258</v>
      </c>
      <c r="E9" s="72" t="s">
        <v>8240</v>
      </c>
      <c r="F9" s="66" t="s">
        <v>8212</v>
      </c>
      <c r="G9" s="66" t="s">
        <v>8212</v>
      </c>
      <c r="H9" s="66" t="s">
        <v>8259</v>
      </c>
      <c r="I9" s="66" t="s">
        <v>8212</v>
      </c>
      <c r="J9" s="72"/>
      <c r="K9" s="67" t="s">
        <v>8260</v>
      </c>
      <c r="L9" s="72"/>
      <c r="M9" s="72"/>
      <c r="N9" s="74" t="s">
        <v>8261</v>
      </c>
      <c r="O9" s="66" t="s">
        <v>8262</v>
      </c>
      <c r="P9" s="66" t="s">
        <v>8263</v>
      </c>
      <c r="Q9" s="69"/>
    </row>
    <row r="10" spans="1:17" ht="24">
      <c r="A10" s="76" t="s">
        <v>8256</v>
      </c>
      <c r="B10" s="71" t="s">
        <v>8218</v>
      </c>
      <c r="C10" s="72" t="s">
        <v>8257</v>
      </c>
      <c r="D10" s="72" t="s">
        <v>8264</v>
      </c>
      <c r="E10" s="72" t="s">
        <v>8240</v>
      </c>
      <c r="F10" s="66" t="s">
        <v>8212</v>
      </c>
      <c r="G10" s="66" t="s">
        <v>8212</v>
      </c>
      <c r="H10" s="66" t="s">
        <v>8259</v>
      </c>
      <c r="I10" s="66" t="s">
        <v>8212</v>
      </c>
      <c r="J10" s="72"/>
      <c r="K10" s="67" t="s">
        <v>8260</v>
      </c>
      <c r="L10" s="72"/>
      <c r="M10" s="72"/>
      <c r="N10" s="74" t="s">
        <v>8265</v>
      </c>
      <c r="O10" s="66" t="s">
        <v>8262</v>
      </c>
      <c r="P10" s="66" t="s">
        <v>8266</v>
      </c>
      <c r="Q10" s="69"/>
    </row>
    <row r="11" spans="1:17" ht="24">
      <c r="A11" s="70" t="s">
        <v>8267</v>
      </c>
      <c r="B11" s="71" t="s">
        <v>8243</v>
      </c>
      <c r="C11" s="72" t="s">
        <v>8209</v>
      </c>
      <c r="D11" s="72" t="s">
        <v>8268</v>
      </c>
      <c r="E11" s="72" t="s">
        <v>8211</v>
      </c>
      <c r="F11" s="66" t="s">
        <v>8212</v>
      </c>
      <c r="G11" s="66" t="s">
        <v>8212</v>
      </c>
      <c r="H11" s="66" t="s">
        <v>8269</v>
      </c>
      <c r="I11" s="66" t="s">
        <v>8212</v>
      </c>
      <c r="J11" s="72" t="s">
        <v>8270</v>
      </c>
      <c r="K11" s="67" t="s">
        <v>8249</v>
      </c>
      <c r="L11" s="72"/>
      <c r="M11" s="72"/>
      <c r="N11" s="68" t="s">
        <v>8271</v>
      </c>
      <c r="O11" s="66" t="s">
        <v>8272</v>
      </c>
      <c r="P11" s="66" t="s">
        <v>8273</v>
      </c>
      <c r="Q11" s="69"/>
    </row>
    <row r="12" spans="1:17">
      <c r="A12" s="70" t="s">
        <v>8274</v>
      </c>
      <c r="B12" s="71" t="s">
        <v>8218</v>
      </c>
      <c r="C12" s="72" t="s">
        <v>8244</v>
      </c>
      <c r="D12" s="72" t="s">
        <v>8086</v>
      </c>
      <c r="E12" s="72" t="s">
        <v>8211</v>
      </c>
      <c r="F12" s="66" t="s">
        <v>8275</v>
      </c>
      <c r="G12" s="66" t="s">
        <v>8235</v>
      </c>
      <c r="H12" s="66" t="s">
        <v>8276</v>
      </c>
      <c r="I12" s="66" t="s">
        <v>8212</v>
      </c>
      <c r="J12" s="72"/>
      <c r="K12" s="67"/>
      <c r="L12" s="72"/>
      <c r="M12" s="72"/>
      <c r="N12" s="74" t="s">
        <v>8277</v>
      </c>
      <c r="O12" s="66" t="s">
        <v>8212</v>
      </c>
      <c r="P12" s="66" t="s">
        <v>8212</v>
      </c>
      <c r="Q12" s="69"/>
    </row>
    <row r="13" spans="1:17" ht="24">
      <c r="A13" s="70" t="s">
        <v>8278</v>
      </c>
      <c r="B13" s="71" t="s">
        <v>8208</v>
      </c>
      <c r="C13" s="72" t="s">
        <v>8279</v>
      </c>
      <c r="D13" s="73" t="s">
        <v>8280</v>
      </c>
      <c r="E13" s="72" t="s">
        <v>8240</v>
      </c>
      <c r="F13" s="66" t="s">
        <v>8212</v>
      </c>
      <c r="G13" s="66" t="s">
        <v>8212</v>
      </c>
      <c r="H13" s="66" t="s">
        <v>8281</v>
      </c>
      <c r="I13" s="66" t="s">
        <v>8212</v>
      </c>
      <c r="J13" s="72"/>
      <c r="K13" s="67"/>
      <c r="L13" s="72"/>
      <c r="M13" s="72"/>
      <c r="N13" s="68" t="s">
        <v>8282</v>
      </c>
      <c r="O13" s="66" t="s">
        <v>8283</v>
      </c>
      <c r="P13" s="66" t="s">
        <v>8284</v>
      </c>
      <c r="Q13" s="69"/>
    </row>
    <row r="14" spans="1:17" ht="24">
      <c r="A14" s="70" t="s">
        <v>8285</v>
      </c>
      <c r="B14" s="71" t="s">
        <v>8286</v>
      </c>
      <c r="C14" s="72" t="s">
        <v>8244</v>
      </c>
      <c r="D14" s="73" t="s">
        <v>8287</v>
      </c>
      <c r="E14" s="72" t="s">
        <v>8240</v>
      </c>
      <c r="F14" s="66" t="s">
        <v>8212</v>
      </c>
      <c r="G14" s="66" t="s">
        <v>8212</v>
      </c>
      <c r="H14" s="66" t="s">
        <v>8254</v>
      </c>
      <c r="I14" s="66" t="s">
        <v>8212</v>
      </c>
      <c r="J14" s="72"/>
      <c r="K14" s="67" t="s">
        <v>8288</v>
      </c>
      <c r="L14" s="72"/>
      <c r="M14" s="72"/>
      <c r="N14" s="68" t="s">
        <v>8289</v>
      </c>
      <c r="O14" s="66" t="s">
        <v>8290</v>
      </c>
      <c r="P14" s="66" t="s">
        <v>8291</v>
      </c>
      <c r="Q14" s="69"/>
    </row>
    <row r="15" spans="1:17">
      <c r="A15" s="70" t="s">
        <v>8292</v>
      </c>
      <c r="B15" s="71" t="s">
        <v>8293</v>
      </c>
      <c r="C15" s="72" t="s">
        <v>8244</v>
      </c>
      <c r="D15" s="72" t="s">
        <v>8294</v>
      </c>
      <c r="E15" s="72" t="s">
        <v>8211</v>
      </c>
      <c r="F15" s="66" t="s">
        <v>8295</v>
      </c>
      <c r="G15" s="66" t="s">
        <v>8296</v>
      </c>
      <c r="H15" s="66" t="s">
        <v>8288</v>
      </c>
      <c r="I15" s="66" t="s">
        <v>8288</v>
      </c>
      <c r="J15" s="72"/>
      <c r="K15" s="67" t="s">
        <v>8295</v>
      </c>
      <c r="L15" s="72"/>
      <c r="M15" s="72"/>
      <c r="N15" s="77">
        <v>43600</v>
      </c>
      <c r="O15" s="66" t="s">
        <v>8297</v>
      </c>
      <c r="P15" s="66" t="s">
        <v>8273</v>
      </c>
      <c r="Q15" s="69"/>
    </row>
    <row r="16" spans="1:17" ht="36">
      <c r="A16" s="70" t="s">
        <v>8298</v>
      </c>
      <c r="B16" s="71" t="s">
        <v>8286</v>
      </c>
      <c r="C16" s="72" t="s">
        <v>8209</v>
      </c>
      <c r="D16" s="72" t="s">
        <v>8085</v>
      </c>
      <c r="E16" s="72" t="s">
        <v>8211</v>
      </c>
      <c r="F16" s="66" t="s">
        <v>8272</v>
      </c>
      <c r="G16" s="66" t="s">
        <v>8191</v>
      </c>
      <c r="H16" s="66" t="s">
        <v>8299</v>
      </c>
      <c r="I16" s="66" t="s">
        <v>8300</v>
      </c>
      <c r="J16" s="72"/>
      <c r="K16" s="67"/>
      <c r="L16" s="72"/>
      <c r="M16" s="72"/>
      <c r="N16" s="77">
        <v>43630</v>
      </c>
      <c r="O16" s="66" t="s">
        <v>8188</v>
      </c>
      <c r="P16" s="66" t="s">
        <v>8291</v>
      </c>
      <c r="Q16" s="69"/>
    </row>
    <row r="17" spans="1:17" ht="24">
      <c r="A17" s="78" t="s">
        <v>8301</v>
      </c>
      <c r="B17" s="79" t="s">
        <v>8293</v>
      </c>
      <c r="C17" s="74" t="s">
        <v>8244</v>
      </c>
      <c r="D17" s="74" t="s">
        <v>8294</v>
      </c>
      <c r="E17" s="74" t="s">
        <v>8211</v>
      </c>
      <c r="F17" s="66" t="s">
        <v>8302</v>
      </c>
      <c r="G17" s="66" t="s">
        <v>8303</v>
      </c>
      <c r="H17" s="66" t="s">
        <v>8283</v>
      </c>
      <c r="I17" s="66" t="s">
        <v>8304</v>
      </c>
      <c r="J17" s="74"/>
      <c r="K17" s="74"/>
      <c r="L17" s="74"/>
      <c r="M17" s="74"/>
      <c r="N17" s="80" t="s">
        <v>8305</v>
      </c>
      <c r="O17" s="66" t="s">
        <v>8306</v>
      </c>
      <c r="P17" s="66" t="s">
        <v>8307</v>
      </c>
      <c r="Q17" s="81"/>
    </row>
    <row r="18" spans="1:17">
      <c r="A18" s="78" t="s">
        <v>8308</v>
      </c>
      <c r="B18" s="79" t="s">
        <v>8218</v>
      </c>
      <c r="C18" s="74" t="s">
        <v>8244</v>
      </c>
      <c r="D18" s="74" t="s">
        <v>8309</v>
      </c>
      <c r="E18" s="74" t="s">
        <v>8211</v>
      </c>
      <c r="F18" s="66" t="s">
        <v>8310</v>
      </c>
      <c r="G18" s="66" t="s">
        <v>8302</v>
      </c>
      <c r="H18" s="66" t="s">
        <v>8311</v>
      </c>
      <c r="I18" s="66" t="s">
        <v>8312</v>
      </c>
      <c r="J18" s="74"/>
      <c r="K18" s="74" t="s">
        <v>8313</v>
      </c>
      <c r="L18" s="74"/>
      <c r="M18" s="74"/>
      <c r="N18" s="74" t="s">
        <v>8314</v>
      </c>
      <c r="O18" s="66" t="s">
        <v>8291</v>
      </c>
      <c r="P18" s="66" t="s">
        <v>8291</v>
      </c>
      <c r="Q18" s="81"/>
    </row>
    <row r="19" spans="1:17" ht="24">
      <c r="A19" s="78" t="s">
        <v>8315</v>
      </c>
      <c r="B19" s="79" t="s">
        <v>8218</v>
      </c>
      <c r="C19" s="74" t="s">
        <v>8244</v>
      </c>
      <c r="D19" s="74" t="s">
        <v>8086</v>
      </c>
      <c r="E19" s="74" t="s">
        <v>8240</v>
      </c>
      <c r="F19" s="66" t="s">
        <v>8316</v>
      </c>
      <c r="G19" s="66" t="s">
        <v>8317</v>
      </c>
      <c r="H19" s="66" t="s">
        <v>8311</v>
      </c>
      <c r="I19" s="66" t="s">
        <v>8312</v>
      </c>
      <c r="J19" s="74"/>
      <c r="K19" s="74" t="s">
        <v>8313</v>
      </c>
      <c r="L19" s="74"/>
      <c r="M19" s="74"/>
      <c r="N19" s="74" t="s">
        <v>8277</v>
      </c>
      <c r="O19" s="66" t="s">
        <v>8307</v>
      </c>
      <c r="P19" s="66" t="s">
        <v>8291</v>
      </c>
      <c r="Q19" s="81"/>
    </row>
    <row r="20" spans="1:17">
      <c r="A20" s="70" t="s">
        <v>8318</v>
      </c>
      <c r="B20" s="71" t="s">
        <v>8218</v>
      </c>
      <c r="C20" s="72" t="s">
        <v>8244</v>
      </c>
      <c r="D20" s="72" t="s">
        <v>8319</v>
      </c>
      <c r="E20" s="72" t="s">
        <v>8211</v>
      </c>
      <c r="F20" s="66" t="s">
        <v>8304</v>
      </c>
      <c r="G20" s="66" t="s">
        <v>8320</v>
      </c>
      <c r="H20" s="66" t="s">
        <v>8311</v>
      </c>
      <c r="I20" s="66" t="s">
        <v>8312</v>
      </c>
      <c r="J20" s="72"/>
      <c r="K20" s="67" t="s">
        <v>8313</v>
      </c>
      <c r="L20" s="72"/>
      <c r="M20" s="72"/>
      <c r="N20" s="74" t="s">
        <v>8225</v>
      </c>
      <c r="O20" s="66" t="s">
        <v>8235</v>
      </c>
      <c r="P20" s="66" t="s">
        <v>8291</v>
      </c>
      <c r="Q20" s="69"/>
    </row>
    <row r="21" spans="1:17" ht="24">
      <c r="A21" s="70" t="s">
        <v>8321</v>
      </c>
      <c r="B21" s="71" t="s">
        <v>8218</v>
      </c>
      <c r="C21" s="72" t="s">
        <v>8322</v>
      </c>
      <c r="D21" s="72" t="s">
        <v>8323</v>
      </c>
      <c r="E21" s="72" t="s">
        <v>8240</v>
      </c>
      <c r="F21" s="66" t="s">
        <v>8212</v>
      </c>
      <c r="G21" s="66" t="s">
        <v>8212</v>
      </c>
      <c r="H21" s="66" t="s">
        <v>8324</v>
      </c>
      <c r="I21" s="66" t="s">
        <v>8325</v>
      </c>
      <c r="J21" s="72"/>
      <c r="K21" s="67"/>
      <c r="L21" s="72"/>
      <c r="M21" s="72"/>
      <c r="N21" s="74" t="s">
        <v>8326</v>
      </c>
      <c r="O21" s="66"/>
      <c r="P21" s="66"/>
      <c r="Q21" s="69"/>
    </row>
    <row r="22" spans="1:17" ht="24">
      <c r="A22" s="70" t="s">
        <v>8327</v>
      </c>
      <c r="B22" s="71" t="s">
        <v>8208</v>
      </c>
      <c r="C22" s="72" t="s">
        <v>8182</v>
      </c>
      <c r="D22" s="72" t="s">
        <v>8181</v>
      </c>
      <c r="E22" s="72" t="s">
        <v>8240</v>
      </c>
      <c r="F22" s="66" t="s">
        <v>8212</v>
      </c>
      <c r="G22" s="66" t="s">
        <v>8212</v>
      </c>
      <c r="H22" s="66" t="s">
        <v>8296</v>
      </c>
      <c r="I22" s="66" t="s">
        <v>8312</v>
      </c>
      <c r="J22" s="72"/>
      <c r="K22" s="67" t="s">
        <v>8313</v>
      </c>
      <c r="L22" s="72"/>
      <c r="M22" s="72"/>
      <c r="N22" s="80" t="s">
        <v>8263</v>
      </c>
      <c r="O22" s="66"/>
      <c r="P22" s="66"/>
      <c r="Q22" s="69"/>
    </row>
    <row r="23" spans="1:17" ht="24">
      <c r="A23" s="78" t="s">
        <v>8328</v>
      </c>
      <c r="B23" s="79" t="s">
        <v>8329</v>
      </c>
      <c r="C23" s="74" t="s">
        <v>8322</v>
      </c>
      <c r="D23" s="74" t="s">
        <v>8084</v>
      </c>
      <c r="E23" s="74" t="s">
        <v>8240</v>
      </c>
      <c r="F23" s="66" t="s">
        <v>8212</v>
      </c>
      <c r="G23" s="66" t="s">
        <v>8212</v>
      </c>
      <c r="H23" s="66" t="s">
        <v>8303</v>
      </c>
      <c r="I23" s="66" t="s">
        <v>8190</v>
      </c>
      <c r="J23" s="74"/>
      <c r="K23" s="74" t="s">
        <v>8189</v>
      </c>
      <c r="L23" s="74"/>
      <c r="M23" s="74"/>
      <c r="N23" s="74" t="s">
        <v>8326</v>
      </c>
      <c r="O23" s="66"/>
      <c r="P23" s="66"/>
      <c r="Q23" s="81"/>
    </row>
    <row r="24" spans="1:17" ht="36">
      <c r="A24" s="70" t="s">
        <v>8330</v>
      </c>
      <c r="B24" s="71" t="s">
        <v>8286</v>
      </c>
      <c r="C24" s="72" t="s">
        <v>8331</v>
      </c>
      <c r="D24" s="72" t="s">
        <v>8332</v>
      </c>
      <c r="E24" s="72" t="s">
        <v>8211</v>
      </c>
      <c r="F24" s="66" t="s">
        <v>8333</v>
      </c>
      <c r="G24" s="66" t="s">
        <v>8334</v>
      </c>
      <c r="H24" s="66" t="s">
        <v>8234</v>
      </c>
      <c r="I24" s="66" t="s">
        <v>8335</v>
      </c>
      <c r="J24" s="72"/>
      <c r="K24" s="67"/>
      <c r="L24" s="72"/>
      <c r="M24" s="72"/>
      <c r="N24" s="80" t="s">
        <v>8336</v>
      </c>
      <c r="O24" s="66" t="s">
        <v>8333</v>
      </c>
      <c r="P24" s="66" t="s">
        <v>8212</v>
      </c>
      <c r="Q24" s="69"/>
    </row>
    <row r="25" spans="1:17" ht="24">
      <c r="A25" s="70" t="s">
        <v>8337</v>
      </c>
      <c r="B25" s="71" t="s">
        <v>8286</v>
      </c>
      <c r="C25" s="72" t="s">
        <v>8331</v>
      </c>
      <c r="D25" s="72" t="s">
        <v>8338</v>
      </c>
      <c r="E25" s="72" t="s">
        <v>8211</v>
      </c>
      <c r="F25" s="66" t="s">
        <v>8333</v>
      </c>
      <c r="G25" s="66" t="s">
        <v>8334</v>
      </c>
      <c r="H25" s="66" t="s">
        <v>8234</v>
      </c>
      <c r="I25" s="66" t="s">
        <v>8335</v>
      </c>
      <c r="J25" s="72"/>
      <c r="K25" s="67"/>
      <c r="L25" s="72"/>
      <c r="M25" s="72"/>
      <c r="N25" s="80" t="s">
        <v>8339</v>
      </c>
      <c r="O25" s="66" t="s">
        <v>8333</v>
      </c>
      <c r="P25" s="66" t="s">
        <v>8212</v>
      </c>
      <c r="Q25" s="69"/>
    </row>
  </sheetData>
  <phoneticPr fontId="19"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4"/>
  <sheetViews>
    <sheetView workbookViewId="0">
      <selection activeCell="B3" sqref="B3"/>
    </sheetView>
  </sheetViews>
  <sheetFormatPr defaultRowHeight="15.6"/>
  <cols>
    <col min="2" max="2" width="9.59765625" style="201" bestFit="1" customWidth="1"/>
    <col min="3" max="3" width="12.3984375" customWidth="1"/>
  </cols>
  <sheetData>
    <row r="1" spans="1:8" ht="21.6">
      <c r="A1" s="197" t="s">
        <v>9123</v>
      </c>
      <c r="B1" s="25" t="s">
        <v>7174</v>
      </c>
      <c r="C1" s="6" t="s">
        <v>9117</v>
      </c>
      <c r="D1" s="6" t="s">
        <v>15</v>
      </c>
      <c r="E1" s="197" t="s">
        <v>9120</v>
      </c>
      <c r="F1" s="10" t="s">
        <v>19</v>
      </c>
      <c r="G1" s="6" t="s">
        <v>5079</v>
      </c>
      <c r="H1" s="11" t="s">
        <v>20</v>
      </c>
    </row>
    <row r="2" spans="1:8" ht="62.4">
      <c r="A2" s="196" t="s">
        <v>9124</v>
      </c>
      <c r="B2" s="199" t="s">
        <v>7247</v>
      </c>
      <c r="C2" s="195" t="s">
        <v>9118</v>
      </c>
      <c r="D2" s="196" t="s">
        <v>9119</v>
      </c>
      <c r="E2" s="194">
        <v>602576.88</v>
      </c>
      <c r="F2" s="198" t="s">
        <v>9121</v>
      </c>
      <c r="G2" s="196" t="s">
        <v>9122</v>
      </c>
      <c r="H2" s="197" t="s">
        <v>1929</v>
      </c>
    </row>
    <row r="3" spans="1:8" ht="46.8">
      <c r="A3" s="197" t="s">
        <v>9126</v>
      </c>
      <c r="B3" s="199" t="s">
        <v>7248</v>
      </c>
      <c r="C3" s="195" t="s">
        <v>9127</v>
      </c>
      <c r="D3" s="196" t="s">
        <v>9125</v>
      </c>
      <c r="E3" s="194">
        <v>5274</v>
      </c>
      <c r="F3" s="198" t="s">
        <v>9121</v>
      </c>
      <c r="G3" s="197" t="s">
        <v>9128</v>
      </c>
      <c r="H3" s="197" t="s">
        <v>1929</v>
      </c>
    </row>
    <row r="4" spans="1:8">
      <c r="A4" s="194"/>
      <c r="B4" s="200"/>
      <c r="C4" s="194"/>
      <c r="D4" s="194"/>
      <c r="E4" s="194"/>
      <c r="F4" s="194"/>
      <c r="G4" s="194"/>
      <c r="H4" s="194"/>
    </row>
    <row r="5" spans="1:8">
      <c r="A5" s="194"/>
      <c r="B5" s="200"/>
      <c r="C5" s="194"/>
      <c r="D5" s="194"/>
      <c r="E5" s="194"/>
      <c r="F5" s="194"/>
      <c r="G5" s="194"/>
      <c r="H5" s="194"/>
    </row>
    <row r="6" spans="1:8">
      <c r="A6" s="194"/>
      <c r="B6" s="200"/>
      <c r="C6" s="194"/>
      <c r="D6" s="194"/>
      <c r="E6" s="194"/>
      <c r="F6" s="194"/>
      <c r="G6" s="194"/>
      <c r="H6" s="194"/>
    </row>
    <row r="7" spans="1:8">
      <c r="A7" s="194"/>
      <c r="B7" s="200"/>
      <c r="C7" s="194"/>
      <c r="D7" s="194"/>
      <c r="E7" s="194"/>
      <c r="F7" s="194"/>
      <c r="G7" s="194"/>
      <c r="H7" s="194"/>
    </row>
    <row r="8" spans="1:8">
      <c r="A8" s="194"/>
      <c r="B8" s="200"/>
      <c r="C8" s="194"/>
      <c r="D8" s="194"/>
      <c r="E8" s="194"/>
      <c r="F8" s="194"/>
      <c r="G8" s="194"/>
      <c r="H8" s="194"/>
    </row>
    <row r="9" spans="1:8">
      <c r="A9" s="194"/>
      <c r="B9" s="200"/>
      <c r="C9" s="194"/>
      <c r="D9" s="194"/>
      <c r="E9" s="194"/>
      <c r="F9" s="194"/>
      <c r="G9" s="194"/>
      <c r="H9" s="194"/>
    </row>
    <row r="10" spans="1:8">
      <c r="A10" s="194"/>
      <c r="B10" s="200"/>
      <c r="C10" s="194"/>
      <c r="D10" s="194"/>
      <c r="E10" s="194"/>
      <c r="F10" s="194"/>
      <c r="G10" s="194"/>
      <c r="H10" s="194"/>
    </row>
    <row r="11" spans="1:8">
      <c r="A11" s="194"/>
      <c r="B11" s="200"/>
      <c r="C11" s="194"/>
      <c r="D11" s="194"/>
      <c r="E11" s="194"/>
      <c r="F11" s="194"/>
      <c r="G11" s="194"/>
      <c r="H11" s="194"/>
    </row>
    <row r="12" spans="1:8">
      <c r="A12" s="194"/>
      <c r="B12" s="200"/>
      <c r="C12" s="194"/>
      <c r="D12" s="194"/>
      <c r="E12" s="194"/>
      <c r="F12" s="194"/>
      <c r="G12" s="194"/>
      <c r="H12" s="194"/>
    </row>
    <row r="13" spans="1:8">
      <c r="A13" s="194"/>
      <c r="B13" s="200"/>
      <c r="C13" s="194"/>
      <c r="D13" s="194"/>
      <c r="E13" s="194"/>
      <c r="F13" s="194"/>
      <c r="G13" s="194"/>
      <c r="H13" s="194"/>
    </row>
    <row r="14" spans="1:8">
      <c r="A14" s="194"/>
      <c r="B14" s="200"/>
      <c r="C14" s="194"/>
      <c r="D14" s="194"/>
      <c r="E14" s="194"/>
      <c r="F14" s="194"/>
      <c r="G14" s="194"/>
      <c r="H14" s="194"/>
    </row>
    <row r="15" spans="1:8">
      <c r="A15" s="194"/>
      <c r="B15" s="200"/>
      <c r="C15" s="194"/>
      <c r="D15" s="194"/>
      <c r="E15" s="194"/>
      <c r="F15" s="194"/>
      <c r="G15" s="194"/>
      <c r="H15" s="194"/>
    </row>
    <row r="16" spans="1:8">
      <c r="A16" s="194"/>
      <c r="B16" s="200"/>
      <c r="C16" s="194"/>
      <c r="D16" s="194"/>
      <c r="E16" s="194"/>
      <c r="F16" s="194"/>
      <c r="G16" s="194"/>
      <c r="H16" s="194"/>
    </row>
    <row r="17" spans="1:8">
      <c r="A17" s="194"/>
      <c r="B17" s="200"/>
      <c r="C17" s="194"/>
      <c r="D17" s="194"/>
      <c r="E17" s="194"/>
      <c r="F17" s="194"/>
      <c r="G17" s="194"/>
      <c r="H17" s="194"/>
    </row>
    <row r="18" spans="1:8">
      <c r="A18" s="194"/>
      <c r="B18" s="200"/>
      <c r="C18" s="194"/>
      <c r="D18" s="194"/>
      <c r="E18" s="194"/>
      <c r="F18" s="194"/>
      <c r="G18" s="194"/>
      <c r="H18" s="194"/>
    </row>
    <row r="19" spans="1:8">
      <c r="A19" s="194"/>
      <c r="B19" s="200"/>
      <c r="C19" s="194"/>
      <c r="D19" s="194"/>
      <c r="E19" s="194"/>
      <c r="F19" s="194"/>
      <c r="G19" s="194"/>
      <c r="H19" s="194"/>
    </row>
    <row r="20" spans="1:8">
      <c r="A20" s="194"/>
      <c r="B20" s="200"/>
      <c r="C20" s="194"/>
      <c r="D20" s="194"/>
      <c r="E20" s="194"/>
      <c r="F20" s="194"/>
      <c r="G20" s="194"/>
      <c r="H20" s="194"/>
    </row>
    <row r="21" spans="1:8">
      <c r="A21" s="194"/>
      <c r="B21" s="200"/>
      <c r="C21" s="194"/>
      <c r="D21" s="194"/>
      <c r="E21" s="194"/>
      <c r="F21" s="194"/>
      <c r="G21" s="194"/>
      <c r="H21" s="194"/>
    </row>
    <row r="22" spans="1:8">
      <c r="A22" s="194"/>
      <c r="B22" s="200"/>
      <c r="C22" s="194"/>
      <c r="D22" s="194"/>
      <c r="E22" s="194"/>
      <c r="F22" s="194"/>
      <c r="G22" s="194"/>
      <c r="H22" s="194"/>
    </row>
    <row r="23" spans="1:8">
      <c r="A23" s="194"/>
      <c r="B23" s="200"/>
      <c r="C23" s="194"/>
      <c r="D23" s="194"/>
      <c r="E23" s="194"/>
      <c r="F23" s="194"/>
      <c r="G23" s="194"/>
      <c r="H23" s="194"/>
    </row>
    <row r="24" spans="1:8">
      <c r="A24" s="194"/>
      <c r="B24" s="200"/>
      <c r="C24" s="194"/>
      <c r="D24" s="194"/>
      <c r="E24" s="194"/>
      <c r="F24" s="194"/>
      <c r="G24" s="194"/>
      <c r="H24" s="194"/>
    </row>
    <row r="25" spans="1:8">
      <c r="A25" s="194"/>
      <c r="B25" s="200"/>
      <c r="C25" s="194"/>
      <c r="D25" s="194"/>
      <c r="E25" s="194"/>
      <c r="F25" s="194"/>
      <c r="G25" s="194"/>
      <c r="H25" s="194"/>
    </row>
    <row r="26" spans="1:8">
      <c r="A26" s="194"/>
      <c r="B26" s="200"/>
      <c r="C26" s="194"/>
      <c r="D26" s="194"/>
      <c r="E26" s="194"/>
      <c r="F26" s="194"/>
      <c r="G26" s="194"/>
      <c r="H26" s="194"/>
    </row>
    <row r="27" spans="1:8">
      <c r="A27" s="194"/>
      <c r="B27" s="200"/>
      <c r="C27" s="194"/>
      <c r="D27" s="194"/>
      <c r="E27" s="194"/>
      <c r="F27" s="194"/>
      <c r="G27" s="194"/>
      <c r="H27" s="194"/>
    </row>
    <row r="28" spans="1:8">
      <c r="A28" s="194"/>
      <c r="B28" s="200"/>
      <c r="C28" s="194"/>
      <c r="D28" s="194"/>
      <c r="E28" s="194"/>
      <c r="F28" s="194"/>
      <c r="G28" s="194"/>
      <c r="H28" s="194"/>
    </row>
    <row r="29" spans="1:8">
      <c r="A29" s="194"/>
      <c r="B29" s="200"/>
      <c r="C29" s="194"/>
      <c r="D29" s="194"/>
      <c r="E29" s="194"/>
      <c r="F29" s="194"/>
      <c r="G29" s="194"/>
      <c r="H29" s="194"/>
    </row>
    <row r="30" spans="1:8">
      <c r="A30" s="194"/>
      <c r="B30" s="200"/>
      <c r="C30" s="194"/>
      <c r="D30" s="194"/>
      <c r="E30" s="194"/>
      <c r="F30" s="194"/>
      <c r="G30" s="194"/>
      <c r="H30" s="194"/>
    </row>
    <row r="31" spans="1:8">
      <c r="A31" s="194"/>
      <c r="B31" s="200"/>
      <c r="C31" s="194"/>
      <c r="D31" s="194"/>
      <c r="E31" s="194"/>
      <c r="F31" s="194"/>
      <c r="G31" s="194"/>
      <c r="H31" s="194"/>
    </row>
    <row r="32" spans="1:8">
      <c r="A32" s="194"/>
      <c r="B32" s="200"/>
      <c r="C32" s="194"/>
      <c r="D32" s="194"/>
      <c r="E32" s="194"/>
      <c r="F32" s="194"/>
      <c r="G32" s="194"/>
      <c r="H32" s="194"/>
    </row>
    <row r="33" spans="1:8">
      <c r="A33" s="194"/>
      <c r="B33" s="200"/>
      <c r="C33" s="194"/>
      <c r="D33" s="194"/>
      <c r="E33" s="194"/>
      <c r="F33" s="194"/>
      <c r="G33" s="194"/>
      <c r="H33" s="194"/>
    </row>
    <row r="34" spans="1:8">
      <c r="A34" s="194"/>
      <c r="B34" s="200"/>
      <c r="C34" s="194"/>
      <c r="D34" s="194"/>
      <c r="E34" s="194"/>
      <c r="F34" s="194"/>
      <c r="G34" s="194"/>
      <c r="H34" s="194"/>
    </row>
  </sheetData>
  <phoneticPr fontId="1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3"/>
  <sheetViews>
    <sheetView workbookViewId="0">
      <selection activeCell="L6" sqref="L6:N6"/>
    </sheetView>
  </sheetViews>
  <sheetFormatPr defaultRowHeight="15.6"/>
  <cols>
    <col min="1" max="1" width="34.69921875" bestFit="1" customWidth="1"/>
    <col min="2" max="2" width="31.09765625" customWidth="1"/>
    <col min="3" max="3" width="14.59765625" customWidth="1"/>
  </cols>
  <sheetData>
    <row r="1" spans="1:12" ht="19.8">
      <c r="A1" s="259" t="s">
        <v>9365</v>
      </c>
      <c r="B1" s="260" t="s">
        <v>9366</v>
      </c>
      <c r="C1" s="194"/>
      <c r="D1" s="194"/>
      <c r="E1" s="49"/>
    </row>
    <row r="2" spans="1:12" ht="21.6">
      <c r="A2" s="259" t="s">
        <v>9365</v>
      </c>
      <c r="B2" s="261" t="s">
        <v>9367</v>
      </c>
      <c r="C2" s="262" t="s">
        <v>9394</v>
      </c>
      <c r="D2" s="263" t="s">
        <v>1929</v>
      </c>
      <c r="E2" s="60" t="s">
        <v>8035</v>
      </c>
    </row>
    <row r="3" spans="1:12" ht="19.8">
      <c r="A3" s="259" t="s">
        <v>9365</v>
      </c>
      <c r="B3" s="261" t="s">
        <v>8332</v>
      </c>
      <c r="C3" s="262"/>
      <c r="D3" s="263"/>
      <c r="E3" s="60"/>
    </row>
    <row r="4" spans="1:12" ht="19.8">
      <c r="A4" s="259" t="s">
        <v>9365</v>
      </c>
      <c r="B4" s="261" t="s">
        <v>9368</v>
      </c>
      <c r="C4" s="83"/>
      <c r="D4" s="83"/>
      <c r="E4" s="83"/>
    </row>
    <row r="5" spans="1:12" ht="54">
      <c r="A5" s="259" t="s">
        <v>9365</v>
      </c>
      <c r="B5" s="261" t="s">
        <v>9369</v>
      </c>
      <c r="C5" s="262" t="s">
        <v>9394</v>
      </c>
      <c r="D5" s="263" t="s">
        <v>1929</v>
      </c>
      <c r="E5" s="60" t="s">
        <v>8070</v>
      </c>
    </row>
    <row r="6" spans="1:12" ht="19.8">
      <c r="A6" s="259" t="s">
        <v>9365</v>
      </c>
      <c r="B6" s="261" t="s">
        <v>9370</v>
      </c>
      <c r="C6" s="83"/>
      <c r="D6" s="83"/>
      <c r="E6" s="83"/>
    </row>
    <row r="7" spans="1:12" ht="54">
      <c r="A7" s="259" t="s">
        <v>9371</v>
      </c>
      <c r="B7" s="261" t="s">
        <v>9372</v>
      </c>
      <c r="C7" s="262" t="s">
        <v>9394</v>
      </c>
      <c r="D7" s="263" t="s">
        <v>8048</v>
      </c>
      <c r="E7" s="60" t="s">
        <v>8047</v>
      </c>
    </row>
    <row r="8" spans="1:12" ht="19.8">
      <c r="A8" s="259" t="s">
        <v>9371</v>
      </c>
      <c r="B8" s="261" t="s">
        <v>9373</v>
      </c>
      <c r="C8" s="262" t="s">
        <v>9395</v>
      </c>
      <c r="D8" s="263"/>
      <c r="E8" s="60"/>
    </row>
    <row r="9" spans="1:12" ht="32.4">
      <c r="A9" s="259" t="s">
        <v>9375</v>
      </c>
      <c r="B9" s="261" t="s">
        <v>9374</v>
      </c>
      <c r="C9" s="262" t="s">
        <v>9394</v>
      </c>
      <c r="D9" s="263" t="s">
        <v>8048</v>
      </c>
      <c r="E9" s="60" t="s">
        <v>8050</v>
      </c>
    </row>
    <row r="10" spans="1:12" ht="21.6">
      <c r="A10" s="259" t="s">
        <v>9375</v>
      </c>
      <c r="B10" s="261" t="s">
        <v>8294</v>
      </c>
      <c r="C10" s="262" t="s">
        <v>9394</v>
      </c>
      <c r="D10" s="263" t="s">
        <v>2913</v>
      </c>
      <c r="E10" s="60" t="s">
        <v>8042</v>
      </c>
    </row>
    <row r="11" spans="1:12" ht="19.8">
      <c r="A11" s="259" t="s">
        <v>9376</v>
      </c>
      <c r="B11" s="261" t="s">
        <v>9377</v>
      </c>
      <c r="C11" s="83"/>
      <c r="D11" s="83"/>
      <c r="E11" s="83"/>
    </row>
    <row r="12" spans="1:12" ht="32.4">
      <c r="A12" s="259" t="s">
        <v>9376</v>
      </c>
      <c r="B12" s="261" t="s">
        <v>9378</v>
      </c>
      <c r="C12" s="262"/>
      <c r="D12" s="263" t="s">
        <v>1929</v>
      </c>
      <c r="E12" s="60" t="s">
        <v>8038</v>
      </c>
      <c r="L12" s="258" t="s">
        <v>9402</v>
      </c>
    </row>
    <row r="13" spans="1:12" ht="19.8">
      <c r="A13" s="259" t="s">
        <v>9379</v>
      </c>
      <c r="B13" s="261" t="s">
        <v>9380</v>
      </c>
      <c r="C13" s="83"/>
      <c r="D13" s="83"/>
      <c r="E13" s="83"/>
    </row>
    <row r="14" spans="1:12" ht="19.8">
      <c r="A14" s="259" t="s">
        <v>9379</v>
      </c>
      <c r="B14" s="260" t="s">
        <v>9381</v>
      </c>
      <c r="C14" s="194"/>
      <c r="D14" s="194"/>
      <c r="E14" s="194"/>
      <c r="L14" s="258" t="s">
        <v>9397</v>
      </c>
    </row>
    <row r="15" spans="1:12" ht="19.8">
      <c r="A15" s="259" t="s">
        <v>9387</v>
      </c>
      <c r="B15" s="260" t="s">
        <v>9388</v>
      </c>
      <c r="C15" s="197" t="s">
        <v>9394</v>
      </c>
      <c r="D15" s="59" t="s">
        <v>8048</v>
      </c>
      <c r="E15" s="194"/>
      <c r="L15" s="258" t="s">
        <v>9398</v>
      </c>
    </row>
    <row r="16" spans="1:12" ht="19.8">
      <c r="A16" s="259" t="s">
        <v>9389</v>
      </c>
      <c r="B16" s="260" t="s">
        <v>9390</v>
      </c>
      <c r="C16" s="194"/>
      <c r="D16" s="194"/>
      <c r="E16" s="194"/>
      <c r="L16" s="258" t="s">
        <v>9399</v>
      </c>
    </row>
    <row r="17" spans="1:12" ht="19.8">
      <c r="A17" s="259" t="s">
        <v>9379</v>
      </c>
      <c r="B17" s="260" t="s">
        <v>9380</v>
      </c>
      <c r="C17" s="194"/>
      <c r="D17" s="194"/>
      <c r="E17" s="194"/>
      <c r="L17" s="258" t="s">
        <v>9400</v>
      </c>
    </row>
    <row r="18" spans="1:12" ht="19.8">
      <c r="A18" s="259" t="s">
        <v>9379</v>
      </c>
      <c r="B18" s="260" t="s">
        <v>9381</v>
      </c>
      <c r="C18" s="194"/>
      <c r="D18" s="194"/>
      <c r="E18" s="194"/>
      <c r="L18" s="258" t="s">
        <v>9401</v>
      </c>
    </row>
    <row r="19" spans="1:12" ht="19.8">
      <c r="A19" s="259" t="s">
        <v>9391</v>
      </c>
      <c r="B19" s="260" t="s">
        <v>9392</v>
      </c>
      <c r="C19" s="197" t="s">
        <v>9394</v>
      </c>
      <c r="D19" s="59" t="s">
        <v>8048</v>
      </c>
      <c r="E19" s="194"/>
    </row>
    <row r="20" spans="1:12" ht="19.8">
      <c r="A20" s="259" t="s">
        <v>9391</v>
      </c>
      <c r="B20" s="260" t="s">
        <v>9393</v>
      </c>
      <c r="C20" s="194"/>
      <c r="D20" s="194"/>
      <c r="E20" s="194"/>
    </row>
    <row r="21" spans="1:12" ht="19.8">
      <c r="A21" s="259" t="s">
        <v>9383</v>
      </c>
      <c r="B21" s="260" t="s">
        <v>9382</v>
      </c>
      <c r="C21" s="197" t="s">
        <v>9394</v>
      </c>
      <c r="D21" s="59" t="s">
        <v>8048</v>
      </c>
      <c r="E21" s="194"/>
    </row>
    <row r="22" spans="1:12" ht="19.8">
      <c r="A22" s="259" t="s">
        <v>9384</v>
      </c>
      <c r="B22" s="260" t="s">
        <v>9385</v>
      </c>
      <c r="C22" s="194"/>
      <c r="D22" s="194"/>
      <c r="E22" s="194"/>
    </row>
    <row r="23" spans="1:12" ht="19.8">
      <c r="A23" s="259" t="s">
        <v>9384</v>
      </c>
      <c r="B23" s="260" t="s">
        <v>9386</v>
      </c>
      <c r="C23" s="194"/>
      <c r="D23" s="194"/>
      <c r="E23" s="194"/>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6</vt:i4>
      </vt:variant>
    </vt:vector>
  </HeadingPairs>
  <TitlesOfParts>
    <vt:vector size="6" baseType="lpstr">
      <vt:lpstr>合同台账（汇总）</vt:lpstr>
      <vt:lpstr>会议纪要项目明细</vt:lpstr>
      <vt:lpstr>商城项目询价（张东楠）</vt:lpstr>
      <vt:lpstr>举荐项目时常明细</vt:lpstr>
      <vt:lpstr>电子合同</vt:lpstr>
      <vt:lpstr>Sheet1</vt:lpstr>
    </vt:vector>
  </TitlesOfParts>
  <Company>xtjc</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朱国稳</dc:creator>
  <cp:lastModifiedBy>wangg</cp:lastModifiedBy>
  <cp:revision/>
  <cp:lastPrinted>2019-05-21T10:12:12Z</cp:lastPrinted>
  <dcterms:created xsi:type="dcterms:W3CDTF">2009-09-28T06:45:00Z</dcterms:created>
  <dcterms:modified xsi:type="dcterms:W3CDTF">2019-11-28T06:00:09Z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2052-8.1.0.3479</vt:lpwstr>
  </property>
</Properties>
</file>