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Izyces\发行结算上传文件内容\tishi\"/>
    </mc:Choice>
  </mc:AlternateContent>
  <xr:revisionPtr revIDLastSave="0" documentId="10_ncr:8100000_{C4D5714E-A132-4AF1-8465-DF95478DA5EF}" xr6:coauthVersionLast="34" xr6:coauthVersionMax="34" xr10:uidLastSave="{00000000-0000-0000-0000-000000000000}"/>
  <bookViews>
    <workbookView xWindow="0" yWindow="0" windowWidth="21885" windowHeight="4695" xr2:uid="{00000000-000D-0000-FFFF-FFFF00000000}"/>
  </bookViews>
  <sheets>
    <sheet name="月结算表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S4" i="2" l="1"/>
  <c r="K5" i="2" l="1"/>
  <c r="O4" i="2"/>
  <c r="N4" i="2"/>
  <c r="L4" i="2"/>
  <c r="O3" i="2"/>
  <c r="N3" i="2"/>
  <c r="L3" i="2"/>
  <c r="O2" i="2"/>
  <c r="O5" i="2" s="1"/>
  <c r="N2" i="2"/>
  <c r="N5" i="2" s="1"/>
  <c r="L2" i="2"/>
  <c r="Q5" i="2" l="1"/>
</calcChain>
</file>

<file path=xl/sharedStrings.xml><?xml version="1.0" encoding="utf-8"?>
<sst xmlns="http://schemas.openxmlformats.org/spreadsheetml/2006/main" count="39" uniqueCount="32">
  <si>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</si>
  <si>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</si>
  <si>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</si>
  <si>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</si>
  <si>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</si>
  <si>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</si>
  <si>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</si>
  <si>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</si>
  <si>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</si>
  <si>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</si>
  <si>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</si>
  <si>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</si>
  <si>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</si>
  <si>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</si>
  <si>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</si>
  <si>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</si>
  <si>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</si>
  <si>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后来的我们</t>
  </si>
  <si>
    <t>中影设备</t>
    <phoneticPr fontId="1" type="noConversion"/>
  </si>
  <si>
    <t>11056801</t>
    <phoneticPr fontId="1" type="noConversion"/>
  </si>
  <si>
    <t>北京百丽宫影院国贸三期店</t>
    <phoneticPr fontId="1" type="noConversion"/>
  </si>
  <si>
    <t>合计</t>
  </si>
  <si>
    <t>复仇者联盟3：无限战争（数字3D）</t>
  </si>
  <si>
    <t>路过未来</t>
  </si>
  <si>
    <t>001102652018</t>
    <phoneticPr fontId="1" type="noConversion"/>
  </si>
  <si>
    <t>051200922018</t>
    <phoneticPr fontId="1" type="noConversion"/>
  </si>
  <si>
    <t>001103142017</t>
    <phoneticPr fontId="1" type="noConversion"/>
  </si>
  <si>
    <t>2018-05-01</t>
    <phoneticPr fontId="1" type="noConversion"/>
  </si>
  <si>
    <t>2018-05-16</t>
    <phoneticPr fontId="1" type="noConversion"/>
  </si>
  <si>
    <t>2018-05-11</t>
    <phoneticPr fontId="1" type="noConversion"/>
  </si>
  <si>
    <t>2018-05-31</t>
    <phoneticPr fontId="1" type="noConversion"/>
  </si>
  <si>
    <t>2018-05-13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</si>
</sst>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176" fontId="0" fillId="0" borderId="0" xfId="0" applyNumberForma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S5" sqref="A1:S5"/>
    </sheetView>
  </sheetViews>
  <sheetFormatPr defaultRowHeight="12.75" x14ac:dyDescent="0.2"/>
  <cols>
    <col min="2" max="2" width="21.42578125" customWidth="1"/>
    <col min="3" max="3" width="21.140625" customWidth="1"/>
    <col min="4" max="4" width="29.28515625" customWidth="1"/>
    <col min="5" max="5" width="16.140625" customWidth="1"/>
    <col min="6" max="6" width="12.28515625" customWidth="1"/>
    <col min="7" max="7" width="11.85546875" customWidth="1"/>
    <col min="8" max="8" width="12.28515625" customWidth="1"/>
    <col min="11" max="11" width="13" customWidth="1"/>
    <col min="12" max="12" width="16.85546875" customWidth="1"/>
    <col min="13" max="13" width="12" customWidth="1"/>
    <col min="14" max="14" width="11.85546875" customWidth="1"/>
    <col min="15" max="15" width="13.85546875" customWidth="1"/>
    <col min="16" max="16" width="11.140625" customWidth="1"/>
    <col min="17" max="17" width="10.5703125" customWidth="1"/>
    <col min="19" max="19" width="11" bestFit="1" customWidth="1"/>
  </cols>
  <sheetData>
    <row r="1" spans="1:19" ht="30" x14ac:dyDescent="0.25">
      <c r="A1" s="9" t="s">
        <v>0</v>
      </c>
      <c r="B1" s="10" t="s">
        <v>7</v>
      </c>
      <c r="C1" s="11" t="s">
        <v>1</v>
      </c>
      <c r="D1" s="10" t="s">
        <v>15</v>
      </c>
      <c r="E1" s="10" t="s">
        <v>16</v>
      </c>
      <c r="F1" s="10" t="s">
        <v>10</v>
      </c>
      <c r="G1" s="12" t="s">
        <v>2</v>
      </c>
      <c r="H1" s="12" t="s">
        <v>3</v>
      </c>
      <c r="I1" s="10" t="s">
        <v>4</v>
      </c>
      <c r="J1" s="10" t="s">
        <v>5</v>
      </c>
      <c r="K1" s="13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9" x14ac:dyDescent="0.2">
      <c r="A2" s="15">
        <v>1</v>
      </c>
      <c r="B2" s="16" t="s">
        <v>17</v>
      </c>
      <c r="C2" s="4" t="s">
        <v>24</v>
      </c>
      <c r="D2" s="4" t="s">
        <v>20</v>
      </c>
      <c r="E2" s="4" t="s">
        <v>19</v>
      </c>
      <c r="F2" s="17" t="s">
        <v>18</v>
      </c>
      <c r="G2" s="18" t="s">
        <v>27</v>
      </c>
      <c r="H2" s="4" t="s">
        <v>28</v>
      </c>
      <c r="I2" s="19">
        <v>60</v>
      </c>
      <c r="J2" s="19">
        <v>1595</v>
      </c>
      <c r="K2" s="20">
        <v>64629</v>
      </c>
      <c r="L2" s="2">
        <f>K2*0.05</f>
        <v>3231.4500000000003</v>
      </c>
      <c r="M2" s="21">
        <v>0.03</v>
      </c>
      <c r="N2" s="2">
        <f>K2*(1-0.96737864)</f>
        <v>2108.2858754400027</v>
      </c>
      <c r="O2" s="2">
        <f>K2*0.91737864</f>
        <v>59289.264124560003</v>
      </c>
      <c r="P2" s="1">
        <v>0.48</v>
      </c>
      <c r="Q2" s="2">
        <v>28458.84</v>
      </c>
      <c r="R2" s="2">
        <v>28458.846779788801</v>
      </c>
    </row>
    <row r="3" spans="1:19" ht="22.5" x14ac:dyDescent="0.2">
      <c r="A3" s="15">
        <v>2</v>
      </c>
      <c r="B3" s="16" t="s">
        <v>22</v>
      </c>
      <c r="C3" s="4" t="s">
        <v>25</v>
      </c>
      <c r="D3" s="4" t="s">
        <v>20</v>
      </c>
      <c r="E3" s="4" t="s">
        <v>19</v>
      </c>
      <c r="F3" s="17" t="s">
        <v>18</v>
      </c>
      <c r="G3" s="4" t="s">
        <v>29</v>
      </c>
      <c r="H3" s="4" t="s">
        <v>30</v>
      </c>
      <c r="I3" s="19">
        <v>102</v>
      </c>
      <c r="J3" s="19">
        <v>4099</v>
      </c>
      <c r="K3" s="20">
        <v>210628</v>
      </c>
      <c r="L3" s="2">
        <f t="shared" ref="L3:L4" si="0">K3*0.05</f>
        <v>10531.400000000001</v>
      </c>
      <c r="M3" s="21">
        <v>0.03</v>
      </c>
      <c r="N3" s="2">
        <f t="shared" ref="N3:N4" si="1">K3*(1-0.96737864)</f>
        <v>6870.9718140800096</v>
      </c>
      <c r="O3" s="2">
        <f t="shared" ref="O3:O4" si="2">K3*0.91737864</f>
        <v>193225.62818592001</v>
      </c>
      <c r="P3" s="1">
        <v>0.48</v>
      </c>
      <c r="Q3" s="2">
        <v>92748.3</v>
      </c>
      <c r="R3" s="2">
        <v>92748.301529241595</v>
      </c>
    </row>
    <row r="4" spans="1:19" x14ac:dyDescent="0.2">
      <c r="A4" s="15">
        <v>3</v>
      </c>
      <c r="B4" s="16" t="s">
        <v>23</v>
      </c>
      <c r="C4" s="4" t="s">
        <v>26</v>
      </c>
      <c r="D4" s="4" t="s">
        <v>20</v>
      </c>
      <c r="E4" s="4" t="s">
        <v>19</v>
      </c>
      <c r="F4" s="17" t="s">
        <v>18</v>
      </c>
      <c r="G4" s="4" t="s">
        <v>31</v>
      </c>
      <c r="H4" s="4" t="s">
        <v>30</v>
      </c>
      <c r="I4" s="19">
        <v>2</v>
      </c>
      <c r="J4" s="19">
        <v>402</v>
      </c>
      <c r="K4" s="20">
        <v>20100</v>
      </c>
      <c r="L4" s="2">
        <f t="shared" si="0"/>
        <v>1005</v>
      </c>
      <c r="M4" s="21">
        <v>0.03</v>
      </c>
      <c r="N4" s="2">
        <f t="shared" si="1"/>
        <v>655.68933600000082</v>
      </c>
      <c r="O4" s="2">
        <f t="shared" si="2"/>
        <v>18439.310664000001</v>
      </c>
      <c r="P4" s="1">
        <v>0.48</v>
      </c>
      <c r="Q4" s="2">
        <v>8850.85</v>
      </c>
      <c r="R4" s="2">
        <v>8850.8691187200002</v>
      </c>
      <c r="S4" s="23">
        <f>SUM(R2:R4)-SUM(Q2:Q4)</f>
        <v>2.7427750392234884E-2</v>
      </c>
    </row>
    <row r="5" spans="1:19" x14ac:dyDescent="0.2">
      <c r="A5" s="3"/>
      <c r="B5" s="4" t="s">
        <v>21</v>
      </c>
      <c r="C5" s="5"/>
      <c r="D5" s="5"/>
      <c r="E5" s="5"/>
      <c r="F5" s="5"/>
      <c r="G5" s="6"/>
      <c r="H5" s="6"/>
      <c r="I5" s="5"/>
      <c r="J5" s="5"/>
      <c r="K5" s="7">
        <f>SUM(K2:K4)</f>
        <v>295357</v>
      </c>
      <c r="L5" s="7"/>
      <c r="M5" s="7"/>
      <c r="N5" s="7">
        <f>SUM(N2:N4)</f>
        <v>9634.947025520014</v>
      </c>
      <c r="O5" s="22">
        <f>SUM(O2:O4)</f>
        <v>270954.20297447999</v>
      </c>
      <c r="P5" s="8"/>
      <c r="Q5" s="7">
        <f>SUM(Q2:Q4)</f>
        <v>130057.99</v>
      </c>
    </row>
  </sheetData>
  <protectedRanges>
    <protectedRange sqref="A2:R4" name="区域1"/>
    <protectedRange sqref="A5:Q5" name="区域1_1"/>
  </protectedRange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4FB3-5BD8-40BC-AFAF-11D4C75F00FB}">
  <dimension ref="A1"/>
  <sheetViews>
    <sheetView workbookViewId="0">
      <selection activeCell="H13" sqref="H13"/>
    </sheetView>
  </sheetViews>
  <sheetFormatPr defaultRowHeight="12.7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月结算表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2015-11-10T02:18:22Z</dcterms:created>
  <dcterms:modified xsi:type="dcterms:W3CDTF">2018-07-05T09:10:43Z</dcterms:modified>
</cp:coreProperties>
</file>