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21885" windowHeight="4695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L5" i="2"/>
  <c r="N5"/>
  <c r="L6"/>
  <c r="N6"/>
  <c r="L7"/>
  <c r="N7"/>
  <c r="L8"/>
  <c r="N8"/>
  <c r="L9"/>
  <c r="N9"/>
  <c r="L10"/>
  <c r="N10"/>
  <c r="L11"/>
  <c r="N11"/>
  <c r="L12"/>
  <c r="N12"/>
  <c r="L13"/>
  <c r="N13"/>
  <c r="L14"/>
  <c r="N14"/>
  <c r="L15"/>
  <c r="N15"/>
  <c r="L16"/>
  <c r="N16"/>
  <c r="L17"/>
  <c r="N17"/>
  <c r="L18"/>
  <c r="N18"/>
  <c r="L19"/>
  <c r="N19"/>
  <c r="L20"/>
  <c r="N20"/>
  <c r="N4"/>
  <c r="L4"/>
  <c r="N3"/>
  <c r="L3"/>
  <c r="O19" l="1"/>
  <c r="Q19" s="1"/>
  <c r="O17"/>
  <c r="Q17" s="1"/>
  <c r="O15"/>
  <c r="Q15" s="1"/>
  <c r="O13"/>
  <c r="Q13" s="1"/>
  <c r="O11"/>
  <c r="Q11" s="1"/>
  <c r="O7"/>
  <c r="Q7" s="1"/>
  <c r="O5"/>
  <c r="Q5" s="1"/>
  <c r="Q9"/>
  <c r="O9"/>
  <c r="N21"/>
  <c r="O20"/>
  <c r="Q20" s="1"/>
  <c r="O18"/>
  <c r="Q18" s="1"/>
  <c r="O16"/>
  <c r="Q16" s="1"/>
  <c r="O14"/>
  <c r="Q14" s="1"/>
  <c r="O12"/>
  <c r="Q12" s="1"/>
  <c r="O10"/>
  <c r="Q10" s="1"/>
  <c r="O8"/>
  <c r="Q8" s="1"/>
  <c r="O6"/>
  <c r="Q6" s="1"/>
  <c r="O4"/>
  <c r="Q4" s="1"/>
  <c r="O3"/>
  <c r="Q3" s="1"/>
  <c r="O21" l="1"/>
  <c r="Q21"/>
</calcChain>
</file>

<file path=xl/sharedStrings.xml><?xml version="1.0" encoding="utf-8"?>
<sst xmlns="http://schemas.openxmlformats.org/spreadsheetml/2006/main" count="145" uniqueCount="80">
  <si>
    <t>序号</t>
  </si>
  <si>
    <t>影片编码</t>
  </si>
  <si>
    <t>华士达宝山店</t>
    <phoneticPr fontId="1" type="noConversion"/>
  </si>
  <si>
    <t>31194401</t>
    <phoneticPr fontId="1" type="noConversion"/>
  </si>
  <si>
    <t>中影设备</t>
    <phoneticPr fontId="1" type="noConversion"/>
  </si>
  <si>
    <t>31194401</t>
  </si>
  <si>
    <t>第七个小矮人</t>
  </si>
  <si>
    <t>066100982018</t>
  </si>
  <si>
    <t>超人总动员2（数字3D）</t>
  </si>
  <si>
    <t>051201112018</t>
  </si>
  <si>
    <t>侏罗纪世界2（数字3D）</t>
  </si>
  <si>
    <t>051201022018</t>
  </si>
  <si>
    <t>金蝉脱壳2：冥府（数字）</t>
  </si>
  <si>
    <t>051101152018</t>
  </si>
  <si>
    <t>动物世界（数字3D）</t>
  </si>
  <si>
    <t>001203772018</t>
  </si>
  <si>
    <t>我不是药神</t>
  </si>
  <si>
    <t>001104962018</t>
  </si>
  <si>
    <t>影片名称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</si>
  <si>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</si>
  <si>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</si>
  <si>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</si>
  <si>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</si>
  <si>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</si>
  <si>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</si>
  <si>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</si>
  <si>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</si>
  <si>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</si>
  <si>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</si>
  <si>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</si>
  <si>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</si>
  <si>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</si>
  <si>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</si>
  <si>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合计</t>
    <phoneticPr fontId="1" type="noConversion"/>
  </si>
  <si>
    <t>2018年07月结算报表</t>
    <phoneticPr fontId="1" type="noConversion"/>
  </si>
  <si>
    <t>淘气大侦探（数字3D）</t>
  </si>
  <si>
    <t>摩天营救（数字3D）</t>
  </si>
  <si>
    <t>汪星卧底（数字）</t>
  </si>
  <si>
    <t>神奇马戏团之动物饼干（数字3D）</t>
  </si>
  <si>
    <t>风语咒（数字3D）</t>
  </si>
  <si>
    <t>小悟空（数字3D）</t>
  </si>
  <si>
    <t>新大头儿子和小头爸爸3俄罗斯奇遇记</t>
  </si>
  <si>
    <t>阿修罗（数字3D）</t>
  </si>
  <si>
    <t>狄仁杰之四大天王（数字3D）</t>
  </si>
  <si>
    <t>北方一片苍茫</t>
  </si>
  <si>
    <t>西虹市首富</t>
  </si>
  <si>
    <t>邪不压正</t>
  </si>
  <si>
    <t>051201262018</t>
  </si>
  <si>
    <t>051201202018</t>
  </si>
  <si>
    <t>051101182018</t>
  </si>
  <si>
    <t>001c05642018</t>
  </si>
  <si>
    <t>001c05272018</t>
  </si>
  <si>
    <t>001c03982018</t>
  </si>
  <si>
    <t>001b03562018</t>
  </si>
  <si>
    <t>001204972018</t>
  </si>
  <si>
    <t>001202172018</t>
  </si>
  <si>
    <t>001108552017</t>
  </si>
  <si>
    <t>001106062018</t>
  </si>
  <si>
    <t>001104952018</t>
  </si>
  <si>
    <t>2018-7-1</t>
    <phoneticPr fontId="1" type="noConversion"/>
  </si>
  <si>
    <t>2018-7-20</t>
    <phoneticPr fontId="1" type="noConversion"/>
  </si>
  <si>
    <t>2018-7-26</t>
    <phoneticPr fontId="1" type="noConversion"/>
  </si>
  <si>
    <t>2018-7-31</t>
    <phoneticPr fontId="1" type="noConversion"/>
  </si>
  <si>
    <t>2018-7-1</t>
    <phoneticPr fontId="1" type="noConversion"/>
  </si>
  <si>
    <t>2018-7-19</t>
    <phoneticPr fontId="1" type="noConversion"/>
  </si>
  <si>
    <t>2018-7-19</t>
    <phoneticPr fontId="1" type="noConversion"/>
  </si>
  <si>
    <t>2018-7-8</t>
    <phoneticPr fontId="1" type="noConversion"/>
  </si>
  <si>
    <t>2018-7-20</t>
    <phoneticPr fontId="1" type="noConversion"/>
  </si>
  <si>
    <t>2018-7-5</t>
    <phoneticPr fontId="1" type="noConversion"/>
  </si>
  <si>
    <t>2018-7-21</t>
    <phoneticPr fontId="1" type="noConversion"/>
  </si>
  <si>
    <t>2018-7-29</t>
    <phoneticPr fontId="1" type="noConversion"/>
  </si>
  <si>
    <t>2018-7-13</t>
    <phoneticPr fontId="1" type="noConversion"/>
  </si>
  <si>
    <t>2018-7-31</t>
    <phoneticPr fontId="1" type="noConversion"/>
  </si>
  <si>
    <t>2018-7-27</t>
    <phoneticPr fontId="1" type="noConversion"/>
  </si>
  <si>
    <t>2018-7-27</t>
    <phoneticPr fontId="1" type="noConversion"/>
  </si>
  <si>
    <t>2018-7-12</t>
    <phoneticPr fontId="1" type="noConversion"/>
  </si>
  <si>
    <t>2018-7-13</t>
    <phoneticPr fontId="1" type="noConversion"/>
  </si>
  <si>
    <t>2018-7-15</t>
    <phoneticPr fontId="1" type="noConversion"/>
  </si>
  <si>
    <t>2018-7-6</t>
    <phoneticPr fontId="1" type="noConversion"/>
  </si>
  <si>
    <t>2018-7-16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</si>
</sst>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  <scheme val="major"/>
    </font>
    <font>
      <sz val="9"/>
      <name val="Arial"/>
      <family val="2"/>
    </font>
    <font>
      <b/>
      <sz val="9"/>
      <color theme="1" tint="0.249977111117893"/>
      <name val="Arial"/>
      <family val="2"/>
    </font>
    <font>
      <b/>
      <sz val="9"/>
      <color theme="1" tint="0.249977111117893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2" xfId="0" applyFont="1" applyFill="1" applyBorder="1"/>
    <xf numFmtId="49" fontId="3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/>
    <xf numFmtId="14" fontId="6" fillId="0" borderId="2" xfId="0" applyNumberFormat="1" applyFont="1" applyFill="1" applyBorder="1"/>
    <xf numFmtId="176" fontId="6" fillId="0" borderId="2" xfId="0" applyNumberFormat="1" applyFont="1" applyFill="1" applyBorder="1"/>
    <xf numFmtId="176" fontId="6" fillId="0" borderId="3" xfId="0" applyNumberFormat="1" applyFont="1" applyFill="1" applyBorder="1" applyAlignment="1">
      <alignment horizontal="right"/>
    </xf>
    <xf numFmtId="177" fontId="6" fillId="0" borderId="2" xfId="0" applyNumberFormat="1" applyFont="1" applyFill="1" applyBorder="1"/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J31" sqref="J31"/>
    </sheetView>
  </sheetViews>
  <sheetFormatPr defaultRowHeight="12"/>
  <cols>
    <col min="1" max="1" width="5.7109375" style="5" customWidth="1"/>
    <col min="2" max="2" width="16" style="5" customWidth="1"/>
    <col min="3" max="3" width="11.85546875" style="5" customWidth="1"/>
    <col min="4" max="4" width="6.7109375" style="5" customWidth="1"/>
    <col min="5" max="5" width="9.140625" style="5"/>
    <col min="6" max="6" width="5.42578125" style="5" customWidth="1"/>
    <col min="7" max="8" width="9.140625" style="5"/>
    <col min="9" max="9" width="5.28515625" style="5" customWidth="1"/>
    <col min="10" max="10" width="9.140625" style="5" customWidth="1"/>
    <col min="11" max="11" width="13.140625" style="5" customWidth="1"/>
    <col min="12" max="12" width="9.140625" style="5"/>
    <col min="13" max="13" width="5.140625" style="5" customWidth="1"/>
    <col min="14" max="14" width="9.140625" style="5"/>
    <col min="15" max="15" width="13.140625" style="5" customWidth="1"/>
    <col min="16" max="16" width="7.85546875" style="5" customWidth="1"/>
    <col min="17" max="17" width="10.7109375" style="5" customWidth="1"/>
    <col min="18" max="16384" width="9.140625" style="5"/>
  </cols>
  <sheetData>
    <row r="1" spans="1:17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23.25">
      <c r="A2" s="6" t="s">
        <v>0</v>
      </c>
      <c r="B2" s="7" t="s">
        <v>18</v>
      </c>
      <c r="C2" s="8" t="s">
        <v>1</v>
      </c>
      <c r="D2" s="7" t="s">
        <v>19</v>
      </c>
      <c r="E2" s="7" t="s">
        <v>20</v>
      </c>
      <c r="F2" s="7" t="s">
        <v>21</v>
      </c>
      <c r="G2" s="9" t="s">
        <v>22</v>
      </c>
      <c r="H2" s="9" t="s">
        <v>23</v>
      </c>
      <c r="I2" s="7" t="s">
        <v>24</v>
      </c>
      <c r="J2" s="7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1" t="s">
        <v>31</v>
      </c>
      <c r="Q2" s="10" t="s">
        <v>32</v>
      </c>
    </row>
    <row r="3" spans="1:17" ht="13.5">
      <c r="A3" s="12">
        <v>1</v>
      </c>
      <c r="B3" s="25" t="s">
        <v>6</v>
      </c>
      <c r="C3" s="25" t="s">
        <v>7</v>
      </c>
      <c r="D3" s="1" t="s">
        <v>2</v>
      </c>
      <c r="E3" s="2" t="s">
        <v>3</v>
      </c>
      <c r="F3" s="1" t="s">
        <v>4</v>
      </c>
      <c r="G3" s="3" t="s">
        <v>59</v>
      </c>
      <c r="H3" s="2" t="s">
        <v>59</v>
      </c>
      <c r="I3" s="25">
        <v>1</v>
      </c>
      <c r="J3" s="25">
        <v>2</v>
      </c>
      <c r="K3" s="25">
        <v>70</v>
      </c>
      <c r="L3" s="13">
        <f>K3*0.05</f>
        <v>3.5</v>
      </c>
      <c r="M3" s="14">
        <v>0.03</v>
      </c>
      <c r="N3" s="13">
        <f>K3/1.03*0.03*1.12</f>
        <v>2.2834951456310684</v>
      </c>
      <c r="O3" s="13">
        <f>K3-L3-N3</f>
        <v>64.216504854368935</v>
      </c>
      <c r="P3" s="15">
        <v>0.48</v>
      </c>
      <c r="Q3" s="13">
        <f>ROUND(O3*P3,2)</f>
        <v>30.82</v>
      </c>
    </row>
    <row r="4" spans="1:17" ht="13.5">
      <c r="A4" s="12">
        <v>2</v>
      </c>
      <c r="B4" s="25" t="s">
        <v>35</v>
      </c>
      <c r="C4" s="25" t="s">
        <v>47</v>
      </c>
      <c r="D4" s="4" t="s">
        <v>2</v>
      </c>
      <c r="E4" s="2" t="s">
        <v>3</v>
      </c>
      <c r="F4" s="1" t="s">
        <v>4</v>
      </c>
      <c r="G4" s="3" t="s">
        <v>60</v>
      </c>
      <c r="H4" s="2" t="s">
        <v>61</v>
      </c>
      <c r="I4" s="25">
        <v>7</v>
      </c>
      <c r="J4" s="25">
        <v>26</v>
      </c>
      <c r="K4" s="25">
        <v>730</v>
      </c>
      <c r="L4" s="13">
        <f>K4*0.05</f>
        <v>36.5</v>
      </c>
      <c r="M4" s="14">
        <v>0.03</v>
      </c>
      <c r="N4" s="13">
        <f t="shared" ref="N4" si="0">K4/1.03*0.03*1.12</f>
        <v>23.813592233009711</v>
      </c>
      <c r="O4" s="13">
        <f t="shared" ref="O4" si="1">K4-L4-N4</f>
        <v>669.68640776699033</v>
      </c>
      <c r="P4" s="15">
        <v>0.48</v>
      </c>
      <c r="Q4" s="13">
        <f t="shared" ref="Q4" si="2">ROUND(O4*P4,2)</f>
        <v>321.45</v>
      </c>
    </row>
    <row r="5" spans="1:17" ht="13.5">
      <c r="A5" s="12">
        <v>3</v>
      </c>
      <c r="B5" s="25" t="s">
        <v>36</v>
      </c>
      <c r="C5" s="25" t="s">
        <v>48</v>
      </c>
      <c r="D5" s="4" t="s">
        <v>2</v>
      </c>
      <c r="E5" s="3" t="s">
        <v>5</v>
      </c>
      <c r="F5" s="4" t="s">
        <v>4</v>
      </c>
      <c r="G5" s="3" t="s">
        <v>60</v>
      </c>
      <c r="H5" s="2" t="s">
        <v>62</v>
      </c>
      <c r="I5" s="25">
        <v>129</v>
      </c>
      <c r="J5" s="25">
        <v>2853</v>
      </c>
      <c r="K5" s="25">
        <v>91366</v>
      </c>
      <c r="L5" s="13">
        <f t="shared" ref="L5:L20" si="3">K5*0.05</f>
        <v>4568.3</v>
      </c>
      <c r="M5" s="14">
        <v>0.03</v>
      </c>
      <c r="N5" s="13">
        <f t="shared" ref="N5:N20" si="4">K5/1.03*0.03*1.12</f>
        <v>2980.4831067961168</v>
      </c>
      <c r="O5" s="13">
        <f t="shared" ref="O5:O20" si="5">K5-L5-N5</f>
        <v>83817.216893203877</v>
      </c>
      <c r="P5" s="15">
        <v>0.48</v>
      </c>
      <c r="Q5" s="13">
        <f t="shared" ref="Q5:Q20" si="6">ROUND(O5*P5,2)</f>
        <v>40232.26</v>
      </c>
    </row>
    <row r="6" spans="1:17" ht="13.5">
      <c r="A6" s="12">
        <v>4</v>
      </c>
      <c r="B6" s="25" t="s">
        <v>8</v>
      </c>
      <c r="C6" s="25" t="s">
        <v>9</v>
      </c>
      <c r="D6" s="4" t="s">
        <v>2</v>
      </c>
      <c r="E6" s="3" t="s">
        <v>5</v>
      </c>
      <c r="F6" s="4" t="s">
        <v>4</v>
      </c>
      <c r="G6" s="3" t="s">
        <v>59</v>
      </c>
      <c r="H6" s="2" t="s">
        <v>65</v>
      </c>
      <c r="I6" s="25">
        <v>60</v>
      </c>
      <c r="J6" s="25">
        <v>963</v>
      </c>
      <c r="K6" s="25">
        <v>31782</v>
      </c>
      <c r="L6" s="13">
        <f t="shared" si="3"/>
        <v>1589.1000000000001</v>
      </c>
      <c r="M6" s="14">
        <v>0.03</v>
      </c>
      <c r="N6" s="13">
        <f t="shared" si="4"/>
        <v>1036.7720388349514</v>
      </c>
      <c r="O6" s="13">
        <f t="shared" si="5"/>
        <v>29156.12796116505</v>
      </c>
      <c r="P6" s="15">
        <v>0.48</v>
      </c>
      <c r="Q6" s="13">
        <f t="shared" si="6"/>
        <v>13994.94</v>
      </c>
    </row>
    <row r="7" spans="1:17" ht="13.5">
      <c r="A7" s="12">
        <v>5</v>
      </c>
      <c r="B7" s="25" t="s">
        <v>10</v>
      </c>
      <c r="C7" s="25" t="s">
        <v>11</v>
      </c>
      <c r="D7" s="4" t="s">
        <v>2</v>
      </c>
      <c r="E7" s="3" t="s">
        <v>5</v>
      </c>
      <c r="F7" s="4" t="s">
        <v>4</v>
      </c>
      <c r="G7" s="3" t="s">
        <v>59</v>
      </c>
      <c r="H7" s="2" t="s">
        <v>66</v>
      </c>
      <c r="I7" s="25">
        <v>28</v>
      </c>
      <c r="J7" s="25">
        <v>213</v>
      </c>
      <c r="K7" s="25">
        <v>6488</v>
      </c>
      <c r="L7" s="13">
        <f t="shared" si="3"/>
        <v>324.40000000000003</v>
      </c>
      <c r="M7" s="14">
        <v>0.03</v>
      </c>
      <c r="N7" s="13">
        <f t="shared" si="4"/>
        <v>211.64737864077671</v>
      </c>
      <c r="O7" s="13">
        <f t="shared" si="5"/>
        <v>5951.9526213592235</v>
      </c>
      <c r="P7" s="15">
        <v>0.48</v>
      </c>
      <c r="Q7" s="13">
        <f t="shared" si="6"/>
        <v>2856.94</v>
      </c>
    </row>
    <row r="8" spans="1:17" ht="13.5">
      <c r="A8" s="12">
        <v>6</v>
      </c>
      <c r="B8" s="25" t="s">
        <v>37</v>
      </c>
      <c r="C8" s="25" t="s">
        <v>49</v>
      </c>
      <c r="D8" s="4" t="s">
        <v>2</v>
      </c>
      <c r="E8" s="3" t="s">
        <v>5</v>
      </c>
      <c r="F8" s="4" t="s">
        <v>4</v>
      </c>
      <c r="G8" s="3" t="s">
        <v>67</v>
      </c>
      <c r="H8" s="2" t="s">
        <v>61</v>
      </c>
      <c r="I8" s="25">
        <v>19</v>
      </c>
      <c r="J8" s="25">
        <v>166</v>
      </c>
      <c r="K8" s="25">
        <v>4883.7</v>
      </c>
      <c r="L8" s="13">
        <f t="shared" si="3"/>
        <v>244.185</v>
      </c>
      <c r="M8" s="14">
        <v>0.03</v>
      </c>
      <c r="N8" s="13">
        <f t="shared" si="4"/>
        <v>159.31293203883496</v>
      </c>
      <c r="O8" s="13">
        <f t="shared" si="5"/>
        <v>4480.2020679611642</v>
      </c>
      <c r="P8" s="15">
        <v>0.48</v>
      </c>
      <c r="Q8" s="13">
        <f t="shared" si="6"/>
        <v>2150.5</v>
      </c>
    </row>
    <row r="9" spans="1:17" ht="13.5">
      <c r="A9" s="12">
        <v>7</v>
      </c>
      <c r="B9" s="25" t="s">
        <v>12</v>
      </c>
      <c r="C9" s="25" t="s">
        <v>13</v>
      </c>
      <c r="D9" s="4" t="s">
        <v>2</v>
      </c>
      <c r="E9" s="3" t="s">
        <v>5</v>
      </c>
      <c r="F9" s="4" t="s">
        <v>4</v>
      </c>
      <c r="G9" s="3" t="s">
        <v>63</v>
      </c>
      <c r="H9" s="2" t="s">
        <v>68</v>
      </c>
      <c r="I9" s="25">
        <v>33</v>
      </c>
      <c r="J9" s="25">
        <v>132</v>
      </c>
      <c r="K9" s="25">
        <v>4210</v>
      </c>
      <c r="L9" s="13">
        <f t="shared" si="3"/>
        <v>210.5</v>
      </c>
      <c r="M9" s="14">
        <v>0.03</v>
      </c>
      <c r="N9" s="13">
        <f t="shared" si="4"/>
        <v>137.33592233009708</v>
      </c>
      <c r="O9" s="13">
        <f>K9-L9-N9</f>
        <v>3862.1640776699028</v>
      </c>
      <c r="P9" s="15">
        <v>0.48</v>
      </c>
      <c r="Q9" s="13">
        <f t="shared" si="6"/>
        <v>1853.84</v>
      </c>
    </row>
    <row r="10" spans="1:17" ht="13.5">
      <c r="A10" s="12">
        <v>8</v>
      </c>
      <c r="B10" s="25" t="s">
        <v>38</v>
      </c>
      <c r="C10" s="25" t="s">
        <v>50</v>
      </c>
      <c r="D10" s="4" t="s">
        <v>2</v>
      </c>
      <c r="E10" s="3" t="s">
        <v>5</v>
      </c>
      <c r="F10" s="4" t="s">
        <v>4</v>
      </c>
      <c r="G10" s="3" t="s">
        <v>69</v>
      </c>
      <c r="H10" s="2" t="s">
        <v>62</v>
      </c>
      <c r="I10" s="25">
        <v>40</v>
      </c>
      <c r="J10" s="25">
        <v>608</v>
      </c>
      <c r="K10" s="25">
        <v>20837</v>
      </c>
      <c r="L10" s="13">
        <f t="shared" si="3"/>
        <v>1041.8500000000001</v>
      </c>
      <c r="M10" s="14">
        <v>0.03</v>
      </c>
      <c r="N10" s="13">
        <f t="shared" si="4"/>
        <v>679.73126213592229</v>
      </c>
      <c r="O10" s="13">
        <f t="shared" si="5"/>
        <v>19115.418737864078</v>
      </c>
      <c r="P10" s="15">
        <v>0.48</v>
      </c>
      <c r="Q10" s="13">
        <f t="shared" si="6"/>
        <v>9175.4</v>
      </c>
    </row>
    <row r="11" spans="1:17" ht="13.5">
      <c r="A11" s="12">
        <v>9</v>
      </c>
      <c r="B11" s="25" t="s">
        <v>39</v>
      </c>
      <c r="C11" s="25" t="s">
        <v>51</v>
      </c>
      <c r="D11" s="4" t="s">
        <v>2</v>
      </c>
      <c r="E11" s="3" t="s">
        <v>5</v>
      </c>
      <c r="F11" s="4" t="s">
        <v>4</v>
      </c>
      <c r="G11" s="3" t="s">
        <v>70</v>
      </c>
      <c r="H11" s="2" t="s">
        <v>70</v>
      </c>
      <c r="I11" s="25">
        <v>1</v>
      </c>
      <c r="J11" s="25">
        <v>55</v>
      </c>
      <c r="K11" s="25">
        <v>1925</v>
      </c>
      <c r="L11" s="13">
        <f t="shared" si="3"/>
        <v>96.25</v>
      </c>
      <c r="M11" s="14">
        <v>0.03</v>
      </c>
      <c r="N11" s="13">
        <f t="shared" si="4"/>
        <v>62.796116504854368</v>
      </c>
      <c r="O11" s="13">
        <f t="shared" si="5"/>
        <v>1765.9538834951456</v>
      </c>
      <c r="P11" s="15">
        <v>0.48</v>
      </c>
      <c r="Q11" s="13">
        <f t="shared" si="6"/>
        <v>847.66</v>
      </c>
    </row>
    <row r="12" spans="1:17" ht="13.5">
      <c r="A12" s="12">
        <v>10</v>
      </c>
      <c r="B12" s="25" t="s">
        <v>40</v>
      </c>
      <c r="C12" s="25" t="s">
        <v>52</v>
      </c>
      <c r="D12" s="4" t="s">
        <v>2</v>
      </c>
      <c r="E12" s="3" t="s">
        <v>5</v>
      </c>
      <c r="F12" s="4" t="s">
        <v>4</v>
      </c>
      <c r="G12" s="3" t="s">
        <v>79</v>
      </c>
      <c r="H12" s="2" t="s">
        <v>64</v>
      </c>
      <c r="I12" s="25">
        <v>4</v>
      </c>
      <c r="J12" s="25">
        <v>16</v>
      </c>
      <c r="K12" s="25">
        <v>480</v>
      </c>
      <c r="L12" s="13">
        <f t="shared" si="3"/>
        <v>24</v>
      </c>
      <c r="M12" s="14">
        <v>0.03</v>
      </c>
      <c r="N12" s="13">
        <f t="shared" si="4"/>
        <v>15.658252427184467</v>
      </c>
      <c r="O12" s="13">
        <f t="shared" si="5"/>
        <v>440.34174757281551</v>
      </c>
      <c r="P12" s="15">
        <v>0.48</v>
      </c>
      <c r="Q12" s="13">
        <f t="shared" si="6"/>
        <v>211.36</v>
      </c>
    </row>
    <row r="13" spans="1:17" ht="13.5">
      <c r="A13" s="12">
        <v>11</v>
      </c>
      <c r="B13" s="25" t="s">
        <v>41</v>
      </c>
      <c r="C13" s="25" t="s">
        <v>53</v>
      </c>
      <c r="D13" s="4" t="s">
        <v>2</v>
      </c>
      <c r="E13" s="3" t="s">
        <v>5</v>
      </c>
      <c r="F13" s="4" t="s">
        <v>4</v>
      </c>
      <c r="G13" s="3" t="s">
        <v>78</v>
      </c>
      <c r="H13" s="2" t="s">
        <v>72</v>
      </c>
      <c r="I13" s="25">
        <v>65</v>
      </c>
      <c r="J13" s="25">
        <v>1143</v>
      </c>
      <c r="K13" s="25">
        <v>40205</v>
      </c>
      <c r="L13" s="13">
        <f t="shared" si="3"/>
        <v>2010.25</v>
      </c>
      <c r="M13" s="14">
        <v>0.03</v>
      </c>
      <c r="N13" s="13">
        <f t="shared" si="4"/>
        <v>1311.5417475728157</v>
      </c>
      <c r="O13" s="13">
        <f t="shared" si="5"/>
        <v>36883.208252427183</v>
      </c>
      <c r="P13" s="15">
        <v>0.48</v>
      </c>
      <c r="Q13" s="13">
        <f t="shared" si="6"/>
        <v>17703.939999999999</v>
      </c>
    </row>
    <row r="14" spans="1:17" ht="13.5">
      <c r="A14" s="12">
        <v>12</v>
      </c>
      <c r="B14" s="25" t="s">
        <v>42</v>
      </c>
      <c r="C14" s="25" t="s">
        <v>54</v>
      </c>
      <c r="D14" s="4" t="s">
        <v>2</v>
      </c>
      <c r="E14" s="3" t="s">
        <v>5</v>
      </c>
      <c r="F14" s="4" t="s">
        <v>4</v>
      </c>
      <c r="G14" s="3" t="s">
        <v>76</v>
      </c>
      <c r="H14" s="2" t="s">
        <v>77</v>
      </c>
      <c r="I14" s="25">
        <v>12</v>
      </c>
      <c r="J14" s="25">
        <v>332</v>
      </c>
      <c r="K14" s="25">
        <v>12601</v>
      </c>
      <c r="L14" s="13">
        <f t="shared" si="3"/>
        <v>630.05000000000007</v>
      </c>
      <c r="M14" s="14">
        <v>0.03</v>
      </c>
      <c r="N14" s="13">
        <f t="shared" si="4"/>
        <v>411.06174757281553</v>
      </c>
      <c r="O14" s="13">
        <f t="shared" si="5"/>
        <v>11559.888252427185</v>
      </c>
      <c r="P14" s="15">
        <v>0.48</v>
      </c>
      <c r="Q14" s="13">
        <f t="shared" si="6"/>
        <v>5548.75</v>
      </c>
    </row>
    <row r="15" spans="1:17" ht="13.5">
      <c r="A15" s="12">
        <v>13</v>
      </c>
      <c r="B15" s="25" t="s">
        <v>14</v>
      </c>
      <c r="C15" s="25" t="s">
        <v>15</v>
      </c>
      <c r="D15" s="4" t="s">
        <v>2</v>
      </c>
      <c r="E15" s="3" t="s">
        <v>5</v>
      </c>
      <c r="F15" s="4" t="s">
        <v>4</v>
      </c>
      <c r="G15" s="3" t="s">
        <v>59</v>
      </c>
      <c r="H15" s="2" t="s">
        <v>75</v>
      </c>
      <c r="I15" s="25">
        <v>82</v>
      </c>
      <c r="J15" s="25">
        <v>1175</v>
      </c>
      <c r="K15" s="25">
        <v>41236</v>
      </c>
      <c r="L15" s="13">
        <f t="shared" si="3"/>
        <v>2061.8000000000002</v>
      </c>
      <c r="M15" s="14">
        <v>0.03</v>
      </c>
      <c r="N15" s="13">
        <f t="shared" si="4"/>
        <v>1345.1743689320388</v>
      </c>
      <c r="O15" s="13">
        <f t="shared" si="5"/>
        <v>37829.025631067962</v>
      </c>
      <c r="P15" s="15">
        <v>0.48</v>
      </c>
      <c r="Q15" s="13">
        <f t="shared" si="6"/>
        <v>18157.93</v>
      </c>
    </row>
    <row r="16" spans="1:17" ht="13.5">
      <c r="A16" s="12">
        <v>14</v>
      </c>
      <c r="B16" s="25" t="s">
        <v>43</v>
      </c>
      <c r="C16" s="25" t="s">
        <v>55</v>
      </c>
      <c r="D16" s="4" t="s">
        <v>2</v>
      </c>
      <c r="E16" s="3" t="s">
        <v>5</v>
      </c>
      <c r="F16" s="4" t="s">
        <v>4</v>
      </c>
      <c r="G16" s="3" t="s">
        <v>74</v>
      </c>
      <c r="H16" s="2" t="s">
        <v>72</v>
      </c>
      <c r="I16" s="25">
        <v>53</v>
      </c>
      <c r="J16" s="25">
        <v>1392</v>
      </c>
      <c r="K16" s="25">
        <v>55691.8</v>
      </c>
      <c r="L16" s="13">
        <f t="shared" si="3"/>
        <v>2784.59</v>
      </c>
      <c r="M16" s="14">
        <v>0.03</v>
      </c>
      <c r="N16" s="13">
        <f t="shared" si="4"/>
        <v>1816.7422135922332</v>
      </c>
      <c r="O16" s="13">
        <f t="shared" si="5"/>
        <v>51090.467786407775</v>
      </c>
      <c r="P16" s="15">
        <v>0.48</v>
      </c>
      <c r="Q16" s="13">
        <f t="shared" si="6"/>
        <v>24523.42</v>
      </c>
    </row>
    <row r="17" spans="1:17" ht="13.5">
      <c r="A17" s="12">
        <v>15</v>
      </c>
      <c r="B17" s="25" t="s">
        <v>44</v>
      </c>
      <c r="C17" s="25" t="s">
        <v>56</v>
      </c>
      <c r="D17" s="4" t="s">
        <v>2</v>
      </c>
      <c r="E17" s="3" t="s">
        <v>5</v>
      </c>
      <c r="F17" s="4" t="s">
        <v>4</v>
      </c>
      <c r="G17" s="3" t="s">
        <v>67</v>
      </c>
      <c r="H17" s="2" t="s">
        <v>61</v>
      </c>
      <c r="I17" s="25">
        <v>7</v>
      </c>
      <c r="J17" s="25">
        <v>4</v>
      </c>
      <c r="K17" s="25">
        <v>140</v>
      </c>
      <c r="L17" s="13">
        <f t="shared" si="3"/>
        <v>7</v>
      </c>
      <c r="M17" s="14">
        <v>0.03</v>
      </c>
      <c r="N17" s="13">
        <f t="shared" si="4"/>
        <v>4.5669902912621367</v>
      </c>
      <c r="O17" s="13">
        <f t="shared" si="5"/>
        <v>128.43300970873787</v>
      </c>
      <c r="P17" s="15">
        <v>0.48</v>
      </c>
      <c r="Q17" s="13">
        <f t="shared" si="6"/>
        <v>61.65</v>
      </c>
    </row>
    <row r="18" spans="1:17" ht="13.5">
      <c r="A18" s="12">
        <v>16</v>
      </c>
      <c r="B18" s="25" t="s">
        <v>45</v>
      </c>
      <c r="C18" s="25" t="s">
        <v>57</v>
      </c>
      <c r="D18" s="4" t="s">
        <v>2</v>
      </c>
      <c r="E18" s="3" t="s">
        <v>5</v>
      </c>
      <c r="F18" s="4" t="s">
        <v>4</v>
      </c>
      <c r="G18" s="3" t="s">
        <v>73</v>
      </c>
      <c r="H18" s="2" t="s">
        <v>72</v>
      </c>
      <c r="I18" s="25">
        <v>102</v>
      </c>
      <c r="J18" s="25">
        <v>6427</v>
      </c>
      <c r="K18" s="25">
        <v>227195</v>
      </c>
      <c r="L18" s="13">
        <f t="shared" si="3"/>
        <v>11359.75</v>
      </c>
      <c r="M18" s="14">
        <v>0.03</v>
      </c>
      <c r="N18" s="13">
        <f t="shared" si="4"/>
        <v>7411.4097087378641</v>
      </c>
      <c r="O18" s="13">
        <f t="shared" si="5"/>
        <v>208423.84029126214</v>
      </c>
      <c r="P18" s="15">
        <v>0.48</v>
      </c>
      <c r="Q18" s="13">
        <f t="shared" si="6"/>
        <v>100043.44</v>
      </c>
    </row>
    <row r="19" spans="1:17" ht="13.5">
      <c r="A19" s="12">
        <v>17</v>
      </c>
      <c r="B19" s="25" t="s">
        <v>16</v>
      </c>
      <c r="C19" s="25" t="s">
        <v>17</v>
      </c>
      <c r="D19" s="4" t="s">
        <v>2</v>
      </c>
      <c r="E19" s="3" t="s">
        <v>5</v>
      </c>
      <c r="F19" s="4" t="s">
        <v>4</v>
      </c>
      <c r="G19" s="3" t="s">
        <v>59</v>
      </c>
      <c r="H19" s="2" t="s">
        <v>72</v>
      </c>
      <c r="I19" s="25">
        <v>437</v>
      </c>
      <c r="J19" s="25">
        <v>16131</v>
      </c>
      <c r="K19" s="25">
        <v>569602</v>
      </c>
      <c r="L19" s="13">
        <f t="shared" si="3"/>
        <v>28480.100000000002</v>
      </c>
      <c r="M19" s="14">
        <v>0.03</v>
      </c>
      <c r="N19" s="13">
        <f t="shared" si="4"/>
        <v>18581.19145631068</v>
      </c>
      <c r="O19" s="13">
        <f t="shared" si="5"/>
        <v>522540.70854368934</v>
      </c>
      <c r="P19" s="15">
        <v>0.48</v>
      </c>
      <c r="Q19" s="13">
        <f t="shared" si="6"/>
        <v>250819.54</v>
      </c>
    </row>
    <row r="20" spans="1:17" s="16" customFormat="1" ht="13.5">
      <c r="A20" s="12">
        <v>18</v>
      </c>
      <c r="B20" s="25" t="s">
        <v>46</v>
      </c>
      <c r="C20" s="25" t="s">
        <v>58</v>
      </c>
      <c r="D20" s="4" t="s">
        <v>2</v>
      </c>
      <c r="E20" s="3" t="s">
        <v>5</v>
      </c>
      <c r="F20" s="4" t="s">
        <v>4</v>
      </c>
      <c r="G20" s="3" t="s">
        <v>71</v>
      </c>
      <c r="H20" s="2" t="s">
        <v>61</v>
      </c>
      <c r="I20" s="25">
        <v>127</v>
      </c>
      <c r="J20" s="25">
        <v>2672</v>
      </c>
      <c r="K20" s="25">
        <v>93978</v>
      </c>
      <c r="L20" s="13">
        <f t="shared" si="3"/>
        <v>4698.9000000000005</v>
      </c>
      <c r="M20" s="14">
        <v>0.03</v>
      </c>
      <c r="N20" s="13">
        <f t="shared" si="4"/>
        <v>3065.6900970873789</v>
      </c>
      <c r="O20" s="13">
        <f t="shared" si="5"/>
        <v>86213.409902912623</v>
      </c>
      <c r="P20" s="15">
        <v>0.48</v>
      </c>
      <c r="Q20" s="13">
        <f t="shared" si="6"/>
        <v>41382.44</v>
      </c>
    </row>
    <row r="21" spans="1:17" ht="13.5">
      <c r="A21" s="17"/>
      <c r="B21" s="18" t="s">
        <v>33</v>
      </c>
      <c r="C21" s="19"/>
      <c r="D21" s="19"/>
      <c r="E21" s="19"/>
      <c r="F21" s="19"/>
      <c r="G21" s="20"/>
      <c r="H21" s="20"/>
      <c r="I21" s="25">
        <v>1207</v>
      </c>
      <c r="J21" s="25">
        <v>34310</v>
      </c>
      <c r="K21" s="26">
        <v>1203420.5</v>
      </c>
      <c r="L21" s="21"/>
      <c r="M21" s="21"/>
      <c r="N21" s="21">
        <f>SUM(N3:N20)</f>
        <v>39257.212427184466</v>
      </c>
      <c r="O21" s="22">
        <f>SUM(O3:O20)</f>
        <v>1103992.2625728156</v>
      </c>
      <c r="P21" s="23"/>
      <c r="Q21" s="21">
        <f>SUM(Q3:Q20)</f>
        <v>529916.28</v>
      </c>
    </row>
  </sheetData>
  <protectedRanges>
    <protectedRange sqref="B3:C20" name="区域1_2_1"/>
    <protectedRange sqref="D3:D20" name="区域1_2_2"/>
    <protectedRange sqref="E3:E20" name="区域1_2_3"/>
    <protectedRange sqref="F3:F20" name="区域1_2_4"/>
    <protectedRange sqref="G3:H20" name="区域1_2_5"/>
    <protectedRange sqref="I3:K20" name="区域1_2_6"/>
  </protectedRanges>
  <mergeCells count="1">
    <mergeCell ref="A1:Q1"/>
  </mergeCells>
  <phoneticPr fontId="1" type="noConversion"/>
  <pageMargins left="0" right="0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sun</cp:lastModifiedBy>
  <cp:lastPrinted>2018-07-06T08:06:05Z</cp:lastPrinted>
  <dcterms:created xsi:type="dcterms:W3CDTF">2015-11-10T02:18:22Z</dcterms:created>
  <dcterms:modified xsi:type="dcterms:W3CDTF">2018-08-01T01:27:22Z</dcterms:modified>
</cp:coreProperties>
</file>