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<sst xmlns="http://schemas.openxmlformats.org/spreadsheetml/2006/main" count="126">
  <si>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</si>
  <si>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</si>
  <si>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</si>
  <si>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</si>
  <si>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</si>
  <si>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</si>
  <si>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</si>
  <si>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</si>
  <si>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</si>
  <si>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</si>
  <si>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</si>
  <si>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</si>
  <si>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</si>
  <si>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</si>
  <si>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</si>
  <si>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</si>
  <si>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</si>
  <si>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姽婳</t>
  </si>
  <si>
    <t>001100552018</t>
  </si>
  <si>
    <t>北京魔影影城</t>
  </si>
  <si>
    <t>11061171</t>
  </si>
  <si>
    <t>中影设备</t>
  </si>
  <si>
    <t>2018-07-01</t>
  </si>
  <si>
    <t>2018-07-25</t>
  </si>
  <si>
    <t>闺蜜的战争</t>
  </si>
  <si>
    <t>001102002018</t>
  </si>
  <si>
    <t>2018-07-20</t>
  </si>
  <si>
    <t>美丽童年</t>
  </si>
  <si>
    <t>001103712017</t>
  </si>
  <si>
    <t>2018-07-18</t>
  </si>
  <si>
    <t>2018-07-22</t>
  </si>
  <si>
    <t>龙虾刑警</t>
  </si>
  <si>
    <t>001103782018</t>
  </si>
  <si>
    <t>2018-07-04</t>
  </si>
  <si>
    <t>2018-07-07</t>
  </si>
  <si>
    <t>文朝荣</t>
  </si>
  <si>
    <t>001103792018</t>
  </si>
  <si>
    <t>2018-07-30</t>
  </si>
  <si>
    <t>猛虫过江</t>
  </si>
  <si>
    <t>001104442018</t>
  </si>
  <si>
    <t>2018-07-05</t>
  </si>
  <si>
    <t>兄弟班</t>
  </si>
  <si>
    <t>001104632017</t>
  </si>
  <si>
    <t>2018-07-26</t>
  </si>
  <si>
    <t>邪不压正</t>
  </si>
  <si>
    <t>001104952018</t>
  </si>
  <si>
    <t>2018-07-13</t>
  </si>
  <si>
    <t>2018-07-31</t>
  </si>
  <si>
    <t>我不是药神</t>
  </si>
  <si>
    <t>001104962018</t>
  </si>
  <si>
    <t>阿修罗</t>
  </si>
  <si>
    <t>001104972018</t>
  </si>
  <si>
    <t>只能活一个</t>
  </si>
  <si>
    <t>001105702017</t>
  </si>
  <si>
    <t>2018-07-28</t>
  </si>
  <si>
    <t>西虹市首富</t>
  </si>
  <si>
    <t>001106062018</t>
  </si>
  <si>
    <t>2018-07-27</t>
  </si>
  <si>
    <t>细思极恐</t>
  </si>
  <si>
    <t>001106302017</t>
  </si>
  <si>
    <t>2018-07-12</t>
  </si>
  <si>
    <t>快乐星球之三十六号</t>
  </si>
  <si>
    <t>001106792015</t>
  </si>
  <si>
    <t>萌学园：寻找盘古</t>
  </si>
  <si>
    <t>001108392016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</si>
  <si>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</si>
  <si>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</si>
  <si>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</si>
  <si>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</si>
  <si>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</si>
  <si>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</si>
  <si>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2018-07-16</t>
  </si>
  <si>
    <t>新大头儿子和小头爸爸3俄罗斯奇遇记</t>
  </si>
  <si>
    <t>001b03562018</t>
  </si>
  <si>
    <t>2018-07-06</t>
  </si>
  <si>
    <t>2018-07-29</t>
  </si>
  <si>
    <t>小悟空</t>
  </si>
  <si>
    <t>001b03982018</t>
  </si>
  <si>
    <t>2018-07-14</t>
  </si>
  <si>
    <t>2018-07-19</t>
  </si>
  <si>
    <t>昨日青空</t>
  </si>
  <si>
    <t>001b04542018</t>
  </si>
  <si>
    <t>2018-07-21</t>
  </si>
  <si>
    <t>神秘世界历险记4</t>
  </si>
  <si>
    <t>001b05332018</t>
  </si>
  <si>
    <t>神奇马戏团之动物饼干</t>
  </si>
  <si>
    <t>001b05642018</t>
  </si>
  <si>
    <t>风语咒（数字3D）</t>
  </si>
  <si>
    <t>001c05272018</t>
  </si>
  <si>
    <t>神秘世界历险记4（数字3D）</t>
  </si>
  <si>
    <t>001c05332018</t>
  </si>
  <si>
    <t>神奇马戏团之动物饼干（数字3D）</t>
  </si>
  <si>
    <t>001c05642018</t>
  </si>
  <si>
    <t>您一定不要错过 内蒙古民族电影70年</t>
  </si>
  <si>
    <t>001l05482017</t>
  </si>
  <si>
    <t>2018-07-09</t>
  </si>
  <si>
    <t>阿飞正传（数字）</t>
  </si>
  <si>
    <t>002101142018</t>
  </si>
  <si>
    <t>生存家族（数字）</t>
  </si>
  <si>
    <t>012101122018</t>
  </si>
  <si>
    <t>暹罗决：九神战甲（数字）</t>
  </si>
  <si>
    <t>014101072018</t>
  </si>
  <si>
    <t>超人总动员2（数字）</t>
  </si>
  <si>
    <t>051101112018</t>
  </si>
  <si>
    <t>金蝉脱壳2：冥府（数字）</t>
  </si>
  <si>
    <t>051101152018</t>
  </si>
  <si>
    <t>汪星卧底（数字）</t>
  </si>
  <si>
    <t>051101182018</t>
  </si>
  <si>
    <t>淘气大侦探（数字）</t>
  </si>
  <si>
    <t>051101262018</t>
  </si>
  <si>
    <t>复仇者联盟3：无限战争（数字3D）</t>
  </si>
  <si>
    <t>051200922018</t>
  </si>
  <si>
    <t>侏罗纪世界2（数字3D）</t>
  </si>
  <si>
    <t>051201022018</t>
  </si>
  <si>
    <t>超人总动员2（数字3D）</t>
  </si>
  <si>
    <t>051201112018</t>
  </si>
  <si>
    <t>2018-07-02</t>
  </si>
  <si>
    <t>摩天营救（数字3D）</t>
  </si>
  <si>
    <t>051201202018</t>
  </si>
  <si>
    <t>淘气大侦探（数字3D）</t>
  </si>
  <si>
    <t>051201262018</t>
  </si>
  <si>
    <t>青年马克思（数字）</t>
  </si>
  <si>
    <t>075100892018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</si>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</sst>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  <numFmt numFmtId="178" formatCode="0_ "/>
  </numFmts>
  <fonts count="32">
    <font>
      <sz val="10"/>
      <name val="Arial"/>
      <charset val="134"/>
    </font>
    <font>
      <sz val="10"/>
      <color theme="1" tint="0.249977111117893"/>
      <name val="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Arial"/>
      <charset val="0"/>
    </font>
    <font>
      <sz val="9"/>
      <color rgb="FF313131"/>
      <name val="微软雅黑"/>
      <charset val="134"/>
    </font>
    <font>
      <sz val="9"/>
      <color theme="1"/>
      <name val="宋体"/>
      <charset val="134"/>
    </font>
    <font>
      <sz val="10"/>
      <name val="宋体"/>
      <charset val="134"/>
    </font>
    <font>
      <sz val="9"/>
      <name val="Arial"/>
      <charset val="0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8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24" fillId="27" borderId="13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1" fillId="0" borderId="0"/>
    <xf numFmtId="0" fontId="11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2" borderId="1" xfId="0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left" vertical="center"/>
    </xf>
    <xf numFmtId="49" fontId="7" fillId="0" borderId="4" xfId="0" applyNumberFormat="1" applyFont="1" applyBorder="1"/>
    <xf numFmtId="49" fontId="8" fillId="0" borderId="5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/>
    <xf numFmtId="49" fontId="0" fillId="0" borderId="0" xfId="0" applyNumberFormat="1" applyFill="1"/>
    <xf numFmtId="14" fontId="0" fillId="0" borderId="0" xfId="0" applyNumberFormat="1" applyFill="1"/>
    <xf numFmtId="49" fontId="9" fillId="0" borderId="0" xfId="0" applyNumberFormat="1" applyFont="1"/>
    <xf numFmtId="176" fontId="5" fillId="2" borderId="1" xfId="0" applyNumberFormat="1" applyFont="1" applyFill="1" applyBorder="1" applyAlignment="1" applyProtection="1">
      <alignment horizontal="center" wrapText="1"/>
    </xf>
    <xf numFmtId="177" fontId="5" fillId="2" borderId="1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/>
    </xf>
    <xf numFmtId="176" fontId="3" fillId="0" borderId="4" xfId="0" applyNumberFormat="1" applyFont="1" applyFill="1" applyBorder="1"/>
    <xf numFmtId="176" fontId="2" fillId="0" borderId="4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tabSelected="1" topLeftCell="A25" workbookViewId="0">
      <selection activeCell="C41" sqref="C41"/>
    </sheetView>
  </sheetViews>
  <sheetFormatPr defaultColWidth="16" defaultRowHeight="12.75"/>
  <cols>
    <col min="1" max="1" width="3.71428571428571" customWidth="1"/>
    <col min="2" max="2" width="34.1428571428571" style="5" customWidth="1"/>
    <col min="3" max="3" width="17.5714285714286" style="5" customWidth="1"/>
    <col min="4" max="4" width="6.85714285714286" style="5" customWidth="1"/>
    <col min="5" max="5" width="5.57142857142857" style="5" customWidth="1"/>
    <col min="6" max="6" width="5.71428571428571" style="5" customWidth="1"/>
    <col min="7" max="7" width="11.4285714285714" style="6" customWidth="1"/>
    <col min="8" max="8" width="10.7142857142857" style="6" customWidth="1"/>
    <col min="9" max="9" width="5.57142857142857" style="5" customWidth="1"/>
    <col min="10" max="10" width="6" style="5" customWidth="1"/>
    <col min="11" max="11" width="10.5714285714286" style="7" customWidth="1"/>
    <col min="12" max="12" width="9.14285714285714" style="7" customWidth="1"/>
    <col min="13" max="13" width="6.14285714285714" style="7" customWidth="1"/>
    <col min="14" max="14" width="9" style="7" customWidth="1"/>
    <col min="15" max="15" width="11.7142857142857" style="7" customWidth="1"/>
    <col min="16" max="16" width="7" style="8" customWidth="1"/>
    <col min="17" max="17" width="10.1428571428571" style="7" customWidth="1"/>
  </cols>
  <sheetData>
    <row r="1" s="1" customFormat="1" ht="28.5" spans="1:17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30" t="s">
        <v>15</v>
      </c>
      <c r="Q1" s="29" t="s">
        <v>16</v>
      </c>
    </row>
    <row r="2" s="2" customFormat="1" ht="24" spans="1:17">
      <c r="A2" s="13">
        <v>1</v>
      </c>
      <c r="B2" s="14" t="s">
        <v>17</v>
      </c>
      <c r="C2" s="15" t="s">
        <v>18</v>
      </c>
      <c r="D2" s="16" t="s">
        <v>19</v>
      </c>
      <c r="E2" s="17" t="s">
        <v>20</v>
      </c>
      <c r="F2" s="18" t="s">
        <v>21</v>
      </c>
      <c r="G2" s="19" t="s">
        <v>22</v>
      </c>
      <c r="H2" s="19" t="s">
        <v>23</v>
      </c>
      <c r="I2" s="31">
        <v>7</v>
      </c>
      <c r="J2" s="31">
        <v>6</v>
      </c>
      <c r="K2" s="32">
        <v>258</v>
      </c>
      <c r="L2" s="33">
        <f>K2*0.05</f>
        <v>12.9</v>
      </c>
      <c r="M2" s="34">
        <v>0.03</v>
      </c>
      <c r="N2" s="33">
        <f>K2*(1-0.96737864)</f>
        <v>8.41631088000001</v>
      </c>
      <c r="O2" s="33">
        <f>K2*0.91737864</f>
        <v>236.68368912</v>
      </c>
      <c r="P2" s="35">
        <v>0.48</v>
      </c>
      <c r="Q2" s="33">
        <f>ROUND(O2*P2,2)</f>
        <v>113.61</v>
      </c>
    </row>
    <row r="3" s="2" customFormat="1" ht="24" customHeight="1" spans="1:17">
      <c r="A3" s="13">
        <v>2</v>
      </c>
      <c r="B3" s="14" t="s">
        <v>24</v>
      </c>
      <c r="C3" s="15" t="s">
        <v>25</v>
      </c>
      <c r="D3" s="16" t="s">
        <v>19</v>
      </c>
      <c r="E3" s="17" t="s">
        <v>20</v>
      </c>
      <c r="F3" s="18" t="s">
        <v>21</v>
      </c>
      <c r="G3" s="19" t="s">
        <v>26</v>
      </c>
      <c r="H3" s="19" t="s">
        <v>26</v>
      </c>
      <c r="I3" s="31">
        <v>2</v>
      </c>
      <c r="J3" s="31">
        <v>1</v>
      </c>
      <c r="K3" s="32">
        <v>42</v>
      </c>
      <c r="L3" s="33">
        <f>K3*0.05</f>
        <v>2.1</v>
      </c>
      <c r="M3" s="34">
        <v>0.03</v>
      </c>
      <c r="N3" s="33">
        <f t="shared" ref="N3:N9" si="0">K3*(1-0.96737864)</f>
        <v>1.37009712</v>
      </c>
      <c r="O3" s="33">
        <f t="shared" ref="O3:O9" si="1">K3*0.91737864</f>
        <v>38.52990288</v>
      </c>
      <c r="P3" s="35">
        <v>0.48</v>
      </c>
      <c r="Q3" s="33">
        <f t="shared" ref="Q3:Q9" si="2">ROUND(O3*P3,2)</f>
        <v>18.49</v>
      </c>
    </row>
    <row r="4" s="2" customFormat="1" ht="24" spans="1:17">
      <c r="A4" s="13">
        <v>3</v>
      </c>
      <c r="B4" s="14" t="s">
        <v>27</v>
      </c>
      <c r="C4" s="20" t="s">
        <v>28</v>
      </c>
      <c r="D4" s="16" t="s">
        <v>19</v>
      </c>
      <c r="E4" s="17" t="s">
        <v>20</v>
      </c>
      <c r="F4" s="18" t="s">
        <v>21</v>
      </c>
      <c r="G4" s="19" t="s">
        <v>29</v>
      </c>
      <c r="H4" s="19" t="s">
        <v>30</v>
      </c>
      <c r="I4" s="31">
        <v>5</v>
      </c>
      <c r="J4" s="31">
        <v>3</v>
      </c>
      <c r="K4" s="32">
        <v>130</v>
      </c>
      <c r="L4" s="33">
        <f t="shared" ref="L4:L9" si="3">K4*0.05</f>
        <v>6.5</v>
      </c>
      <c r="M4" s="34">
        <v>0.03</v>
      </c>
      <c r="N4" s="33">
        <f t="shared" si="0"/>
        <v>4.24077680000001</v>
      </c>
      <c r="O4" s="33">
        <f t="shared" si="1"/>
        <v>119.2592232</v>
      </c>
      <c r="P4" s="35">
        <v>0.48</v>
      </c>
      <c r="Q4" s="33">
        <f t="shared" si="2"/>
        <v>57.24</v>
      </c>
    </row>
    <row r="5" s="2" customFormat="1" ht="24" spans="1:17">
      <c r="A5" s="13">
        <v>4</v>
      </c>
      <c r="B5" s="14" t="s">
        <v>31</v>
      </c>
      <c r="C5" s="20" t="s">
        <v>32</v>
      </c>
      <c r="D5" s="16" t="s">
        <v>19</v>
      </c>
      <c r="E5" s="17" t="s">
        <v>20</v>
      </c>
      <c r="F5" s="18" t="s">
        <v>21</v>
      </c>
      <c r="G5" s="19" t="s">
        <v>33</v>
      </c>
      <c r="H5" s="19" t="s">
        <v>34</v>
      </c>
      <c r="I5" s="31">
        <v>5</v>
      </c>
      <c r="J5" s="31">
        <v>3</v>
      </c>
      <c r="K5" s="32">
        <v>110</v>
      </c>
      <c r="L5" s="33">
        <f t="shared" si="3"/>
        <v>5.5</v>
      </c>
      <c r="M5" s="34">
        <v>0.03</v>
      </c>
      <c r="N5" s="33">
        <f t="shared" si="0"/>
        <v>3.5883496</v>
      </c>
      <c r="O5" s="36">
        <f t="shared" si="1"/>
        <v>100.9116504</v>
      </c>
      <c r="P5" s="35">
        <v>0.48</v>
      </c>
      <c r="Q5" s="33">
        <f t="shared" si="2"/>
        <v>48.44</v>
      </c>
    </row>
    <row r="6" s="2" customFormat="1" ht="24" spans="1:17">
      <c r="A6" s="13">
        <v>5</v>
      </c>
      <c r="B6" s="14" t="s">
        <v>35</v>
      </c>
      <c r="C6" s="20" t="s">
        <v>36</v>
      </c>
      <c r="D6" s="16" t="s">
        <v>19</v>
      </c>
      <c r="E6" s="17" t="s">
        <v>20</v>
      </c>
      <c r="F6" s="18" t="s">
        <v>21</v>
      </c>
      <c r="G6" s="19" t="s">
        <v>37</v>
      </c>
      <c r="H6" s="19" t="s">
        <v>37</v>
      </c>
      <c r="I6" s="31">
        <v>1</v>
      </c>
      <c r="J6" s="31">
        <v>0</v>
      </c>
      <c r="K6" s="32">
        <v>0</v>
      </c>
      <c r="L6" s="33">
        <f t="shared" si="3"/>
        <v>0</v>
      </c>
      <c r="M6" s="34">
        <v>0.03</v>
      </c>
      <c r="N6" s="33">
        <f t="shared" si="0"/>
        <v>0</v>
      </c>
      <c r="O6" s="36">
        <f t="shared" si="1"/>
        <v>0</v>
      </c>
      <c r="P6" s="35">
        <v>0.48</v>
      </c>
      <c r="Q6" s="33">
        <f t="shared" si="2"/>
        <v>0</v>
      </c>
    </row>
    <row r="7" s="2" customFormat="1" ht="24" spans="1:17">
      <c r="A7" s="13">
        <v>6</v>
      </c>
      <c r="B7" s="14" t="s">
        <v>38</v>
      </c>
      <c r="C7" s="20" t="s">
        <v>39</v>
      </c>
      <c r="D7" s="16" t="s">
        <v>19</v>
      </c>
      <c r="E7" s="17" t="s">
        <v>20</v>
      </c>
      <c r="F7" s="18" t="s">
        <v>21</v>
      </c>
      <c r="G7" s="19" t="s">
        <v>33</v>
      </c>
      <c r="H7" s="19" t="s">
        <v>40</v>
      </c>
      <c r="I7" s="31">
        <v>2</v>
      </c>
      <c r="J7" s="31">
        <v>5</v>
      </c>
      <c r="K7" s="32">
        <v>170</v>
      </c>
      <c r="L7" s="33">
        <f t="shared" si="3"/>
        <v>8.5</v>
      </c>
      <c r="M7" s="34">
        <v>0.03</v>
      </c>
      <c r="N7" s="33">
        <f t="shared" si="0"/>
        <v>5.54563120000001</v>
      </c>
      <c r="O7" s="36">
        <f t="shared" si="1"/>
        <v>155.9543688</v>
      </c>
      <c r="P7" s="35">
        <v>0.48</v>
      </c>
      <c r="Q7" s="33">
        <f t="shared" si="2"/>
        <v>74.86</v>
      </c>
    </row>
    <row r="8" s="2" customFormat="1" ht="24" spans="1:17">
      <c r="A8" s="13">
        <v>7</v>
      </c>
      <c r="B8" s="14" t="s">
        <v>41</v>
      </c>
      <c r="C8" s="20" t="s">
        <v>42</v>
      </c>
      <c r="D8" s="16" t="s">
        <v>19</v>
      </c>
      <c r="E8" s="17" t="s">
        <v>20</v>
      </c>
      <c r="F8" s="18" t="s">
        <v>21</v>
      </c>
      <c r="G8" s="19" t="s">
        <v>26</v>
      </c>
      <c r="H8" s="19" t="s">
        <v>43</v>
      </c>
      <c r="I8" s="31">
        <v>7</v>
      </c>
      <c r="J8" s="31">
        <v>13</v>
      </c>
      <c r="K8" s="32">
        <v>498</v>
      </c>
      <c r="L8" s="33">
        <f t="shared" si="3"/>
        <v>24.9</v>
      </c>
      <c r="M8" s="34">
        <v>0.03</v>
      </c>
      <c r="N8" s="33">
        <f t="shared" si="0"/>
        <v>16.24543728</v>
      </c>
      <c r="O8" s="36">
        <f t="shared" si="1"/>
        <v>456.85456272</v>
      </c>
      <c r="P8" s="35">
        <v>0.48</v>
      </c>
      <c r="Q8" s="33">
        <f t="shared" si="2"/>
        <v>219.29</v>
      </c>
    </row>
    <row r="9" s="2" customFormat="1" ht="24" spans="1:17">
      <c r="A9" s="21">
        <v>8</v>
      </c>
      <c r="B9" s="14" t="s">
        <v>44</v>
      </c>
      <c r="C9" s="20" t="s">
        <v>45</v>
      </c>
      <c r="D9" s="16" t="s">
        <v>19</v>
      </c>
      <c r="E9" s="17" t="s">
        <v>20</v>
      </c>
      <c r="F9" s="18" t="s">
        <v>21</v>
      </c>
      <c r="G9" s="19" t="s">
        <v>46</v>
      </c>
      <c r="H9" s="19" t="s">
        <v>47</v>
      </c>
      <c r="I9" s="37">
        <v>214</v>
      </c>
      <c r="J9" s="37">
        <v>3219</v>
      </c>
      <c r="K9" s="32">
        <v>145599.21</v>
      </c>
      <c r="L9" s="38">
        <f t="shared" si="3"/>
        <v>7279.9605</v>
      </c>
      <c r="M9" s="39">
        <v>0.03</v>
      </c>
      <c r="N9" s="38">
        <f t="shared" si="0"/>
        <v>4749.64424512561</v>
      </c>
      <c r="O9" s="40">
        <f t="shared" si="1"/>
        <v>133569.605254874</v>
      </c>
      <c r="P9" s="35">
        <v>0.48</v>
      </c>
      <c r="Q9" s="33">
        <f t="shared" si="2"/>
        <v>64113.41</v>
      </c>
    </row>
    <row r="10" s="2" customFormat="1" ht="24" spans="1:17">
      <c r="A10" s="21">
        <v>9</v>
      </c>
      <c r="B10" s="14" t="s">
        <v>48</v>
      </c>
      <c r="C10" s="20" t="s">
        <v>49</v>
      </c>
      <c r="D10" s="16" t="s">
        <v>19</v>
      </c>
      <c r="E10" s="17" t="s">
        <v>20</v>
      </c>
      <c r="F10" s="18" t="s">
        <v>21</v>
      </c>
      <c r="G10" s="19" t="s">
        <v>22</v>
      </c>
      <c r="H10" s="19" t="s">
        <v>47</v>
      </c>
      <c r="I10" s="41">
        <v>543</v>
      </c>
      <c r="J10" s="41">
        <v>10518</v>
      </c>
      <c r="K10" s="32">
        <v>473600.29</v>
      </c>
      <c r="L10" s="33">
        <f t="shared" ref="L10:L54" si="4">K10*0.05</f>
        <v>23680.0145</v>
      </c>
      <c r="M10" s="34">
        <v>0.03</v>
      </c>
      <c r="N10" s="38">
        <f t="shared" ref="N10:N54" si="5">K10*(1-0.96737864)</f>
        <v>15449.4855561944</v>
      </c>
      <c r="O10" s="40">
        <f t="shared" ref="O10:O54" si="6">K10*0.91737864</f>
        <v>434470.789943806</v>
      </c>
      <c r="P10" s="35">
        <v>0.48</v>
      </c>
      <c r="Q10" s="33">
        <f t="shared" ref="Q10:Q54" si="7">ROUND(O10*P10,2)</f>
        <v>208545.98</v>
      </c>
    </row>
    <row r="11" s="2" customFormat="1" ht="24" spans="1:17">
      <c r="A11" s="21">
        <v>10</v>
      </c>
      <c r="B11" s="14" t="s">
        <v>50</v>
      </c>
      <c r="C11" s="20" t="s">
        <v>51</v>
      </c>
      <c r="D11" s="16" t="s">
        <v>19</v>
      </c>
      <c r="E11" s="17" t="s">
        <v>20</v>
      </c>
      <c r="F11" s="18" t="s">
        <v>21</v>
      </c>
      <c r="G11" s="19" t="s">
        <v>46</v>
      </c>
      <c r="H11" s="19" t="s">
        <v>46</v>
      </c>
      <c r="I11" s="41">
        <v>5</v>
      </c>
      <c r="J11" s="41">
        <v>0</v>
      </c>
      <c r="K11" s="32">
        <v>0</v>
      </c>
      <c r="L11" s="38">
        <f t="shared" si="4"/>
        <v>0</v>
      </c>
      <c r="M11" s="39">
        <v>0.03</v>
      </c>
      <c r="N11" s="38">
        <f t="shared" si="5"/>
        <v>0</v>
      </c>
      <c r="O11" s="40">
        <f t="shared" si="6"/>
        <v>0</v>
      </c>
      <c r="P11" s="35">
        <v>0.48</v>
      </c>
      <c r="Q11" s="33">
        <f t="shared" si="7"/>
        <v>0</v>
      </c>
    </row>
    <row r="12" s="2" customFormat="1" ht="24" spans="1:17">
      <c r="A12" s="21">
        <v>11</v>
      </c>
      <c r="B12" s="14" t="s">
        <v>52</v>
      </c>
      <c r="C12" s="20" t="s">
        <v>53</v>
      </c>
      <c r="D12" s="16" t="s">
        <v>19</v>
      </c>
      <c r="E12" s="17" t="s">
        <v>20</v>
      </c>
      <c r="F12" s="18" t="s">
        <v>21</v>
      </c>
      <c r="G12" s="19" t="s">
        <v>54</v>
      </c>
      <c r="H12" s="19" t="s">
        <v>47</v>
      </c>
      <c r="I12" s="41">
        <v>3</v>
      </c>
      <c r="J12" s="41">
        <v>1</v>
      </c>
      <c r="K12" s="32">
        <v>45</v>
      </c>
      <c r="L12" s="33">
        <f t="shared" si="4"/>
        <v>2.25</v>
      </c>
      <c r="M12" s="34">
        <v>0.03</v>
      </c>
      <c r="N12" s="38">
        <f t="shared" si="5"/>
        <v>1.4679612</v>
      </c>
      <c r="O12" s="40">
        <f t="shared" si="6"/>
        <v>41.2820388</v>
      </c>
      <c r="P12" s="35">
        <v>0.48</v>
      </c>
      <c r="Q12" s="33">
        <f t="shared" si="7"/>
        <v>19.82</v>
      </c>
    </row>
    <row r="13" s="2" customFormat="1" ht="24" spans="1:17">
      <c r="A13" s="21">
        <v>12</v>
      </c>
      <c r="B13" s="14" t="s">
        <v>55</v>
      </c>
      <c r="C13" s="20" t="s">
        <v>56</v>
      </c>
      <c r="D13" s="16" t="s">
        <v>19</v>
      </c>
      <c r="E13" s="17" t="s">
        <v>20</v>
      </c>
      <c r="F13" s="18" t="s">
        <v>21</v>
      </c>
      <c r="G13" s="19" t="s">
        <v>57</v>
      </c>
      <c r="H13" s="19" t="s">
        <v>47</v>
      </c>
      <c r="I13" s="41">
        <v>134</v>
      </c>
      <c r="J13" s="41">
        <v>4688</v>
      </c>
      <c r="K13" s="32">
        <v>210386.87</v>
      </c>
      <c r="L13" s="38">
        <f t="shared" si="4"/>
        <v>10519.3435</v>
      </c>
      <c r="M13" s="39">
        <v>0.03</v>
      </c>
      <c r="N13" s="38">
        <f t="shared" si="5"/>
        <v>6863.10582554321</v>
      </c>
      <c r="O13" s="40">
        <f t="shared" si="6"/>
        <v>193004.420674457</v>
      </c>
      <c r="P13" s="35">
        <v>0.48</v>
      </c>
      <c r="Q13" s="33">
        <f t="shared" si="7"/>
        <v>92642.12</v>
      </c>
    </row>
    <row r="14" s="2" customFormat="1" ht="24" spans="1:17">
      <c r="A14" s="21">
        <v>13</v>
      </c>
      <c r="B14" s="14" t="s">
        <v>58</v>
      </c>
      <c r="C14" s="20" t="s">
        <v>59</v>
      </c>
      <c r="D14" s="16" t="s">
        <v>19</v>
      </c>
      <c r="E14" s="17" t="s">
        <v>20</v>
      </c>
      <c r="F14" s="18" t="s">
        <v>21</v>
      </c>
      <c r="G14" s="19" t="s">
        <v>22</v>
      </c>
      <c r="H14" s="19" t="s">
        <v>60</v>
      </c>
      <c r="I14" s="41">
        <v>8</v>
      </c>
      <c r="J14" s="41">
        <v>11</v>
      </c>
      <c r="K14" s="32">
        <v>508.66</v>
      </c>
      <c r="L14" s="33">
        <f t="shared" si="4"/>
        <v>25.433</v>
      </c>
      <c r="M14" s="34">
        <v>0.03</v>
      </c>
      <c r="N14" s="38">
        <f t="shared" si="5"/>
        <v>16.5931809776</v>
      </c>
      <c r="O14" s="40">
        <f t="shared" si="6"/>
        <v>466.6338190224</v>
      </c>
      <c r="P14" s="35">
        <v>0.48</v>
      </c>
      <c r="Q14" s="33">
        <f t="shared" si="7"/>
        <v>223.98</v>
      </c>
    </row>
    <row r="15" s="2" customFormat="1" ht="24" spans="1:17">
      <c r="A15" s="21">
        <v>14</v>
      </c>
      <c r="B15" s="14" t="s">
        <v>61</v>
      </c>
      <c r="C15" s="20" t="s">
        <v>62</v>
      </c>
      <c r="D15" s="16" t="s">
        <v>19</v>
      </c>
      <c r="E15" s="17" t="s">
        <v>20</v>
      </c>
      <c r="F15" s="18" t="s">
        <v>21</v>
      </c>
      <c r="G15" s="19" t="s">
        <v>22</v>
      </c>
      <c r="H15" s="19" t="s">
        <v>40</v>
      </c>
      <c r="I15" s="41">
        <v>8</v>
      </c>
      <c r="J15" s="41">
        <v>25</v>
      </c>
      <c r="K15" s="32">
        <v>1000</v>
      </c>
      <c r="L15" s="38">
        <f t="shared" si="4"/>
        <v>50</v>
      </c>
      <c r="M15" s="39">
        <v>0.03</v>
      </c>
      <c r="N15" s="38">
        <f t="shared" si="5"/>
        <v>32.62136</v>
      </c>
      <c r="O15" s="40">
        <f t="shared" si="6"/>
        <v>917.37864</v>
      </c>
      <c r="P15" s="35">
        <v>0.48</v>
      </c>
      <c r="Q15" s="33">
        <f t="shared" si="7"/>
        <v>440.34</v>
      </c>
    </row>
    <row r="16" s="2" customFormat="1" ht="24" spans="1:17">
      <c r="A16" s="21">
        <v>15</v>
      </c>
      <c r="B16" s="14" t="s">
        <v>63</v>
      </c>
      <c r="C16" s="20" t="s">
        <v>64</v>
      </c>
      <c r="D16" s="16" t="s">
        <v>19</v>
      </c>
      <c r="E16" s="17" t="s">
        <v>20</v>
      </c>
      <c r="F16" s="18" t="s">
        <v>21</v>
      </c>
      <c r="G16" s="19" t="s">
        <v>54</v>
      </c>
      <c r="H16" s="19" t="s">
        <v>37</v>
      </c>
      <c r="I16" s="41">
        <v>3</v>
      </c>
      <c r="J16" s="41">
        <v>4</v>
      </c>
      <c r="K16" s="32">
        <v>160</v>
      </c>
      <c r="L16" s="33">
        <f t="shared" si="4"/>
        <v>8</v>
      </c>
      <c r="M16" s="34">
        <v>0.03</v>
      </c>
      <c r="N16" s="38">
        <f t="shared" si="5"/>
        <v>5.21941760000001</v>
      </c>
      <c r="O16" s="40">
        <f t="shared" si="6"/>
        <v>146.7805824</v>
      </c>
      <c r="P16" s="35">
        <v>0.48</v>
      </c>
      <c r="Q16" s="33">
        <f t="shared" si="7"/>
        <v>70.45</v>
      </c>
    </row>
    <row r="17" s="2" customFormat="1" ht="24" spans="1:17">
      <c r="A17" s="21">
        <v>16</v>
      </c>
      <c r="B17" s="14" t="s">
        <v>65</v>
      </c>
      <c r="C17" s="20" t="s">
        <v>66</v>
      </c>
      <c r="D17" s="16" t="s">
        <v>19</v>
      </c>
      <c r="E17" s="17" t="s">
        <v>20</v>
      </c>
      <c r="F17" s="18" t="s">
        <v>21</v>
      </c>
      <c r="G17" s="19" t="s">
        <v>57</v>
      </c>
      <c r="H17" s="19" t="s">
        <v>47</v>
      </c>
      <c r="I17" s="41">
        <v>77</v>
      </c>
      <c r="J17" s="41">
        <v>1055</v>
      </c>
      <c r="K17" s="32">
        <v>47535</v>
      </c>
      <c r="L17" s="38">
        <f t="shared" si="4"/>
        <v>2376.75</v>
      </c>
      <c r="M17" s="39">
        <v>0.03</v>
      </c>
      <c r="N17" s="38">
        <f t="shared" si="5"/>
        <v>1550.6563476</v>
      </c>
      <c r="O17" s="40">
        <f t="shared" si="6"/>
        <v>43607.5936524</v>
      </c>
      <c r="P17" s="35">
        <v>0.48</v>
      </c>
      <c r="Q17" s="33">
        <f t="shared" si="7"/>
        <v>20931.64</v>
      </c>
    </row>
    <row r="18" s="2" customFormat="1" ht="24" spans="1:17">
      <c r="A18" s="21">
        <v>17</v>
      </c>
      <c r="B18" s="14" t="s">
        <v>67</v>
      </c>
      <c r="C18" s="20" t="s">
        <v>68</v>
      </c>
      <c r="D18" s="16" t="s">
        <v>19</v>
      </c>
      <c r="E18" s="17" t="s">
        <v>20</v>
      </c>
      <c r="F18" s="18" t="s">
        <v>21</v>
      </c>
      <c r="G18" s="19" t="s">
        <v>22</v>
      </c>
      <c r="H18" s="19" t="s">
        <v>43</v>
      </c>
      <c r="I18" s="41">
        <v>139</v>
      </c>
      <c r="J18" s="41">
        <v>2164</v>
      </c>
      <c r="K18" s="32">
        <v>99923.24</v>
      </c>
      <c r="L18" s="33">
        <f t="shared" si="4"/>
        <v>4996.162</v>
      </c>
      <c r="M18" s="34">
        <v>0.03</v>
      </c>
      <c r="N18" s="38">
        <f t="shared" si="5"/>
        <v>3259.6319844064</v>
      </c>
      <c r="O18" s="40">
        <f t="shared" si="6"/>
        <v>91667.4460155936</v>
      </c>
      <c r="P18" s="35">
        <v>0.48</v>
      </c>
      <c r="Q18" s="33">
        <f t="shared" si="7"/>
        <v>44000.37</v>
      </c>
    </row>
    <row r="19" s="2" customFormat="1" ht="24" spans="1:17">
      <c r="A19" s="21">
        <v>18</v>
      </c>
      <c r="B19" s="14" t="s">
        <v>69</v>
      </c>
      <c r="C19" s="20" t="s">
        <v>70</v>
      </c>
      <c r="D19" s="16" t="s">
        <v>19</v>
      </c>
      <c r="E19" s="17" t="s">
        <v>20</v>
      </c>
      <c r="F19" s="18" t="s">
        <v>21</v>
      </c>
      <c r="G19" s="19" t="s">
        <v>46</v>
      </c>
      <c r="H19" s="19" t="s">
        <v>71</v>
      </c>
      <c r="I19" s="41">
        <v>19</v>
      </c>
      <c r="J19" s="41">
        <v>125</v>
      </c>
      <c r="K19" s="32">
        <v>5313</v>
      </c>
      <c r="L19" s="38">
        <f t="shared" si="4"/>
        <v>265.65</v>
      </c>
      <c r="M19" s="39">
        <v>0.03</v>
      </c>
      <c r="N19" s="38">
        <f t="shared" si="5"/>
        <v>173.31728568</v>
      </c>
      <c r="O19" s="40">
        <f t="shared" si="6"/>
        <v>4874.03271432</v>
      </c>
      <c r="P19" s="35">
        <v>0.48</v>
      </c>
      <c r="Q19" s="33">
        <f t="shared" si="7"/>
        <v>2339.54</v>
      </c>
    </row>
    <row r="20" s="2" customFormat="1" ht="24" spans="1:17">
      <c r="A20" s="21">
        <v>19</v>
      </c>
      <c r="B20" s="14" t="s">
        <v>72</v>
      </c>
      <c r="C20" s="20" t="s">
        <v>73</v>
      </c>
      <c r="D20" s="16" t="s">
        <v>19</v>
      </c>
      <c r="E20" s="17" t="s">
        <v>20</v>
      </c>
      <c r="F20" s="18" t="s">
        <v>21</v>
      </c>
      <c r="G20" s="19" t="s">
        <v>74</v>
      </c>
      <c r="H20" s="19" t="s">
        <v>75</v>
      </c>
      <c r="I20" s="41">
        <v>47</v>
      </c>
      <c r="J20" s="41">
        <v>240</v>
      </c>
      <c r="K20" s="32">
        <v>9950.48</v>
      </c>
      <c r="L20" s="33">
        <f t="shared" si="4"/>
        <v>497.524</v>
      </c>
      <c r="M20" s="34">
        <v>0.03</v>
      </c>
      <c r="N20" s="38">
        <f t="shared" si="5"/>
        <v>324.5981902528</v>
      </c>
      <c r="O20" s="40">
        <f t="shared" si="6"/>
        <v>9128.3578097472</v>
      </c>
      <c r="P20" s="35">
        <v>0.48</v>
      </c>
      <c r="Q20" s="33">
        <f t="shared" si="7"/>
        <v>4381.61</v>
      </c>
    </row>
    <row r="21" s="2" customFormat="1" ht="24" spans="1:17">
      <c r="A21" s="21">
        <v>20</v>
      </c>
      <c r="B21" s="14" t="s">
        <v>76</v>
      </c>
      <c r="C21" s="20" t="s">
        <v>77</v>
      </c>
      <c r="D21" s="16" t="s">
        <v>19</v>
      </c>
      <c r="E21" s="17" t="s">
        <v>20</v>
      </c>
      <c r="F21" s="18" t="s">
        <v>21</v>
      </c>
      <c r="G21" s="19" t="s">
        <v>78</v>
      </c>
      <c r="H21" s="19" t="s">
        <v>79</v>
      </c>
      <c r="I21" s="41">
        <v>10</v>
      </c>
      <c r="J21" s="41">
        <v>28</v>
      </c>
      <c r="K21" s="32">
        <v>1074</v>
      </c>
      <c r="L21" s="38">
        <f t="shared" si="4"/>
        <v>53.7</v>
      </c>
      <c r="M21" s="39">
        <v>0.03</v>
      </c>
      <c r="N21" s="38">
        <f t="shared" si="5"/>
        <v>35.03534064</v>
      </c>
      <c r="O21" s="40">
        <f t="shared" si="6"/>
        <v>985.26465936</v>
      </c>
      <c r="P21" s="35">
        <v>0.48</v>
      </c>
      <c r="Q21" s="33">
        <f t="shared" si="7"/>
        <v>472.93</v>
      </c>
    </row>
    <row r="22" s="2" customFormat="1" ht="24" spans="1:17">
      <c r="A22" s="21">
        <v>21</v>
      </c>
      <c r="B22" s="14" t="s">
        <v>80</v>
      </c>
      <c r="C22" s="20" t="s">
        <v>81</v>
      </c>
      <c r="D22" s="16" t="s">
        <v>19</v>
      </c>
      <c r="E22" s="17" t="s">
        <v>20</v>
      </c>
      <c r="F22" s="18" t="s">
        <v>21</v>
      </c>
      <c r="G22" s="19" t="s">
        <v>82</v>
      </c>
      <c r="H22" s="19" t="s">
        <v>82</v>
      </c>
      <c r="I22" s="41">
        <v>1</v>
      </c>
      <c r="J22" s="41">
        <v>35</v>
      </c>
      <c r="K22" s="32">
        <v>1440</v>
      </c>
      <c r="L22" s="33">
        <f t="shared" si="4"/>
        <v>72</v>
      </c>
      <c r="M22" s="34">
        <v>0.03</v>
      </c>
      <c r="N22" s="38">
        <f t="shared" si="5"/>
        <v>46.9747584000001</v>
      </c>
      <c r="O22" s="40">
        <f t="shared" si="6"/>
        <v>1321.0252416</v>
      </c>
      <c r="P22" s="35">
        <v>0.48</v>
      </c>
      <c r="Q22" s="33">
        <f t="shared" si="7"/>
        <v>634.09</v>
      </c>
    </row>
    <row r="23" s="2" customFormat="1" ht="24" spans="1:17">
      <c r="A23" s="21">
        <v>22</v>
      </c>
      <c r="B23" s="14" t="s">
        <v>83</v>
      </c>
      <c r="C23" s="20" t="s">
        <v>84</v>
      </c>
      <c r="D23" s="16" t="s">
        <v>19</v>
      </c>
      <c r="E23" s="17" t="s">
        <v>20</v>
      </c>
      <c r="F23" s="18" t="s">
        <v>21</v>
      </c>
      <c r="G23" s="19" t="s">
        <v>54</v>
      </c>
      <c r="H23" s="19" t="s">
        <v>54</v>
      </c>
      <c r="I23" s="41">
        <v>1</v>
      </c>
      <c r="J23" s="41">
        <v>6</v>
      </c>
      <c r="K23" s="32">
        <v>234.98</v>
      </c>
      <c r="L23" s="38">
        <f t="shared" si="4"/>
        <v>11.749</v>
      </c>
      <c r="M23" s="39">
        <v>0.03</v>
      </c>
      <c r="N23" s="38">
        <f t="shared" si="5"/>
        <v>7.66536717280001</v>
      </c>
      <c r="O23" s="40">
        <f t="shared" si="6"/>
        <v>215.5656328272</v>
      </c>
      <c r="P23" s="35">
        <v>0.48</v>
      </c>
      <c r="Q23" s="33">
        <f t="shared" si="7"/>
        <v>103.47</v>
      </c>
    </row>
    <row r="24" s="2" customFormat="1" ht="24" spans="1:17">
      <c r="A24" s="21">
        <v>23</v>
      </c>
      <c r="B24" s="14" t="s">
        <v>85</v>
      </c>
      <c r="C24" s="20" t="s">
        <v>86</v>
      </c>
      <c r="D24" s="16" t="s">
        <v>19</v>
      </c>
      <c r="E24" s="17" t="s">
        <v>20</v>
      </c>
      <c r="F24" s="18" t="s">
        <v>21</v>
      </c>
      <c r="G24" s="19" t="s">
        <v>82</v>
      </c>
      <c r="H24" s="19" t="s">
        <v>47</v>
      </c>
      <c r="I24" s="41">
        <v>18</v>
      </c>
      <c r="J24" s="41">
        <v>153</v>
      </c>
      <c r="K24" s="32">
        <v>5899</v>
      </c>
      <c r="L24" s="33">
        <f t="shared" si="4"/>
        <v>294.95</v>
      </c>
      <c r="M24" s="34">
        <v>0.03</v>
      </c>
      <c r="N24" s="38">
        <f t="shared" si="5"/>
        <v>192.43340264</v>
      </c>
      <c r="O24" s="40">
        <f t="shared" si="6"/>
        <v>5411.61659736</v>
      </c>
      <c r="P24" s="35">
        <v>0.48</v>
      </c>
      <c r="Q24" s="33">
        <f t="shared" si="7"/>
        <v>2597.58</v>
      </c>
    </row>
    <row r="25" s="2" customFormat="1" ht="24" spans="1:17">
      <c r="A25" s="21">
        <v>24</v>
      </c>
      <c r="B25" s="14" t="s">
        <v>87</v>
      </c>
      <c r="C25" s="20" t="s">
        <v>88</v>
      </c>
      <c r="D25" s="16" t="s">
        <v>19</v>
      </c>
      <c r="E25" s="17" t="s">
        <v>20</v>
      </c>
      <c r="F25" s="18" t="s">
        <v>21</v>
      </c>
      <c r="G25" s="19" t="s">
        <v>30</v>
      </c>
      <c r="H25" s="19" t="s">
        <v>75</v>
      </c>
      <c r="I25" s="41">
        <v>2</v>
      </c>
      <c r="J25" s="41">
        <v>37</v>
      </c>
      <c r="K25" s="32">
        <v>1629</v>
      </c>
      <c r="L25" s="38">
        <f t="shared" si="4"/>
        <v>81.45</v>
      </c>
      <c r="M25" s="39">
        <v>0.03</v>
      </c>
      <c r="N25" s="38">
        <f t="shared" si="5"/>
        <v>53.1401954400001</v>
      </c>
      <c r="O25" s="40">
        <f t="shared" si="6"/>
        <v>1494.40980456</v>
      </c>
      <c r="P25" s="35">
        <v>0.48</v>
      </c>
      <c r="Q25" s="33">
        <f t="shared" si="7"/>
        <v>717.32</v>
      </c>
    </row>
    <row r="26" s="2" customFormat="1" ht="24" spans="1:17">
      <c r="A26" s="21">
        <v>25</v>
      </c>
      <c r="B26" s="14" t="s">
        <v>89</v>
      </c>
      <c r="C26" s="20" t="s">
        <v>90</v>
      </c>
      <c r="D26" s="16" t="s">
        <v>19</v>
      </c>
      <c r="E26" s="17" t="s">
        <v>20</v>
      </c>
      <c r="F26" s="18" t="s">
        <v>21</v>
      </c>
      <c r="G26" s="19" t="s">
        <v>75</v>
      </c>
      <c r="H26" s="19" t="s">
        <v>75</v>
      </c>
      <c r="I26" s="41">
        <v>1</v>
      </c>
      <c r="J26" s="41">
        <v>15</v>
      </c>
      <c r="K26" s="32">
        <v>615</v>
      </c>
      <c r="L26" s="33">
        <f t="shared" si="4"/>
        <v>30.75</v>
      </c>
      <c r="M26" s="34">
        <v>0.03</v>
      </c>
      <c r="N26" s="38">
        <f t="shared" si="5"/>
        <v>20.0621364</v>
      </c>
      <c r="O26" s="40">
        <f t="shared" si="6"/>
        <v>564.1878636</v>
      </c>
      <c r="P26" s="35">
        <v>0.48</v>
      </c>
      <c r="Q26" s="33">
        <f t="shared" si="7"/>
        <v>270.81</v>
      </c>
    </row>
    <row r="27" s="2" customFormat="1" ht="24" spans="1:17">
      <c r="A27" s="21">
        <v>26</v>
      </c>
      <c r="B27" s="14" t="s">
        <v>91</v>
      </c>
      <c r="C27" s="20" t="s">
        <v>92</v>
      </c>
      <c r="D27" s="16" t="s">
        <v>19</v>
      </c>
      <c r="E27" s="17" t="s">
        <v>20</v>
      </c>
      <c r="F27" s="18" t="s">
        <v>21</v>
      </c>
      <c r="G27" s="19" t="s">
        <v>82</v>
      </c>
      <c r="H27" s="19" t="s">
        <v>30</v>
      </c>
      <c r="I27" s="41">
        <v>4</v>
      </c>
      <c r="J27" s="41">
        <v>34</v>
      </c>
      <c r="K27" s="32">
        <v>1503</v>
      </c>
      <c r="L27" s="38">
        <f t="shared" si="4"/>
        <v>75.15</v>
      </c>
      <c r="M27" s="39">
        <v>0.03</v>
      </c>
      <c r="N27" s="38">
        <f t="shared" si="5"/>
        <v>49.0299040800001</v>
      </c>
      <c r="O27" s="40">
        <f t="shared" si="6"/>
        <v>1378.82009592</v>
      </c>
      <c r="P27" s="35">
        <v>0.48</v>
      </c>
      <c r="Q27" s="33">
        <f t="shared" si="7"/>
        <v>661.83</v>
      </c>
    </row>
    <row r="28" s="2" customFormat="1" ht="24" spans="1:17">
      <c r="A28" s="21">
        <v>27</v>
      </c>
      <c r="B28" s="14" t="s">
        <v>93</v>
      </c>
      <c r="C28" s="20" t="s">
        <v>94</v>
      </c>
      <c r="D28" s="16" t="s">
        <v>19</v>
      </c>
      <c r="E28" s="17" t="s">
        <v>20</v>
      </c>
      <c r="F28" s="18" t="s">
        <v>21</v>
      </c>
      <c r="G28" s="19" t="s">
        <v>95</v>
      </c>
      <c r="H28" s="19" t="s">
        <v>79</v>
      </c>
      <c r="I28" s="41">
        <v>18</v>
      </c>
      <c r="J28" s="41">
        <v>83</v>
      </c>
      <c r="K28" s="32">
        <v>3735.32</v>
      </c>
      <c r="L28" s="33">
        <f t="shared" si="4"/>
        <v>186.766</v>
      </c>
      <c r="M28" s="34">
        <v>0.03</v>
      </c>
      <c r="N28" s="38">
        <f t="shared" si="5"/>
        <v>121.8512184352</v>
      </c>
      <c r="O28" s="40">
        <f t="shared" si="6"/>
        <v>3426.7027815648</v>
      </c>
      <c r="P28" s="35">
        <v>0.48</v>
      </c>
      <c r="Q28" s="33">
        <f t="shared" si="7"/>
        <v>1644.82</v>
      </c>
    </row>
    <row r="29" s="2" customFormat="1" ht="24" spans="1:17">
      <c r="A29" s="21">
        <v>28</v>
      </c>
      <c r="B29" s="14" t="s">
        <v>96</v>
      </c>
      <c r="C29" s="20" t="s">
        <v>97</v>
      </c>
      <c r="D29" s="16" t="s">
        <v>19</v>
      </c>
      <c r="E29" s="17" t="s">
        <v>20</v>
      </c>
      <c r="F29" s="18" t="s">
        <v>21</v>
      </c>
      <c r="G29" s="19" t="s">
        <v>22</v>
      </c>
      <c r="H29" s="19" t="s">
        <v>34</v>
      </c>
      <c r="I29" s="41">
        <v>10</v>
      </c>
      <c r="J29" s="41">
        <v>28</v>
      </c>
      <c r="K29" s="32">
        <v>1001</v>
      </c>
      <c r="L29" s="38">
        <f t="shared" si="4"/>
        <v>50.05</v>
      </c>
      <c r="M29" s="39">
        <v>0.03</v>
      </c>
      <c r="N29" s="38">
        <f t="shared" si="5"/>
        <v>32.65398136</v>
      </c>
      <c r="O29" s="40">
        <f t="shared" si="6"/>
        <v>918.29601864</v>
      </c>
      <c r="P29" s="35">
        <v>0.48</v>
      </c>
      <c r="Q29" s="33">
        <f t="shared" si="7"/>
        <v>440.78</v>
      </c>
    </row>
    <row r="30" s="2" customFormat="1" ht="24" spans="1:17">
      <c r="A30" s="21">
        <v>29</v>
      </c>
      <c r="B30" s="14" t="s">
        <v>98</v>
      </c>
      <c r="C30" s="20" t="s">
        <v>99</v>
      </c>
      <c r="D30" s="16" t="s">
        <v>19</v>
      </c>
      <c r="E30" s="17" t="s">
        <v>20</v>
      </c>
      <c r="F30" s="18" t="s">
        <v>21</v>
      </c>
      <c r="G30" s="19" t="s">
        <v>22</v>
      </c>
      <c r="H30" s="19" t="s">
        <v>79</v>
      </c>
      <c r="I30" s="41">
        <v>13</v>
      </c>
      <c r="J30" s="41">
        <v>45</v>
      </c>
      <c r="K30" s="32">
        <v>1613</v>
      </c>
      <c r="L30" s="33">
        <f t="shared" si="4"/>
        <v>80.65</v>
      </c>
      <c r="M30" s="34">
        <v>0.03</v>
      </c>
      <c r="N30" s="38">
        <f t="shared" si="5"/>
        <v>52.6182536800001</v>
      </c>
      <c r="O30" s="40">
        <f t="shared" si="6"/>
        <v>1479.73174632</v>
      </c>
      <c r="P30" s="35">
        <v>0.48</v>
      </c>
      <c r="Q30" s="33">
        <f t="shared" si="7"/>
        <v>710.27</v>
      </c>
    </row>
    <row r="31" s="2" customFormat="1" ht="24" spans="1:17">
      <c r="A31" s="21">
        <v>30</v>
      </c>
      <c r="B31" s="14" t="s">
        <v>100</v>
      </c>
      <c r="C31" s="20" t="s">
        <v>101</v>
      </c>
      <c r="D31" s="16" t="s">
        <v>19</v>
      </c>
      <c r="E31" s="17" t="s">
        <v>20</v>
      </c>
      <c r="F31" s="18" t="s">
        <v>21</v>
      </c>
      <c r="G31" s="19" t="s">
        <v>22</v>
      </c>
      <c r="H31" s="19" t="s">
        <v>60</v>
      </c>
      <c r="I31" s="41">
        <v>17</v>
      </c>
      <c r="J31" s="41">
        <v>27</v>
      </c>
      <c r="K31" s="32">
        <v>962.5</v>
      </c>
      <c r="L31" s="38">
        <f t="shared" si="4"/>
        <v>48.125</v>
      </c>
      <c r="M31" s="39">
        <v>0.03</v>
      </c>
      <c r="N31" s="38">
        <f t="shared" si="5"/>
        <v>31.398059</v>
      </c>
      <c r="O31" s="40">
        <f t="shared" si="6"/>
        <v>882.976941</v>
      </c>
      <c r="P31" s="35">
        <v>0.48</v>
      </c>
      <c r="Q31" s="33">
        <f t="shared" si="7"/>
        <v>423.83</v>
      </c>
    </row>
    <row r="32" s="2" customFormat="1" ht="24" spans="1:17">
      <c r="A32" s="21">
        <v>31</v>
      </c>
      <c r="B32" s="14" t="s">
        <v>102</v>
      </c>
      <c r="C32" s="20" t="s">
        <v>103</v>
      </c>
      <c r="D32" s="16" t="s">
        <v>19</v>
      </c>
      <c r="E32" s="17" t="s">
        <v>20</v>
      </c>
      <c r="F32" s="18" t="s">
        <v>21</v>
      </c>
      <c r="G32" s="19" t="s">
        <v>22</v>
      </c>
      <c r="H32" s="19" t="s">
        <v>47</v>
      </c>
      <c r="I32" s="41">
        <v>96</v>
      </c>
      <c r="J32" s="41">
        <v>1457</v>
      </c>
      <c r="K32" s="32">
        <v>63163.84</v>
      </c>
      <c r="L32" s="33">
        <f t="shared" si="4"/>
        <v>3158.192</v>
      </c>
      <c r="M32" s="34">
        <v>0.03</v>
      </c>
      <c r="N32" s="38">
        <f t="shared" si="5"/>
        <v>2060.4903636224</v>
      </c>
      <c r="O32" s="40">
        <f t="shared" si="6"/>
        <v>57945.1576363776</v>
      </c>
      <c r="P32" s="35">
        <v>0.48</v>
      </c>
      <c r="Q32" s="33">
        <f t="shared" si="7"/>
        <v>27813.68</v>
      </c>
    </row>
    <row r="33" s="2" customFormat="1" ht="24" spans="1:17">
      <c r="A33" s="21">
        <v>32</v>
      </c>
      <c r="B33" s="14" t="s">
        <v>104</v>
      </c>
      <c r="C33" s="20" t="s">
        <v>105</v>
      </c>
      <c r="D33" s="16" t="s">
        <v>19</v>
      </c>
      <c r="E33" s="17" t="s">
        <v>20</v>
      </c>
      <c r="F33" s="18" t="s">
        <v>21</v>
      </c>
      <c r="G33" s="19" t="s">
        <v>22</v>
      </c>
      <c r="H33" s="19" t="s">
        <v>43</v>
      </c>
      <c r="I33" s="41">
        <v>52</v>
      </c>
      <c r="J33" s="41">
        <v>275</v>
      </c>
      <c r="K33" s="32">
        <v>11525.98</v>
      </c>
      <c r="L33" s="38">
        <f t="shared" si="4"/>
        <v>576.299</v>
      </c>
      <c r="M33" s="39">
        <v>0.03</v>
      </c>
      <c r="N33" s="38">
        <f t="shared" si="5"/>
        <v>375.9931429328</v>
      </c>
      <c r="O33" s="40">
        <f t="shared" si="6"/>
        <v>10573.6878570672</v>
      </c>
      <c r="P33" s="35">
        <v>0.48</v>
      </c>
      <c r="Q33" s="33">
        <f t="shared" si="7"/>
        <v>5075.37</v>
      </c>
    </row>
    <row r="34" s="2" customFormat="1" ht="24" spans="1:17">
      <c r="A34" s="21">
        <v>33</v>
      </c>
      <c r="B34" s="14" t="s">
        <v>106</v>
      </c>
      <c r="C34" s="20" t="s">
        <v>107</v>
      </c>
      <c r="D34" s="16" t="s">
        <v>19</v>
      </c>
      <c r="E34" s="17" t="s">
        <v>20</v>
      </c>
      <c r="F34" s="18" t="s">
        <v>21</v>
      </c>
      <c r="G34" s="19" t="s">
        <v>26</v>
      </c>
      <c r="H34" s="19" t="s">
        <v>37</v>
      </c>
      <c r="I34" s="41">
        <v>13</v>
      </c>
      <c r="J34" s="41">
        <v>42</v>
      </c>
      <c r="K34" s="32">
        <v>1603</v>
      </c>
      <c r="L34" s="33">
        <f t="shared" si="4"/>
        <v>80.15</v>
      </c>
      <c r="M34" s="34">
        <v>0.03</v>
      </c>
      <c r="N34" s="38">
        <f t="shared" si="5"/>
        <v>52.2920400800001</v>
      </c>
      <c r="O34" s="40">
        <f t="shared" si="6"/>
        <v>1470.55795992</v>
      </c>
      <c r="P34" s="35">
        <v>0.48</v>
      </c>
      <c r="Q34" s="33">
        <f t="shared" si="7"/>
        <v>705.87</v>
      </c>
    </row>
    <row r="35" s="2" customFormat="1" ht="24" spans="1:17">
      <c r="A35" s="21">
        <v>34</v>
      </c>
      <c r="B35" s="14" t="s">
        <v>108</v>
      </c>
      <c r="C35" s="20" t="s">
        <v>109</v>
      </c>
      <c r="D35" s="16" t="s">
        <v>19</v>
      </c>
      <c r="E35" s="17" t="s">
        <v>20</v>
      </c>
      <c r="F35" s="18" t="s">
        <v>21</v>
      </c>
      <c r="G35" s="19" t="s">
        <v>26</v>
      </c>
      <c r="H35" s="19" t="s">
        <v>37</v>
      </c>
      <c r="I35" s="41">
        <v>12</v>
      </c>
      <c r="J35" s="41">
        <v>61</v>
      </c>
      <c r="K35" s="32">
        <v>2368</v>
      </c>
      <c r="L35" s="38">
        <f t="shared" si="4"/>
        <v>118.4</v>
      </c>
      <c r="M35" s="39">
        <v>0.03</v>
      </c>
      <c r="N35" s="38">
        <f t="shared" si="5"/>
        <v>77.2473804800001</v>
      </c>
      <c r="O35" s="40">
        <f t="shared" si="6"/>
        <v>2172.35261952</v>
      </c>
      <c r="P35" s="35">
        <v>0.48</v>
      </c>
      <c r="Q35" s="33">
        <f t="shared" si="7"/>
        <v>1042.73</v>
      </c>
    </row>
    <row r="36" s="2" customFormat="1" ht="24" spans="1:17">
      <c r="A36" s="21">
        <v>35</v>
      </c>
      <c r="B36" s="14" t="s">
        <v>110</v>
      </c>
      <c r="C36" s="20" t="s">
        <v>111</v>
      </c>
      <c r="D36" s="16" t="s">
        <v>19</v>
      </c>
      <c r="E36" s="17" t="s">
        <v>20</v>
      </c>
      <c r="F36" s="18" t="s">
        <v>21</v>
      </c>
      <c r="G36" s="19" t="s">
        <v>74</v>
      </c>
      <c r="H36" s="19" t="s">
        <v>95</v>
      </c>
      <c r="I36" s="41">
        <v>4</v>
      </c>
      <c r="J36" s="41">
        <v>34</v>
      </c>
      <c r="K36" s="32">
        <v>1226.97</v>
      </c>
      <c r="L36" s="33">
        <f t="shared" si="4"/>
        <v>61.3485</v>
      </c>
      <c r="M36" s="34">
        <v>0.03</v>
      </c>
      <c r="N36" s="38">
        <f t="shared" si="5"/>
        <v>40.0254300792001</v>
      </c>
      <c r="O36" s="40">
        <f t="shared" si="6"/>
        <v>1125.5960699208</v>
      </c>
      <c r="P36" s="35">
        <v>0.48</v>
      </c>
      <c r="Q36" s="33">
        <f t="shared" si="7"/>
        <v>540.29</v>
      </c>
    </row>
    <row r="37" s="2" customFormat="1" ht="24" spans="1:17">
      <c r="A37" s="21">
        <v>36</v>
      </c>
      <c r="B37" s="14" t="s">
        <v>112</v>
      </c>
      <c r="C37" s="20" t="s">
        <v>113</v>
      </c>
      <c r="D37" s="16" t="s">
        <v>19</v>
      </c>
      <c r="E37" s="17" t="s">
        <v>20</v>
      </c>
      <c r="F37" s="18" t="s">
        <v>21</v>
      </c>
      <c r="G37" s="19" t="s">
        <v>22</v>
      </c>
      <c r="H37" s="19" t="s">
        <v>47</v>
      </c>
      <c r="I37" s="41">
        <v>126</v>
      </c>
      <c r="J37" s="41">
        <v>1804</v>
      </c>
      <c r="K37" s="32">
        <v>82619.96</v>
      </c>
      <c r="L37" s="38">
        <f t="shared" si="4"/>
        <v>4130.998</v>
      </c>
      <c r="M37" s="39">
        <v>0.03</v>
      </c>
      <c r="N37" s="38">
        <f t="shared" si="5"/>
        <v>2695.1754583456</v>
      </c>
      <c r="O37" s="40">
        <f t="shared" si="6"/>
        <v>75793.7865416544</v>
      </c>
      <c r="P37" s="35">
        <v>0.48</v>
      </c>
      <c r="Q37" s="33">
        <f t="shared" si="7"/>
        <v>36381.02</v>
      </c>
    </row>
    <row r="38" s="2" customFormat="1" ht="24" spans="1:17">
      <c r="A38" s="21">
        <v>37</v>
      </c>
      <c r="B38" s="14" t="s">
        <v>114</v>
      </c>
      <c r="C38" s="20" t="s">
        <v>115</v>
      </c>
      <c r="D38" s="16" t="s">
        <v>19</v>
      </c>
      <c r="E38" s="17" t="s">
        <v>20</v>
      </c>
      <c r="F38" s="18" t="s">
        <v>21</v>
      </c>
      <c r="G38" s="19" t="s">
        <v>116</v>
      </c>
      <c r="H38" s="19" t="s">
        <v>26</v>
      </c>
      <c r="I38" s="41">
        <v>14</v>
      </c>
      <c r="J38" s="41">
        <v>221</v>
      </c>
      <c r="K38" s="32">
        <v>9882</v>
      </c>
      <c r="L38" s="33">
        <f t="shared" si="4"/>
        <v>494.1</v>
      </c>
      <c r="M38" s="34">
        <v>0.03</v>
      </c>
      <c r="N38" s="38">
        <f t="shared" si="5"/>
        <v>322.36427952</v>
      </c>
      <c r="O38" s="40">
        <f t="shared" si="6"/>
        <v>9065.53572048</v>
      </c>
      <c r="P38" s="35">
        <v>0.48</v>
      </c>
      <c r="Q38" s="33">
        <f t="shared" si="7"/>
        <v>4351.46</v>
      </c>
    </row>
    <row r="39" s="2" customFormat="1" ht="24" spans="1:17">
      <c r="A39" s="21">
        <v>38</v>
      </c>
      <c r="B39" s="14" t="s">
        <v>117</v>
      </c>
      <c r="C39" s="20" t="s">
        <v>118</v>
      </c>
      <c r="D39" s="16" t="s">
        <v>19</v>
      </c>
      <c r="E39" s="17" t="s">
        <v>20</v>
      </c>
      <c r="F39" s="18" t="s">
        <v>21</v>
      </c>
      <c r="G39" s="19" t="s">
        <v>26</v>
      </c>
      <c r="H39" s="19" t="s">
        <v>47</v>
      </c>
      <c r="I39" s="41">
        <v>149</v>
      </c>
      <c r="J39" s="41">
        <v>2023</v>
      </c>
      <c r="K39" s="32">
        <v>90710.46</v>
      </c>
      <c r="L39" s="38">
        <f t="shared" si="4"/>
        <v>4535.523</v>
      </c>
      <c r="M39" s="39">
        <v>0.03</v>
      </c>
      <c r="N39" s="38">
        <f t="shared" si="5"/>
        <v>2959.0985714256</v>
      </c>
      <c r="O39" s="40">
        <f t="shared" si="6"/>
        <v>83215.8384285744</v>
      </c>
      <c r="P39" s="35">
        <v>0.48</v>
      </c>
      <c r="Q39" s="33">
        <f t="shared" si="7"/>
        <v>39943.6</v>
      </c>
    </row>
    <row r="40" s="2" customFormat="1" ht="24" spans="1:17">
      <c r="A40" s="21">
        <v>39</v>
      </c>
      <c r="B40" s="14" t="s">
        <v>119</v>
      </c>
      <c r="C40" s="20" t="s">
        <v>120</v>
      </c>
      <c r="D40" s="16" t="s">
        <v>19</v>
      </c>
      <c r="E40" s="17" t="s">
        <v>20</v>
      </c>
      <c r="F40" s="18" t="s">
        <v>21</v>
      </c>
      <c r="G40" s="19" t="s">
        <v>26</v>
      </c>
      <c r="H40" s="19" t="s">
        <v>26</v>
      </c>
      <c r="I40" s="41">
        <v>3</v>
      </c>
      <c r="J40" s="41">
        <v>4</v>
      </c>
      <c r="K40" s="32">
        <v>133</v>
      </c>
      <c r="L40" s="33">
        <f t="shared" si="4"/>
        <v>6.65</v>
      </c>
      <c r="M40" s="34">
        <v>0.03</v>
      </c>
      <c r="N40" s="38">
        <f t="shared" si="5"/>
        <v>4.33864088000001</v>
      </c>
      <c r="O40" s="40">
        <f t="shared" si="6"/>
        <v>122.01135912</v>
      </c>
      <c r="P40" s="35">
        <v>0.48</v>
      </c>
      <c r="Q40" s="33">
        <f t="shared" si="7"/>
        <v>58.57</v>
      </c>
    </row>
    <row r="41" s="2" customFormat="1" ht="24" spans="1:17">
      <c r="A41" s="21">
        <v>40</v>
      </c>
      <c r="B41" s="14" t="s">
        <v>121</v>
      </c>
      <c r="C41" s="20" t="s">
        <v>122</v>
      </c>
      <c r="D41" s="16" t="s">
        <v>19</v>
      </c>
      <c r="E41" s="17" t="s">
        <v>20</v>
      </c>
      <c r="F41" s="18" t="s">
        <v>21</v>
      </c>
      <c r="G41" s="19" t="s">
        <v>23</v>
      </c>
      <c r="H41" s="19" t="s">
        <v>47</v>
      </c>
      <c r="I41" s="41">
        <v>2</v>
      </c>
      <c r="J41" s="41">
        <v>0</v>
      </c>
      <c r="K41" s="32">
        <v>0</v>
      </c>
      <c r="L41" s="38">
        <f t="shared" si="4"/>
        <v>0</v>
      </c>
      <c r="M41" s="39">
        <v>0.03</v>
      </c>
      <c r="N41" s="38">
        <f t="shared" si="5"/>
        <v>0</v>
      </c>
      <c r="O41" s="40">
        <f t="shared" si="6"/>
        <v>0</v>
      </c>
      <c r="P41" s="35">
        <v>0.48</v>
      </c>
      <c r="Q41" s="33">
        <f t="shared" si="7"/>
        <v>0</v>
      </c>
    </row>
    <row r="42" s="2" customFormat="1" ht="24" spans="1:17">
      <c r="A42" s="21">
        <v>41</v>
      </c>
      <c r="B42" s="14" t="s">
        <v>123</v>
      </c>
      <c r="C42" s="20" t="s">
        <v>124</v>
      </c>
      <c r="D42" s="16" t="s">
        <v>19</v>
      </c>
      <c r="E42" s="17" t="s">
        <v>20</v>
      </c>
      <c r="F42" s="18" t="s">
        <v>21</v>
      </c>
      <c r="G42" s="19" t="s">
        <v>22</v>
      </c>
      <c r="H42" s="19" t="s">
        <v>79</v>
      </c>
      <c r="I42" s="41">
        <v>22</v>
      </c>
      <c r="J42" s="41">
        <v>164</v>
      </c>
      <c r="K42" s="32">
        <v>6286</v>
      </c>
      <c r="L42" s="33">
        <f t="shared" si="4"/>
        <v>314.3</v>
      </c>
      <c r="M42" s="34">
        <v>0.03</v>
      </c>
      <c r="N42" s="38">
        <f t="shared" si="5"/>
        <v>205.05786896</v>
      </c>
      <c r="O42" s="40">
        <f t="shared" si="6"/>
        <v>5766.64213104</v>
      </c>
      <c r="P42" s="35">
        <v>0.48</v>
      </c>
      <c r="Q42" s="33">
        <f t="shared" si="7"/>
        <v>2767.99</v>
      </c>
    </row>
    <row r="43" s="3" customFormat="1" ht="25.5" customHeight="1" spans="1:17">
      <c r="A43" s="21"/>
      <c r="B43" s="22" t="s">
        <v>125</v>
      </c>
      <c r="C43" s="23"/>
      <c r="D43" s="24"/>
      <c r="E43" s="19"/>
      <c r="F43" s="24"/>
      <c r="G43" s="25"/>
      <c r="H43" s="25"/>
      <c r="I43" s="23"/>
      <c r="J43" s="42">
        <f>SUM(J2:J42)</f>
        <v>28657</v>
      </c>
      <c r="K43" s="43">
        <f>SUM(K2:K42)</f>
        <v>1284455.76</v>
      </c>
      <c r="L43" s="43">
        <f>SUM(L2:L42)</f>
        <v>64222.788</v>
      </c>
      <c r="M43" s="44"/>
      <c r="N43" s="43">
        <f>SUM(N2:N42)</f>
        <v>41900.6937510337</v>
      </c>
      <c r="O43" s="43">
        <f>SUM(O2:O42)</f>
        <v>1178332.27824897</v>
      </c>
      <c r="P43" s="35"/>
      <c r="Q43" s="43">
        <f>SUM(Q2:Q42)</f>
        <v>565599.5</v>
      </c>
    </row>
    <row r="44" s="4" customFormat="1" spans="2:16">
      <c r="B44" s="26"/>
      <c r="C44" s="26"/>
      <c r="D44" s="26"/>
      <c r="E44" s="26"/>
      <c r="F44" s="26"/>
      <c r="G44" s="27"/>
      <c r="H44" s="27"/>
      <c r="I44" s="26"/>
      <c r="J44" s="26"/>
      <c r="K44" s="45"/>
      <c r="L44" s="45"/>
      <c r="M44" s="45"/>
      <c r="N44" s="45"/>
      <c r="O44" s="45"/>
      <c r="P44" s="46"/>
    </row>
    <row r="46" spans="6:6">
      <c r="F46" s="28"/>
    </row>
  </sheetData>
  <protectedRanges>
    <protectedRange sqref="A2:E2 G2:IV2 F2 A3:IV42 A43:I43 A44:IV65553 J43 K43:M43 O43:IV43 N43" name="区域1" securityDescriptor=""/>
  </protectedRanges>
  <pageMargins left="0" right="0" top="0.2125" bottom="0.2125" header="0.5" footer="0.5"/>
  <pageSetup paperSize="1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moying</cp:lastModifiedBy>
  <dcterms:created xsi:type="dcterms:W3CDTF">2015-11-10T02:18:00Z</dcterms:created>
  <dcterms:modified xsi:type="dcterms:W3CDTF">2018-08-01T09:21:48Z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