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85" windowHeight="4695"/>
  </bookViews>
  <sheets>
    <sheet name="月结算表" sheetId="2" r:id="rId1"/>
  </sheets>
  <calcPr calcId="124519"/>
</workbook>
</file>

<file path=xl/calcChain.xml><?xml version="1.0" encoding="utf-8"?>
<calcChain xmlns="http://schemas.openxmlformats.org/spreadsheetml/2006/main">
  <c r="O5" i="2"/>
  <c r="Q5" s="1"/>
  <c r="N5"/>
  <c r="L5"/>
  <c r="O4"/>
  <c r="Q4" s="1"/>
  <c r="N4"/>
  <c r="L4"/>
  <c r="O3"/>
  <c r="Q3" s="1"/>
  <c r="N3"/>
  <c r="L3"/>
  <c r="K6"/>
  <c r="O2"/>
  <c r="Q2" s="1"/>
  <c r="N2"/>
  <c r="L2"/>
  <c r="N6" l="1"/>
  <c r="Q6"/>
  <c r="O6"/>
</calcChain>
</file>

<file path=xl/sharedStrings.xml><?xml version="1.0" encoding="utf-8"?>
<sst xmlns="http://schemas.openxmlformats.org/spreadsheetml/2006/main" count="46" uniqueCount="35">
  <si>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</si>
  <si>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</si>
  <si>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</si>
  <si>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</si>
  <si>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</si>
  <si>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</si>
  <si>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</si>
  <si>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</si>
  <si>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</si>
  <si>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</si>
  <si>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</si>
  <si>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</si>
  <si>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</si>
  <si>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</si>
  <si>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</si>
  <si>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</si>
  <si>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</si>
  <si>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中影设备</t>
    <phoneticPr fontId="1" type="noConversion"/>
  </si>
  <si>
    <t>11056801</t>
    <phoneticPr fontId="1" type="noConversion"/>
  </si>
  <si>
    <t>北京百丽宫影院国贸三期店</t>
    <phoneticPr fontId="1" type="noConversion"/>
  </si>
  <si>
    <t>合计</t>
  </si>
  <si>
    <t>动物世界（数字3D）</t>
  </si>
  <si>
    <t>001203772018</t>
    <phoneticPr fontId="1" type="noConversion"/>
  </si>
  <si>
    <t>我不是药神</t>
  </si>
  <si>
    <t>邪不压正</t>
  </si>
  <si>
    <t>西虹市首富</t>
  </si>
  <si>
    <t>001104962018</t>
    <phoneticPr fontId="1" type="noConversion"/>
  </si>
  <si>
    <t>001104952018</t>
    <phoneticPr fontId="1" type="noConversion"/>
  </si>
  <si>
    <t>001106062018</t>
    <phoneticPr fontId="1" type="noConversion"/>
  </si>
  <si>
    <t>2018-07-01</t>
    <phoneticPr fontId="1" type="noConversion"/>
  </si>
  <si>
    <t xml:space="preserve"> 2018-07-12</t>
    <phoneticPr fontId="1" type="noConversion"/>
  </si>
  <si>
    <t>2018-07-03</t>
    <phoneticPr fontId="1" type="noConversion"/>
  </si>
  <si>
    <t xml:space="preserve"> 2018-07-31</t>
    <phoneticPr fontId="1" type="noConversion"/>
  </si>
  <si>
    <t xml:space="preserve">2018-07-13 </t>
    <phoneticPr fontId="1" type="noConversion"/>
  </si>
  <si>
    <t>2018-07-27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</si>
</sst>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</font>
    <font>
      <sz val="9"/>
      <color rgb="FF000000"/>
      <name val="Tahoma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49" fontId="8" fillId="0" borderId="1" xfId="0" applyNumberFormat="1" applyFont="1" applyFill="1" applyBorder="1" applyAlignment="1">
      <alignment horizontal="left" vertical="center" wrapText="1"/>
    </xf>
    <xf numFmtId="43" fontId="10" fillId="0" borderId="0" xfId="2" applyFont="1" applyAlignment="1"/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 2 2" xfId="1"/>
    <cellStyle name="千位分隔" xfId="2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selection activeCell="K19" sqref="K19"/>
    </sheetView>
  </sheetViews>
  <sheetFormatPr defaultRowHeight="12.75"/>
  <cols>
    <col min="1" max="1" width="3.85546875" customWidth="1"/>
    <col min="2" max="2" width="16.85546875" customWidth="1"/>
    <col min="3" max="3" width="14.7109375" customWidth="1"/>
    <col min="4" max="4" width="24" customWidth="1"/>
    <col min="5" max="5" width="9.140625" customWidth="1"/>
    <col min="6" max="6" width="10" customWidth="1"/>
    <col min="7" max="8" width="12.28515625" customWidth="1"/>
    <col min="9" max="10" width="5.28515625" customWidth="1"/>
    <col min="11" max="11" width="11.42578125" customWidth="1"/>
    <col min="12" max="12" width="9.5703125" customWidth="1"/>
    <col min="13" max="13" width="5.85546875" customWidth="1"/>
    <col min="14" max="14" width="9.140625" customWidth="1"/>
    <col min="15" max="15" width="10.5703125" customWidth="1"/>
    <col min="16" max="16" width="7.140625" customWidth="1"/>
    <col min="17" max="17" width="10.28515625" customWidth="1"/>
  </cols>
  <sheetData>
    <row r="1" spans="1:17" ht="51.75" customHeight="1">
      <c r="A1" s="9" t="s">
        <v>0</v>
      </c>
      <c r="B1" s="10" t="s">
        <v>7</v>
      </c>
      <c r="C1" s="11" t="s">
        <v>1</v>
      </c>
      <c r="D1" s="10" t="s">
        <v>15</v>
      </c>
      <c r="E1" s="10" t="s">
        <v>16</v>
      </c>
      <c r="F1" s="10" t="s">
        <v>10</v>
      </c>
      <c r="G1" s="12" t="s">
        <v>2</v>
      </c>
      <c r="H1" s="12" t="s">
        <v>3</v>
      </c>
      <c r="I1" s="10" t="s">
        <v>4</v>
      </c>
      <c r="J1" s="10" t="s">
        <v>5</v>
      </c>
      <c r="K1" s="13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7" ht="19.5" customHeight="1">
      <c r="A2" s="15">
        <v>1</v>
      </c>
      <c r="B2" s="16" t="s">
        <v>21</v>
      </c>
      <c r="C2" s="4" t="s">
        <v>22</v>
      </c>
      <c r="D2" s="4" t="s">
        <v>19</v>
      </c>
      <c r="E2" s="4" t="s">
        <v>18</v>
      </c>
      <c r="F2" s="17" t="s">
        <v>17</v>
      </c>
      <c r="G2" s="20" t="s">
        <v>29</v>
      </c>
      <c r="H2" s="20" t="s">
        <v>30</v>
      </c>
      <c r="I2" s="22">
        <v>25</v>
      </c>
      <c r="J2" s="22">
        <v>799</v>
      </c>
      <c r="K2" s="23">
        <v>40977</v>
      </c>
      <c r="L2" s="2">
        <f>K2*0.05</f>
        <v>2048.85</v>
      </c>
      <c r="M2" s="18">
        <v>0.03</v>
      </c>
      <c r="N2" s="2">
        <f>K2*(1-0.96737864)</f>
        <v>1336.7254687200018</v>
      </c>
      <c r="O2" s="2">
        <f>K2*0.91737864</f>
        <v>37591.424531279998</v>
      </c>
      <c r="P2" s="1">
        <v>0.48</v>
      </c>
      <c r="Q2" s="2">
        <f>O2*P2</f>
        <v>18043.883775014398</v>
      </c>
    </row>
    <row r="3" spans="1:17" ht="19.5" customHeight="1">
      <c r="A3" s="15">
        <v>2</v>
      </c>
      <c r="B3" s="16" t="s">
        <v>23</v>
      </c>
      <c r="C3" s="4" t="s">
        <v>26</v>
      </c>
      <c r="D3" s="4" t="s">
        <v>19</v>
      </c>
      <c r="E3" s="4" t="s">
        <v>18</v>
      </c>
      <c r="F3" s="17" t="s">
        <v>17</v>
      </c>
      <c r="G3" s="20" t="s">
        <v>31</v>
      </c>
      <c r="H3" s="20" t="s">
        <v>32</v>
      </c>
      <c r="I3" s="22">
        <v>45</v>
      </c>
      <c r="J3" s="22">
        <v>4410</v>
      </c>
      <c r="K3" s="23">
        <v>187355</v>
      </c>
      <c r="L3" s="2">
        <f t="shared" ref="L3:L5" si="0">K3*0.05</f>
        <v>9367.75</v>
      </c>
      <c r="M3" s="18">
        <v>0.03</v>
      </c>
      <c r="N3" s="2">
        <f t="shared" ref="N3:N5" si="1">K3*(1-0.96737864)</f>
        <v>6111.774902800008</v>
      </c>
      <c r="O3" s="2">
        <f t="shared" ref="O3:O5" si="2">K3*0.91737864</f>
        <v>171875.47509720002</v>
      </c>
      <c r="P3" s="1">
        <v>0.48</v>
      </c>
      <c r="Q3" s="2">
        <f t="shared" ref="Q3:Q5" si="3">O3*P3</f>
        <v>82500.228046656004</v>
      </c>
    </row>
    <row r="4" spans="1:17" ht="19.5" customHeight="1">
      <c r="A4" s="15">
        <v>3</v>
      </c>
      <c r="B4" s="16" t="s">
        <v>24</v>
      </c>
      <c r="C4" s="4" t="s">
        <v>27</v>
      </c>
      <c r="D4" s="4" t="s">
        <v>19</v>
      </c>
      <c r="E4" s="4" t="s">
        <v>18</v>
      </c>
      <c r="F4" s="17" t="s">
        <v>17</v>
      </c>
      <c r="G4" s="20" t="s">
        <v>33</v>
      </c>
      <c r="H4" s="20" t="s">
        <v>32</v>
      </c>
      <c r="I4" s="22">
        <v>70</v>
      </c>
      <c r="J4" s="22">
        <v>4658</v>
      </c>
      <c r="K4" s="23">
        <v>221590</v>
      </c>
      <c r="L4" s="2">
        <f t="shared" si="0"/>
        <v>11079.5</v>
      </c>
      <c r="M4" s="18">
        <v>0.03</v>
      </c>
      <c r="N4" s="2">
        <f t="shared" si="1"/>
        <v>7228.5671624000097</v>
      </c>
      <c r="O4" s="2">
        <f t="shared" si="2"/>
        <v>203281.9328376</v>
      </c>
      <c r="P4" s="1">
        <v>0.48</v>
      </c>
      <c r="Q4" s="2">
        <f t="shared" si="3"/>
        <v>97575.327762047993</v>
      </c>
    </row>
    <row r="5" spans="1:17" ht="19.5" customHeight="1">
      <c r="A5" s="15">
        <v>4</v>
      </c>
      <c r="B5" s="16" t="s">
        <v>25</v>
      </c>
      <c r="C5" s="4" t="s">
        <v>28</v>
      </c>
      <c r="D5" s="4" t="s">
        <v>19</v>
      </c>
      <c r="E5" s="4" t="s">
        <v>18</v>
      </c>
      <c r="F5" s="17" t="s">
        <v>17</v>
      </c>
      <c r="G5" s="20" t="s">
        <v>34</v>
      </c>
      <c r="H5" s="20" t="s">
        <v>32</v>
      </c>
      <c r="I5" s="22">
        <v>30</v>
      </c>
      <c r="J5" s="22">
        <v>3621</v>
      </c>
      <c r="K5" s="23">
        <v>146221</v>
      </c>
      <c r="L5" s="2">
        <f t="shared" si="0"/>
        <v>7311.05</v>
      </c>
      <c r="M5" s="18">
        <v>0.03</v>
      </c>
      <c r="N5" s="2">
        <f t="shared" si="1"/>
        <v>4769.9278805600061</v>
      </c>
      <c r="O5" s="2">
        <f t="shared" si="2"/>
        <v>134140.02211943999</v>
      </c>
      <c r="P5" s="1">
        <v>0.48</v>
      </c>
      <c r="Q5" s="2">
        <f t="shared" si="3"/>
        <v>64387.210617331191</v>
      </c>
    </row>
    <row r="6" spans="1:17" ht="19.5" customHeight="1">
      <c r="A6" s="3"/>
      <c r="B6" s="4" t="s">
        <v>20</v>
      </c>
      <c r="C6" s="5"/>
      <c r="D6" s="5"/>
      <c r="E6" s="5"/>
      <c r="F6" s="5"/>
      <c r="G6" s="6"/>
      <c r="H6" s="6"/>
      <c r="I6" s="5"/>
      <c r="J6" s="5"/>
      <c r="K6" s="7">
        <f>SUM(K2:K5)</f>
        <v>596143</v>
      </c>
      <c r="L6" s="7"/>
      <c r="M6" s="7"/>
      <c r="N6" s="7">
        <f>SUM(N2:N5)</f>
        <v>19446.995414480029</v>
      </c>
      <c r="O6" s="19">
        <f>SUM(O2:O5)</f>
        <v>546888.85458551999</v>
      </c>
      <c r="P6" s="8"/>
      <c r="Q6" s="7">
        <f>SUM(Q2:Q5)</f>
        <v>262506.65020104958</v>
      </c>
    </row>
    <row r="8" spans="1:17">
      <c r="Q8" s="21"/>
    </row>
    <row r="9" spans="1:17">
      <c r="Q9" s="21"/>
    </row>
  </sheetData>
  <protectedRanges>
    <protectedRange sqref="A2:Q5" name="区域1"/>
    <protectedRange sqref="A6:Q6" name="区域1_1"/>
  </protectedRanges>
  <phoneticPr fontId="1" type="noConversion"/>
  <pageMargins left="0.11811023622047245" right="0" top="0.94488188976377963" bottom="0.74803149606299213" header="0.31496062992125984" footer="0.31496062992125984"/>
  <pageSetup paperSize="9" scale="80" orientation="landscape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2018-08-01T01:31:38Z</cp:lastPrinted>
  <dcterms:created xsi:type="dcterms:W3CDTF">2015-11-10T02:18:22Z</dcterms:created>
  <dcterms:modified xsi:type="dcterms:W3CDTF">2018-08-01T01:42:28Z</dcterms:modified>
</cp:coreProperties>
</file>