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Sheet1!$A$3:$P$3</definedName>
  </definedNames>
  <calcPr calcId="144525"/>
</workbook>
</file>

<file path=xl/calcChain.xml><?xml version="1.0" encoding="utf-8"?>
<calcChain xmlns="http://schemas.openxmlformats.org/spreadsheetml/2006/main">
  <c r="K6" i="1" l="1"/>
  <c r="M6" i="1"/>
  <c r="N6" i="1"/>
  <c r="P6" i="1" s="1"/>
  <c r="M24" i="1" l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5" i="1"/>
  <c r="M4" i="1"/>
  <c r="M3" i="1"/>
  <c r="J25" i="1" l="1"/>
  <c r="I25" i="1"/>
  <c r="H25" i="1"/>
  <c r="N24" i="1"/>
  <c r="P24" i="1" s="1"/>
  <c r="K24" i="1"/>
  <c r="N23" i="1"/>
  <c r="P23" i="1" s="1"/>
  <c r="K23" i="1"/>
  <c r="N22" i="1"/>
  <c r="P22" i="1" s="1"/>
  <c r="K22" i="1"/>
  <c r="N21" i="1"/>
  <c r="P21" i="1" s="1"/>
  <c r="K21" i="1"/>
  <c r="N20" i="1"/>
  <c r="P20" i="1" s="1"/>
  <c r="K20" i="1"/>
  <c r="N19" i="1"/>
  <c r="P19" i="1" s="1"/>
  <c r="K19" i="1"/>
  <c r="N18" i="1"/>
  <c r="P18" i="1" s="1"/>
  <c r="K18" i="1"/>
  <c r="P17" i="1"/>
  <c r="N17" i="1"/>
  <c r="K17" i="1"/>
  <c r="N16" i="1"/>
  <c r="P16" i="1" s="1"/>
  <c r="K16" i="1"/>
  <c r="N15" i="1"/>
  <c r="P15" i="1" s="1"/>
  <c r="K15" i="1"/>
  <c r="N14" i="1"/>
  <c r="P14" i="1" s="1"/>
  <c r="K14" i="1"/>
  <c r="N13" i="1"/>
  <c r="P13" i="1" s="1"/>
  <c r="K13" i="1"/>
  <c r="N12" i="1"/>
  <c r="P12" i="1" s="1"/>
  <c r="K12" i="1"/>
  <c r="N11" i="1"/>
  <c r="P11" i="1" s="1"/>
  <c r="K11" i="1"/>
  <c r="N10" i="1"/>
  <c r="P10" i="1" s="1"/>
  <c r="K10" i="1"/>
  <c r="N9" i="1"/>
  <c r="P9" i="1" s="1"/>
  <c r="K9" i="1"/>
  <c r="N8" i="1"/>
  <c r="P8" i="1" s="1"/>
  <c r="K8" i="1"/>
  <c r="N7" i="1"/>
  <c r="P7" i="1" s="1"/>
  <c r="K7" i="1"/>
  <c r="N5" i="1"/>
  <c r="P5" i="1" s="1"/>
  <c r="K5" i="1"/>
  <c r="N4" i="1"/>
  <c r="P4" i="1" s="1"/>
  <c r="K4" i="1"/>
  <c r="N3" i="1"/>
  <c r="M25" i="1"/>
  <c r="K3" i="1"/>
  <c r="N25" i="1" l="1"/>
  <c r="P3" i="1"/>
  <c r="P25" i="1" s="1"/>
  <c r="K25" i="1"/>
</calcChain>
</file>

<file path=xl/sharedStrings.xml><?xml version="1.0" encoding="utf-8"?>
<sst xmlns="http://schemas.openxmlformats.org/spreadsheetml/2006/main" count="134" uniqueCount="70">
  <si>
    <t>影片编码</t>
  </si>
  <si>
    <t>如皋上影国际影城</t>
    <phoneticPr fontId="3" type="noConversion"/>
  </si>
  <si>
    <t>影片名称</t>
    <phoneticPr fontId="3" type="noConversion"/>
  </si>
  <si>
    <t>影院名称</t>
    <phoneticPr fontId="3" type="noConversion"/>
  </si>
  <si>
    <t>影院编码</t>
    <phoneticPr fontId="3" type="noConversion"/>
  </si>
  <si>
    <t>设备归属</t>
    <phoneticPr fontId="3" type="noConversion"/>
  </si>
  <si>
    <t>开始日期</t>
    <phoneticPr fontId="3" type="noConversion"/>
  </si>
  <si>
    <t>结束日期</t>
    <phoneticPr fontId="3" type="noConversion"/>
  </si>
  <si>
    <t>总场次</t>
    <phoneticPr fontId="3" type="noConversion"/>
  </si>
  <si>
    <t>总人次</t>
    <phoneticPr fontId="3" type="noConversion"/>
  </si>
  <si>
    <t>总票房</t>
    <phoneticPr fontId="3" type="noConversion"/>
  </si>
  <si>
    <t>电影专项基金</t>
    <phoneticPr fontId="3" type="noConversion"/>
  </si>
  <si>
    <t>增值税率</t>
    <phoneticPr fontId="3" type="noConversion"/>
  </si>
  <si>
    <t>税金</t>
    <phoneticPr fontId="3" type="noConversion"/>
  </si>
  <si>
    <t>净票房</t>
    <phoneticPr fontId="3" type="noConversion"/>
  </si>
  <si>
    <t>分账比例</t>
    <phoneticPr fontId="3" type="noConversion"/>
  </si>
  <si>
    <t>分账片款</t>
    <phoneticPr fontId="3" type="noConversion"/>
  </si>
  <si>
    <t>32107611</t>
    <phoneticPr fontId="3" type="noConversion"/>
  </si>
  <si>
    <t>中影设备</t>
    <phoneticPr fontId="3" type="noConversion"/>
  </si>
  <si>
    <t>合计</t>
    <phoneticPr fontId="3" type="noConversion"/>
  </si>
  <si>
    <t>侏罗纪世界2（数字3D）</t>
  </si>
  <si>
    <t>051201022018</t>
  </si>
  <si>
    <t>泄密者</t>
  </si>
  <si>
    <t>001103922018</t>
  </si>
  <si>
    <t>猛虫过江</t>
  </si>
  <si>
    <t>001104442018</t>
  </si>
  <si>
    <t>超人总动员2（数字3D）</t>
  </si>
  <si>
    <t>051201112018</t>
  </si>
  <si>
    <t>龙虾刑警</t>
  </si>
  <si>
    <t>001103782018</t>
  </si>
  <si>
    <t>动物世界（数字3D）</t>
  </si>
  <si>
    <t>001203772018</t>
  </si>
  <si>
    <t>暹罗决：九神战甲（数字）</t>
  </si>
  <si>
    <t>014101072018</t>
  </si>
  <si>
    <t>最后一球（数字）</t>
  </si>
  <si>
    <t>091101172018</t>
  </si>
  <si>
    <t>金蝉脱壳2：冥府（数字）</t>
  </si>
  <si>
    <t>051101152018</t>
  </si>
  <si>
    <t>我不是药神</t>
  </si>
  <si>
    <t>001104962018</t>
  </si>
  <si>
    <t>如皋上影国际影院结算表        结算期间：2018年-7月</t>
    <phoneticPr fontId="3" type="noConversion"/>
  </si>
  <si>
    <t>新大头儿子和小头爸爸3俄罗斯奇遇记</t>
  </si>
  <si>
    <t>阿修罗（数字3D）</t>
  </si>
  <si>
    <t>邪不压正</t>
  </si>
  <si>
    <t>小悟空（数字3D）</t>
  </si>
  <si>
    <t>汪星卧底（数字）</t>
  </si>
  <si>
    <t>淘气大侦探（数字3D）</t>
  </si>
  <si>
    <t>摩天营救（数字3D）</t>
  </si>
  <si>
    <t>神奇马戏团之动物饼干（数字3D）</t>
  </si>
  <si>
    <t>西虹市首富</t>
  </si>
  <si>
    <t>狄仁杰之四大天王（数字3D）</t>
  </si>
  <si>
    <t>神秘世界历险记4（数字3D）</t>
  </si>
  <si>
    <t>风语咒（数字3D）</t>
  </si>
  <si>
    <t>001b03562018</t>
  </si>
  <si>
    <t>001204972018</t>
  </si>
  <si>
    <t>001104952018</t>
  </si>
  <si>
    <t>001c03982018</t>
  </si>
  <si>
    <t>051101182018</t>
  </si>
  <si>
    <t>051201262018</t>
  </si>
  <si>
    <t>051201202018</t>
  </si>
  <si>
    <t>001c05642018</t>
  </si>
  <si>
    <t>001106062018</t>
  </si>
  <si>
    <t>001202172018</t>
  </si>
  <si>
    <t>001c05332018</t>
  </si>
  <si>
    <t>001c05272018</t>
  </si>
  <si>
    <t xml:space="preserve"> 2018-7-12</t>
    <phoneticPr fontId="2" type="noConversion"/>
  </si>
  <si>
    <t xml:space="preserve"> 2018-7-11</t>
    <phoneticPr fontId="2" type="noConversion"/>
  </si>
  <si>
    <t xml:space="preserve"> 2018-7-20</t>
    <phoneticPr fontId="2" type="noConversion"/>
  </si>
  <si>
    <t xml:space="preserve"> 2018-7-5</t>
    <phoneticPr fontId="2" type="noConversion"/>
  </si>
  <si>
    <t xml:space="preserve"> 2018-7-4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</si>
</sst>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12" x14ac:knownFonts="1">
    <font>
      <sz val="11"/>
      <color theme="1"/>
      <name val="宋体"/>
      <family val="2"/>
      <scheme val="minor"/>
    </font>
    <font>
      <b/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 tint="0.249977111117893"/>
      <name val="宋体"/>
      <family val="3"/>
      <charset val="134"/>
    </font>
    <font>
      <b/>
      <sz val="12"/>
      <color theme="1" tint="0.249977111117893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Arial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9" fillId="0" borderId="0">
      <alignment vertical="center"/>
    </xf>
    <xf numFmtId="0" fontId="10" fillId="0" borderId="0"/>
  </cellStyleXfs>
  <cellXfs count="35">
    <xf numFmtId="0" fontId="0" fillId="0" borderId="0" xfId="0"/>
    <xf numFmtId="49" fontId="4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49" fontId="4" fillId="2" borderId="3" xfId="0" applyNumberFormat="1" applyFont="1" applyFill="1" applyBorder="1" applyAlignment="1" applyProtection="1">
      <alignment horizontal="center" wrapText="1"/>
    </xf>
    <xf numFmtId="14" fontId="4" fillId="2" borderId="4" xfId="0" applyNumberFormat="1" applyFont="1" applyFill="1" applyBorder="1" applyAlignment="1" applyProtection="1">
      <alignment horizontal="center" wrapText="1"/>
    </xf>
    <xf numFmtId="49" fontId="4" fillId="2" borderId="4" xfId="0" applyNumberFormat="1" applyFont="1" applyFill="1" applyBorder="1" applyAlignment="1" applyProtection="1">
      <alignment horizontal="center" wrapText="1"/>
    </xf>
    <xf numFmtId="176" fontId="4" fillId="2" borderId="4" xfId="0" applyNumberFormat="1" applyFont="1" applyFill="1" applyBorder="1" applyAlignment="1" applyProtection="1">
      <alignment horizontal="center" wrapText="1"/>
    </xf>
    <xf numFmtId="177" fontId="4" fillId="2" borderId="5" xfId="0" applyNumberFormat="1" applyFont="1" applyFill="1" applyBorder="1" applyAlignment="1" applyProtection="1">
      <alignment horizontal="center" wrapText="1"/>
    </xf>
    <xf numFmtId="176" fontId="4" fillId="2" borderId="2" xfId="0" applyNumberFormat="1" applyFont="1" applyFill="1" applyBorder="1" applyAlignment="1" applyProtection="1">
      <alignment horizont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177" fontId="8" fillId="0" borderId="5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14" fontId="0" fillId="0" borderId="0" xfId="0" applyNumberFormat="1"/>
    <xf numFmtId="176" fontId="8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7" fontId="0" fillId="0" borderId="7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/>
    </xf>
    <xf numFmtId="14" fontId="3" fillId="0" borderId="2" xfId="3" applyNumberFormat="1" applyFont="1" applyBorder="1" applyAlignment="1">
      <alignment horizontal="center" vertical="center"/>
    </xf>
    <xf numFmtId="14" fontId="11" fillId="0" borderId="2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3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37" sqref="G37"/>
    </sheetView>
  </sheetViews>
  <sheetFormatPr defaultRowHeight="13.5" x14ac:dyDescent="0.15"/>
  <cols>
    <col min="1" max="1" width="26.125" customWidth="1"/>
    <col min="2" max="2" width="12.25" style="15" customWidth="1"/>
    <col min="3" max="3" width="15" style="15" customWidth="1"/>
    <col min="4" max="4" width="9.875" style="15" customWidth="1"/>
    <col min="5" max="5" width="10.25" style="15" customWidth="1"/>
    <col min="6" max="7" width="20.5" style="15" customWidth="1"/>
    <col min="8" max="8" width="10.125" style="15" customWidth="1"/>
    <col min="9" max="9" width="8.125" style="15" customWidth="1"/>
    <col min="10" max="10" width="10.875" style="16" customWidth="1"/>
    <col min="11" max="11" width="10.75" style="17" bestFit="1" customWidth="1"/>
    <col min="12" max="12" width="9.125" style="15" bestFit="1" customWidth="1"/>
    <col min="13" max="13" width="9.875" customWidth="1"/>
    <col min="14" max="14" width="12.75" customWidth="1"/>
    <col min="15" max="15" width="9.125" customWidth="1"/>
    <col min="16" max="16" width="11.375" customWidth="1"/>
  </cols>
  <sheetData>
    <row r="1" spans="1:16" ht="20.25" customHeight="1" x14ac:dyDescent="0.15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6" ht="30" x14ac:dyDescent="0.25">
      <c r="A2" s="1" t="s">
        <v>2</v>
      </c>
      <c r="B2" s="2" t="s">
        <v>0</v>
      </c>
      <c r="C2" s="1" t="s">
        <v>3</v>
      </c>
      <c r="D2" s="1" t="s">
        <v>4</v>
      </c>
      <c r="E2" s="3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8" t="s">
        <v>16</v>
      </c>
    </row>
    <row r="3" spans="1:16" x14ac:dyDescent="0.15">
      <c r="A3" s="25" t="s">
        <v>30</v>
      </c>
      <c r="B3" s="26" t="s">
        <v>31</v>
      </c>
      <c r="C3" s="9" t="s">
        <v>1</v>
      </c>
      <c r="D3" s="10" t="s">
        <v>17</v>
      </c>
      <c r="E3" s="11" t="s">
        <v>18</v>
      </c>
      <c r="F3" s="32">
        <v>43282</v>
      </c>
      <c r="G3" s="30" t="s">
        <v>67</v>
      </c>
      <c r="H3" s="27">
        <v>92</v>
      </c>
      <c r="I3" s="28">
        <v>143</v>
      </c>
      <c r="J3" s="33">
        <v>4841</v>
      </c>
      <c r="K3" s="12">
        <f>J3*0.05</f>
        <v>242.05</v>
      </c>
      <c r="L3" s="12">
        <v>0.03</v>
      </c>
      <c r="M3" s="12">
        <f>J3*(1-0.96737864)</f>
        <v>157.92000376000021</v>
      </c>
      <c r="N3" s="12">
        <f>J3*0.91737864</f>
        <v>4441.0299962400004</v>
      </c>
      <c r="O3" s="13">
        <v>0.48</v>
      </c>
      <c r="P3" s="18">
        <f>N3*O3</f>
        <v>2131.6943981951999</v>
      </c>
    </row>
    <row r="4" spans="1:16" x14ac:dyDescent="0.15">
      <c r="A4" s="25" t="s">
        <v>26</v>
      </c>
      <c r="B4" s="26" t="s">
        <v>27</v>
      </c>
      <c r="C4" s="9" t="s">
        <v>1</v>
      </c>
      <c r="D4" s="10" t="s">
        <v>17</v>
      </c>
      <c r="E4" s="11" t="s">
        <v>18</v>
      </c>
      <c r="F4" s="32">
        <v>43282</v>
      </c>
      <c r="G4" s="30" t="s">
        <v>68</v>
      </c>
      <c r="H4" s="27">
        <v>18</v>
      </c>
      <c r="I4" s="28">
        <v>52</v>
      </c>
      <c r="J4" s="33">
        <v>1313</v>
      </c>
      <c r="K4" s="12">
        <f t="shared" ref="K4:K24" si="0">J4*0.05</f>
        <v>65.650000000000006</v>
      </c>
      <c r="L4" s="12">
        <v>0.03</v>
      </c>
      <c r="M4" s="12">
        <f t="shared" ref="M4:M24" si="1">J4*(1-0.96737864)</f>
        <v>42.831845680000058</v>
      </c>
      <c r="N4" s="12">
        <f t="shared" ref="N4:N24" si="2">J4*0.91737864</f>
        <v>1204.5181543200001</v>
      </c>
      <c r="O4" s="13">
        <v>0.48</v>
      </c>
      <c r="P4" s="18">
        <f t="shared" ref="P4:P24" si="3">N4*O4</f>
        <v>578.16871407360009</v>
      </c>
    </row>
    <row r="5" spans="1:16" x14ac:dyDescent="0.15">
      <c r="A5" s="25" t="s">
        <v>24</v>
      </c>
      <c r="B5" s="26" t="s">
        <v>25</v>
      </c>
      <c r="C5" s="9" t="s">
        <v>1</v>
      </c>
      <c r="D5" s="10" t="s">
        <v>17</v>
      </c>
      <c r="E5" s="11" t="s">
        <v>18</v>
      </c>
      <c r="F5" s="32">
        <v>43282</v>
      </c>
      <c r="G5" s="32">
        <v>43293</v>
      </c>
      <c r="H5" s="27">
        <v>27</v>
      </c>
      <c r="I5" s="28">
        <v>61</v>
      </c>
      <c r="J5" s="33">
        <v>1595</v>
      </c>
      <c r="K5" s="12">
        <f t="shared" si="0"/>
        <v>79.75</v>
      </c>
      <c r="L5" s="12">
        <v>0.03</v>
      </c>
      <c r="M5" s="12">
        <f t="shared" si="1"/>
        <v>52.031069200000069</v>
      </c>
      <c r="N5" s="12">
        <f t="shared" si="2"/>
        <v>1463.2189308</v>
      </c>
      <c r="O5" s="13">
        <v>0.48</v>
      </c>
      <c r="P5" s="18">
        <f t="shared" si="3"/>
        <v>702.34508678399993</v>
      </c>
    </row>
    <row r="6" spans="1:16" x14ac:dyDescent="0.15">
      <c r="A6" s="25" t="s">
        <v>32</v>
      </c>
      <c r="B6" s="26" t="s">
        <v>33</v>
      </c>
      <c r="C6" s="9" t="s">
        <v>1</v>
      </c>
      <c r="D6" s="10" t="s">
        <v>17</v>
      </c>
      <c r="E6" s="11" t="s">
        <v>18</v>
      </c>
      <c r="F6" s="32">
        <v>43282</v>
      </c>
      <c r="G6" s="30" t="s">
        <v>69</v>
      </c>
      <c r="H6" s="27">
        <v>4</v>
      </c>
      <c r="I6" s="28">
        <v>0</v>
      </c>
      <c r="J6" s="33">
        <v>0</v>
      </c>
      <c r="K6" s="12">
        <f t="shared" si="0"/>
        <v>0</v>
      </c>
      <c r="L6" s="12">
        <v>0.03</v>
      </c>
      <c r="M6" s="12">
        <f t="shared" si="1"/>
        <v>0</v>
      </c>
      <c r="N6" s="12">
        <f t="shared" si="2"/>
        <v>0</v>
      </c>
      <c r="O6" s="13">
        <v>0.48</v>
      </c>
      <c r="P6" s="18">
        <f t="shared" si="3"/>
        <v>0</v>
      </c>
    </row>
    <row r="7" spans="1:16" x14ac:dyDescent="0.15">
      <c r="A7" s="25" t="s">
        <v>36</v>
      </c>
      <c r="B7" s="26" t="s">
        <v>37</v>
      </c>
      <c r="C7" s="9" t="s">
        <v>1</v>
      </c>
      <c r="D7" s="10" t="s">
        <v>17</v>
      </c>
      <c r="E7" s="11" t="s">
        <v>18</v>
      </c>
      <c r="F7" s="32">
        <v>43282</v>
      </c>
      <c r="G7" s="30" t="s">
        <v>65</v>
      </c>
      <c r="H7" s="27">
        <v>70</v>
      </c>
      <c r="I7" s="28">
        <v>130</v>
      </c>
      <c r="J7" s="33">
        <v>2614</v>
      </c>
      <c r="K7" s="12">
        <f t="shared" si="0"/>
        <v>130.70000000000002</v>
      </c>
      <c r="L7" s="12">
        <v>0.03</v>
      </c>
      <c r="M7" s="12">
        <f t="shared" si="1"/>
        <v>85.272235040000112</v>
      </c>
      <c r="N7" s="12">
        <f t="shared" si="2"/>
        <v>2398.0277649600002</v>
      </c>
      <c r="O7" s="13">
        <v>0.48</v>
      </c>
      <c r="P7" s="18">
        <f t="shared" si="3"/>
        <v>1151.0533271808001</v>
      </c>
    </row>
    <row r="8" spans="1:16" x14ac:dyDescent="0.15">
      <c r="A8" s="25" t="s">
        <v>38</v>
      </c>
      <c r="B8" s="26" t="s">
        <v>39</v>
      </c>
      <c r="C8" s="9" t="s">
        <v>1</v>
      </c>
      <c r="D8" s="10" t="s">
        <v>17</v>
      </c>
      <c r="E8" s="11" t="s">
        <v>18</v>
      </c>
      <c r="F8" s="32">
        <v>43282</v>
      </c>
      <c r="G8" s="32">
        <v>43312</v>
      </c>
      <c r="H8" s="27">
        <v>362</v>
      </c>
      <c r="I8" s="28">
        <v>3312</v>
      </c>
      <c r="J8" s="33">
        <v>84983</v>
      </c>
      <c r="K8" s="12">
        <f t="shared" si="0"/>
        <v>4249.1500000000005</v>
      </c>
      <c r="L8" s="12">
        <v>0.03</v>
      </c>
      <c r="M8" s="12">
        <f t="shared" si="1"/>
        <v>2772.2610368800038</v>
      </c>
      <c r="N8" s="12">
        <f t="shared" si="2"/>
        <v>77961.588963119997</v>
      </c>
      <c r="O8" s="13">
        <v>0.48</v>
      </c>
      <c r="P8" s="18">
        <f t="shared" si="3"/>
        <v>37421.562702297597</v>
      </c>
    </row>
    <row r="9" spans="1:16" x14ac:dyDescent="0.15">
      <c r="A9" s="25" t="s">
        <v>34</v>
      </c>
      <c r="B9" s="26" t="s">
        <v>35</v>
      </c>
      <c r="C9" s="9" t="s">
        <v>1</v>
      </c>
      <c r="D9" s="10" t="s">
        <v>17</v>
      </c>
      <c r="E9" s="11" t="s">
        <v>18</v>
      </c>
      <c r="F9" s="32">
        <v>43282</v>
      </c>
      <c r="G9" s="30" t="s">
        <v>66</v>
      </c>
      <c r="H9" s="27">
        <v>19</v>
      </c>
      <c r="I9" s="28">
        <v>19</v>
      </c>
      <c r="J9" s="33">
        <v>380</v>
      </c>
      <c r="K9" s="12">
        <f t="shared" si="0"/>
        <v>19</v>
      </c>
      <c r="L9" s="12">
        <v>0.03</v>
      </c>
      <c r="M9" s="12">
        <f t="shared" si="1"/>
        <v>12.396116800000016</v>
      </c>
      <c r="N9" s="12">
        <f t="shared" si="2"/>
        <v>348.60388319999998</v>
      </c>
      <c r="O9" s="13">
        <v>0.48</v>
      </c>
      <c r="P9" s="18">
        <f t="shared" si="3"/>
        <v>167.32986393599998</v>
      </c>
    </row>
    <row r="10" spans="1:16" x14ac:dyDescent="0.15">
      <c r="A10" s="25" t="s">
        <v>22</v>
      </c>
      <c r="B10" s="26" t="s">
        <v>23</v>
      </c>
      <c r="C10" s="9" t="s">
        <v>1</v>
      </c>
      <c r="D10" s="10" t="s">
        <v>17</v>
      </c>
      <c r="E10" s="11" t="s">
        <v>18</v>
      </c>
      <c r="F10" s="32">
        <v>43283</v>
      </c>
      <c r="G10" s="32">
        <v>43293</v>
      </c>
      <c r="H10" s="27">
        <v>10</v>
      </c>
      <c r="I10" s="28">
        <v>28</v>
      </c>
      <c r="J10" s="33">
        <v>700</v>
      </c>
      <c r="K10" s="12">
        <f t="shared" si="0"/>
        <v>35</v>
      </c>
      <c r="L10" s="12">
        <v>0.03</v>
      </c>
      <c r="M10" s="12">
        <f t="shared" si="1"/>
        <v>22.83495200000003</v>
      </c>
      <c r="N10" s="12">
        <f t="shared" si="2"/>
        <v>642.16504800000007</v>
      </c>
      <c r="O10" s="13">
        <v>0.48</v>
      </c>
      <c r="P10" s="18">
        <f t="shared" si="3"/>
        <v>308.23922304000001</v>
      </c>
    </row>
    <row r="11" spans="1:16" x14ac:dyDescent="0.15">
      <c r="A11" s="25" t="s">
        <v>20</v>
      </c>
      <c r="B11" s="26" t="s">
        <v>21</v>
      </c>
      <c r="C11" s="9" t="s">
        <v>1</v>
      </c>
      <c r="D11" s="10" t="s">
        <v>17</v>
      </c>
      <c r="E11" s="11" t="s">
        <v>18</v>
      </c>
      <c r="F11" s="32">
        <v>43286</v>
      </c>
      <c r="G11" s="30" t="s">
        <v>65</v>
      </c>
      <c r="H11" s="27">
        <v>26</v>
      </c>
      <c r="I11" s="28">
        <v>45</v>
      </c>
      <c r="J11" s="33">
        <v>1450</v>
      </c>
      <c r="K11" s="12">
        <f t="shared" si="0"/>
        <v>72.5</v>
      </c>
      <c r="L11" s="12">
        <v>0.03</v>
      </c>
      <c r="M11" s="12">
        <f t="shared" si="1"/>
        <v>47.300972000000066</v>
      </c>
      <c r="N11" s="12">
        <f t="shared" si="2"/>
        <v>1330.199028</v>
      </c>
      <c r="O11" s="13">
        <v>0.48</v>
      </c>
      <c r="P11" s="18">
        <f t="shared" si="3"/>
        <v>638.49553344000003</v>
      </c>
    </row>
    <row r="12" spans="1:16" x14ac:dyDescent="0.15">
      <c r="A12" s="29" t="s">
        <v>41</v>
      </c>
      <c r="B12" s="26" t="s">
        <v>53</v>
      </c>
      <c r="C12" s="9" t="s">
        <v>1</v>
      </c>
      <c r="D12" s="10" t="s">
        <v>17</v>
      </c>
      <c r="E12" s="11" t="s">
        <v>18</v>
      </c>
      <c r="F12" s="32">
        <v>43287</v>
      </c>
      <c r="G12" s="32">
        <v>43307</v>
      </c>
      <c r="H12" s="27">
        <v>99</v>
      </c>
      <c r="I12" s="28">
        <v>353</v>
      </c>
      <c r="J12" s="33">
        <v>10660</v>
      </c>
      <c r="K12" s="12">
        <f t="shared" si="0"/>
        <v>533</v>
      </c>
      <c r="L12" s="12">
        <v>0.03</v>
      </c>
      <c r="M12" s="12">
        <f t="shared" si="1"/>
        <v>347.74369760000047</v>
      </c>
      <c r="N12" s="12">
        <f t="shared" si="2"/>
        <v>9779.256302400001</v>
      </c>
      <c r="O12" s="13">
        <v>0.48</v>
      </c>
      <c r="P12" s="18">
        <f t="shared" si="3"/>
        <v>4694.0430251520002</v>
      </c>
    </row>
    <row r="13" spans="1:16" x14ac:dyDescent="0.15">
      <c r="A13" s="25" t="s">
        <v>28</v>
      </c>
      <c r="B13" s="26" t="s">
        <v>29</v>
      </c>
      <c r="C13" s="9" t="s">
        <v>1</v>
      </c>
      <c r="D13" s="10" t="s">
        <v>17</v>
      </c>
      <c r="E13" s="11" t="s">
        <v>18</v>
      </c>
      <c r="F13" s="32">
        <v>43291</v>
      </c>
      <c r="G13" s="32">
        <v>43293</v>
      </c>
      <c r="H13" s="27">
        <v>3</v>
      </c>
      <c r="I13" s="28">
        <v>10</v>
      </c>
      <c r="J13" s="33">
        <v>364</v>
      </c>
      <c r="K13" s="12">
        <f t="shared" si="0"/>
        <v>18.2</v>
      </c>
      <c r="L13" s="12">
        <v>0.03</v>
      </c>
      <c r="M13" s="12">
        <f t="shared" si="1"/>
        <v>11.874175040000015</v>
      </c>
      <c r="N13" s="12">
        <f t="shared" si="2"/>
        <v>333.92582496</v>
      </c>
      <c r="O13" s="13">
        <v>0.48</v>
      </c>
      <c r="P13" s="18">
        <f t="shared" si="3"/>
        <v>160.28439598079999</v>
      </c>
    </row>
    <row r="14" spans="1:16" x14ac:dyDescent="0.15">
      <c r="A14" s="25" t="s">
        <v>42</v>
      </c>
      <c r="B14" s="26" t="s">
        <v>54</v>
      </c>
      <c r="C14" s="9" t="s">
        <v>1</v>
      </c>
      <c r="D14" s="10" t="s">
        <v>17</v>
      </c>
      <c r="E14" s="11" t="s">
        <v>18</v>
      </c>
      <c r="F14" s="32">
        <v>43294</v>
      </c>
      <c r="G14" s="32">
        <v>43296</v>
      </c>
      <c r="H14" s="27">
        <v>15</v>
      </c>
      <c r="I14" s="28">
        <v>53</v>
      </c>
      <c r="J14" s="33">
        <v>1590</v>
      </c>
      <c r="K14" s="12">
        <f t="shared" si="0"/>
        <v>79.5</v>
      </c>
      <c r="L14" s="12">
        <v>0.03</v>
      </c>
      <c r="M14" s="12">
        <f t="shared" si="1"/>
        <v>51.867962400000067</v>
      </c>
      <c r="N14" s="12">
        <f t="shared" si="2"/>
        <v>1458.6320376000001</v>
      </c>
      <c r="O14" s="13">
        <v>0.48</v>
      </c>
      <c r="P14" s="18">
        <f t="shared" si="3"/>
        <v>700.14337804800005</v>
      </c>
    </row>
    <row r="15" spans="1:16" x14ac:dyDescent="0.15">
      <c r="A15" s="25" t="s">
        <v>43</v>
      </c>
      <c r="B15" s="26" t="s">
        <v>55</v>
      </c>
      <c r="C15" s="9" t="s">
        <v>1</v>
      </c>
      <c r="D15" s="10" t="s">
        <v>17</v>
      </c>
      <c r="E15" s="11" t="s">
        <v>18</v>
      </c>
      <c r="F15" s="32">
        <v>43294</v>
      </c>
      <c r="G15" s="32">
        <v>43307</v>
      </c>
      <c r="H15" s="27">
        <v>107</v>
      </c>
      <c r="I15" s="28">
        <v>432</v>
      </c>
      <c r="J15" s="33">
        <v>11035</v>
      </c>
      <c r="K15" s="12">
        <f t="shared" si="0"/>
        <v>551.75</v>
      </c>
      <c r="L15" s="12">
        <v>0.03</v>
      </c>
      <c r="M15" s="12">
        <f t="shared" si="1"/>
        <v>359.97670760000051</v>
      </c>
      <c r="N15" s="12">
        <f t="shared" si="2"/>
        <v>10123.273292400001</v>
      </c>
      <c r="O15" s="13">
        <v>0.48</v>
      </c>
      <c r="P15" s="18">
        <f t="shared" si="3"/>
        <v>4859.1711803520002</v>
      </c>
    </row>
    <row r="16" spans="1:16" x14ac:dyDescent="0.15">
      <c r="A16" s="25" t="s">
        <v>44</v>
      </c>
      <c r="B16" s="26" t="s">
        <v>56</v>
      </c>
      <c r="C16" s="9" t="s">
        <v>1</v>
      </c>
      <c r="D16" s="10" t="s">
        <v>17</v>
      </c>
      <c r="E16" s="11" t="s">
        <v>18</v>
      </c>
      <c r="F16" s="32">
        <v>43295</v>
      </c>
      <c r="G16" s="31">
        <v>43301</v>
      </c>
      <c r="H16" s="27">
        <v>39</v>
      </c>
      <c r="I16" s="28">
        <v>56</v>
      </c>
      <c r="J16" s="33">
        <v>1902</v>
      </c>
      <c r="K16" s="12">
        <f t="shared" si="0"/>
        <v>95.100000000000009</v>
      </c>
      <c r="L16" s="12">
        <v>0.03</v>
      </c>
      <c r="M16" s="12">
        <f t="shared" si="1"/>
        <v>62.045826720000086</v>
      </c>
      <c r="N16" s="12">
        <f t="shared" si="2"/>
        <v>1744.8541732799999</v>
      </c>
      <c r="O16" s="13">
        <v>0.48</v>
      </c>
      <c r="P16" s="18">
        <f t="shared" si="3"/>
        <v>837.53000317439989</v>
      </c>
    </row>
    <row r="17" spans="1:16" x14ac:dyDescent="0.15">
      <c r="A17" s="25" t="s">
        <v>45</v>
      </c>
      <c r="B17" s="26" t="s">
        <v>57</v>
      </c>
      <c r="C17" s="9" t="s">
        <v>1</v>
      </c>
      <c r="D17" s="10" t="s">
        <v>17</v>
      </c>
      <c r="E17" s="11" t="s">
        <v>18</v>
      </c>
      <c r="F17" s="32">
        <v>43301</v>
      </c>
      <c r="G17" s="31">
        <v>43312</v>
      </c>
      <c r="H17" s="27">
        <v>30</v>
      </c>
      <c r="I17" s="28">
        <v>38</v>
      </c>
      <c r="J17" s="33">
        <v>780</v>
      </c>
      <c r="K17" s="12">
        <f t="shared" si="0"/>
        <v>39</v>
      </c>
      <c r="L17" s="12">
        <v>0.03</v>
      </c>
      <c r="M17" s="12">
        <f t="shared" si="1"/>
        <v>25.444660800000033</v>
      </c>
      <c r="N17" s="12">
        <f t="shared" si="2"/>
        <v>715.55533920000005</v>
      </c>
      <c r="O17" s="13">
        <v>0.48</v>
      </c>
      <c r="P17" s="18">
        <f t="shared" si="3"/>
        <v>343.46656281600002</v>
      </c>
    </row>
    <row r="18" spans="1:16" x14ac:dyDescent="0.15">
      <c r="A18" s="25" t="s">
        <v>46</v>
      </c>
      <c r="B18" s="26" t="s">
        <v>58</v>
      </c>
      <c r="C18" s="9" t="s">
        <v>1</v>
      </c>
      <c r="D18" s="10" t="s">
        <v>17</v>
      </c>
      <c r="E18" s="11" t="s">
        <v>18</v>
      </c>
      <c r="F18" s="32">
        <v>43301</v>
      </c>
      <c r="G18" s="32">
        <v>43312</v>
      </c>
      <c r="H18" s="27">
        <v>36</v>
      </c>
      <c r="I18" s="28">
        <v>47</v>
      </c>
      <c r="J18" s="33">
        <v>1188</v>
      </c>
      <c r="K18" s="12">
        <f t="shared" si="0"/>
        <v>59.400000000000006</v>
      </c>
      <c r="L18" s="12">
        <v>0.03</v>
      </c>
      <c r="M18" s="12">
        <f t="shared" si="1"/>
        <v>38.754175680000053</v>
      </c>
      <c r="N18" s="12">
        <f t="shared" si="2"/>
        <v>1089.84582432</v>
      </c>
      <c r="O18" s="13">
        <v>0.48</v>
      </c>
      <c r="P18" s="18">
        <f t="shared" si="3"/>
        <v>523.12599567359996</v>
      </c>
    </row>
    <row r="19" spans="1:16" x14ac:dyDescent="0.15">
      <c r="A19" s="25" t="s">
        <v>47</v>
      </c>
      <c r="B19" s="26" t="s">
        <v>59</v>
      </c>
      <c r="C19" s="9" t="s">
        <v>1</v>
      </c>
      <c r="D19" s="10" t="s">
        <v>17</v>
      </c>
      <c r="E19" s="11" t="s">
        <v>18</v>
      </c>
      <c r="F19" s="32">
        <v>43301</v>
      </c>
      <c r="G19" s="32">
        <v>43307</v>
      </c>
      <c r="H19" s="27">
        <v>106</v>
      </c>
      <c r="I19" s="28">
        <v>589</v>
      </c>
      <c r="J19" s="33">
        <v>14781</v>
      </c>
      <c r="K19" s="12">
        <f t="shared" si="0"/>
        <v>739.05000000000007</v>
      </c>
      <c r="L19" s="12">
        <v>0.03</v>
      </c>
      <c r="M19" s="12">
        <f t="shared" si="1"/>
        <v>482.17632216000067</v>
      </c>
      <c r="N19" s="12">
        <f t="shared" si="2"/>
        <v>13559.773677839999</v>
      </c>
      <c r="O19" s="13">
        <v>0.48</v>
      </c>
      <c r="P19" s="18">
        <f t="shared" si="3"/>
        <v>6508.6913653631991</v>
      </c>
    </row>
    <row r="20" spans="1:16" x14ac:dyDescent="0.15">
      <c r="A20" s="25" t="s">
        <v>48</v>
      </c>
      <c r="B20" s="26" t="s">
        <v>60</v>
      </c>
      <c r="C20" s="9" t="s">
        <v>1</v>
      </c>
      <c r="D20" s="10" t="s">
        <v>17</v>
      </c>
      <c r="E20" s="11" t="s">
        <v>18</v>
      </c>
      <c r="F20" s="32">
        <v>43302</v>
      </c>
      <c r="G20" s="32">
        <v>43307</v>
      </c>
      <c r="H20" s="27">
        <v>30</v>
      </c>
      <c r="I20" s="28">
        <v>33</v>
      </c>
      <c r="J20" s="33">
        <v>1162</v>
      </c>
      <c r="K20" s="12">
        <f t="shared" si="0"/>
        <v>58.1</v>
      </c>
      <c r="L20" s="12">
        <v>0.03</v>
      </c>
      <c r="M20" s="12">
        <f t="shared" si="1"/>
        <v>37.906020320000053</v>
      </c>
      <c r="N20" s="12">
        <f t="shared" si="2"/>
        <v>1065.9939796799999</v>
      </c>
      <c r="O20" s="13">
        <v>0.48</v>
      </c>
      <c r="P20" s="18">
        <f t="shared" si="3"/>
        <v>511.67711024639993</v>
      </c>
    </row>
    <row r="21" spans="1:16" x14ac:dyDescent="0.15">
      <c r="A21" s="25" t="s">
        <v>49</v>
      </c>
      <c r="B21" s="26" t="s">
        <v>61</v>
      </c>
      <c r="C21" s="9" t="s">
        <v>1</v>
      </c>
      <c r="D21" s="10" t="s">
        <v>17</v>
      </c>
      <c r="E21" s="11" t="s">
        <v>18</v>
      </c>
      <c r="F21" s="32">
        <v>43308</v>
      </c>
      <c r="G21" s="32">
        <v>43312</v>
      </c>
      <c r="H21" s="27">
        <v>100</v>
      </c>
      <c r="I21" s="28">
        <v>1525</v>
      </c>
      <c r="J21" s="33">
        <v>40199</v>
      </c>
      <c r="K21" s="12">
        <f t="shared" si="0"/>
        <v>2009.95</v>
      </c>
      <c r="L21" s="12">
        <v>0.03</v>
      </c>
      <c r="M21" s="12">
        <f t="shared" si="1"/>
        <v>1311.3460506400017</v>
      </c>
      <c r="N21" s="12">
        <f t="shared" si="2"/>
        <v>36877.703949360002</v>
      </c>
      <c r="O21" s="13">
        <v>0.48</v>
      </c>
      <c r="P21" s="18">
        <f t="shared" si="3"/>
        <v>17701.297895692802</v>
      </c>
    </row>
    <row r="22" spans="1:16" x14ac:dyDescent="0.15">
      <c r="A22" s="25" t="s">
        <v>50</v>
      </c>
      <c r="B22" s="26" t="s">
        <v>62</v>
      </c>
      <c r="C22" s="9" t="s">
        <v>1</v>
      </c>
      <c r="D22" s="10" t="s">
        <v>17</v>
      </c>
      <c r="E22" s="11" t="s">
        <v>18</v>
      </c>
      <c r="F22" s="32">
        <v>43308</v>
      </c>
      <c r="G22" s="32">
        <v>43312</v>
      </c>
      <c r="H22" s="27">
        <v>78</v>
      </c>
      <c r="I22" s="28">
        <v>458</v>
      </c>
      <c r="J22" s="33">
        <v>13744.5</v>
      </c>
      <c r="K22" s="12">
        <f t="shared" si="0"/>
        <v>687.22500000000002</v>
      </c>
      <c r="L22" s="12">
        <v>0.03</v>
      </c>
      <c r="M22" s="12">
        <f t="shared" si="1"/>
        <v>448.36428252000059</v>
      </c>
      <c r="N22" s="12">
        <f t="shared" si="2"/>
        <v>12608.910717480001</v>
      </c>
      <c r="O22" s="13">
        <v>0.48</v>
      </c>
      <c r="P22" s="18">
        <f t="shared" si="3"/>
        <v>6052.2771443904003</v>
      </c>
    </row>
    <row r="23" spans="1:16" x14ac:dyDescent="0.15">
      <c r="A23" s="25" t="s">
        <v>51</v>
      </c>
      <c r="B23" s="26" t="s">
        <v>63</v>
      </c>
      <c r="C23" s="9" t="s">
        <v>1</v>
      </c>
      <c r="D23" s="10" t="s">
        <v>17</v>
      </c>
      <c r="E23" s="11" t="s">
        <v>18</v>
      </c>
      <c r="F23" s="32">
        <v>43309</v>
      </c>
      <c r="G23" s="32">
        <v>43311</v>
      </c>
      <c r="H23" s="27">
        <v>3</v>
      </c>
      <c r="I23" s="28">
        <v>29</v>
      </c>
      <c r="J23" s="33">
        <v>725</v>
      </c>
      <c r="K23" s="12">
        <f t="shared" si="0"/>
        <v>36.25</v>
      </c>
      <c r="L23" s="12">
        <v>0.03</v>
      </c>
      <c r="M23" s="12">
        <f t="shared" si="1"/>
        <v>23.650486000000033</v>
      </c>
      <c r="N23" s="12">
        <f t="shared" si="2"/>
        <v>665.099514</v>
      </c>
      <c r="O23" s="13">
        <v>0.48</v>
      </c>
      <c r="P23" s="18">
        <f t="shared" si="3"/>
        <v>319.24776672000002</v>
      </c>
    </row>
    <row r="24" spans="1:16" x14ac:dyDescent="0.15">
      <c r="A24" s="25" t="s">
        <v>52</v>
      </c>
      <c r="B24" s="26" t="s">
        <v>64</v>
      </c>
      <c r="C24" s="9" t="s">
        <v>1</v>
      </c>
      <c r="D24" s="10" t="s">
        <v>17</v>
      </c>
      <c r="E24" s="11" t="s">
        <v>18</v>
      </c>
      <c r="F24" s="32">
        <v>43310</v>
      </c>
      <c r="G24" s="32">
        <v>43310</v>
      </c>
      <c r="H24" s="27">
        <v>1</v>
      </c>
      <c r="I24" s="28">
        <v>6</v>
      </c>
      <c r="J24" s="33">
        <v>180</v>
      </c>
      <c r="K24" s="12">
        <f t="shared" si="0"/>
        <v>9</v>
      </c>
      <c r="L24" s="12">
        <v>0.03</v>
      </c>
      <c r="M24" s="12">
        <f t="shared" si="1"/>
        <v>5.8718448000000079</v>
      </c>
      <c r="N24" s="12">
        <f t="shared" si="2"/>
        <v>165.12815520000001</v>
      </c>
      <c r="O24" s="13">
        <v>0.48</v>
      </c>
      <c r="P24" s="18">
        <f t="shared" si="3"/>
        <v>79.261514496000004</v>
      </c>
    </row>
    <row r="25" spans="1:16" x14ac:dyDescent="0.15">
      <c r="A25" s="14" t="s">
        <v>19</v>
      </c>
      <c r="B25" s="19"/>
      <c r="C25" s="19"/>
      <c r="D25" s="19"/>
      <c r="E25" s="20"/>
      <c r="F25" s="21"/>
      <c r="G25" s="21"/>
      <c r="H25" s="19">
        <f>SUM(H3:H24)</f>
        <v>1275</v>
      </c>
      <c r="I25" s="19">
        <f>SUM(I3:I24)</f>
        <v>7419</v>
      </c>
      <c r="J25" s="22">
        <f>SUM(J3:J24)</f>
        <v>196186.5</v>
      </c>
      <c r="K25" s="22">
        <f>SUM(K3:K24)</f>
        <v>9809.3250000000025</v>
      </c>
      <c r="L25" s="22"/>
      <c r="M25" s="22">
        <f>SUM(M3:M24)</f>
        <v>6399.8704436400076</v>
      </c>
      <c r="N25" s="22">
        <f>SUM(N3:N24)</f>
        <v>179977.30455635997</v>
      </c>
      <c r="O25" s="23"/>
      <c r="P25" s="24">
        <f>SUM(P3:P24)</f>
        <v>86389.106187052806</v>
      </c>
    </row>
  </sheetData>
  <protectedRanges>
    <protectedRange sqref="A25:P25 D3:P24 B3:B24" name="区域1"/>
    <protectedRange sqref="C3:C24" name="区域1_2"/>
  </protectedRanges>
  <mergeCells count="1">
    <mergeCell ref="A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2018-08-01T02:45:03Z</dcterms:modified>
</cp:coreProperties>
</file>