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137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K27" i="1"/>
  <c r="O25"/>
  <c r="Q25" s="1"/>
  <c r="O26"/>
  <c r="Q26" s="1"/>
  <c r="N25"/>
  <c r="N26"/>
  <c r="L25"/>
  <c r="L26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N11"/>
  <c r="N12"/>
  <c r="N13"/>
  <c r="N14"/>
  <c r="N15"/>
  <c r="N16"/>
  <c r="N17"/>
  <c r="N18"/>
  <c r="N19"/>
  <c r="N20"/>
  <c r="N21"/>
  <c r="N22"/>
  <c r="N23"/>
  <c r="N24"/>
  <c r="O9"/>
  <c r="Q9" s="1"/>
  <c r="N9"/>
  <c r="L11"/>
  <c r="L12"/>
  <c r="L13"/>
  <c r="L14"/>
  <c r="L15"/>
  <c r="L16"/>
  <c r="L17"/>
  <c r="L18"/>
  <c r="L19"/>
  <c r="L20"/>
  <c r="L21"/>
  <c r="L22"/>
  <c r="L23"/>
  <c r="L24"/>
  <c r="L9"/>
  <c r="O10"/>
  <c r="Q10" s="1"/>
  <c r="N10"/>
  <c r="L10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Q27" s="1"/>
  <c r="N2"/>
  <c r="L2"/>
  <c r="N27" l="1"/>
  <c r="O27"/>
</calcChain>
</file>

<file path=xl/sharedStrings.xml><?xml version="1.0" encoding="utf-8"?>
<sst xmlns="http://schemas.openxmlformats.org/spreadsheetml/2006/main" count="168" uniqueCount="89">
  <si>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</si>
  <si>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</si>
  <si>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</si>
  <si>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</si>
  <si>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</si>
  <si>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</si>
  <si>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</si>
  <si>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</si>
  <si>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</si>
  <si>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</si>
  <si>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</si>
  <si>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</si>
  <si>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</si>
  <si>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</si>
  <si>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</si>
  <si>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</si>
  <si>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</si>
  <si>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</si>
  <si>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</si>
  <si>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山东齐纳电影城有限公司临淄分公司</t>
    <phoneticPr fontId="1" type="noConversion"/>
  </si>
  <si>
    <t>侏罗纪世界2（数字3D）</t>
  </si>
  <si>
    <t>051201022018</t>
  </si>
  <si>
    <t>因果启示录</t>
  </si>
  <si>
    <t>001102262017</t>
  </si>
  <si>
    <t>第七个小矮人</t>
  </si>
  <si>
    <t>066100982018</t>
  </si>
  <si>
    <t>猛虫过江</t>
  </si>
  <si>
    <t>001104442018</t>
  </si>
  <si>
    <t>超人总动员2（数字3D）</t>
  </si>
  <si>
    <t>051201112018</t>
  </si>
  <si>
    <t>动物世界（数字3D）</t>
  </si>
  <si>
    <t>001203772018</t>
  </si>
  <si>
    <t>金蝉脱壳2：冥府（数字）</t>
  </si>
  <si>
    <t>051101152018</t>
  </si>
  <si>
    <t>我不是药神</t>
  </si>
  <si>
    <t>001104962018</t>
  </si>
  <si>
    <t>阿飞正传（数字）</t>
  </si>
  <si>
    <t>002101142018</t>
  </si>
  <si>
    <t>暹罗决：九神战甲（数字）</t>
  </si>
  <si>
    <t>014101072018</t>
  </si>
  <si>
    <t>邪不压正</t>
  </si>
  <si>
    <t>001104952018</t>
  </si>
  <si>
    <t>新大头儿子和小头爸爸3俄罗斯奇遇记</t>
  </si>
  <si>
    <t>001b03562018</t>
  </si>
  <si>
    <t>您一定不要错过 内蒙古民族电影70年</t>
  </si>
  <si>
    <t>001l05482017</t>
  </si>
  <si>
    <t>阿修罗（数字3D）</t>
  </si>
  <si>
    <t>001204972018</t>
  </si>
  <si>
    <t>狄仁杰之四大天王（数字3D）</t>
  </si>
  <si>
    <t>001202172018</t>
  </si>
  <si>
    <t>小悟空（数字3D）</t>
  </si>
  <si>
    <t>001c03982018</t>
  </si>
  <si>
    <t>摩天营救（数字3D）</t>
  </si>
  <si>
    <t>051201202018</t>
  </si>
  <si>
    <t>神奇马戏团之动物饼干（数字3D）</t>
  </si>
  <si>
    <t>001c05642018</t>
  </si>
  <si>
    <t>风语咒（数字3D）</t>
  </si>
  <si>
    <t>001c05272018</t>
  </si>
  <si>
    <t>西虹市首富</t>
  </si>
  <si>
    <t>001106062018</t>
  </si>
  <si>
    <t>淘气大侦探（数字3D）</t>
  </si>
  <si>
    <t>051201262018</t>
  </si>
  <si>
    <t>汪星卧底（数字）</t>
  </si>
  <si>
    <t>051101182018</t>
  </si>
  <si>
    <t>兄弟班</t>
  </si>
  <si>
    <t>001104632017</t>
  </si>
  <si>
    <t>神秘世界历险记4（数字3D）</t>
  </si>
  <si>
    <t>001c05332018</t>
  </si>
  <si>
    <t>萌学园：寻找盘古</t>
  </si>
  <si>
    <t>001108392016</t>
  </si>
  <si>
    <t>2018-07-01</t>
  </si>
  <si>
    <t>2018-07-31</t>
  </si>
  <si>
    <t>2018-07-13</t>
  </si>
  <si>
    <t>2018-07-26</t>
  </si>
  <si>
    <t>2018-07-06</t>
  </si>
  <si>
    <t>2018-07-22</t>
  </si>
  <si>
    <t>2018-07-21</t>
  </si>
  <si>
    <t>2018-07-05</t>
  </si>
  <si>
    <t>2018-07-12</t>
  </si>
  <si>
    <t>2018-07-02</t>
  </si>
  <si>
    <t>2018-07-04</t>
  </si>
  <si>
    <t>2018-07-10</t>
  </si>
  <si>
    <t>2018-07-15</t>
  </si>
  <si>
    <t>2018-07-27</t>
  </si>
  <si>
    <t>2018-07-14</t>
  </si>
  <si>
    <t>2018-07-20</t>
  </si>
  <si>
    <t>2018-07-29</t>
  </si>
  <si>
    <t>2018-07-25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</si>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</sst>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0" fillId="0" borderId="3" xfId="0" applyNumberFormat="1" applyFill="1" applyBorder="1" applyAlignment="1">
      <alignment horizontal="right"/>
    </xf>
    <xf numFmtId="49" fontId="3" fillId="0" borderId="0" xfId="0" applyNumberFormat="1" applyFont="1"/>
    <xf numFmtId="0" fontId="9" fillId="0" borderId="2" xfId="0" applyFont="1" applyBorder="1" applyAlignment="1" applyProtection="1">
      <alignment vertical="center"/>
    </xf>
    <xf numFmtId="0" fontId="10" fillId="0" borderId="2" xfId="0" applyFont="1" applyBorder="1" applyAlignment="1" applyProtection="1">
      <alignment vertical="center"/>
    </xf>
    <xf numFmtId="49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49" fontId="9" fillId="3" borderId="2" xfId="0" applyNumberFormat="1" applyFont="1" applyFill="1" applyBorder="1" applyAlignment="1">
      <alignment horizontal="left" vertical="center" wrapText="1"/>
    </xf>
    <xf numFmtId="1" fontId="9" fillId="3" borderId="2" xfId="0" applyNumberFormat="1" applyFont="1" applyFill="1" applyBorder="1" applyAlignment="1">
      <alignment horizontal="right" vertical="center" wrapText="1"/>
    </xf>
    <xf numFmtId="2" fontId="9" fillId="3" borderId="2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0" fontId="5" fillId="0" borderId="2" xfId="0" applyFont="1" applyFill="1" applyBorder="1" applyAlignment="1">
      <alignment horizontal="center" vertical="center"/>
    </xf>
    <xf numFmtId="22" fontId="9" fillId="3" borderId="2" xfId="0" applyNumberFormat="1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 applyProtection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tabSelected="1" topLeftCell="C1" workbookViewId="0">
      <selection activeCell="L2" sqref="L2:L26"/>
    </sheetView>
  </sheetViews>
  <sheetFormatPr defaultColWidth="16" defaultRowHeight="12.75"/>
  <cols>
    <col min="1" max="1" width="6" customWidth="1"/>
    <col min="2" max="2" width="28.5703125" style="2" customWidth="1"/>
    <col min="3" max="3" width="13.85546875" style="2" bestFit="1" customWidth="1"/>
    <col min="4" max="4" width="28.42578125" style="2" customWidth="1"/>
    <col min="5" max="5" width="10.7109375" style="2" customWidth="1"/>
    <col min="6" max="6" width="12.140625" style="2" customWidth="1"/>
    <col min="7" max="7" width="11.7109375" style="1" customWidth="1"/>
    <col min="8" max="8" width="12.140625" style="1" customWidth="1"/>
    <col min="9" max="9" width="8.85546875" style="2" customWidth="1"/>
    <col min="10" max="10" width="9.28515625" style="2" customWidth="1"/>
    <col min="11" max="11" width="10.7109375" style="3" customWidth="1"/>
    <col min="12" max="12" width="15.5703125" style="3" customWidth="1"/>
    <col min="13" max="13" width="10.7109375" style="3" customWidth="1"/>
    <col min="14" max="14" width="11.85546875" style="3" customWidth="1"/>
    <col min="15" max="15" width="12.7109375" style="3" customWidth="1"/>
    <col min="16" max="16" width="11.140625" style="4" customWidth="1"/>
    <col min="17" max="17" width="12.42578125" style="3" customWidth="1"/>
  </cols>
  <sheetData>
    <row r="1" spans="1:17" s="10" customFormat="1" ht="15.75">
      <c r="A1" s="29" t="s">
        <v>0</v>
      </c>
      <c r="B1" s="22" t="s">
        <v>7</v>
      </c>
      <c r="C1" s="24" t="s">
        <v>1</v>
      </c>
      <c r="D1" s="22" t="s">
        <v>17</v>
      </c>
      <c r="E1" s="22" t="s">
        <v>18</v>
      </c>
      <c r="F1" s="22" t="s">
        <v>10</v>
      </c>
      <c r="G1" s="25" t="s">
        <v>2</v>
      </c>
      <c r="H1" s="25" t="s">
        <v>3</v>
      </c>
      <c r="I1" s="22" t="s">
        <v>4</v>
      </c>
      <c r="J1" s="22" t="s">
        <v>5</v>
      </c>
      <c r="K1" s="23" t="s">
        <v>6</v>
      </c>
      <c r="L1" s="23" t="s">
        <v>11</v>
      </c>
      <c r="M1" s="23" t="s">
        <v>12</v>
      </c>
      <c r="N1" s="23" t="s">
        <v>13</v>
      </c>
      <c r="O1" s="23" t="s">
        <v>8</v>
      </c>
      <c r="P1" s="30" t="s">
        <v>14</v>
      </c>
      <c r="Q1" s="23" t="s">
        <v>9</v>
      </c>
    </row>
    <row r="2" spans="1:17" s="11" customFormat="1" ht="17.100000000000001" customHeight="1">
      <c r="A2" s="31">
        <v>1</v>
      </c>
      <c r="B2" s="32" t="s">
        <v>34</v>
      </c>
      <c r="C2" s="26" t="s">
        <v>35</v>
      </c>
      <c r="D2" s="21" t="s">
        <v>19</v>
      </c>
      <c r="E2" s="20">
        <v>37042001</v>
      </c>
      <c r="F2" s="33" t="s">
        <v>15</v>
      </c>
      <c r="G2" s="26" t="s">
        <v>70</v>
      </c>
      <c r="H2" s="26" t="s">
        <v>71</v>
      </c>
      <c r="I2" s="27">
        <v>472</v>
      </c>
      <c r="J2" s="27">
        <v>12836</v>
      </c>
      <c r="K2" s="28">
        <v>419655</v>
      </c>
      <c r="L2" s="34">
        <f>K2*0.05</f>
        <v>20982.75</v>
      </c>
      <c r="M2" s="35">
        <v>0.03</v>
      </c>
      <c r="N2" s="34">
        <f>K2*(1-0.96737864)</f>
        <v>13689.716830800018</v>
      </c>
      <c r="O2" s="34">
        <f>K2*0.91737864</f>
        <v>384982.5331692</v>
      </c>
      <c r="P2" s="36">
        <v>0.48</v>
      </c>
      <c r="Q2" s="34">
        <f>ROUND(O2*P2,2)</f>
        <v>184791.62</v>
      </c>
    </row>
    <row r="3" spans="1:17" s="11" customFormat="1" ht="17.100000000000001" customHeight="1">
      <c r="A3" s="31">
        <v>2</v>
      </c>
      <c r="B3" s="32" t="s">
        <v>40</v>
      </c>
      <c r="C3" s="26" t="s">
        <v>41</v>
      </c>
      <c r="D3" s="21" t="s">
        <v>19</v>
      </c>
      <c r="E3" s="20">
        <v>37042001</v>
      </c>
      <c r="F3" s="37" t="s">
        <v>15</v>
      </c>
      <c r="G3" s="26" t="s">
        <v>72</v>
      </c>
      <c r="H3" s="26" t="s">
        <v>73</v>
      </c>
      <c r="I3" s="27">
        <v>141</v>
      </c>
      <c r="J3" s="27">
        <v>2133</v>
      </c>
      <c r="K3" s="28">
        <v>70165</v>
      </c>
      <c r="L3" s="34">
        <f>K3*0.05</f>
        <v>3508.25</v>
      </c>
      <c r="M3" s="35">
        <v>0.03</v>
      </c>
      <c r="N3" s="34">
        <f t="shared" ref="N3:N26" si="0">K3*(1-0.96737864)</f>
        <v>2288.877724400003</v>
      </c>
      <c r="O3" s="34">
        <f t="shared" ref="O3:O26" si="1">K3*0.91737864</f>
        <v>64367.872275599999</v>
      </c>
      <c r="P3" s="36">
        <v>0.48</v>
      </c>
      <c r="Q3" s="34">
        <f t="shared" ref="Q3:Q26" si="2">ROUND(O3*P3,2)</f>
        <v>30896.58</v>
      </c>
    </row>
    <row r="4" spans="1:17" s="11" customFormat="1" ht="17.100000000000001" customHeight="1">
      <c r="A4" s="31">
        <v>3</v>
      </c>
      <c r="B4" s="32" t="s">
        <v>22</v>
      </c>
      <c r="C4" s="26" t="s">
        <v>23</v>
      </c>
      <c r="D4" s="21" t="s">
        <v>19</v>
      </c>
      <c r="E4" s="20">
        <v>37042001</v>
      </c>
      <c r="F4" s="37" t="s">
        <v>15</v>
      </c>
      <c r="G4" s="26" t="s">
        <v>70</v>
      </c>
      <c r="H4" s="26" t="s">
        <v>74</v>
      </c>
      <c r="I4" s="27">
        <v>3</v>
      </c>
      <c r="J4" s="27">
        <v>114</v>
      </c>
      <c r="K4" s="28">
        <v>2865</v>
      </c>
      <c r="L4" s="34">
        <f t="shared" ref="L4:L26" si="3">K4*0.05</f>
        <v>143.25</v>
      </c>
      <c r="M4" s="35">
        <v>0.03</v>
      </c>
      <c r="N4" s="34">
        <f t="shared" si="0"/>
        <v>93.460196400000129</v>
      </c>
      <c r="O4" s="34">
        <f t="shared" si="1"/>
        <v>2628.2898036000001</v>
      </c>
      <c r="P4" s="36">
        <v>0.48</v>
      </c>
      <c r="Q4" s="34">
        <f t="shared" si="2"/>
        <v>1261.58</v>
      </c>
    </row>
    <row r="5" spans="1:17" s="11" customFormat="1" ht="17.100000000000001" customHeight="1">
      <c r="A5" s="31">
        <v>4</v>
      </c>
      <c r="B5" s="32" t="s">
        <v>30</v>
      </c>
      <c r="C5" s="26" t="s">
        <v>31</v>
      </c>
      <c r="D5" s="21" t="s">
        <v>19</v>
      </c>
      <c r="E5" s="20">
        <v>37042001</v>
      </c>
      <c r="F5" s="37" t="s">
        <v>15</v>
      </c>
      <c r="G5" s="26" t="s">
        <v>70</v>
      </c>
      <c r="H5" s="26" t="s">
        <v>75</v>
      </c>
      <c r="I5" s="27">
        <v>125</v>
      </c>
      <c r="J5" s="27">
        <v>1035</v>
      </c>
      <c r="K5" s="28">
        <v>34935</v>
      </c>
      <c r="L5" s="34">
        <f t="shared" si="3"/>
        <v>1746.75</v>
      </c>
      <c r="M5" s="35">
        <v>0.03</v>
      </c>
      <c r="N5" s="34">
        <f>K5*(1-0.96737864)</f>
        <v>1139.6272116000016</v>
      </c>
      <c r="O5" s="34">
        <f t="shared" si="1"/>
        <v>32048.6227884</v>
      </c>
      <c r="P5" s="36">
        <v>0.48</v>
      </c>
      <c r="Q5" s="34">
        <f t="shared" si="2"/>
        <v>15383.34</v>
      </c>
    </row>
    <row r="6" spans="1:17" s="11" customFormat="1" ht="17.100000000000001" customHeight="1">
      <c r="A6" s="31">
        <v>5</v>
      </c>
      <c r="B6" s="32" t="s">
        <v>28</v>
      </c>
      <c r="C6" s="26" t="s">
        <v>29</v>
      </c>
      <c r="D6" s="21" t="s">
        <v>19</v>
      </c>
      <c r="E6" s="20">
        <v>37042001</v>
      </c>
      <c r="F6" s="37" t="s">
        <v>15</v>
      </c>
      <c r="G6" s="26" t="s">
        <v>70</v>
      </c>
      <c r="H6" s="26" t="s">
        <v>76</v>
      </c>
      <c r="I6" s="27">
        <v>38</v>
      </c>
      <c r="J6" s="27">
        <v>433</v>
      </c>
      <c r="K6" s="28">
        <v>13890</v>
      </c>
      <c r="L6" s="34">
        <f t="shared" si="3"/>
        <v>694.5</v>
      </c>
      <c r="M6" s="35">
        <v>0.03</v>
      </c>
      <c r="N6" s="34">
        <f t="shared" si="0"/>
        <v>453.11069040000058</v>
      </c>
      <c r="O6" s="34">
        <f t="shared" si="1"/>
        <v>12742.389309600001</v>
      </c>
      <c r="P6" s="36">
        <v>0.48</v>
      </c>
      <c r="Q6" s="34">
        <f t="shared" si="2"/>
        <v>6116.35</v>
      </c>
    </row>
    <row r="7" spans="1:17" s="11" customFormat="1" ht="17.100000000000001" customHeight="1">
      <c r="A7" s="31">
        <v>6</v>
      </c>
      <c r="B7" s="32" t="s">
        <v>20</v>
      </c>
      <c r="C7" s="26" t="s">
        <v>21</v>
      </c>
      <c r="D7" s="21" t="s">
        <v>19</v>
      </c>
      <c r="E7" s="20">
        <v>37042001</v>
      </c>
      <c r="F7" s="37" t="s">
        <v>15</v>
      </c>
      <c r="G7" s="26" t="s">
        <v>70</v>
      </c>
      <c r="H7" s="26" t="s">
        <v>73</v>
      </c>
      <c r="I7" s="27">
        <v>83</v>
      </c>
      <c r="J7" s="27">
        <v>1112</v>
      </c>
      <c r="K7" s="28">
        <v>35470</v>
      </c>
      <c r="L7" s="34">
        <f t="shared" si="3"/>
        <v>1773.5</v>
      </c>
      <c r="M7" s="35">
        <v>0.03</v>
      </c>
      <c r="N7" s="34">
        <f>K7*(1-0.96737864)</f>
        <v>1157.0796392000016</v>
      </c>
      <c r="O7" s="34">
        <f t="shared" si="1"/>
        <v>32539.420360800003</v>
      </c>
      <c r="P7" s="36">
        <v>0.48</v>
      </c>
      <c r="Q7" s="34">
        <f t="shared" si="2"/>
        <v>15618.92</v>
      </c>
    </row>
    <row r="8" spans="1:17" s="11" customFormat="1" ht="17.100000000000001" customHeight="1">
      <c r="A8" s="31">
        <v>7</v>
      </c>
      <c r="B8" s="32" t="s">
        <v>32</v>
      </c>
      <c r="C8" s="26" t="s">
        <v>33</v>
      </c>
      <c r="D8" s="21" t="s">
        <v>19</v>
      </c>
      <c r="E8" s="20">
        <v>37042001</v>
      </c>
      <c r="F8" s="37" t="s">
        <v>15</v>
      </c>
      <c r="G8" s="26" t="s">
        <v>70</v>
      </c>
      <c r="H8" s="26" t="s">
        <v>77</v>
      </c>
      <c r="I8" s="27">
        <v>17</v>
      </c>
      <c r="J8" s="27">
        <v>77</v>
      </c>
      <c r="K8" s="28">
        <v>2505</v>
      </c>
      <c r="L8" s="34">
        <f t="shared" si="3"/>
        <v>125.25</v>
      </c>
      <c r="M8" s="35">
        <v>0.03</v>
      </c>
      <c r="N8" s="34">
        <f t="shared" si="0"/>
        <v>81.716506800000104</v>
      </c>
      <c r="O8" s="34">
        <f t="shared" si="1"/>
        <v>2298.0334932000001</v>
      </c>
      <c r="P8" s="36">
        <v>0.48</v>
      </c>
      <c r="Q8" s="34">
        <f t="shared" si="2"/>
        <v>1103.06</v>
      </c>
    </row>
    <row r="9" spans="1:17" s="11" customFormat="1" ht="17.100000000000001" customHeight="1">
      <c r="A9" s="31">
        <v>8</v>
      </c>
      <c r="B9" s="32" t="s">
        <v>36</v>
      </c>
      <c r="C9" s="26" t="s">
        <v>37</v>
      </c>
      <c r="D9" s="21" t="s">
        <v>19</v>
      </c>
      <c r="E9" s="20">
        <v>37042001</v>
      </c>
      <c r="F9" s="37" t="s">
        <v>15</v>
      </c>
      <c r="G9" s="26" t="s">
        <v>70</v>
      </c>
      <c r="H9" s="26" t="s">
        <v>78</v>
      </c>
      <c r="I9" s="27">
        <v>29</v>
      </c>
      <c r="J9" s="27">
        <v>371</v>
      </c>
      <c r="K9" s="28">
        <v>11050</v>
      </c>
      <c r="L9" s="34">
        <f t="shared" si="3"/>
        <v>552.5</v>
      </c>
      <c r="M9" s="35">
        <v>0.03</v>
      </c>
      <c r="N9" s="34">
        <f t="shared" si="0"/>
        <v>360.46602800000051</v>
      </c>
      <c r="O9" s="34">
        <f t="shared" si="1"/>
        <v>10137.033972000001</v>
      </c>
      <c r="P9" s="36">
        <v>0.48</v>
      </c>
      <c r="Q9" s="34">
        <f t="shared" si="2"/>
        <v>4865.78</v>
      </c>
    </row>
    <row r="10" spans="1:17" s="11" customFormat="1" ht="17.100000000000001" customHeight="1">
      <c r="A10" s="31">
        <v>9</v>
      </c>
      <c r="B10" s="32" t="s">
        <v>38</v>
      </c>
      <c r="C10" s="26" t="s">
        <v>39</v>
      </c>
      <c r="D10" s="21" t="s">
        <v>19</v>
      </c>
      <c r="E10" s="20">
        <v>37042001</v>
      </c>
      <c r="F10" s="37" t="s">
        <v>15</v>
      </c>
      <c r="G10" s="26" t="s">
        <v>70</v>
      </c>
      <c r="H10" s="26" t="s">
        <v>77</v>
      </c>
      <c r="I10" s="27">
        <v>4</v>
      </c>
      <c r="J10" s="27">
        <v>7</v>
      </c>
      <c r="K10" s="28">
        <v>185</v>
      </c>
      <c r="L10" s="34">
        <f t="shared" si="3"/>
        <v>9.25</v>
      </c>
      <c r="M10" s="35">
        <v>0.03</v>
      </c>
      <c r="N10" s="34">
        <f t="shared" si="0"/>
        <v>6.0349516000000083</v>
      </c>
      <c r="O10" s="34">
        <f t="shared" si="1"/>
        <v>169.7150484</v>
      </c>
      <c r="P10" s="36">
        <v>0.48</v>
      </c>
      <c r="Q10" s="34">
        <f t="shared" si="2"/>
        <v>81.459999999999994</v>
      </c>
    </row>
    <row r="11" spans="1:17" s="11" customFormat="1" ht="17.100000000000001" customHeight="1">
      <c r="A11" s="31">
        <v>10</v>
      </c>
      <c r="B11" s="32" t="s">
        <v>42</v>
      </c>
      <c r="C11" s="26" t="s">
        <v>43</v>
      </c>
      <c r="D11" s="21" t="s">
        <v>19</v>
      </c>
      <c r="E11" s="20">
        <v>37042001</v>
      </c>
      <c r="F11" s="37" t="s">
        <v>15</v>
      </c>
      <c r="G11" s="26" t="s">
        <v>74</v>
      </c>
      <c r="H11" s="26" t="s">
        <v>71</v>
      </c>
      <c r="I11" s="27">
        <v>65</v>
      </c>
      <c r="J11" s="27">
        <v>807</v>
      </c>
      <c r="K11" s="28">
        <v>26800</v>
      </c>
      <c r="L11" s="34">
        <f t="shared" si="3"/>
        <v>1340</v>
      </c>
      <c r="M11" s="35">
        <v>0.03</v>
      </c>
      <c r="N11" s="34">
        <f t="shared" si="0"/>
        <v>874.25244800000121</v>
      </c>
      <c r="O11" s="34">
        <f t="shared" si="1"/>
        <v>24585.747552000001</v>
      </c>
      <c r="P11" s="36">
        <v>0.48</v>
      </c>
      <c r="Q11" s="34">
        <f t="shared" si="2"/>
        <v>11801.16</v>
      </c>
    </row>
    <row r="12" spans="1:17" s="11" customFormat="1" ht="17.100000000000001" customHeight="1">
      <c r="A12" s="31">
        <v>11</v>
      </c>
      <c r="B12" s="32" t="s">
        <v>24</v>
      </c>
      <c r="C12" s="26" t="s">
        <v>25</v>
      </c>
      <c r="D12" s="21" t="s">
        <v>19</v>
      </c>
      <c r="E12" s="20">
        <v>37042001</v>
      </c>
      <c r="F12" s="37" t="s">
        <v>15</v>
      </c>
      <c r="G12" s="26" t="s">
        <v>79</v>
      </c>
      <c r="H12" s="26" t="s">
        <v>79</v>
      </c>
      <c r="I12" s="27">
        <v>1</v>
      </c>
      <c r="J12" s="27">
        <v>1</v>
      </c>
      <c r="K12" s="28">
        <v>30</v>
      </c>
      <c r="L12" s="34">
        <f t="shared" si="3"/>
        <v>1.5</v>
      </c>
      <c r="M12" s="35">
        <v>0.03</v>
      </c>
      <c r="N12" s="34">
        <f t="shared" si="0"/>
        <v>0.97864080000000131</v>
      </c>
      <c r="O12" s="34">
        <f t="shared" si="1"/>
        <v>27.521359199999999</v>
      </c>
      <c r="P12" s="36">
        <v>0.48</v>
      </c>
      <c r="Q12" s="34">
        <f t="shared" si="2"/>
        <v>13.21</v>
      </c>
    </row>
    <row r="13" spans="1:17" s="11" customFormat="1" ht="17.100000000000001" customHeight="1">
      <c r="A13" s="31">
        <v>12</v>
      </c>
      <c r="B13" s="32" t="s">
        <v>26</v>
      </c>
      <c r="C13" s="26" t="s">
        <v>27</v>
      </c>
      <c r="D13" s="21" t="s">
        <v>19</v>
      </c>
      <c r="E13" s="20">
        <v>37042001</v>
      </c>
      <c r="F13" s="37" t="s">
        <v>15</v>
      </c>
      <c r="G13" s="26" t="s">
        <v>80</v>
      </c>
      <c r="H13" s="26" t="s">
        <v>78</v>
      </c>
      <c r="I13" s="27">
        <v>8</v>
      </c>
      <c r="J13" s="27">
        <v>31</v>
      </c>
      <c r="K13" s="28">
        <v>995</v>
      </c>
      <c r="L13" s="34">
        <f t="shared" si="3"/>
        <v>49.75</v>
      </c>
      <c r="M13" s="35">
        <v>0.03</v>
      </c>
      <c r="N13" s="34">
        <f t="shared" si="0"/>
        <v>32.458253200000044</v>
      </c>
      <c r="O13" s="34">
        <f t="shared" si="1"/>
        <v>912.79174680000006</v>
      </c>
      <c r="P13" s="36">
        <v>0.48</v>
      </c>
      <c r="Q13" s="34">
        <f t="shared" si="2"/>
        <v>438.14</v>
      </c>
    </row>
    <row r="14" spans="1:17" s="11" customFormat="1" ht="17.100000000000001" customHeight="1">
      <c r="A14" s="31">
        <v>13</v>
      </c>
      <c r="B14" s="32" t="s">
        <v>44</v>
      </c>
      <c r="C14" s="26" t="s">
        <v>45</v>
      </c>
      <c r="D14" s="21" t="s">
        <v>19</v>
      </c>
      <c r="E14" s="20">
        <v>37042001</v>
      </c>
      <c r="F14" s="37" t="s">
        <v>15</v>
      </c>
      <c r="G14" s="26" t="s">
        <v>74</v>
      </c>
      <c r="H14" s="26" t="s">
        <v>81</v>
      </c>
      <c r="I14" s="27">
        <v>4</v>
      </c>
      <c r="J14" s="27">
        <v>23</v>
      </c>
      <c r="K14" s="28">
        <v>790</v>
      </c>
      <c r="L14" s="34">
        <f t="shared" si="3"/>
        <v>39.5</v>
      </c>
      <c r="M14" s="35">
        <v>0.03</v>
      </c>
      <c r="N14" s="34">
        <f t="shared" si="0"/>
        <v>25.770874400000036</v>
      </c>
      <c r="O14" s="34">
        <f t="shared" si="1"/>
        <v>724.72912559999997</v>
      </c>
      <c r="P14" s="36">
        <v>0.48</v>
      </c>
      <c r="Q14" s="34">
        <f t="shared" si="2"/>
        <v>347.87</v>
      </c>
    </row>
    <row r="15" spans="1:17" s="11" customFormat="1" ht="17.100000000000001" customHeight="1">
      <c r="A15" s="31">
        <v>14</v>
      </c>
      <c r="B15" s="32" t="s">
        <v>46</v>
      </c>
      <c r="C15" s="26" t="s">
        <v>47</v>
      </c>
      <c r="D15" s="21" t="s">
        <v>19</v>
      </c>
      <c r="E15" s="20">
        <v>37042001</v>
      </c>
      <c r="F15" s="37" t="s">
        <v>15</v>
      </c>
      <c r="G15" s="26" t="s">
        <v>72</v>
      </c>
      <c r="H15" s="26" t="s">
        <v>82</v>
      </c>
      <c r="I15" s="27">
        <v>12</v>
      </c>
      <c r="J15" s="27">
        <v>164</v>
      </c>
      <c r="K15" s="28">
        <v>5885</v>
      </c>
      <c r="L15" s="34">
        <f t="shared" si="3"/>
        <v>294.25</v>
      </c>
      <c r="M15" s="35">
        <v>0.03</v>
      </c>
      <c r="N15" s="34">
        <f t="shared" si="0"/>
        <v>191.97670360000026</v>
      </c>
      <c r="O15" s="34">
        <f t="shared" si="1"/>
        <v>5398.7732963999997</v>
      </c>
      <c r="P15" s="36">
        <v>0.48</v>
      </c>
      <c r="Q15" s="34">
        <f t="shared" si="2"/>
        <v>2591.41</v>
      </c>
    </row>
    <row r="16" spans="1:17" s="11" customFormat="1" ht="17.100000000000001" customHeight="1">
      <c r="A16" s="31">
        <v>15</v>
      </c>
      <c r="B16" s="32" t="s">
        <v>48</v>
      </c>
      <c r="C16" s="26" t="s">
        <v>49</v>
      </c>
      <c r="D16" s="21" t="s">
        <v>19</v>
      </c>
      <c r="E16" s="20">
        <v>37042001</v>
      </c>
      <c r="F16" s="37" t="s">
        <v>15</v>
      </c>
      <c r="G16" s="26" t="s">
        <v>83</v>
      </c>
      <c r="H16" s="26" t="s">
        <v>71</v>
      </c>
      <c r="I16" s="27">
        <v>73</v>
      </c>
      <c r="J16" s="27">
        <v>1622</v>
      </c>
      <c r="K16" s="28">
        <v>58205</v>
      </c>
      <c r="L16" s="34">
        <f t="shared" si="3"/>
        <v>2910.25</v>
      </c>
      <c r="M16" s="35">
        <v>0.03</v>
      </c>
      <c r="N16" s="34">
        <f t="shared" si="0"/>
        <v>1898.7262588000026</v>
      </c>
      <c r="O16" s="34">
        <f t="shared" si="1"/>
        <v>53396.023741199999</v>
      </c>
      <c r="P16" s="36">
        <v>0.48</v>
      </c>
      <c r="Q16" s="34">
        <f t="shared" si="2"/>
        <v>25630.09</v>
      </c>
    </row>
    <row r="17" spans="1:17" s="11" customFormat="1" ht="17.100000000000001" customHeight="1">
      <c r="A17" s="31">
        <v>16</v>
      </c>
      <c r="B17" s="32" t="s">
        <v>50</v>
      </c>
      <c r="C17" s="26" t="s">
        <v>51</v>
      </c>
      <c r="D17" s="21" t="s">
        <v>19</v>
      </c>
      <c r="E17" s="20">
        <v>37042001</v>
      </c>
      <c r="F17" s="37" t="s">
        <v>15</v>
      </c>
      <c r="G17" s="26" t="s">
        <v>84</v>
      </c>
      <c r="H17" s="26" t="s">
        <v>82</v>
      </c>
      <c r="I17" s="27">
        <v>4</v>
      </c>
      <c r="J17" s="27">
        <v>64</v>
      </c>
      <c r="K17" s="28">
        <v>2040</v>
      </c>
      <c r="L17" s="34">
        <f t="shared" si="3"/>
        <v>102</v>
      </c>
      <c r="M17" s="35">
        <v>0.03</v>
      </c>
      <c r="N17" s="34">
        <f t="shared" si="0"/>
        <v>66.547574400000087</v>
      </c>
      <c r="O17" s="34">
        <f t="shared" si="1"/>
        <v>1871.4524256</v>
      </c>
      <c r="P17" s="36">
        <v>0.48</v>
      </c>
      <c r="Q17" s="34">
        <f t="shared" si="2"/>
        <v>898.3</v>
      </c>
    </row>
    <row r="18" spans="1:17" s="11" customFormat="1" ht="17.100000000000001" customHeight="1">
      <c r="A18" s="31">
        <v>17</v>
      </c>
      <c r="B18" s="32" t="s">
        <v>52</v>
      </c>
      <c r="C18" s="26" t="s">
        <v>53</v>
      </c>
      <c r="D18" s="21" t="s">
        <v>19</v>
      </c>
      <c r="E18" s="20">
        <v>37042001</v>
      </c>
      <c r="F18" s="37" t="s">
        <v>15</v>
      </c>
      <c r="G18" s="26" t="s">
        <v>85</v>
      </c>
      <c r="H18" s="26" t="s">
        <v>86</v>
      </c>
      <c r="I18" s="27">
        <v>116</v>
      </c>
      <c r="J18" s="27">
        <v>1578</v>
      </c>
      <c r="K18" s="28">
        <v>46255</v>
      </c>
      <c r="L18" s="34">
        <f t="shared" si="3"/>
        <v>2312.75</v>
      </c>
      <c r="M18" s="35">
        <v>0.03</v>
      </c>
      <c r="N18" s="34">
        <f t="shared" si="0"/>
        <v>1508.9010068000021</v>
      </c>
      <c r="O18" s="34">
        <f t="shared" si="1"/>
        <v>42433.348993200001</v>
      </c>
      <c r="P18" s="36">
        <v>0.48</v>
      </c>
      <c r="Q18" s="34">
        <f t="shared" si="2"/>
        <v>20368.009999999998</v>
      </c>
    </row>
    <row r="19" spans="1:17" s="11" customFormat="1" ht="17.100000000000001" customHeight="1">
      <c r="A19" s="31">
        <v>18</v>
      </c>
      <c r="B19" s="32" t="s">
        <v>54</v>
      </c>
      <c r="C19" s="26" t="s">
        <v>55</v>
      </c>
      <c r="D19" s="21" t="s">
        <v>19</v>
      </c>
      <c r="E19" s="20">
        <v>37042001</v>
      </c>
      <c r="F19" s="37" t="s">
        <v>15</v>
      </c>
      <c r="G19" s="26" t="s">
        <v>76</v>
      </c>
      <c r="H19" s="26" t="s">
        <v>71</v>
      </c>
      <c r="I19" s="27">
        <v>29</v>
      </c>
      <c r="J19" s="27">
        <v>346</v>
      </c>
      <c r="K19" s="28">
        <v>10175</v>
      </c>
      <c r="L19" s="34">
        <f t="shared" si="3"/>
        <v>508.75</v>
      </c>
      <c r="M19" s="35">
        <v>0.03</v>
      </c>
      <c r="N19" s="34">
        <f t="shared" si="0"/>
        <v>331.92233800000042</v>
      </c>
      <c r="O19" s="34">
        <f t="shared" si="1"/>
        <v>9334.3276619999997</v>
      </c>
      <c r="P19" s="36">
        <v>0.48</v>
      </c>
      <c r="Q19" s="34">
        <f t="shared" si="2"/>
        <v>4480.4799999999996</v>
      </c>
    </row>
    <row r="20" spans="1:17" s="11" customFormat="1" ht="17.100000000000001" customHeight="1">
      <c r="A20" s="31">
        <v>19</v>
      </c>
      <c r="B20" s="32" t="s">
        <v>56</v>
      </c>
      <c r="C20" s="26" t="s">
        <v>57</v>
      </c>
      <c r="D20" s="21" t="s">
        <v>19</v>
      </c>
      <c r="E20" s="20">
        <v>37042001</v>
      </c>
      <c r="F20" s="37" t="s">
        <v>15</v>
      </c>
      <c r="G20" s="26" t="s">
        <v>75</v>
      </c>
      <c r="H20" s="26" t="s">
        <v>86</v>
      </c>
      <c r="I20" s="27">
        <v>6</v>
      </c>
      <c r="J20" s="27">
        <v>130</v>
      </c>
      <c r="K20" s="28">
        <v>4358</v>
      </c>
      <c r="L20" s="34">
        <f t="shared" si="3"/>
        <v>217.9</v>
      </c>
      <c r="M20" s="35">
        <v>0.03</v>
      </c>
      <c r="N20" s="34">
        <f t="shared" si="0"/>
        <v>142.16388688000018</v>
      </c>
      <c r="O20" s="34">
        <f t="shared" si="1"/>
        <v>3997.9361131200003</v>
      </c>
      <c r="P20" s="36">
        <v>0.48</v>
      </c>
      <c r="Q20" s="34">
        <f t="shared" si="2"/>
        <v>1919.01</v>
      </c>
    </row>
    <row r="21" spans="1:17" s="11" customFormat="1" ht="17.100000000000001" customHeight="1">
      <c r="A21" s="31">
        <v>20</v>
      </c>
      <c r="B21" s="32" t="s">
        <v>58</v>
      </c>
      <c r="C21" s="26" t="s">
        <v>59</v>
      </c>
      <c r="D21" s="21" t="s">
        <v>19</v>
      </c>
      <c r="E21" s="20">
        <v>37042001</v>
      </c>
      <c r="F21" s="37" t="s">
        <v>15</v>
      </c>
      <c r="G21" s="26" t="s">
        <v>83</v>
      </c>
      <c r="H21" s="26" t="s">
        <v>71</v>
      </c>
      <c r="I21" s="27">
        <v>129</v>
      </c>
      <c r="J21" s="27">
        <v>6018</v>
      </c>
      <c r="K21" s="28">
        <v>199628</v>
      </c>
      <c r="L21" s="34">
        <f t="shared" si="3"/>
        <v>9981.4000000000015</v>
      </c>
      <c r="M21" s="35">
        <v>0.03</v>
      </c>
      <c r="N21" s="34">
        <f t="shared" si="0"/>
        <v>6512.1368540800086</v>
      </c>
      <c r="O21" s="34">
        <f t="shared" si="1"/>
        <v>183134.46314592002</v>
      </c>
      <c r="P21" s="36">
        <v>0.48</v>
      </c>
      <c r="Q21" s="34">
        <f t="shared" si="2"/>
        <v>87904.54</v>
      </c>
    </row>
    <row r="22" spans="1:17" s="11" customFormat="1" ht="17.100000000000001" customHeight="1">
      <c r="A22" s="31">
        <v>21</v>
      </c>
      <c r="B22" s="32" t="s">
        <v>60</v>
      </c>
      <c r="C22" s="26" t="s">
        <v>61</v>
      </c>
      <c r="D22" s="21" t="s">
        <v>19</v>
      </c>
      <c r="E22" s="20">
        <v>37042001</v>
      </c>
      <c r="F22" s="37" t="s">
        <v>15</v>
      </c>
      <c r="G22" s="26" t="s">
        <v>85</v>
      </c>
      <c r="H22" s="26" t="s">
        <v>87</v>
      </c>
      <c r="I22" s="27">
        <v>10</v>
      </c>
      <c r="J22" s="27">
        <v>36</v>
      </c>
      <c r="K22" s="28">
        <v>1045</v>
      </c>
      <c r="L22" s="34">
        <f t="shared" si="3"/>
        <v>52.25</v>
      </c>
      <c r="M22" s="35">
        <v>0.03</v>
      </c>
      <c r="N22" s="34">
        <f t="shared" si="0"/>
        <v>34.089321200000043</v>
      </c>
      <c r="O22" s="34">
        <f t="shared" si="1"/>
        <v>958.66067880000003</v>
      </c>
      <c r="P22" s="36">
        <v>0.48</v>
      </c>
      <c r="Q22" s="34">
        <f t="shared" si="2"/>
        <v>460.16</v>
      </c>
    </row>
    <row r="23" spans="1:17" s="11" customFormat="1" ht="17.100000000000001" customHeight="1">
      <c r="A23" s="31">
        <v>22</v>
      </c>
      <c r="B23" s="32" t="s">
        <v>62</v>
      </c>
      <c r="C23" s="26" t="s">
        <v>63</v>
      </c>
      <c r="D23" s="21" t="s">
        <v>19</v>
      </c>
      <c r="E23" s="20">
        <v>37042001</v>
      </c>
      <c r="F23" s="37" t="s">
        <v>15</v>
      </c>
      <c r="G23" s="26" t="s">
        <v>85</v>
      </c>
      <c r="H23" s="26" t="s">
        <v>75</v>
      </c>
      <c r="I23" s="27">
        <v>8</v>
      </c>
      <c r="J23" s="27">
        <v>48</v>
      </c>
      <c r="K23" s="28">
        <v>1340</v>
      </c>
      <c r="L23" s="34">
        <f t="shared" si="3"/>
        <v>67</v>
      </c>
      <c r="M23" s="35">
        <v>0.03</v>
      </c>
      <c r="N23" s="34">
        <f t="shared" si="0"/>
        <v>43.712622400000058</v>
      </c>
      <c r="O23" s="34">
        <f t="shared" si="1"/>
        <v>1229.2873776000001</v>
      </c>
      <c r="P23" s="36">
        <v>0.48</v>
      </c>
      <c r="Q23" s="34">
        <f t="shared" si="2"/>
        <v>590.05999999999995</v>
      </c>
    </row>
    <row r="24" spans="1:17" s="11" customFormat="1" ht="17.100000000000001" customHeight="1">
      <c r="A24" s="31">
        <v>23</v>
      </c>
      <c r="B24" s="32" t="s">
        <v>64</v>
      </c>
      <c r="C24" s="26" t="s">
        <v>65</v>
      </c>
      <c r="D24" s="21" t="s">
        <v>19</v>
      </c>
      <c r="E24" s="20">
        <v>37042001</v>
      </c>
      <c r="F24" s="37" t="s">
        <v>15</v>
      </c>
      <c r="G24" s="26" t="s">
        <v>85</v>
      </c>
      <c r="H24" s="26" t="s">
        <v>85</v>
      </c>
      <c r="I24" s="27">
        <v>1</v>
      </c>
      <c r="J24" s="27">
        <v>2</v>
      </c>
      <c r="K24" s="28">
        <v>60</v>
      </c>
      <c r="L24" s="34">
        <f t="shared" si="3"/>
        <v>3</v>
      </c>
      <c r="M24" s="35">
        <v>0.03</v>
      </c>
      <c r="N24" s="34">
        <f t="shared" si="0"/>
        <v>1.9572816000000026</v>
      </c>
      <c r="O24" s="34">
        <f t="shared" si="1"/>
        <v>55.042718399999998</v>
      </c>
      <c r="P24" s="36">
        <v>0.48</v>
      </c>
      <c r="Q24" s="34">
        <f t="shared" si="2"/>
        <v>26.42</v>
      </c>
    </row>
    <row r="25" spans="1:17" s="11" customFormat="1" ht="17.100000000000001" customHeight="1">
      <c r="A25" s="31">
        <v>24</v>
      </c>
      <c r="B25" s="32" t="s">
        <v>66</v>
      </c>
      <c r="C25" s="26" t="s">
        <v>67</v>
      </c>
      <c r="D25" s="21" t="s">
        <v>19</v>
      </c>
      <c r="E25" s="20">
        <v>37042001</v>
      </c>
      <c r="F25" s="37" t="s">
        <v>15</v>
      </c>
      <c r="G25" s="26" t="s">
        <v>88</v>
      </c>
      <c r="H25" s="26" t="s">
        <v>86</v>
      </c>
      <c r="I25" s="27">
        <v>2</v>
      </c>
      <c r="J25" s="27">
        <v>97</v>
      </c>
      <c r="K25" s="28">
        <v>2880</v>
      </c>
      <c r="L25" s="34">
        <f t="shared" si="3"/>
        <v>144</v>
      </c>
      <c r="M25" s="35">
        <v>0.03</v>
      </c>
      <c r="N25" s="34">
        <f t="shared" si="0"/>
        <v>93.949516800000126</v>
      </c>
      <c r="O25" s="34">
        <f t="shared" si="1"/>
        <v>2642.0504832000001</v>
      </c>
      <c r="P25" s="36">
        <v>0.48</v>
      </c>
      <c r="Q25" s="34">
        <f t="shared" si="2"/>
        <v>1268.18</v>
      </c>
    </row>
    <row r="26" spans="1:17" s="11" customFormat="1" ht="17.100000000000001" customHeight="1">
      <c r="A26" s="31">
        <v>25</v>
      </c>
      <c r="B26" s="32" t="s">
        <v>68</v>
      </c>
      <c r="C26" s="26" t="s">
        <v>69</v>
      </c>
      <c r="D26" s="21" t="s">
        <v>19</v>
      </c>
      <c r="E26" s="20">
        <v>37042001</v>
      </c>
      <c r="F26" s="37" t="s">
        <v>15</v>
      </c>
      <c r="G26" s="26" t="s">
        <v>88</v>
      </c>
      <c r="H26" s="26" t="s">
        <v>88</v>
      </c>
      <c r="I26" s="27">
        <v>2</v>
      </c>
      <c r="J26" s="27">
        <v>21</v>
      </c>
      <c r="K26" s="28">
        <v>530</v>
      </c>
      <c r="L26" s="34">
        <f t="shared" si="3"/>
        <v>26.5</v>
      </c>
      <c r="M26" s="35">
        <v>0.03</v>
      </c>
      <c r="N26" s="34">
        <f t="shared" si="0"/>
        <v>17.289320800000024</v>
      </c>
      <c r="O26" s="34">
        <f t="shared" si="1"/>
        <v>486.21067920000002</v>
      </c>
      <c r="P26" s="36">
        <v>0.48</v>
      </c>
      <c r="Q26" s="34">
        <f t="shared" si="2"/>
        <v>233.38</v>
      </c>
    </row>
    <row r="27" spans="1:17" s="5" customFormat="1" ht="25.5" customHeight="1">
      <c r="A27" s="12"/>
      <c r="B27" s="13" t="s">
        <v>16</v>
      </c>
      <c r="C27" s="14"/>
      <c r="D27" s="14"/>
      <c r="E27" s="14"/>
      <c r="F27" s="14"/>
      <c r="G27" s="15"/>
      <c r="H27" s="15"/>
      <c r="I27" s="14"/>
      <c r="J27" s="14"/>
      <c r="K27" s="16">
        <f>SUM(K2:K26)</f>
        <v>951736</v>
      </c>
      <c r="L27" s="16"/>
      <c r="M27" s="16"/>
      <c r="N27" s="16">
        <f>SUM(N2:N26)</f>
        <v>31046.922680960037</v>
      </c>
      <c r="O27" s="18">
        <f>SUM(O2:O26)</f>
        <v>873102.2773190398</v>
      </c>
      <c r="P27" s="17"/>
      <c r="Q27" s="16">
        <f>SUM(Q2:Q26)</f>
        <v>419089.10999999993</v>
      </c>
    </row>
    <row r="28" spans="1:17" s="5" customFormat="1">
      <c r="B28" s="6"/>
      <c r="C28" s="6"/>
      <c r="D28" s="6"/>
      <c r="E28" s="6"/>
      <c r="F28" s="6"/>
      <c r="G28" s="7"/>
      <c r="H28" s="7"/>
      <c r="I28" s="6"/>
      <c r="J28" s="6"/>
      <c r="K28" s="8"/>
      <c r="L28" s="8"/>
      <c r="M28" s="8"/>
      <c r="N28" s="8"/>
      <c r="O28" s="8"/>
      <c r="P28" s="9"/>
    </row>
    <row r="30" spans="1:17">
      <c r="F30" s="19"/>
    </row>
  </sheetData>
  <protectedRanges>
    <protectedRange sqref="G2:IV2 A27:IV65553 F3:IV26 A2:C26" name="区域1"/>
    <protectedRange sqref="D2:F2 D3:E26" name="区域1_1"/>
  </protectedRanges>
  <phoneticPr fontId="1" type="noConversion"/>
  <pageMargins left="0.24" right="0.16" top="0.98425196850393704" bottom="0.98425196850393704" header="0.51181102362204722" footer="0.51181102362204722"/>
  <pageSetup paperSize="9" scale="6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cp:lastPrinted>2018-07-03T01:18:13Z</cp:lastPrinted>
  <dcterms:created xsi:type="dcterms:W3CDTF">2015-11-10T02:18:22Z</dcterms:created>
  <dcterms:modified xsi:type="dcterms:W3CDTF">2018-08-02T01:37:08Z</dcterms:modified>
</cp:coreProperties>
</file>