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40" windowHeight="1374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K27" i="1"/>
  <c r="O25"/>
  <c r="Q25" s="1"/>
  <c r="O26"/>
  <c r="Q26" s="1"/>
  <c r="N25"/>
  <c r="N26"/>
  <c r="L24"/>
  <c r="L25"/>
  <c r="L26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N11"/>
  <c r="N12"/>
  <c r="N13"/>
  <c r="N14"/>
  <c r="N15"/>
  <c r="N16"/>
  <c r="N17"/>
  <c r="N18"/>
  <c r="N19"/>
  <c r="N20"/>
  <c r="N21"/>
  <c r="N22"/>
  <c r="N23"/>
  <c r="N24"/>
  <c r="O9"/>
  <c r="Q9" s="1"/>
  <c r="N9"/>
  <c r="L11"/>
  <c r="L12"/>
  <c r="L13"/>
  <c r="L14"/>
  <c r="L15"/>
  <c r="L16"/>
  <c r="L17"/>
  <c r="L18"/>
  <c r="L19"/>
  <c r="L20"/>
  <c r="L21"/>
  <c r="L22"/>
  <c r="L23"/>
  <c r="L9"/>
  <c r="O10"/>
  <c r="Q10" s="1"/>
  <c r="N10"/>
  <c r="L10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N27" s="1"/>
  <c r="L3"/>
  <c r="O2"/>
  <c r="Q2" s="1"/>
  <c r="N2"/>
  <c r="L2"/>
  <c r="Q27" l="1"/>
  <c r="O27"/>
</calcChain>
</file>

<file path=xl/sharedStrings.xml><?xml version="1.0" encoding="utf-8"?>
<sst xmlns="http://schemas.openxmlformats.org/spreadsheetml/2006/main" count="168" uniqueCount="92">
  <si>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</si>
  <si>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</si>
  <si>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</si>
  <si>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</si>
  <si>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</si>
  <si>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</si>
  <si>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</si>
  <si>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</si>
  <si>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</si>
  <si>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</si>
  <si>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</si>
  <si>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</si>
  <si>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</si>
  <si>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</si>
  <si>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</si>
  <si>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</si>
  <si>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</si>
  <si>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</si>
  <si>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</si>
  <si>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山东齐纳电影城有限公司张店分公司</t>
    <phoneticPr fontId="1" type="noConversion"/>
  </si>
  <si>
    <t>侏罗纪世界2（数字3D）</t>
  </si>
  <si>
    <t>051201022018</t>
  </si>
  <si>
    <t>第七个小矮人</t>
  </si>
  <si>
    <t>066100982018</t>
  </si>
  <si>
    <t>猛虫过江</t>
  </si>
  <si>
    <t>001104442018</t>
  </si>
  <si>
    <t>暹罗决：九神战甲（数字）</t>
  </si>
  <si>
    <t>014101072018</t>
  </si>
  <si>
    <t>金蝉脱壳2：冥府（数字）</t>
  </si>
  <si>
    <t>051101152018</t>
  </si>
  <si>
    <t>动物世界（数字3D）</t>
  </si>
  <si>
    <t>001203772018</t>
  </si>
  <si>
    <t>超人总动员2（数字3D）</t>
  </si>
  <si>
    <t>051201112018</t>
  </si>
  <si>
    <t>龙虾刑警</t>
  </si>
  <si>
    <t>001103782018</t>
  </si>
  <si>
    <t>生存家族（数字）</t>
  </si>
  <si>
    <t>012101122018</t>
  </si>
  <si>
    <t>我不是药神</t>
  </si>
  <si>
    <t>001104962018</t>
  </si>
  <si>
    <t>阿飞正传（数字）</t>
  </si>
  <si>
    <t>002101142018</t>
  </si>
  <si>
    <t>最后一球（数字）</t>
  </si>
  <si>
    <t>091101172018</t>
  </si>
  <si>
    <t>邪不压正</t>
  </si>
  <si>
    <t>001104952018</t>
  </si>
  <si>
    <t>新大头儿子和小头爸爸3俄罗斯奇遇记</t>
  </si>
  <si>
    <t>001b03562018</t>
  </si>
  <si>
    <t>阿修罗（数字3D）</t>
  </si>
  <si>
    <t>001204972018</t>
  </si>
  <si>
    <t>摩天营救（数字3D）</t>
  </si>
  <si>
    <t>051201202018</t>
  </si>
  <si>
    <t>狄仁杰之四大天王（数字3D）</t>
  </si>
  <si>
    <t>001202172018</t>
  </si>
  <si>
    <t>小悟空（数字3D）</t>
  </si>
  <si>
    <t>001c03982018</t>
  </si>
  <si>
    <t>神奇马戏团之动物饼干（数字3D）</t>
  </si>
  <si>
    <t>001c05642018</t>
  </si>
  <si>
    <t>汪星卧底（数字）</t>
  </si>
  <si>
    <t>051101182018</t>
  </si>
  <si>
    <t>风语咒（数字3D）</t>
  </si>
  <si>
    <t>001c05272018</t>
  </si>
  <si>
    <t>西虹市首富</t>
  </si>
  <si>
    <t>001106062018</t>
  </si>
  <si>
    <t>淘气大侦探（数字3D）</t>
  </si>
  <si>
    <t>051201262018</t>
  </si>
  <si>
    <t>萌学园：寻找盘古</t>
  </si>
  <si>
    <t>001108392016</t>
  </si>
  <si>
    <t>神秘世界历险记4（数字3D）</t>
  </si>
  <si>
    <t>001c05332018</t>
  </si>
  <si>
    <t>2018-07-01</t>
  </si>
  <si>
    <t>2018-07-31</t>
  </si>
  <si>
    <t>2018-07-13</t>
  </si>
  <si>
    <t>2018-07-26</t>
  </si>
  <si>
    <t>2018-07-06</t>
  </si>
  <si>
    <t>2018-07-23</t>
  </si>
  <si>
    <t>2018-07-25</t>
  </si>
  <si>
    <t>2018-07-03</t>
  </si>
  <si>
    <t>2018-07-04</t>
  </si>
  <si>
    <t>2018-07-09</t>
  </si>
  <si>
    <t>2018-07-12</t>
  </si>
  <si>
    <t>2018-07-15</t>
  </si>
  <si>
    <t>2018-07-07</t>
  </si>
  <si>
    <t>2018-07-20</t>
  </si>
  <si>
    <t>2018-07-27</t>
  </si>
  <si>
    <t>2018-07-14</t>
  </si>
  <si>
    <t>2018-07-19</t>
  </si>
  <si>
    <t>2018-07-21</t>
  </si>
  <si>
    <t>2018-07-18</t>
  </si>
  <si>
    <t>2018-07-22</t>
  </si>
  <si>
    <t>2018-07-29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</si>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</sst>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0" fillId="0" borderId="5" xfId="0" applyNumberFormat="1" applyFill="1" applyBorder="1" applyAlignment="1">
      <alignment horizontal="right"/>
    </xf>
    <xf numFmtId="0" fontId="7" fillId="2" borderId="1" xfId="0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0" fontId="9" fillId="0" borderId="3" xfId="0" applyFont="1" applyBorder="1" applyAlignment="1" applyProtection="1">
      <alignment vertical="center"/>
    </xf>
    <xf numFmtId="49" fontId="6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vertical="center"/>
    </xf>
    <xf numFmtId="0" fontId="5" fillId="0" borderId="4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 applyProtection="1">
      <alignment horizontal="center" wrapText="1"/>
    </xf>
    <xf numFmtId="176" fontId="5" fillId="0" borderId="6" xfId="0" applyNumberFormat="1" applyFont="1" applyFill="1" applyBorder="1" applyAlignment="1">
      <alignment horizontal="right" vertical="center"/>
    </xf>
    <xf numFmtId="176" fontId="5" fillId="0" borderId="7" xfId="0" applyNumberFormat="1" applyFont="1" applyFill="1" applyBorder="1" applyAlignment="1">
      <alignment horizontal="right" vertical="center"/>
    </xf>
    <xf numFmtId="176" fontId="5" fillId="0" borderId="8" xfId="0" applyNumberFormat="1" applyFont="1" applyFill="1" applyBorder="1" applyAlignment="1">
      <alignment horizontal="right" vertical="center"/>
    </xf>
    <xf numFmtId="14" fontId="8" fillId="2" borderId="2" xfId="0" applyNumberFormat="1" applyFont="1" applyFill="1" applyBorder="1" applyAlignment="1" applyProtection="1">
      <alignment horizontal="center" wrapText="1"/>
    </xf>
    <xf numFmtId="176" fontId="8" fillId="2" borderId="2" xfId="0" applyNumberFormat="1" applyFont="1" applyFill="1" applyBorder="1" applyAlignment="1" applyProtection="1">
      <alignment horizontal="center" wrapText="1"/>
    </xf>
    <xf numFmtId="176" fontId="5" fillId="0" borderId="3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 applyProtection="1">
      <alignment horizontal="center" wrapText="1"/>
    </xf>
    <xf numFmtId="22" fontId="9" fillId="3" borderId="3" xfId="0" applyNumberFormat="1" applyFont="1" applyFill="1" applyBorder="1" applyAlignment="1">
      <alignment horizontal="left" vertical="center" wrapText="1"/>
    </xf>
    <xf numFmtId="49" fontId="9" fillId="3" borderId="3" xfId="0" applyNumberFormat="1" applyFont="1" applyFill="1" applyBorder="1" applyAlignment="1">
      <alignment horizontal="left" vertical="center" wrapText="1"/>
    </xf>
    <xf numFmtId="1" fontId="9" fillId="3" borderId="3" xfId="0" applyNumberFormat="1" applyFont="1" applyFill="1" applyBorder="1" applyAlignment="1">
      <alignment horizontal="right" vertical="center" wrapText="1"/>
    </xf>
    <xf numFmtId="2" fontId="9" fillId="3" borderId="3" xfId="0" applyNumberFormat="1" applyFont="1" applyFill="1" applyBorder="1" applyAlignment="1">
      <alignment horizontal="right" vertical="center" wrapTex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tabSelected="1" workbookViewId="0">
      <selection activeCell="K2" sqref="K2:K26"/>
    </sheetView>
  </sheetViews>
  <sheetFormatPr defaultColWidth="16" defaultRowHeight="12.75"/>
  <cols>
    <col min="1" max="1" width="7.42578125" customWidth="1"/>
    <col min="2" max="2" width="29.140625" style="2" customWidth="1"/>
    <col min="3" max="3" width="13.85546875" style="2" bestFit="1" customWidth="1"/>
    <col min="4" max="4" width="28.42578125" style="2" customWidth="1"/>
    <col min="5" max="5" width="11" style="2" customWidth="1"/>
    <col min="6" max="6" width="10.85546875" style="2" customWidth="1"/>
    <col min="7" max="7" width="12.140625" style="1" customWidth="1"/>
    <col min="8" max="8" width="11.7109375" style="1" customWidth="1"/>
    <col min="9" max="9" width="9.140625" style="2" customWidth="1"/>
    <col min="10" max="10" width="9.5703125" style="2" customWidth="1"/>
    <col min="11" max="11" width="9.85546875" style="3" customWidth="1"/>
    <col min="12" max="12" width="15.5703125" style="3" customWidth="1"/>
    <col min="13" max="13" width="10.7109375" style="3" customWidth="1"/>
    <col min="14" max="14" width="11.42578125" style="3" customWidth="1"/>
    <col min="15" max="15" width="12.42578125" style="3" customWidth="1"/>
    <col min="16" max="16" width="11" style="4" customWidth="1"/>
    <col min="17" max="17" width="14" style="3" customWidth="1"/>
  </cols>
  <sheetData>
    <row r="1" spans="1:17" s="10" customFormat="1" ht="15.75">
      <c r="A1" s="21" t="s">
        <v>0</v>
      </c>
      <c r="B1" s="29" t="s">
        <v>7</v>
      </c>
      <c r="C1" s="38" t="s">
        <v>1</v>
      </c>
      <c r="D1" s="29" t="s">
        <v>17</v>
      </c>
      <c r="E1" s="29" t="s">
        <v>18</v>
      </c>
      <c r="F1" s="29" t="s">
        <v>10</v>
      </c>
      <c r="G1" s="33" t="s">
        <v>2</v>
      </c>
      <c r="H1" s="33" t="s">
        <v>3</v>
      </c>
      <c r="I1" s="29" t="s">
        <v>4</v>
      </c>
      <c r="J1" s="29" t="s">
        <v>5</v>
      </c>
      <c r="K1" s="34" t="s">
        <v>6</v>
      </c>
      <c r="L1" s="34" t="s">
        <v>11</v>
      </c>
      <c r="M1" s="34" t="s">
        <v>12</v>
      </c>
      <c r="N1" s="34" t="s">
        <v>13</v>
      </c>
      <c r="O1" s="22" t="s">
        <v>8</v>
      </c>
      <c r="P1" s="23" t="s">
        <v>14</v>
      </c>
      <c r="Q1" s="22" t="s">
        <v>9</v>
      </c>
    </row>
    <row r="2" spans="1:17" s="12" customFormat="1" ht="18" customHeight="1">
      <c r="A2" s="28">
        <v>1</v>
      </c>
      <c r="B2" s="39" t="s">
        <v>38</v>
      </c>
      <c r="C2" s="40" t="s">
        <v>39</v>
      </c>
      <c r="D2" s="27" t="s">
        <v>19</v>
      </c>
      <c r="E2" s="25">
        <v>37041101</v>
      </c>
      <c r="F2" s="26" t="s">
        <v>15</v>
      </c>
      <c r="G2" s="40" t="s">
        <v>70</v>
      </c>
      <c r="H2" s="40" t="s">
        <v>71</v>
      </c>
      <c r="I2" s="41">
        <v>441</v>
      </c>
      <c r="J2" s="41">
        <v>14094</v>
      </c>
      <c r="K2" s="42">
        <v>417260</v>
      </c>
      <c r="L2" s="35">
        <f>K2*0.05</f>
        <v>20863</v>
      </c>
      <c r="M2" s="36">
        <v>0.03</v>
      </c>
      <c r="N2" s="35">
        <f>K2*(1-0.96737864)</f>
        <v>13611.588673600018</v>
      </c>
      <c r="O2" s="30">
        <f>K2*0.91737864</f>
        <v>382785.4113264</v>
      </c>
      <c r="P2" s="11">
        <v>0.48</v>
      </c>
      <c r="Q2" s="19">
        <f>ROUND(O2*P2,2)</f>
        <v>183737</v>
      </c>
    </row>
    <row r="3" spans="1:17" s="12" customFormat="1" ht="18" customHeight="1">
      <c r="A3" s="28">
        <v>2</v>
      </c>
      <c r="B3" s="39" t="s">
        <v>44</v>
      </c>
      <c r="C3" s="40" t="s">
        <v>45</v>
      </c>
      <c r="D3" s="27" t="s">
        <v>19</v>
      </c>
      <c r="E3" s="25">
        <v>37041101</v>
      </c>
      <c r="F3" s="37" t="s">
        <v>15</v>
      </c>
      <c r="G3" s="40" t="s">
        <v>72</v>
      </c>
      <c r="H3" s="40" t="s">
        <v>73</v>
      </c>
      <c r="I3" s="41">
        <v>192</v>
      </c>
      <c r="J3" s="41">
        <v>2998</v>
      </c>
      <c r="K3" s="42">
        <v>90490</v>
      </c>
      <c r="L3" s="35">
        <f>K3*0.05</f>
        <v>4524.5</v>
      </c>
      <c r="M3" s="36">
        <v>0.03</v>
      </c>
      <c r="N3" s="35">
        <f t="shared" ref="N3:N26" si="0">K3*(1-0.96737864)</f>
        <v>2951.9068664000038</v>
      </c>
      <c r="O3" s="30">
        <f t="shared" ref="O3:O26" si="1">K3*0.91737864</f>
        <v>83013.593133600007</v>
      </c>
      <c r="P3" s="11">
        <v>0.48</v>
      </c>
      <c r="Q3" s="19">
        <f t="shared" ref="Q3:Q26" si="2">ROUND(O3*P3,2)</f>
        <v>39846.519999999997</v>
      </c>
    </row>
    <row r="4" spans="1:17" s="12" customFormat="1" ht="18" customHeight="1">
      <c r="A4" s="28">
        <v>3</v>
      </c>
      <c r="B4" s="39" t="s">
        <v>46</v>
      </c>
      <c r="C4" s="40" t="s">
        <v>47</v>
      </c>
      <c r="D4" s="27" t="s">
        <v>19</v>
      </c>
      <c r="E4" s="25">
        <v>37041101</v>
      </c>
      <c r="F4" s="37" t="s">
        <v>15</v>
      </c>
      <c r="G4" s="40" t="s">
        <v>74</v>
      </c>
      <c r="H4" s="40" t="s">
        <v>71</v>
      </c>
      <c r="I4" s="41">
        <v>83</v>
      </c>
      <c r="J4" s="41">
        <v>880</v>
      </c>
      <c r="K4" s="42">
        <v>26575</v>
      </c>
      <c r="L4" s="35">
        <f t="shared" ref="L4:L26" si="3">K4*0.05</f>
        <v>1328.75</v>
      </c>
      <c r="M4" s="36">
        <v>0.03</v>
      </c>
      <c r="N4" s="35">
        <f t="shared" si="0"/>
        <v>866.91264200000114</v>
      </c>
      <c r="O4" s="30">
        <f t="shared" si="1"/>
        <v>24379.337358000001</v>
      </c>
      <c r="P4" s="11">
        <v>0.48</v>
      </c>
      <c r="Q4" s="19">
        <f t="shared" si="2"/>
        <v>11702.08</v>
      </c>
    </row>
    <row r="5" spans="1:17" s="12" customFormat="1" ht="18" customHeight="1">
      <c r="A5" s="28">
        <v>4</v>
      </c>
      <c r="B5" s="39" t="s">
        <v>30</v>
      </c>
      <c r="C5" s="40" t="s">
        <v>31</v>
      </c>
      <c r="D5" s="27" t="s">
        <v>19</v>
      </c>
      <c r="E5" s="25">
        <v>37041101</v>
      </c>
      <c r="F5" s="37" t="s">
        <v>15</v>
      </c>
      <c r="G5" s="40" t="s">
        <v>70</v>
      </c>
      <c r="H5" s="40" t="s">
        <v>71</v>
      </c>
      <c r="I5" s="41">
        <v>132</v>
      </c>
      <c r="J5" s="41">
        <v>1176</v>
      </c>
      <c r="K5" s="42">
        <v>35285</v>
      </c>
      <c r="L5" s="35">
        <f t="shared" si="3"/>
        <v>1764.25</v>
      </c>
      <c r="M5" s="36">
        <v>0.03</v>
      </c>
      <c r="N5" s="35">
        <f>K5*(1-0.96737864)</f>
        <v>1151.0446876000015</v>
      </c>
      <c r="O5" s="31">
        <f t="shared" si="1"/>
        <v>32369.705312400001</v>
      </c>
      <c r="P5" s="11">
        <v>0.48</v>
      </c>
      <c r="Q5" s="19">
        <f t="shared" si="2"/>
        <v>15537.46</v>
      </c>
    </row>
    <row r="6" spans="1:17" s="12" customFormat="1" ht="18" customHeight="1">
      <c r="A6" s="28">
        <v>5</v>
      </c>
      <c r="B6" s="39" t="s">
        <v>32</v>
      </c>
      <c r="C6" s="40" t="s">
        <v>33</v>
      </c>
      <c r="D6" s="27" t="s">
        <v>19</v>
      </c>
      <c r="E6" s="25">
        <v>37041101</v>
      </c>
      <c r="F6" s="37" t="s">
        <v>15</v>
      </c>
      <c r="G6" s="40" t="s">
        <v>70</v>
      </c>
      <c r="H6" s="40" t="s">
        <v>75</v>
      </c>
      <c r="I6" s="41">
        <v>70</v>
      </c>
      <c r="J6" s="41">
        <v>619</v>
      </c>
      <c r="K6" s="42">
        <v>18215</v>
      </c>
      <c r="L6" s="35">
        <f t="shared" si="3"/>
        <v>910.75</v>
      </c>
      <c r="M6" s="36">
        <v>0.03</v>
      </c>
      <c r="N6" s="35">
        <f t="shared" si="0"/>
        <v>594.1980724000008</v>
      </c>
      <c r="O6" s="31">
        <f t="shared" si="1"/>
        <v>16710.051927600001</v>
      </c>
      <c r="P6" s="11">
        <v>0.48</v>
      </c>
      <c r="Q6" s="19">
        <f t="shared" si="2"/>
        <v>8020.82</v>
      </c>
    </row>
    <row r="7" spans="1:17" s="12" customFormat="1" ht="18" customHeight="1">
      <c r="A7" s="28">
        <v>6</v>
      </c>
      <c r="B7" s="39" t="s">
        <v>28</v>
      </c>
      <c r="C7" s="40" t="s">
        <v>29</v>
      </c>
      <c r="D7" s="27" t="s">
        <v>19</v>
      </c>
      <c r="E7" s="25">
        <v>37041101</v>
      </c>
      <c r="F7" s="37" t="s">
        <v>15</v>
      </c>
      <c r="G7" s="40" t="s">
        <v>70</v>
      </c>
      <c r="H7" s="40" t="s">
        <v>74</v>
      </c>
      <c r="I7" s="41">
        <v>23</v>
      </c>
      <c r="J7" s="41">
        <v>57</v>
      </c>
      <c r="K7" s="42">
        <v>1665</v>
      </c>
      <c r="L7" s="35">
        <f t="shared" si="3"/>
        <v>83.25</v>
      </c>
      <c r="M7" s="36">
        <v>0.03</v>
      </c>
      <c r="N7" s="35">
        <f>K7*(1-0.96737864)</f>
        <v>54.314564400000073</v>
      </c>
      <c r="O7" s="31">
        <f t="shared" si="1"/>
        <v>1527.4354356000001</v>
      </c>
      <c r="P7" s="11">
        <v>0.48</v>
      </c>
      <c r="Q7" s="19">
        <f t="shared" si="2"/>
        <v>733.17</v>
      </c>
    </row>
    <row r="8" spans="1:17" s="12" customFormat="1" ht="18" customHeight="1">
      <c r="A8" s="28">
        <v>7</v>
      </c>
      <c r="B8" s="39" t="s">
        <v>20</v>
      </c>
      <c r="C8" s="40" t="s">
        <v>21</v>
      </c>
      <c r="D8" s="27" t="s">
        <v>19</v>
      </c>
      <c r="E8" s="25">
        <v>37041101</v>
      </c>
      <c r="F8" s="37" t="s">
        <v>15</v>
      </c>
      <c r="G8" s="40" t="s">
        <v>70</v>
      </c>
      <c r="H8" s="40" t="s">
        <v>76</v>
      </c>
      <c r="I8" s="41">
        <v>84</v>
      </c>
      <c r="J8" s="41">
        <v>783</v>
      </c>
      <c r="K8" s="42">
        <v>23235</v>
      </c>
      <c r="L8" s="35">
        <f t="shared" si="3"/>
        <v>1161.75</v>
      </c>
      <c r="M8" s="36">
        <v>0.03</v>
      </c>
      <c r="N8" s="35">
        <f t="shared" si="0"/>
        <v>757.95729960000097</v>
      </c>
      <c r="O8" s="31">
        <f t="shared" si="1"/>
        <v>21315.292700400001</v>
      </c>
      <c r="P8" s="11">
        <v>0.48</v>
      </c>
      <c r="Q8" s="19">
        <f t="shared" si="2"/>
        <v>10231.34</v>
      </c>
    </row>
    <row r="9" spans="1:17" s="12" customFormat="1" ht="18" customHeight="1">
      <c r="A9" s="28">
        <v>8</v>
      </c>
      <c r="B9" s="39" t="s">
        <v>42</v>
      </c>
      <c r="C9" s="40" t="s">
        <v>43</v>
      </c>
      <c r="D9" s="27" t="s">
        <v>19</v>
      </c>
      <c r="E9" s="25">
        <v>37041101</v>
      </c>
      <c r="F9" s="37" t="s">
        <v>15</v>
      </c>
      <c r="G9" s="40" t="s">
        <v>70</v>
      </c>
      <c r="H9" s="40" t="s">
        <v>77</v>
      </c>
      <c r="I9" s="41">
        <v>4</v>
      </c>
      <c r="J9" s="41">
        <v>10</v>
      </c>
      <c r="K9" s="42">
        <v>300</v>
      </c>
      <c r="L9" s="35">
        <f t="shared" si="3"/>
        <v>15</v>
      </c>
      <c r="M9" s="36">
        <v>0.03</v>
      </c>
      <c r="N9" s="35">
        <f t="shared" si="0"/>
        <v>9.7864080000000122</v>
      </c>
      <c r="O9" s="31">
        <f t="shared" si="1"/>
        <v>275.21359200000001</v>
      </c>
      <c r="P9" s="11">
        <v>0.48</v>
      </c>
      <c r="Q9" s="19">
        <f t="shared" si="2"/>
        <v>132.1</v>
      </c>
    </row>
    <row r="10" spans="1:17" s="12" customFormat="1" ht="18" customHeight="1">
      <c r="A10" s="28">
        <v>9</v>
      </c>
      <c r="B10" s="39" t="s">
        <v>34</v>
      </c>
      <c r="C10" s="40" t="s">
        <v>35</v>
      </c>
      <c r="D10" s="27" t="s">
        <v>19</v>
      </c>
      <c r="E10" s="25">
        <v>37041101</v>
      </c>
      <c r="F10" s="37" t="s">
        <v>15</v>
      </c>
      <c r="G10" s="40" t="s">
        <v>70</v>
      </c>
      <c r="H10" s="40" t="s">
        <v>78</v>
      </c>
      <c r="I10" s="41">
        <v>11</v>
      </c>
      <c r="J10" s="41">
        <v>55</v>
      </c>
      <c r="K10" s="42">
        <v>1700</v>
      </c>
      <c r="L10" s="35">
        <f t="shared" si="3"/>
        <v>85</v>
      </c>
      <c r="M10" s="36">
        <v>0.03</v>
      </c>
      <c r="N10" s="35">
        <f t="shared" si="0"/>
        <v>55.456312000000075</v>
      </c>
      <c r="O10" s="32">
        <f t="shared" si="1"/>
        <v>1559.543688</v>
      </c>
      <c r="P10" s="11">
        <v>0.48</v>
      </c>
      <c r="Q10" s="19">
        <f t="shared" si="2"/>
        <v>748.58</v>
      </c>
    </row>
    <row r="11" spans="1:17" s="12" customFormat="1" ht="18" customHeight="1">
      <c r="A11" s="28">
        <v>10</v>
      </c>
      <c r="B11" s="39" t="s">
        <v>24</v>
      </c>
      <c r="C11" s="40" t="s">
        <v>25</v>
      </c>
      <c r="D11" s="27" t="s">
        <v>19</v>
      </c>
      <c r="E11" s="25">
        <v>37041101</v>
      </c>
      <c r="F11" s="37" t="s">
        <v>15</v>
      </c>
      <c r="G11" s="40" t="s">
        <v>70</v>
      </c>
      <c r="H11" s="40" t="s">
        <v>79</v>
      </c>
      <c r="I11" s="41">
        <v>11</v>
      </c>
      <c r="J11" s="41">
        <v>34</v>
      </c>
      <c r="K11" s="42">
        <v>1015</v>
      </c>
      <c r="L11" s="35">
        <f t="shared" si="3"/>
        <v>50.75</v>
      </c>
      <c r="M11" s="36">
        <v>0.03</v>
      </c>
      <c r="N11" s="35">
        <f t="shared" si="0"/>
        <v>33.110680400000042</v>
      </c>
      <c r="O11" s="32">
        <f t="shared" si="1"/>
        <v>931.13931960000002</v>
      </c>
      <c r="P11" s="11">
        <v>0.48</v>
      </c>
      <c r="Q11" s="19">
        <f t="shared" si="2"/>
        <v>446.95</v>
      </c>
    </row>
    <row r="12" spans="1:17" s="12" customFormat="1" ht="18" customHeight="1">
      <c r="A12" s="28">
        <v>11</v>
      </c>
      <c r="B12" s="39" t="s">
        <v>26</v>
      </c>
      <c r="C12" s="40" t="s">
        <v>27</v>
      </c>
      <c r="D12" s="27" t="s">
        <v>19</v>
      </c>
      <c r="E12" s="25">
        <v>37041101</v>
      </c>
      <c r="F12" s="37" t="s">
        <v>15</v>
      </c>
      <c r="G12" s="40" t="s">
        <v>70</v>
      </c>
      <c r="H12" s="40" t="s">
        <v>78</v>
      </c>
      <c r="I12" s="41">
        <v>4</v>
      </c>
      <c r="J12" s="41">
        <v>4</v>
      </c>
      <c r="K12" s="42">
        <v>120</v>
      </c>
      <c r="L12" s="35">
        <f t="shared" si="3"/>
        <v>6</v>
      </c>
      <c r="M12" s="36">
        <v>0.03</v>
      </c>
      <c r="N12" s="35">
        <f t="shared" si="0"/>
        <v>3.9145632000000052</v>
      </c>
      <c r="O12" s="32">
        <f t="shared" si="1"/>
        <v>110.0854368</v>
      </c>
      <c r="P12" s="11">
        <v>0.48</v>
      </c>
      <c r="Q12" s="19">
        <f t="shared" si="2"/>
        <v>52.84</v>
      </c>
    </row>
    <row r="13" spans="1:17" s="12" customFormat="1" ht="18" customHeight="1">
      <c r="A13" s="28">
        <v>12</v>
      </c>
      <c r="B13" s="39" t="s">
        <v>22</v>
      </c>
      <c r="C13" s="40" t="s">
        <v>23</v>
      </c>
      <c r="D13" s="27" t="s">
        <v>19</v>
      </c>
      <c r="E13" s="25">
        <v>37041101</v>
      </c>
      <c r="F13" s="37" t="s">
        <v>15</v>
      </c>
      <c r="G13" s="40" t="s">
        <v>70</v>
      </c>
      <c r="H13" s="40" t="s">
        <v>70</v>
      </c>
      <c r="I13" s="41">
        <v>1</v>
      </c>
      <c r="J13" s="41">
        <v>4</v>
      </c>
      <c r="K13" s="42">
        <v>120</v>
      </c>
      <c r="L13" s="35">
        <f t="shared" si="3"/>
        <v>6</v>
      </c>
      <c r="M13" s="36">
        <v>0.03</v>
      </c>
      <c r="N13" s="35">
        <f t="shared" si="0"/>
        <v>3.9145632000000052</v>
      </c>
      <c r="O13" s="32">
        <f t="shared" si="1"/>
        <v>110.0854368</v>
      </c>
      <c r="P13" s="11">
        <v>0.48</v>
      </c>
      <c r="Q13" s="19">
        <f t="shared" si="2"/>
        <v>52.84</v>
      </c>
    </row>
    <row r="14" spans="1:17" s="12" customFormat="1" ht="18" customHeight="1">
      <c r="A14" s="28">
        <v>13</v>
      </c>
      <c r="B14" s="39" t="s">
        <v>36</v>
      </c>
      <c r="C14" s="40" t="s">
        <v>37</v>
      </c>
      <c r="D14" s="27" t="s">
        <v>19</v>
      </c>
      <c r="E14" s="25">
        <v>37041101</v>
      </c>
      <c r="F14" s="37" t="s">
        <v>15</v>
      </c>
      <c r="G14" s="40" t="s">
        <v>70</v>
      </c>
      <c r="H14" s="40" t="s">
        <v>80</v>
      </c>
      <c r="I14" s="41">
        <v>8</v>
      </c>
      <c r="J14" s="41">
        <v>26</v>
      </c>
      <c r="K14" s="42">
        <v>770</v>
      </c>
      <c r="L14" s="35">
        <f t="shared" si="3"/>
        <v>38.5</v>
      </c>
      <c r="M14" s="36">
        <v>0.03</v>
      </c>
      <c r="N14" s="35">
        <f t="shared" si="0"/>
        <v>25.118447200000034</v>
      </c>
      <c r="O14" s="32">
        <f t="shared" si="1"/>
        <v>706.38155280000001</v>
      </c>
      <c r="P14" s="11">
        <v>0.48</v>
      </c>
      <c r="Q14" s="19">
        <f t="shared" si="2"/>
        <v>339.06</v>
      </c>
    </row>
    <row r="15" spans="1:17" s="12" customFormat="1" ht="18" customHeight="1">
      <c r="A15" s="28">
        <v>14</v>
      </c>
      <c r="B15" s="39" t="s">
        <v>48</v>
      </c>
      <c r="C15" s="40" t="s">
        <v>49</v>
      </c>
      <c r="D15" s="27" t="s">
        <v>19</v>
      </c>
      <c r="E15" s="25">
        <v>37041101</v>
      </c>
      <c r="F15" s="37" t="s">
        <v>15</v>
      </c>
      <c r="G15" s="40" t="s">
        <v>72</v>
      </c>
      <c r="H15" s="40" t="s">
        <v>81</v>
      </c>
      <c r="I15" s="41">
        <v>15</v>
      </c>
      <c r="J15" s="41">
        <v>213</v>
      </c>
      <c r="K15" s="42">
        <v>6375</v>
      </c>
      <c r="L15" s="35">
        <f t="shared" si="3"/>
        <v>318.75</v>
      </c>
      <c r="M15" s="36">
        <v>0.03</v>
      </c>
      <c r="N15" s="35">
        <f t="shared" si="0"/>
        <v>207.96117000000027</v>
      </c>
      <c r="O15" s="32">
        <f t="shared" si="1"/>
        <v>5848.2888300000004</v>
      </c>
      <c r="P15" s="11">
        <v>0.48</v>
      </c>
      <c r="Q15" s="19">
        <f t="shared" si="2"/>
        <v>2807.18</v>
      </c>
    </row>
    <row r="16" spans="1:17" s="12" customFormat="1" ht="18" customHeight="1">
      <c r="A16" s="28">
        <v>15</v>
      </c>
      <c r="B16" s="39" t="s">
        <v>40</v>
      </c>
      <c r="C16" s="40" t="s">
        <v>41</v>
      </c>
      <c r="D16" s="27" t="s">
        <v>19</v>
      </c>
      <c r="E16" s="25">
        <v>37041101</v>
      </c>
      <c r="F16" s="37" t="s">
        <v>15</v>
      </c>
      <c r="G16" s="40" t="s">
        <v>82</v>
      </c>
      <c r="H16" s="40" t="s">
        <v>80</v>
      </c>
      <c r="I16" s="41">
        <v>14</v>
      </c>
      <c r="J16" s="41">
        <v>364</v>
      </c>
      <c r="K16" s="42">
        <v>10905</v>
      </c>
      <c r="L16" s="35">
        <f t="shared" si="3"/>
        <v>545.25</v>
      </c>
      <c r="M16" s="36">
        <v>0.03</v>
      </c>
      <c r="N16" s="35">
        <f t="shared" si="0"/>
        <v>355.73593080000046</v>
      </c>
      <c r="O16" s="32">
        <f t="shared" si="1"/>
        <v>10004.0140692</v>
      </c>
      <c r="P16" s="11">
        <v>0.48</v>
      </c>
      <c r="Q16" s="19">
        <f t="shared" si="2"/>
        <v>4801.93</v>
      </c>
    </row>
    <row r="17" spans="1:17" s="12" customFormat="1" ht="18" customHeight="1">
      <c r="A17" s="28">
        <v>16</v>
      </c>
      <c r="B17" s="39" t="s">
        <v>50</v>
      </c>
      <c r="C17" s="40" t="s">
        <v>51</v>
      </c>
      <c r="D17" s="27" t="s">
        <v>19</v>
      </c>
      <c r="E17" s="25">
        <v>37041101</v>
      </c>
      <c r="F17" s="37" t="s">
        <v>15</v>
      </c>
      <c r="G17" s="40" t="s">
        <v>83</v>
      </c>
      <c r="H17" s="40" t="s">
        <v>71</v>
      </c>
      <c r="I17" s="41">
        <v>104</v>
      </c>
      <c r="J17" s="41">
        <v>1454</v>
      </c>
      <c r="K17" s="42">
        <v>42680</v>
      </c>
      <c r="L17" s="35">
        <f t="shared" si="3"/>
        <v>2134</v>
      </c>
      <c r="M17" s="36">
        <v>0.03</v>
      </c>
      <c r="N17" s="35">
        <f t="shared" si="0"/>
        <v>1392.279644800002</v>
      </c>
      <c r="O17" s="32">
        <f t="shared" si="1"/>
        <v>39153.720355199999</v>
      </c>
      <c r="P17" s="11">
        <v>0.48</v>
      </c>
      <c r="Q17" s="19">
        <f t="shared" si="2"/>
        <v>18793.79</v>
      </c>
    </row>
    <row r="18" spans="1:17" s="12" customFormat="1" ht="18" customHeight="1">
      <c r="A18" s="28">
        <v>17</v>
      </c>
      <c r="B18" s="39" t="s">
        <v>52</v>
      </c>
      <c r="C18" s="40" t="s">
        <v>53</v>
      </c>
      <c r="D18" s="27" t="s">
        <v>19</v>
      </c>
      <c r="E18" s="25">
        <v>37041101</v>
      </c>
      <c r="F18" s="37" t="s">
        <v>15</v>
      </c>
      <c r="G18" s="40" t="s">
        <v>84</v>
      </c>
      <c r="H18" s="40" t="s">
        <v>71</v>
      </c>
      <c r="I18" s="41">
        <v>78</v>
      </c>
      <c r="J18" s="41">
        <v>1412</v>
      </c>
      <c r="K18" s="42">
        <v>49795</v>
      </c>
      <c r="L18" s="35">
        <f t="shared" si="3"/>
        <v>2489.75</v>
      </c>
      <c r="M18" s="36">
        <v>0.03</v>
      </c>
      <c r="N18" s="35">
        <f t="shared" si="0"/>
        <v>1624.3806212000022</v>
      </c>
      <c r="O18" s="32">
        <f t="shared" si="1"/>
        <v>45680.869378800002</v>
      </c>
      <c r="P18" s="11">
        <v>0.48</v>
      </c>
      <c r="Q18" s="19">
        <f t="shared" si="2"/>
        <v>21926.82</v>
      </c>
    </row>
    <row r="19" spans="1:17" s="12" customFormat="1" ht="18" customHeight="1">
      <c r="A19" s="28">
        <v>18</v>
      </c>
      <c r="B19" s="39" t="s">
        <v>54</v>
      </c>
      <c r="C19" s="40" t="s">
        <v>55</v>
      </c>
      <c r="D19" s="27" t="s">
        <v>19</v>
      </c>
      <c r="E19" s="25">
        <v>37041101</v>
      </c>
      <c r="F19" s="37" t="s">
        <v>15</v>
      </c>
      <c r="G19" s="40" t="s">
        <v>85</v>
      </c>
      <c r="H19" s="40" t="s">
        <v>86</v>
      </c>
      <c r="I19" s="41">
        <v>8</v>
      </c>
      <c r="J19" s="41">
        <v>37</v>
      </c>
      <c r="K19" s="42">
        <v>1065</v>
      </c>
      <c r="L19" s="35">
        <f t="shared" si="3"/>
        <v>53.25</v>
      </c>
      <c r="M19" s="36">
        <v>0.03</v>
      </c>
      <c r="N19" s="35">
        <f t="shared" si="0"/>
        <v>34.741748400000048</v>
      </c>
      <c r="O19" s="32">
        <f t="shared" si="1"/>
        <v>977.00825159999999</v>
      </c>
      <c r="P19" s="11">
        <v>0.48</v>
      </c>
      <c r="Q19" s="19">
        <f t="shared" si="2"/>
        <v>468.96</v>
      </c>
    </row>
    <row r="20" spans="1:17" s="12" customFormat="1" ht="18" customHeight="1">
      <c r="A20" s="28">
        <v>19</v>
      </c>
      <c r="B20" s="39" t="s">
        <v>56</v>
      </c>
      <c r="C20" s="40" t="s">
        <v>57</v>
      </c>
      <c r="D20" s="27" t="s">
        <v>19</v>
      </c>
      <c r="E20" s="25">
        <v>37041101</v>
      </c>
      <c r="F20" s="37" t="s">
        <v>15</v>
      </c>
      <c r="G20" s="40" t="s">
        <v>87</v>
      </c>
      <c r="H20" s="40" t="s">
        <v>73</v>
      </c>
      <c r="I20" s="41">
        <v>20</v>
      </c>
      <c r="J20" s="41">
        <v>136</v>
      </c>
      <c r="K20" s="42">
        <v>3975</v>
      </c>
      <c r="L20" s="35">
        <f t="shared" si="3"/>
        <v>198.75</v>
      </c>
      <c r="M20" s="36">
        <v>0.03</v>
      </c>
      <c r="N20" s="35">
        <f t="shared" si="0"/>
        <v>129.66990600000017</v>
      </c>
      <c r="O20" s="32">
        <f t="shared" si="1"/>
        <v>3646.5800939999999</v>
      </c>
      <c r="P20" s="11">
        <v>0.48</v>
      </c>
      <c r="Q20" s="19">
        <f t="shared" si="2"/>
        <v>1750.36</v>
      </c>
    </row>
    <row r="21" spans="1:17" s="12" customFormat="1" ht="18" customHeight="1">
      <c r="A21" s="28">
        <v>20</v>
      </c>
      <c r="B21" s="39" t="s">
        <v>58</v>
      </c>
      <c r="C21" s="40" t="s">
        <v>59</v>
      </c>
      <c r="D21" s="27" t="s">
        <v>19</v>
      </c>
      <c r="E21" s="25">
        <v>37041101</v>
      </c>
      <c r="F21" s="37" t="s">
        <v>15</v>
      </c>
      <c r="G21" s="40" t="s">
        <v>88</v>
      </c>
      <c r="H21" s="40" t="s">
        <v>73</v>
      </c>
      <c r="I21" s="41">
        <v>11</v>
      </c>
      <c r="J21" s="41">
        <v>28</v>
      </c>
      <c r="K21" s="42">
        <v>810</v>
      </c>
      <c r="L21" s="35">
        <f t="shared" si="3"/>
        <v>40.5</v>
      </c>
      <c r="M21" s="36">
        <v>0.03</v>
      </c>
      <c r="N21" s="35">
        <f t="shared" si="0"/>
        <v>26.423301600000034</v>
      </c>
      <c r="O21" s="32">
        <f t="shared" si="1"/>
        <v>743.07669840000005</v>
      </c>
      <c r="P21" s="11">
        <v>0.48</v>
      </c>
      <c r="Q21" s="19">
        <f t="shared" si="2"/>
        <v>356.68</v>
      </c>
    </row>
    <row r="22" spans="1:17" s="12" customFormat="1" ht="18" customHeight="1">
      <c r="A22" s="28">
        <v>21</v>
      </c>
      <c r="B22" s="39" t="s">
        <v>60</v>
      </c>
      <c r="C22" s="40" t="s">
        <v>61</v>
      </c>
      <c r="D22" s="27" t="s">
        <v>19</v>
      </c>
      <c r="E22" s="25">
        <v>37041101</v>
      </c>
      <c r="F22" s="37" t="s">
        <v>15</v>
      </c>
      <c r="G22" s="40" t="s">
        <v>89</v>
      </c>
      <c r="H22" s="40" t="s">
        <v>90</v>
      </c>
      <c r="I22" s="41">
        <v>5</v>
      </c>
      <c r="J22" s="41">
        <v>104</v>
      </c>
      <c r="K22" s="42">
        <v>3355</v>
      </c>
      <c r="L22" s="35">
        <f t="shared" si="3"/>
        <v>167.75</v>
      </c>
      <c r="M22" s="36">
        <v>0.03</v>
      </c>
      <c r="N22" s="35">
        <f t="shared" si="0"/>
        <v>109.44466280000015</v>
      </c>
      <c r="O22" s="32">
        <f t="shared" si="1"/>
        <v>3077.8053371999999</v>
      </c>
      <c r="P22" s="11">
        <v>0.48</v>
      </c>
      <c r="Q22" s="19">
        <f t="shared" si="2"/>
        <v>1477.35</v>
      </c>
    </row>
    <row r="23" spans="1:17" s="12" customFormat="1" ht="18" customHeight="1">
      <c r="A23" s="28">
        <v>22</v>
      </c>
      <c r="B23" s="39" t="s">
        <v>62</v>
      </c>
      <c r="C23" s="40" t="s">
        <v>63</v>
      </c>
      <c r="D23" s="27" t="s">
        <v>19</v>
      </c>
      <c r="E23" s="25">
        <v>37041101</v>
      </c>
      <c r="F23" s="37" t="s">
        <v>15</v>
      </c>
      <c r="G23" s="40" t="s">
        <v>84</v>
      </c>
      <c r="H23" s="40" t="s">
        <v>71</v>
      </c>
      <c r="I23" s="41">
        <v>112</v>
      </c>
      <c r="J23" s="41">
        <v>5990</v>
      </c>
      <c r="K23" s="42">
        <v>177055</v>
      </c>
      <c r="L23" s="35">
        <f t="shared" si="3"/>
        <v>8852.75</v>
      </c>
      <c r="M23" s="36">
        <v>0.03</v>
      </c>
      <c r="N23" s="35">
        <f t="shared" si="0"/>
        <v>5775.774894800008</v>
      </c>
      <c r="O23" s="32">
        <f t="shared" si="1"/>
        <v>162426.47510519999</v>
      </c>
      <c r="P23" s="11">
        <v>0.48</v>
      </c>
      <c r="Q23" s="19">
        <f t="shared" si="2"/>
        <v>77964.710000000006</v>
      </c>
    </row>
    <row r="24" spans="1:17" s="12" customFormat="1" ht="18" customHeight="1">
      <c r="A24" s="28">
        <v>23</v>
      </c>
      <c r="B24" s="39" t="s">
        <v>64</v>
      </c>
      <c r="C24" s="40" t="s">
        <v>65</v>
      </c>
      <c r="D24" s="27" t="s">
        <v>19</v>
      </c>
      <c r="E24" s="25">
        <v>37041101</v>
      </c>
      <c r="F24" s="37" t="s">
        <v>15</v>
      </c>
      <c r="G24" s="40" t="s">
        <v>83</v>
      </c>
      <c r="H24" s="40" t="s">
        <v>89</v>
      </c>
      <c r="I24" s="41">
        <v>8</v>
      </c>
      <c r="J24" s="41">
        <v>28</v>
      </c>
      <c r="K24" s="42">
        <v>810</v>
      </c>
      <c r="L24" s="35">
        <f t="shared" si="3"/>
        <v>40.5</v>
      </c>
      <c r="M24" s="36">
        <v>0.03</v>
      </c>
      <c r="N24" s="35">
        <f t="shared" si="0"/>
        <v>26.423301600000034</v>
      </c>
      <c r="O24" s="32">
        <f t="shared" si="1"/>
        <v>743.07669840000005</v>
      </c>
      <c r="P24" s="11">
        <v>0.48</v>
      </c>
      <c r="Q24" s="19">
        <f t="shared" si="2"/>
        <v>356.68</v>
      </c>
    </row>
    <row r="25" spans="1:17" s="12" customFormat="1" ht="18" customHeight="1">
      <c r="A25" s="28">
        <v>24</v>
      </c>
      <c r="B25" s="39" t="s">
        <v>66</v>
      </c>
      <c r="C25" s="40" t="s">
        <v>67</v>
      </c>
      <c r="D25" s="27" t="s">
        <v>19</v>
      </c>
      <c r="E25" s="25">
        <v>37041101</v>
      </c>
      <c r="F25" s="37" t="s">
        <v>15</v>
      </c>
      <c r="G25" s="40" t="s">
        <v>91</v>
      </c>
      <c r="H25" s="40" t="s">
        <v>91</v>
      </c>
      <c r="I25" s="41">
        <v>2</v>
      </c>
      <c r="J25" s="41">
        <v>23</v>
      </c>
      <c r="K25" s="42">
        <v>585</v>
      </c>
      <c r="L25" s="35">
        <f t="shared" si="3"/>
        <v>29.25</v>
      </c>
      <c r="M25" s="36">
        <v>0.03</v>
      </c>
      <c r="N25" s="35">
        <f t="shared" si="0"/>
        <v>19.083495600000024</v>
      </c>
      <c r="O25" s="32">
        <f t="shared" si="1"/>
        <v>536.66650440000001</v>
      </c>
      <c r="P25" s="11">
        <v>0.48</v>
      </c>
      <c r="Q25" s="19">
        <f t="shared" si="2"/>
        <v>257.60000000000002</v>
      </c>
    </row>
    <row r="26" spans="1:17" s="12" customFormat="1" ht="18" customHeight="1">
      <c r="A26" s="28">
        <v>25</v>
      </c>
      <c r="B26" s="39" t="s">
        <v>68</v>
      </c>
      <c r="C26" s="40" t="s">
        <v>69</v>
      </c>
      <c r="D26" s="27" t="s">
        <v>19</v>
      </c>
      <c r="E26" s="25">
        <v>37041101</v>
      </c>
      <c r="F26" s="37" t="s">
        <v>15</v>
      </c>
      <c r="G26" s="40" t="s">
        <v>91</v>
      </c>
      <c r="H26" s="40" t="s">
        <v>90</v>
      </c>
      <c r="I26" s="41">
        <v>2</v>
      </c>
      <c r="J26" s="41">
        <v>48</v>
      </c>
      <c r="K26" s="42">
        <v>1415</v>
      </c>
      <c r="L26" s="35">
        <f t="shared" si="3"/>
        <v>70.75</v>
      </c>
      <c r="M26" s="36">
        <v>0.03</v>
      </c>
      <c r="N26" s="35">
        <f t="shared" si="0"/>
        <v>46.159224400000063</v>
      </c>
      <c r="O26" s="32">
        <f t="shared" si="1"/>
        <v>1298.0907756000001</v>
      </c>
      <c r="P26" s="11">
        <v>0.48</v>
      </c>
      <c r="Q26" s="19">
        <f t="shared" si="2"/>
        <v>623.08000000000004</v>
      </c>
    </row>
    <row r="27" spans="1:17" s="5" customFormat="1" ht="25.5" customHeight="1">
      <c r="A27" s="13"/>
      <c r="B27" s="14" t="s">
        <v>16</v>
      </c>
      <c r="C27" s="15"/>
      <c r="D27" s="15"/>
      <c r="E27" s="15"/>
      <c r="F27" s="15"/>
      <c r="G27" s="16"/>
      <c r="H27" s="16"/>
      <c r="I27" s="15"/>
      <c r="J27" s="15"/>
      <c r="K27" s="17">
        <f>SUM(K2:K26)</f>
        <v>915575</v>
      </c>
      <c r="L27" s="17"/>
      <c r="M27" s="17"/>
      <c r="N27" s="17">
        <f>SUM(N2:N26)</f>
        <v>29867.301682000034</v>
      </c>
      <c r="O27" s="20">
        <f>SUM(O2:O26)</f>
        <v>839928.94831799984</v>
      </c>
      <c r="P27" s="18"/>
      <c r="Q27" s="17">
        <f>SUM(Q2:Q26)</f>
        <v>403165.9</v>
      </c>
    </row>
    <row r="28" spans="1:17" s="5" customFormat="1">
      <c r="B28" s="6"/>
      <c r="C28" s="6"/>
      <c r="D28" s="6"/>
      <c r="E28" s="6"/>
      <c r="F28" s="6"/>
      <c r="G28" s="7"/>
      <c r="H28" s="7"/>
      <c r="I28" s="6"/>
      <c r="J28" s="6"/>
      <c r="K28" s="8"/>
      <c r="L28" s="8"/>
      <c r="M28" s="8"/>
      <c r="N28" s="8"/>
      <c r="O28" s="8"/>
      <c r="P28" s="9"/>
    </row>
    <row r="30" spans="1:17">
      <c r="F30" s="24"/>
    </row>
  </sheetData>
  <protectedRanges>
    <protectedRange sqref="G2:IV2 A27:IV65553 F3:IV26 A2:C26" name="区域1"/>
    <protectedRange sqref="D2:F2 D3:E26" name="区域1_1"/>
  </protectedRanges>
  <phoneticPr fontId="1" type="noConversion"/>
  <pageMargins left="0.24" right="0.16" top="0.98425196850393704" bottom="0.98425196850393704" header="0.51181102362204722" footer="0.51181102362204722"/>
  <pageSetup paperSize="9" scale="6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2018-08-02T02:14:01Z</cp:lastPrinted>
  <dcterms:created xsi:type="dcterms:W3CDTF">2015-11-10T02:18:22Z</dcterms:created>
  <dcterms:modified xsi:type="dcterms:W3CDTF">2018-08-02T02:14:03Z</dcterms:modified>
</cp:coreProperties>
</file>