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900" yWindow="-360" windowWidth="14010" windowHeight="13740"/>
  </bookViews>
  <sheets>
    <sheet name="月结算表" sheetId="1" r:id="rId1"/>
  </sheets>
  <calcPr calcId="125725"/>
</workbook>
</file>

<file path=xl/calcChain.xml><?xml version="1.0" encoding="utf-8"?>
<calcChain xmlns="http://schemas.openxmlformats.org/spreadsheetml/2006/main">
  <c r="O13" i="1"/>
  <c r="Q13" s="1"/>
  <c r="O14"/>
  <c r="Q14" s="1"/>
  <c r="O15"/>
  <c r="Q15" s="1"/>
  <c r="O16"/>
  <c r="Q16" s="1"/>
  <c r="O17"/>
  <c r="Q17" s="1"/>
  <c r="O18"/>
  <c r="Q18" s="1"/>
  <c r="O19"/>
  <c r="Q19" s="1"/>
  <c r="O20"/>
  <c r="Q20" s="1"/>
  <c r="N12"/>
  <c r="N13"/>
  <c r="N14"/>
  <c r="N15"/>
  <c r="N16"/>
  <c r="N17"/>
  <c r="N18"/>
  <c r="N19"/>
  <c r="N20"/>
  <c r="L11"/>
  <c r="L12"/>
  <c r="L13"/>
  <c r="L14"/>
  <c r="L15"/>
  <c r="L16"/>
  <c r="L17"/>
  <c r="L18"/>
  <c r="L19"/>
  <c r="L20"/>
  <c r="K21"/>
  <c r="O5"/>
  <c r="Q5" s="1"/>
  <c r="O6"/>
  <c r="Q6" s="1"/>
  <c r="O7"/>
  <c r="Q7" s="1"/>
  <c r="O8"/>
  <c r="Q8" s="1"/>
  <c r="O9"/>
  <c r="Q9" s="1"/>
  <c r="O10"/>
  <c r="Q10" s="1"/>
  <c r="O11"/>
  <c r="Q11" s="1"/>
  <c r="O12"/>
  <c r="Q12" s="1"/>
  <c r="N5"/>
  <c r="N6"/>
  <c r="N7"/>
  <c r="N8"/>
  <c r="N9"/>
  <c r="N10"/>
  <c r="N11"/>
  <c r="L5"/>
  <c r="L6"/>
  <c r="L7"/>
  <c r="L8"/>
  <c r="L9"/>
  <c r="L10"/>
  <c r="O4" l="1"/>
  <c r="Q4" s="1"/>
  <c r="N4"/>
  <c r="L4"/>
  <c r="O3"/>
  <c r="Q3" s="1"/>
  <c r="N3"/>
  <c r="L3"/>
  <c r="O2"/>
  <c r="Q2" s="1"/>
  <c r="N2"/>
  <c r="L2"/>
  <c r="Q21" l="1"/>
  <c r="N21"/>
  <c r="O21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<sst xmlns="http://schemas.openxmlformats.org/spreadsheetml/2006/main" count="151" uniqueCount="62">
  <si>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</si>
  <si>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</si>
  <si>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</si>
  <si>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</si>
  <si>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</si>
  <si>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</si>
  <si>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</si>
  <si>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</si>
  <si>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</si>
  <si>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</si>
  <si>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</si>
  <si>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</si>
  <si>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</si>
  <si>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</si>
  <si>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</si>
  <si>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</si>
  <si>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</si>
  <si>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</si>
  <si>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</si>
  <si>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51014221</t>
  </si>
  <si>
    <t>51014221</t>
    <phoneticPr fontId="1" type="noConversion"/>
  </si>
  <si>
    <t>成都百丽宫天仁影院有限公司</t>
    <phoneticPr fontId="1" type="noConversion"/>
  </si>
  <si>
    <t>侏罗纪世界2（数字3D）</t>
  </si>
  <si>
    <t>051201022018</t>
  </si>
  <si>
    <t>猛虫过江</t>
  </si>
  <si>
    <t>001104442018</t>
  </si>
  <si>
    <t>阿飞正传（数字）</t>
  </si>
  <si>
    <t>002101142018</t>
  </si>
  <si>
    <t>超人总动员2（数字3D）</t>
  </si>
  <si>
    <t>051201112018</t>
  </si>
  <si>
    <t>龙虾刑警</t>
  </si>
  <si>
    <t>001103782018</t>
  </si>
  <si>
    <t>生存家族（数字）</t>
  </si>
  <si>
    <t>012101122018</t>
  </si>
  <si>
    <t>动物世界（数字3D）</t>
  </si>
  <si>
    <t>001203772018</t>
  </si>
  <si>
    <t>我不是药神</t>
  </si>
  <si>
    <t>001104962018</t>
  </si>
  <si>
    <t>金蝉脱壳2：冥府（数字）</t>
  </si>
  <si>
    <t>051101152018</t>
  </si>
  <si>
    <t>新大头儿子和小头爸爸3俄罗斯奇遇记</t>
  </si>
  <si>
    <t>001b03562018</t>
  </si>
  <si>
    <t>邪不压正</t>
  </si>
  <si>
    <t>001104952018</t>
  </si>
  <si>
    <t>阿修罗（数字3D）</t>
  </si>
  <si>
    <t>001204972018</t>
  </si>
  <si>
    <t>神奇马戏团之动物饼干</t>
  </si>
  <si>
    <t>001b05642018</t>
  </si>
  <si>
    <t>风语咒（数字3D）</t>
  </si>
  <si>
    <t>001c05272018</t>
  </si>
  <si>
    <t>摩天营救（数字3D）</t>
  </si>
  <si>
    <t>051201202018</t>
  </si>
  <si>
    <t>北方一片苍茫</t>
  </si>
  <si>
    <t>001108552017</t>
  </si>
  <si>
    <t>淘气大侦探（数字）</t>
  </si>
  <si>
    <t>051101262018</t>
  </si>
  <si>
    <t>狄仁杰之四大天王（数字3D）</t>
  </si>
  <si>
    <t>001202172018</t>
  </si>
  <si>
    <t>西虹市首富</t>
  </si>
  <si>
    <t>001106062018</t>
  </si>
  <si>
    <t>2018-07-01</t>
    <phoneticPr fontId="1" type="noConversion"/>
  </si>
  <si>
    <t>2018-07-31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</si>
</sst>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9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4" fillId="0" borderId="0" xfId="0" applyFont="1"/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0" fillId="0" borderId="2" xfId="0" applyFill="1" applyBorder="1"/>
    <xf numFmtId="49" fontId="5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14" fontId="0" fillId="0" borderId="2" xfId="0" applyNumberFormat="1" applyFill="1" applyBorder="1"/>
    <xf numFmtId="176" fontId="0" fillId="0" borderId="2" xfId="0" applyNumberFormat="1" applyFill="1" applyBorder="1"/>
    <xf numFmtId="177" fontId="0" fillId="0" borderId="2" xfId="0" applyNumberFormat="1" applyFill="1" applyBorder="1"/>
    <xf numFmtId="176" fontId="5" fillId="0" borderId="1" xfId="0" applyNumberFormat="1" applyFont="1" applyFill="1" applyBorder="1" applyAlignment="1">
      <alignment horizontal="right" vertical="center"/>
    </xf>
    <xf numFmtId="176" fontId="0" fillId="0" borderId="3" xfId="0" applyNumberFormat="1" applyFill="1" applyBorder="1" applyAlignment="1">
      <alignment horizontal="right"/>
    </xf>
    <xf numFmtId="0" fontId="7" fillId="2" borderId="1" xfId="0" applyFont="1" applyFill="1" applyBorder="1" applyAlignment="1" applyProtection="1">
      <alignment horizontal="center" wrapText="1"/>
    </xf>
    <xf numFmtId="49" fontId="8" fillId="2" borderId="1" xfId="0" applyNumberFormat="1" applyFont="1" applyFill="1" applyBorder="1" applyAlignment="1" applyProtection="1">
      <alignment horizontal="center" wrapText="1"/>
    </xf>
    <xf numFmtId="49" fontId="7" fillId="2" borderId="1" xfId="0" applyNumberFormat="1" applyFont="1" applyFill="1" applyBorder="1" applyAlignment="1" applyProtection="1">
      <alignment horizontal="center" wrapText="1"/>
    </xf>
    <xf numFmtId="14" fontId="8" fillId="2" borderId="1" xfId="0" applyNumberFormat="1" applyFont="1" applyFill="1" applyBorder="1" applyAlignment="1" applyProtection="1">
      <alignment horizontal="center" wrapText="1"/>
    </xf>
    <xf numFmtId="176" fontId="8" fillId="2" borderId="1" xfId="0" applyNumberFormat="1" applyFont="1" applyFill="1" applyBorder="1" applyAlignment="1" applyProtection="1">
      <alignment horizontal="center" wrapText="1"/>
    </xf>
    <xf numFmtId="177" fontId="8" fillId="2" borderId="1" xfId="0" applyNumberFormat="1" applyFont="1" applyFill="1" applyBorder="1" applyAlignment="1" applyProtection="1">
      <alignment horizontal="center" wrapText="1"/>
    </xf>
    <xf numFmtId="49" fontId="3" fillId="0" borderId="0" xfId="0" applyNumberFormat="1" applyFont="1"/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4"/>
  <sheetViews>
    <sheetView tabSelected="1" topLeftCell="C1" workbookViewId="0">
      <selection activeCell="F29" sqref="F29"/>
    </sheetView>
  </sheetViews>
  <sheetFormatPr defaultColWidth="16" defaultRowHeight="12.75"/>
  <cols>
    <col min="1" max="1" width="8.42578125" customWidth="1"/>
    <col min="2" max="2" width="30.28515625" style="2" bestFit="1" customWidth="1"/>
    <col min="3" max="3" width="13.85546875" style="2" bestFit="1" customWidth="1"/>
    <col min="4" max="4" width="26.85546875" style="2" customWidth="1"/>
    <col min="5" max="5" width="11.7109375" style="2" customWidth="1"/>
    <col min="6" max="6" width="16" style="2" customWidth="1"/>
    <col min="7" max="8" width="13.7109375" style="1" customWidth="1"/>
    <col min="9" max="10" width="11.140625" style="2" customWidth="1"/>
    <col min="11" max="11" width="12.5703125" style="3" customWidth="1"/>
    <col min="12" max="12" width="16" style="3" customWidth="1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16" style="3"/>
  </cols>
  <sheetData>
    <row r="1" spans="1:17" s="10" customFormat="1" ht="15.75">
      <c r="A1" s="25" t="s">
        <v>0</v>
      </c>
      <c r="B1" s="26" t="s">
        <v>7</v>
      </c>
      <c r="C1" s="27" t="s">
        <v>1</v>
      </c>
      <c r="D1" s="26" t="s">
        <v>17</v>
      </c>
      <c r="E1" s="26" t="s">
        <v>18</v>
      </c>
      <c r="F1" s="26" t="s">
        <v>10</v>
      </c>
      <c r="G1" s="28" t="s">
        <v>2</v>
      </c>
      <c r="H1" s="28" t="s">
        <v>3</v>
      </c>
      <c r="I1" s="26" t="s">
        <v>4</v>
      </c>
      <c r="J1" s="26" t="s">
        <v>5</v>
      </c>
      <c r="K1" s="29" t="s">
        <v>6</v>
      </c>
      <c r="L1" s="29" t="s">
        <v>11</v>
      </c>
      <c r="M1" s="29" t="s">
        <v>12</v>
      </c>
      <c r="N1" s="29" t="s">
        <v>13</v>
      </c>
      <c r="O1" s="29" t="s">
        <v>8</v>
      </c>
      <c r="P1" s="30" t="s">
        <v>14</v>
      </c>
      <c r="Q1" s="29" t="s">
        <v>9</v>
      </c>
    </row>
    <row r="2" spans="1:17" s="16" customFormat="1">
      <c r="A2" s="11">
        <v>1</v>
      </c>
      <c r="B2" s="12" t="s">
        <v>28</v>
      </c>
      <c r="C2" s="12" t="s">
        <v>29</v>
      </c>
      <c r="D2" s="13" t="s">
        <v>21</v>
      </c>
      <c r="E2" s="12" t="s">
        <v>20</v>
      </c>
      <c r="F2" s="13" t="s">
        <v>15</v>
      </c>
      <c r="G2" s="12" t="s">
        <v>60</v>
      </c>
      <c r="H2" s="12" t="s">
        <v>61</v>
      </c>
      <c r="I2" s="12">
        <v>93</v>
      </c>
      <c r="J2" s="12">
        <v>1372</v>
      </c>
      <c r="K2" s="23">
        <v>54067</v>
      </c>
      <c r="L2" s="23">
        <f>K2*0.05</f>
        <v>2703.3500000000004</v>
      </c>
      <c r="M2" s="14">
        <v>0.03</v>
      </c>
      <c r="N2" s="23">
        <f>K2*(1-0.96737864)</f>
        <v>1763.7390711200023</v>
      </c>
      <c r="O2" s="23">
        <f>K2*0.91737864</f>
        <v>49599.910928880003</v>
      </c>
      <c r="P2" s="15">
        <v>0.48</v>
      </c>
      <c r="Q2" s="23">
        <f>ROUND(O2*P2,2)</f>
        <v>23807.96</v>
      </c>
    </row>
    <row r="3" spans="1:17" s="16" customFormat="1" ht="13.5" customHeight="1">
      <c r="A3" s="11">
        <v>2</v>
      </c>
      <c r="B3" s="12" t="s">
        <v>26</v>
      </c>
      <c r="C3" s="12" t="s">
        <v>27</v>
      </c>
      <c r="D3" s="13" t="s">
        <v>21</v>
      </c>
      <c r="E3" s="12" t="s">
        <v>20</v>
      </c>
      <c r="F3" s="13" t="s">
        <v>15</v>
      </c>
      <c r="G3" s="12" t="s">
        <v>60</v>
      </c>
      <c r="H3" s="12" t="s">
        <v>61</v>
      </c>
      <c r="I3" s="12">
        <v>51</v>
      </c>
      <c r="J3" s="12">
        <v>443</v>
      </c>
      <c r="K3" s="23">
        <v>15277</v>
      </c>
      <c r="L3" s="23">
        <f>K3*0.05</f>
        <v>763.85</v>
      </c>
      <c r="M3" s="14">
        <v>0.03</v>
      </c>
      <c r="N3" s="23">
        <f t="shared" ref="N3:N20" si="0">K3*(1-0.96737864)</f>
        <v>498.35651672000068</v>
      </c>
      <c r="O3" s="23">
        <f t="shared" ref="O3:O20" si="1">K3*0.91737864</f>
        <v>14014.79348328</v>
      </c>
      <c r="P3" s="15">
        <v>0.48</v>
      </c>
      <c r="Q3" s="23">
        <f t="shared" ref="Q3:Q20" si="2">ROUND(O3*P3,2)</f>
        <v>6727.1</v>
      </c>
    </row>
    <row r="4" spans="1:17" s="16" customFormat="1">
      <c r="A4" s="11">
        <v>3</v>
      </c>
      <c r="B4" s="12" t="s">
        <v>30</v>
      </c>
      <c r="C4" s="12" t="s">
        <v>31</v>
      </c>
      <c r="D4" s="13" t="s">
        <v>21</v>
      </c>
      <c r="E4" s="12" t="s">
        <v>20</v>
      </c>
      <c r="F4" s="13" t="s">
        <v>15</v>
      </c>
      <c r="G4" s="12" t="s">
        <v>60</v>
      </c>
      <c r="H4" s="12" t="s">
        <v>61</v>
      </c>
      <c r="I4" s="12">
        <v>12</v>
      </c>
      <c r="J4" s="12">
        <v>38</v>
      </c>
      <c r="K4" s="23">
        <v>1223</v>
      </c>
      <c r="L4" s="23">
        <f t="shared" ref="L4:L20" si="3">K4*0.05</f>
        <v>61.150000000000006</v>
      </c>
      <c r="M4" s="14">
        <v>0.03</v>
      </c>
      <c r="N4" s="23">
        <f t="shared" si="0"/>
        <v>39.895923280000055</v>
      </c>
      <c r="O4" s="23">
        <f t="shared" si="1"/>
        <v>1121.9540767200001</v>
      </c>
      <c r="P4" s="15">
        <v>0.48</v>
      </c>
      <c r="Q4" s="23">
        <f t="shared" si="2"/>
        <v>538.54</v>
      </c>
    </row>
    <row r="5" spans="1:17" s="16" customFormat="1">
      <c r="A5" s="11">
        <v>4</v>
      </c>
      <c r="B5" s="12" t="s">
        <v>34</v>
      </c>
      <c r="C5" s="12" t="s">
        <v>35</v>
      </c>
      <c r="D5" s="13" t="s">
        <v>21</v>
      </c>
      <c r="E5" s="12" t="s">
        <v>19</v>
      </c>
      <c r="F5" s="13" t="s">
        <v>15</v>
      </c>
      <c r="G5" s="12" t="s">
        <v>60</v>
      </c>
      <c r="H5" s="12" t="s">
        <v>61</v>
      </c>
      <c r="I5" s="12">
        <v>226</v>
      </c>
      <c r="J5" s="12">
        <v>3731</v>
      </c>
      <c r="K5" s="23">
        <v>148208</v>
      </c>
      <c r="L5" s="23">
        <f t="shared" si="3"/>
        <v>7410.4000000000005</v>
      </c>
      <c r="M5" s="14">
        <v>0.03</v>
      </c>
      <c r="N5" s="23">
        <f t="shared" si="0"/>
        <v>4834.7465228800065</v>
      </c>
      <c r="O5" s="23">
        <f t="shared" si="1"/>
        <v>135962.85347711999</v>
      </c>
      <c r="P5" s="15">
        <v>0.48</v>
      </c>
      <c r="Q5" s="23">
        <f t="shared" si="2"/>
        <v>65262.17</v>
      </c>
    </row>
    <row r="6" spans="1:17" s="16" customFormat="1">
      <c r="A6" s="11">
        <v>5</v>
      </c>
      <c r="B6" s="13" t="s">
        <v>22</v>
      </c>
      <c r="C6" s="12" t="s">
        <v>23</v>
      </c>
      <c r="D6" s="13" t="s">
        <v>21</v>
      </c>
      <c r="E6" s="12" t="s">
        <v>19</v>
      </c>
      <c r="F6" s="13" t="s">
        <v>15</v>
      </c>
      <c r="G6" s="12" t="s">
        <v>60</v>
      </c>
      <c r="H6" s="12" t="s">
        <v>61</v>
      </c>
      <c r="I6" s="12">
        <v>91</v>
      </c>
      <c r="J6" s="12">
        <v>1320</v>
      </c>
      <c r="K6" s="23">
        <v>52333</v>
      </c>
      <c r="L6" s="23">
        <f t="shared" si="3"/>
        <v>2616.65</v>
      </c>
      <c r="M6" s="14">
        <v>0.03</v>
      </c>
      <c r="N6" s="23">
        <f t="shared" si="0"/>
        <v>1707.1736328800023</v>
      </c>
      <c r="O6" s="23">
        <f t="shared" si="1"/>
        <v>48009.176367120002</v>
      </c>
      <c r="P6" s="15">
        <v>0.48</v>
      </c>
      <c r="Q6" s="23">
        <f t="shared" si="2"/>
        <v>23044.400000000001</v>
      </c>
    </row>
    <row r="7" spans="1:17" s="16" customFormat="1">
      <c r="A7" s="11">
        <v>6</v>
      </c>
      <c r="B7" s="12" t="s">
        <v>32</v>
      </c>
      <c r="C7" s="12" t="s">
        <v>33</v>
      </c>
      <c r="D7" s="13" t="s">
        <v>21</v>
      </c>
      <c r="E7" s="12" t="s">
        <v>19</v>
      </c>
      <c r="F7" s="13" t="s">
        <v>15</v>
      </c>
      <c r="G7" s="12" t="s">
        <v>60</v>
      </c>
      <c r="H7" s="12" t="s">
        <v>61</v>
      </c>
      <c r="I7" s="12">
        <v>59</v>
      </c>
      <c r="J7" s="12">
        <v>433</v>
      </c>
      <c r="K7" s="23">
        <v>14639</v>
      </c>
      <c r="L7" s="23">
        <f t="shared" si="3"/>
        <v>731.95</v>
      </c>
      <c r="M7" s="14">
        <v>0.03</v>
      </c>
      <c r="N7" s="23">
        <f t="shared" si="0"/>
        <v>477.54408904000064</v>
      </c>
      <c r="O7" s="23">
        <f t="shared" si="1"/>
        <v>13429.505910960001</v>
      </c>
      <c r="P7" s="15">
        <v>0.48</v>
      </c>
      <c r="Q7" s="23">
        <f t="shared" si="2"/>
        <v>6446.16</v>
      </c>
    </row>
    <row r="8" spans="1:17" s="16" customFormat="1">
      <c r="A8" s="11">
        <v>7</v>
      </c>
      <c r="B8" s="12" t="s">
        <v>36</v>
      </c>
      <c r="C8" s="12" t="s">
        <v>37</v>
      </c>
      <c r="D8" s="13" t="s">
        <v>21</v>
      </c>
      <c r="E8" s="12" t="s">
        <v>19</v>
      </c>
      <c r="F8" s="13" t="s">
        <v>15</v>
      </c>
      <c r="G8" s="12" t="s">
        <v>60</v>
      </c>
      <c r="H8" s="12" t="s">
        <v>61</v>
      </c>
      <c r="I8" s="12">
        <v>563</v>
      </c>
      <c r="J8" s="12">
        <v>20717</v>
      </c>
      <c r="K8" s="23">
        <v>708216</v>
      </c>
      <c r="L8" s="23">
        <f t="shared" si="3"/>
        <v>35410.800000000003</v>
      </c>
      <c r="M8" s="14">
        <v>0.03</v>
      </c>
      <c r="N8" s="23">
        <f t="shared" si="0"/>
        <v>23102.969093760032</v>
      </c>
      <c r="O8" s="23">
        <f t="shared" si="1"/>
        <v>649702.23090624006</v>
      </c>
      <c r="P8" s="15">
        <v>0.48</v>
      </c>
      <c r="Q8" s="23">
        <f t="shared" si="2"/>
        <v>311857.07</v>
      </c>
    </row>
    <row r="9" spans="1:17" s="16" customFormat="1">
      <c r="A9" s="11">
        <v>8</v>
      </c>
      <c r="B9" s="12" t="s">
        <v>38</v>
      </c>
      <c r="C9" s="12" t="s">
        <v>39</v>
      </c>
      <c r="D9" s="13" t="s">
        <v>21</v>
      </c>
      <c r="E9" s="12" t="s">
        <v>19</v>
      </c>
      <c r="F9" s="13" t="s">
        <v>15</v>
      </c>
      <c r="G9" s="12" t="s">
        <v>60</v>
      </c>
      <c r="H9" s="12" t="s">
        <v>61</v>
      </c>
      <c r="I9" s="12">
        <v>23</v>
      </c>
      <c r="J9" s="12">
        <v>227</v>
      </c>
      <c r="K9" s="23">
        <v>7714</v>
      </c>
      <c r="L9" s="23">
        <f t="shared" si="3"/>
        <v>385.70000000000005</v>
      </c>
      <c r="M9" s="14">
        <v>0.03</v>
      </c>
      <c r="N9" s="23">
        <f t="shared" si="0"/>
        <v>251.64117104000033</v>
      </c>
      <c r="O9" s="23">
        <f t="shared" si="1"/>
        <v>7076.6588289600004</v>
      </c>
      <c r="P9" s="15">
        <v>0.48</v>
      </c>
      <c r="Q9" s="23">
        <f t="shared" si="2"/>
        <v>3396.8</v>
      </c>
    </row>
    <row r="10" spans="1:17" s="16" customFormat="1">
      <c r="A10" s="11">
        <v>9</v>
      </c>
      <c r="B10" s="12" t="s">
        <v>24</v>
      </c>
      <c r="C10" s="12" t="s">
        <v>25</v>
      </c>
      <c r="D10" s="13" t="s">
        <v>21</v>
      </c>
      <c r="E10" s="12" t="s">
        <v>19</v>
      </c>
      <c r="F10" s="13" t="s">
        <v>15</v>
      </c>
      <c r="G10" s="12" t="s">
        <v>60</v>
      </c>
      <c r="H10" s="12" t="s">
        <v>61</v>
      </c>
      <c r="I10" s="12">
        <v>21</v>
      </c>
      <c r="J10" s="12">
        <v>154</v>
      </c>
      <c r="K10" s="23">
        <v>5339</v>
      </c>
      <c r="L10" s="23">
        <f t="shared" si="3"/>
        <v>266.95</v>
      </c>
      <c r="M10" s="14">
        <v>0.03</v>
      </c>
      <c r="N10" s="23">
        <f t="shared" si="0"/>
        <v>174.16544104000025</v>
      </c>
      <c r="O10" s="23">
        <f t="shared" si="1"/>
        <v>4897.8845589600005</v>
      </c>
      <c r="P10" s="15">
        <v>0.48</v>
      </c>
      <c r="Q10" s="23">
        <f t="shared" si="2"/>
        <v>2350.98</v>
      </c>
    </row>
    <row r="11" spans="1:17" s="16" customFormat="1">
      <c r="A11" s="11">
        <v>10</v>
      </c>
      <c r="B11" s="12" t="s">
        <v>40</v>
      </c>
      <c r="C11" s="12" t="s">
        <v>41</v>
      </c>
      <c r="D11" s="13" t="s">
        <v>21</v>
      </c>
      <c r="E11" s="12" t="s">
        <v>19</v>
      </c>
      <c r="F11" s="13" t="s">
        <v>15</v>
      </c>
      <c r="G11" s="12" t="s">
        <v>60</v>
      </c>
      <c r="H11" s="12" t="s">
        <v>61</v>
      </c>
      <c r="I11" s="12">
        <v>59</v>
      </c>
      <c r="J11" s="12">
        <v>965</v>
      </c>
      <c r="K11" s="23">
        <v>32463</v>
      </c>
      <c r="L11" s="23">
        <f t="shared" si="3"/>
        <v>1623.15</v>
      </c>
      <c r="M11" s="14">
        <v>0.03</v>
      </c>
      <c r="N11" s="23">
        <f t="shared" si="0"/>
        <v>1058.9872096800013</v>
      </c>
      <c r="O11" s="23">
        <f t="shared" si="1"/>
        <v>29780.862790319999</v>
      </c>
      <c r="P11" s="15">
        <v>0.48</v>
      </c>
      <c r="Q11" s="23">
        <f t="shared" si="2"/>
        <v>14294.81</v>
      </c>
    </row>
    <row r="12" spans="1:17" s="16" customFormat="1">
      <c r="A12" s="11">
        <v>11</v>
      </c>
      <c r="B12" s="12" t="s">
        <v>42</v>
      </c>
      <c r="C12" s="12" t="s">
        <v>43</v>
      </c>
      <c r="D12" s="13" t="s">
        <v>21</v>
      </c>
      <c r="E12" s="12" t="s">
        <v>19</v>
      </c>
      <c r="F12" s="13" t="s">
        <v>15</v>
      </c>
      <c r="G12" s="12" t="s">
        <v>60</v>
      </c>
      <c r="H12" s="12" t="s">
        <v>61</v>
      </c>
      <c r="I12" s="12">
        <v>292</v>
      </c>
      <c r="J12" s="12">
        <v>7544</v>
      </c>
      <c r="K12" s="23">
        <v>257996</v>
      </c>
      <c r="L12" s="23">
        <f t="shared" si="3"/>
        <v>12899.800000000001</v>
      </c>
      <c r="M12" s="14">
        <v>0.03</v>
      </c>
      <c r="N12" s="23">
        <f t="shared" si="0"/>
        <v>8416.1803945600113</v>
      </c>
      <c r="O12" s="23">
        <f t="shared" si="1"/>
        <v>236680.01960544</v>
      </c>
      <c r="P12" s="15">
        <v>0.48</v>
      </c>
      <c r="Q12" s="23">
        <f t="shared" si="2"/>
        <v>113606.41</v>
      </c>
    </row>
    <row r="13" spans="1:17" s="16" customFormat="1">
      <c r="A13" s="11">
        <v>12</v>
      </c>
      <c r="B13" s="12" t="s">
        <v>44</v>
      </c>
      <c r="C13" s="12" t="s">
        <v>45</v>
      </c>
      <c r="D13" s="13" t="s">
        <v>21</v>
      </c>
      <c r="E13" s="12" t="s">
        <v>19</v>
      </c>
      <c r="F13" s="13" t="s">
        <v>15</v>
      </c>
      <c r="G13" s="12" t="s">
        <v>60</v>
      </c>
      <c r="H13" s="12" t="s">
        <v>61</v>
      </c>
      <c r="I13" s="12">
        <v>22</v>
      </c>
      <c r="J13" s="12">
        <v>281</v>
      </c>
      <c r="K13" s="23">
        <v>11022</v>
      </c>
      <c r="L13" s="23">
        <f t="shared" si="3"/>
        <v>551.1</v>
      </c>
      <c r="M13" s="14">
        <v>0.03</v>
      </c>
      <c r="N13" s="23">
        <f t="shared" si="0"/>
        <v>359.55262992000047</v>
      </c>
      <c r="O13" s="23">
        <f t="shared" si="1"/>
        <v>10111.34737008</v>
      </c>
      <c r="P13" s="15">
        <v>0.48</v>
      </c>
      <c r="Q13" s="23">
        <f t="shared" si="2"/>
        <v>4853.45</v>
      </c>
    </row>
    <row r="14" spans="1:17" s="16" customFormat="1">
      <c r="A14" s="11">
        <v>13</v>
      </c>
      <c r="B14" s="12" t="s">
        <v>46</v>
      </c>
      <c r="C14" s="12" t="s">
        <v>47</v>
      </c>
      <c r="D14" s="13" t="s">
        <v>21</v>
      </c>
      <c r="E14" s="12" t="s">
        <v>19</v>
      </c>
      <c r="F14" s="13" t="s">
        <v>15</v>
      </c>
      <c r="G14" s="12" t="s">
        <v>60</v>
      </c>
      <c r="H14" s="12" t="s">
        <v>61</v>
      </c>
      <c r="I14" s="12">
        <v>53</v>
      </c>
      <c r="J14" s="12">
        <v>964</v>
      </c>
      <c r="K14" s="23">
        <v>33097</v>
      </c>
      <c r="L14" s="23">
        <f t="shared" si="3"/>
        <v>1654.8500000000001</v>
      </c>
      <c r="M14" s="14">
        <v>0.03</v>
      </c>
      <c r="N14" s="23">
        <f t="shared" si="0"/>
        <v>1079.6691519200015</v>
      </c>
      <c r="O14" s="23">
        <f t="shared" si="1"/>
        <v>30362.480848080002</v>
      </c>
      <c r="P14" s="15">
        <v>0.48</v>
      </c>
      <c r="Q14" s="23">
        <f t="shared" si="2"/>
        <v>14573.99</v>
      </c>
    </row>
    <row r="15" spans="1:17" s="16" customFormat="1">
      <c r="A15" s="11">
        <v>14</v>
      </c>
      <c r="B15" s="12" t="s">
        <v>48</v>
      </c>
      <c r="C15" s="12" t="s">
        <v>49</v>
      </c>
      <c r="D15" s="13" t="s">
        <v>21</v>
      </c>
      <c r="E15" s="12" t="s">
        <v>19</v>
      </c>
      <c r="F15" s="13" t="s">
        <v>15</v>
      </c>
      <c r="G15" s="12" t="s">
        <v>60</v>
      </c>
      <c r="H15" s="12" t="s">
        <v>61</v>
      </c>
      <c r="I15" s="12">
        <v>2</v>
      </c>
      <c r="J15" s="12">
        <v>31</v>
      </c>
      <c r="K15" s="23">
        <v>1271</v>
      </c>
      <c r="L15" s="23">
        <f t="shared" si="3"/>
        <v>63.550000000000004</v>
      </c>
      <c r="M15" s="14">
        <v>0.03</v>
      </c>
      <c r="N15" s="23">
        <f t="shared" si="0"/>
        <v>41.461748560000053</v>
      </c>
      <c r="O15" s="23">
        <f t="shared" si="1"/>
        <v>1165.9882514400001</v>
      </c>
      <c r="P15" s="15">
        <v>0.48</v>
      </c>
      <c r="Q15" s="23">
        <f t="shared" si="2"/>
        <v>559.66999999999996</v>
      </c>
    </row>
    <row r="16" spans="1:17" s="16" customFormat="1">
      <c r="A16" s="11">
        <v>15</v>
      </c>
      <c r="B16" s="12" t="s">
        <v>50</v>
      </c>
      <c r="C16" s="12" t="s">
        <v>51</v>
      </c>
      <c r="D16" s="13" t="s">
        <v>21</v>
      </c>
      <c r="E16" s="12" t="s">
        <v>19</v>
      </c>
      <c r="F16" s="13" t="s">
        <v>15</v>
      </c>
      <c r="G16" s="12" t="s">
        <v>60</v>
      </c>
      <c r="H16" s="12" t="s">
        <v>61</v>
      </c>
      <c r="I16" s="12">
        <v>136</v>
      </c>
      <c r="J16" s="12">
        <v>4039</v>
      </c>
      <c r="K16" s="23">
        <v>161431</v>
      </c>
      <c r="L16" s="23">
        <f t="shared" si="3"/>
        <v>8071.55</v>
      </c>
      <c r="M16" s="14">
        <v>0.03</v>
      </c>
      <c r="N16" s="23">
        <f t="shared" si="0"/>
        <v>5266.0987661600075</v>
      </c>
      <c r="O16" s="23">
        <f t="shared" si="1"/>
        <v>148093.35123384002</v>
      </c>
      <c r="P16" s="15">
        <v>0.48</v>
      </c>
      <c r="Q16" s="23">
        <f t="shared" si="2"/>
        <v>71084.81</v>
      </c>
    </row>
    <row r="17" spans="1:17" s="16" customFormat="1">
      <c r="A17" s="11">
        <v>16</v>
      </c>
      <c r="B17" s="12" t="s">
        <v>52</v>
      </c>
      <c r="C17" s="12" t="s">
        <v>53</v>
      </c>
      <c r="D17" s="13" t="s">
        <v>21</v>
      </c>
      <c r="E17" s="12" t="s">
        <v>19</v>
      </c>
      <c r="F17" s="13" t="s">
        <v>15</v>
      </c>
      <c r="G17" s="12" t="s">
        <v>60</v>
      </c>
      <c r="H17" s="12" t="s">
        <v>61</v>
      </c>
      <c r="I17" s="12">
        <v>8</v>
      </c>
      <c r="J17" s="12">
        <v>16</v>
      </c>
      <c r="K17" s="23">
        <v>524</v>
      </c>
      <c r="L17" s="23">
        <f t="shared" si="3"/>
        <v>26.200000000000003</v>
      </c>
      <c r="M17" s="14">
        <v>0.03</v>
      </c>
      <c r="N17" s="23">
        <f t="shared" si="0"/>
        <v>17.093592640000022</v>
      </c>
      <c r="O17" s="23">
        <f t="shared" si="1"/>
        <v>480.70640736000001</v>
      </c>
      <c r="P17" s="15">
        <v>0.48</v>
      </c>
      <c r="Q17" s="23">
        <f t="shared" si="2"/>
        <v>230.74</v>
      </c>
    </row>
    <row r="18" spans="1:17" s="16" customFormat="1">
      <c r="A18" s="11">
        <v>17</v>
      </c>
      <c r="B18" s="12" t="s">
        <v>54</v>
      </c>
      <c r="C18" s="12" t="s">
        <v>55</v>
      </c>
      <c r="D18" s="13" t="s">
        <v>21</v>
      </c>
      <c r="E18" s="12" t="s">
        <v>19</v>
      </c>
      <c r="F18" s="13" t="s">
        <v>15</v>
      </c>
      <c r="G18" s="12" t="s">
        <v>60</v>
      </c>
      <c r="H18" s="12" t="s">
        <v>61</v>
      </c>
      <c r="I18" s="12">
        <v>44</v>
      </c>
      <c r="J18" s="12">
        <v>461</v>
      </c>
      <c r="K18" s="23">
        <v>15374</v>
      </c>
      <c r="L18" s="23">
        <f t="shared" si="3"/>
        <v>768.7</v>
      </c>
      <c r="M18" s="14">
        <v>0.03</v>
      </c>
      <c r="N18" s="23">
        <f t="shared" si="0"/>
        <v>501.52078864000066</v>
      </c>
      <c r="O18" s="23">
        <f t="shared" si="1"/>
        <v>14103.779211360001</v>
      </c>
      <c r="P18" s="15">
        <v>0.48</v>
      </c>
      <c r="Q18" s="23">
        <f t="shared" si="2"/>
        <v>6769.81</v>
      </c>
    </row>
    <row r="19" spans="1:17" s="16" customFormat="1">
      <c r="A19" s="11">
        <v>18</v>
      </c>
      <c r="B19" s="12" t="s">
        <v>56</v>
      </c>
      <c r="C19" s="12" t="s">
        <v>57</v>
      </c>
      <c r="D19" s="13" t="s">
        <v>21</v>
      </c>
      <c r="E19" s="12" t="s">
        <v>19</v>
      </c>
      <c r="F19" s="13" t="s">
        <v>15</v>
      </c>
      <c r="G19" s="12" t="s">
        <v>60</v>
      </c>
      <c r="H19" s="12" t="s">
        <v>61</v>
      </c>
      <c r="I19" s="12">
        <v>101</v>
      </c>
      <c r="J19" s="12">
        <v>2646</v>
      </c>
      <c r="K19" s="23">
        <v>107245</v>
      </c>
      <c r="L19" s="23">
        <f t="shared" si="3"/>
        <v>5362.25</v>
      </c>
      <c r="M19" s="14">
        <v>0.03</v>
      </c>
      <c r="N19" s="23">
        <f t="shared" si="0"/>
        <v>3498.4777532000048</v>
      </c>
      <c r="O19" s="23">
        <f t="shared" si="1"/>
        <v>98384.272246799999</v>
      </c>
      <c r="P19" s="15">
        <v>0.48</v>
      </c>
      <c r="Q19" s="23">
        <f t="shared" si="2"/>
        <v>47224.45</v>
      </c>
    </row>
    <row r="20" spans="1:17" s="16" customFormat="1">
      <c r="A20" s="11">
        <v>19</v>
      </c>
      <c r="B20" s="12" t="s">
        <v>58</v>
      </c>
      <c r="C20" s="12" t="s">
        <v>59</v>
      </c>
      <c r="D20" s="13" t="s">
        <v>21</v>
      </c>
      <c r="E20" s="12" t="s">
        <v>19</v>
      </c>
      <c r="F20" s="13" t="s">
        <v>15</v>
      </c>
      <c r="G20" s="12" t="s">
        <v>60</v>
      </c>
      <c r="H20" s="12" t="s">
        <v>61</v>
      </c>
      <c r="I20" s="12">
        <v>159</v>
      </c>
      <c r="J20" s="12">
        <v>8495</v>
      </c>
      <c r="K20" s="23">
        <v>291697</v>
      </c>
      <c r="L20" s="23">
        <f t="shared" si="3"/>
        <v>14584.85</v>
      </c>
      <c r="M20" s="14">
        <v>0.03</v>
      </c>
      <c r="N20" s="23">
        <f t="shared" si="0"/>
        <v>9515.5528479200129</v>
      </c>
      <c r="O20" s="23">
        <f t="shared" si="1"/>
        <v>267596.59715207998</v>
      </c>
      <c r="P20" s="15">
        <v>0.48</v>
      </c>
      <c r="Q20" s="23">
        <f t="shared" si="2"/>
        <v>128446.37</v>
      </c>
    </row>
    <row r="21" spans="1:17" s="5" customFormat="1" ht="25.5" customHeight="1">
      <c r="A21" s="17"/>
      <c r="B21" s="18" t="s">
        <v>16</v>
      </c>
      <c r="C21" s="19"/>
      <c r="D21" s="19"/>
      <c r="E21" s="19"/>
      <c r="F21" s="19"/>
      <c r="G21" s="20"/>
      <c r="H21" s="20"/>
      <c r="I21" s="19"/>
      <c r="J21" s="19"/>
      <c r="K21" s="21">
        <f>SUM(K2:K20)</f>
        <v>1919136</v>
      </c>
      <c r="L21" s="21"/>
      <c r="M21" s="21"/>
      <c r="N21" s="21">
        <f>SUM(N2:N20)</f>
        <v>62604.826344960093</v>
      </c>
      <c r="O21" s="24">
        <f>SUM(O2:O20)</f>
        <v>1760574.3736550398</v>
      </c>
      <c r="P21" s="22"/>
      <c r="Q21" s="21">
        <f>SUM(Q2:Q20)</f>
        <v>845075.69000000006</v>
      </c>
    </row>
    <row r="22" spans="1:17" s="5" customFormat="1">
      <c r="B22" s="6"/>
      <c r="C22" s="6"/>
      <c r="D22" s="6"/>
      <c r="E22" s="6"/>
      <c r="F22" s="6"/>
      <c r="G22" s="7"/>
      <c r="H22" s="7"/>
      <c r="I22" s="6"/>
      <c r="J22" s="6"/>
      <c r="K22" s="8"/>
      <c r="L22" s="8"/>
      <c r="M22" s="8"/>
      <c r="N22" s="8"/>
      <c r="O22" s="8"/>
      <c r="P22" s="9"/>
    </row>
    <row r="24" spans="1:17">
      <c r="F24" s="31"/>
    </row>
  </sheetData>
  <protectedRanges>
    <protectedRange sqref="A2:IV65547" name="区域1"/>
  </protectedRanges>
  <phoneticPr fontId="1" type="noConversion"/>
  <pageMargins left="0.75" right="0.75" top="1" bottom="1" header="0.5" footer="0.5"/>
  <pageSetup orientation="portrait" horizontalDpi="300" verticalDpi="300" r:id="rId1"/>
  <headerFooter alignWithMargins="0"/>
  <customProperties>
    <customPr name="BudgetSheetCodeName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</cp:lastModifiedBy>
  <dcterms:created xsi:type="dcterms:W3CDTF">2015-11-10T02:18:22Z</dcterms:created>
  <dcterms:modified xsi:type="dcterms:W3CDTF">2018-08-01T02:54:44Z</dcterms:modified>
</cp:coreProperties>
</file>