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320" windowHeight="4695" tabRatio="281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K23" i="1"/>
  <c r="O22" l="1"/>
  <c r="Q22" s="1"/>
  <c r="L3"/>
  <c r="N3"/>
  <c r="O3"/>
  <c r="Q3" s="1"/>
  <c r="L4"/>
  <c r="N4"/>
  <c r="O4"/>
  <c r="Q4" s="1"/>
  <c r="L5"/>
  <c r="N5"/>
  <c r="O5"/>
  <c r="Q5" s="1"/>
  <c r="L6"/>
  <c r="N6"/>
  <c r="O6"/>
  <c r="Q6" s="1"/>
  <c r="L7"/>
  <c r="N7"/>
  <c r="O7"/>
  <c r="Q7" s="1"/>
  <c r="L8"/>
  <c r="N8"/>
  <c r="O8"/>
  <c r="Q8" s="1"/>
  <c r="L9"/>
  <c r="N9"/>
  <c r="O9"/>
  <c r="Q9" s="1"/>
  <c r="L10"/>
  <c r="N10"/>
  <c r="O10"/>
  <c r="Q10" s="1"/>
  <c r="L11"/>
  <c r="N11"/>
  <c r="O11"/>
  <c r="Q11" s="1"/>
  <c r="L12"/>
  <c r="N12"/>
  <c r="O12"/>
  <c r="Q12" s="1"/>
  <c r="L13"/>
  <c r="N13"/>
  <c r="O13"/>
  <c r="Q13" s="1"/>
  <c r="L14"/>
  <c r="N14"/>
  <c r="O14"/>
  <c r="Q14" s="1"/>
  <c r="L15"/>
  <c r="N15"/>
  <c r="O15"/>
  <c r="Q15" s="1"/>
  <c r="L16"/>
  <c r="N16"/>
  <c r="O16"/>
  <c r="Q16" s="1"/>
  <c r="L17"/>
  <c r="N17"/>
  <c r="O17"/>
  <c r="Q17" s="1"/>
  <c r="L18"/>
  <c r="N18"/>
  <c r="O18"/>
  <c r="Q18" s="1"/>
  <c r="L19"/>
  <c r="N19"/>
  <c r="O19"/>
  <c r="Q19" s="1"/>
  <c r="L20"/>
  <c r="N20"/>
  <c r="O20"/>
  <c r="Q20" s="1"/>
  <c r="L21"/>
  <c r="N21"/>
  <c r="O21"/>
  <c r="Q21" s="1"/>
  <c r="L22"/>
  <c r="N22"/>
  <c r="O2" l="1"/>
  <c r="O23" s="1"/>
  <c r="N2"/>
  <c r="N23" s="1"/>
  <c r="L2"/>
  <c r="L23" s="1"/>
  <c r="Q2" l="1"/>
  <c r="Q23" s="1"/>
</calcChain>
</file>

<file path=xl/sharedStrings.xml><?xml version="1.0" encoding="utf-8"?>
<sst xmlns="http://schemas.openxmlformats.org/spreadsheetml/2006/main" count="165" uniqueCount="65">
  <si>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</si>
  <si>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</si>
  <si>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</si>
  <si>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</si>
  <si>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</si>
  <si>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</si>
  <si>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</si>
  <si>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</si>
  <si>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</si>
  <si>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</si>
  <si>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</si>
  <si>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</si>
  <si>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</si>
  <si>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</si>
  <si>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</si>
  <si>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</si>
  <si>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影院名称</t>
    <phoneticPr fontId="1" type="noConversion"/>
  </si>
  <si>
    <t>影院编码</t>
    <phoneticPr fontId="1" type="noConversion"/>
  </si>
  <si>
    <t>云南昆明百老汇影城</t>
  </si>
  <si>
    <t>53011301</t>
  </si>
  <si>
    <t>合计</t>
    <phoneticPr fontId="1" type="noConversion"/>
  </si>
  <si>
    <t>生存家族（数字）</t>
  </si>
  <si>
    <t>金蝉脱壳2：冥府（数字）</t>
  </si>
  <si>
    <t>我不是药神</t>
  </si>
  <si>
    <t>阿飞正传（数字）</t>
  </si>
  <si>
    <t>龙虾刑警</t>
  </si>
  <si>
    <t>新大头儿子和小头爸爸3俄罗斯奇遇记</t>
  </si>
  <si>
    <t>邪不压正</t>
  </si>
  <si>
    <t>汪星卧底（数字）</t>
  </si>
  <si>
    <t>北方一片苍茫</t>
  </si>
  <si>
    <t>西虹市首富</t>
  </si>
  <si>
    <t>2018-07-01</t>
    <phoneticPr fontId="1" type="noConversion"/>
  </si>
  <si>
    <t>2018-07-31</t>
    <phoneticPr fontId="1" type="noConversion"/>
  </si>
  <si>
    <t>002101142018</t>
    <phoneticPr fontId="1" type="noConversion"/>
  </si>
  <si>
    <t>001104952018</t>
    <phoneticPr fontId="1" type="noConversion"/>
  </si>
  <si>
    <t>001104962018</t>
    <phoneticPr fontId="1" type="noConversion"/>
  </si>
  <si>
    <t>001106062018</t>
    <phoneticPr fontId="1" type="noConversion"/>
  </si>
  <si>
    <t>001108552017</t>
    <phoneticPr fontId="1" type="noConversion"/>
  </si>
  <si>
    <t>001202172018</t>
    <phoneticPr fontId="1" type="noConversion"/>
  </si>
  <si>
    <t>001203772018</t>
    <phoneticPr fontId="1" type="noConversion"/>
  </si>
  <si>
    <t>001204972018</t>
    <phoneticPr fontId="1" type="noConversion"/>
  </si>
  <si>
    <t>001b03562018</t>
  </si>
  <si>
    <t>001c03982018</t>
  </si>
  <si>
    <t>001c05272018</t>
  </si>
  <si>
    <t>001c05332018</t>
    <phoneticPr fontId="1" type="noConversion"/>
  </si>
  <si>
    <t>001c05642018</t>
  </si>
  <si>
    <t>012101122018</t>
    <phoneticPr fontId="1" type="noConversion"/>
  </si>
  <si>
    <t>051101152018</t>
    <phoneticPr fontId="1" type="noConversion"/>
  </si>
  <si>
    <t>051101182018</t>
    <phoneticPr fontId="1" type="noConversion"/>
  </si>
  <si>
    <t>051201022018</t>
    <phoneticPr fontId="1" type="noConversion"/>
  </si>
  <si>
    <t>051201112018</t>
    <phoneticPr fontId="1" type="noConversion"/>
  </si>
  <si>
    <t>051201202018</t>
    <phoneticPr fontId="1" type="noConversion"/>
  </si>
  <si>
    <t>051201262018</t>
    <phoneticPr fontId="1" type="noConversion"/>
  </si>
  <si>
    <r>
      <rPr>
        <sz val="9"/>
        <color rgb="FF000000"/>
        <rFont val="宋体"/>
        <family val="3"/>
        <charset val="134"/>
      </rPr>
      <t>超人总动员</t>
    </r>
    <r>
      <rPr>
        <sz val="9"/>
        <color rgb="FF000000"/>
        <rFont val="Tahoma"/>
        <family val="2"/>
      </rPr>
      <t>2</t>
    </r>
    <r>
      <rPr>
        <sz val="9"/>
        <color rgb="FF000000"/>
        <rFont val="宋体"/>
        <family val="3"/>
        <charset val="134"/>
      </rPr>
      <t>（</t>
    </r>
    <r>
      <rPr>
        <sz val="9"/>
        <color rgb="FF000000"/>
        <rFont val="Tahoma"/>
        <family val="2"/>
      </rPr>
      <t>3D</t>
    </r>
    <r>
      <rPr>
        <sz val="9"/>
        <color rgb="FF000000"/>
        <rFont val="宋体"/>
        <family val="3"/>
        <charset val="134"/>
      </rPr>
      <t>）</t>
    </r>
    <phoneticPr fontId="1" type="noConversion"/>
  </si>
  <si>
    <t>动物世界（3D）</t>
    <phoneticPr fontId="1" type="noConversion"/>
  </si>
  <si>
    <r>
      <rPr>
        <sz val="9"/>
        <color rgb="FF000000"/>
        <rFont val="宋体"/>
        <family val="3"/>
        <charset val="134"/>
      </rPr>
      <t>侏罗纪世界</t>
    </r>
    <r>
      <rPr>
        <sz val="9"/>
        <color rgb="FF000000"/>
        <rFont val="Tahoma"/>
        <family val="2"/>
      </rPr>
      <t>2</t>
    </r>
    <r>
      <rPr>
        <sz val="9"/>
        <color rgb="FF000000"/>
        <rFont val="宋体"/>
        <family val="3"/>
        <charset val="134"/>
      </rPr>
      <t>（</t>
    </r>
    <r>
      <rPr>
        <sz val="9"/>
        <color rgb="FF000000"/>
        <rFont val="Tahoma"/>
        <family val="2"/>
      </rPr>
      <t>3D</t>
    </r>
    <r>
      <rPr>
        <sz val="9"/>
        <color rgb="FF000000"/>
        <rFont val="宋体"/>
        <family val="3"/>
        <charset val="134"/>
      </rPr>
      <t>）</t>
    </r>
    <phoneticPr fontId="1" type="noConversion"/>
  </si>
  <si>
    <t>阿修罗（3D）</t>
    <phoneticPr fontId="1" type="noConversion"/>
  </si>
  <si>
    <t>淘气大侦探（3D）</t>
    <phoneticPr fontId="1" type="noConversion"/>
  </si>
  <si>
    <t>小悟空（3D）</t>
    <phoneticPr fontId="1" type="noConversion"/>
  </si>
  <si>
    <t>摩天营救（3D）</t>
    <phoneticPr fontId="1" type="noConversion"/>
  </si>
  <si>
    <r>
      <rPr>
        <sz val="9"/>
        <color rgb="FF000000"/>
        <rFont val="宋体"/>
        <family val="3"/>
        <charset val="134"/>
      </rPr>
      <t>神奇马戏团之动物饼干（</t>
    </r>
    <r>
      <rPr>
        <sz val="9"/>
        <color rgb="FF000000"/>
        <rFont val="Tahoma"/>
        <family val="2"/>
      </rPr>
      <t>3D</t>
    </r>
    <r>
      <rPr>
        <sz val="9"/>
        <color rgb="FF000000"/>
        <rFont val="宋体"/>
        <family val="3"/>
        <charset val="134"/>
      </rPr>
      <t>）</t>
    </r>
    <phoneticPr fontId="1" type="noConversion"/>
  </si>
  <si>
    <t>风语咒（3D）</t>
    <phoneticPr fontId="1" type="noConversion"/>
  </si>
  <si>
    <t>狄仁杰之四大天王（3D）</t>
    <phoneticPr fontId="1" type="noConversion"/>
  </si>
  <si>
    <t>神秘世界历险记4（3D）</t>
    <phoneticPr fontId="1" type="noConversion"/>
  </si>
  <si>
    <t>001103782018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</si>
</sst>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0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22" fontId="8" fillId="3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22" fontId="9" fillId="3" borderId="1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 applyProtection="1">
      <alignment horizontal="center" wrapText="1"/>
    </xf>
    <xf numFmtId="49" fontId="4" fillId="2" borderId="0" xfId="0" applyNumberFormat="1" applyFont="1" applyFill="1" applyBorder="1" applyAlignment="1" applyProtection="1">
      <alignment horizontal="center" wrapText="1"/>
    </xf>
    <xf numFmtId="49" fontId="3" fillId="2" borderId="0" xfId="0" applyNumberFormat="1" applyFont="1" applyFill="1" applyBorder="1" applyAlignment="1" applyProtection="1">
      <alignment horizontal="center" wrapText="1"/>
    </xf>
    <xf numFmtId="14" fontId="4" fillId="2" borderId="0" xfId="0" applyNumberFormat="1" applyFont="1" applyFill="1" applyBorder="1" applyAlignment="1" applyProtection="1">
      <alignment horizontal="center" wrapText="1"/>
    </xf>
    <xf numFmtId="176" fontId="4" fillId="2" borderId="0" xfId="0" applyNumberFormat="1" applyFont="1" applyFill="1" applyBorder="1" applyAlignment="1" applyProtection="1">
      <alignment horizontal="center" wrapText="1"/>
    </xf>
    <xf numFmtId="177" fontId="4" fillId="2" borderId="0" xfId="0" applyNumberFormat="1" applyFont="1" applyFill="1" applyBorder="1" applyAlignment="1" applyProtection="1">
      <alignment horizontal="center" wrapText="1"/>
    </xf>
    <xf numFmtId="0" fontId="5" fillId="0" borderId="0" xfId="0" applyFont="1" applyBorder="1"/>
    <xf numFmtId="0" fontId="6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22" fontId="9" fillId="3" borderId="1" xfId="0" applyNumberFormat="1" applyFont="1" applyFill="1" applyBorder="1" applyAlignment="1">
      <alignment horizontal="center" vertical="center" wrapText="1"/>
    </xf>
    <xf numFmtId="22" fontId="8" fillId="4" borderId="1" xfId="0" applyNumberFormat="1" applyFont="1" applyFill="1" applyBorder="1" applyAlignment="1">
      <alignment horizontal="left" vertical="center" wrapText="1"/>
    </xf>
    <xf numFmtId="22" fontId="9" fillId="4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3"/>
  <sheetViews>
    <sheetView tabSelected="1" showWhiteSpace="0" topLeftCell="E1" workbookViewId="0">
      <selection activeCell="K22" sqref="K22"/>
    </sheetView>
  </sheetViews>
  <sheetFormatPr defaultColWidth="16" defaultRowHeight="12.75"/>
  <cols>
    <col min="1" max="1" width="8.42578125" style="17" customWidth="1"/>
    <col min="2" max="2" width="29.28515625" style="18" customWidth="1"/>
    <col min="3" max="3" width="17.42578125" style="18" customWidth="1"/>
    <col min="4" max="4" width="20.7109375" style="18" customWidth="1"/>
    <col min="5" max="5" width="11.7109375" style="18" customWidth="1"/>
    <col min="6" max="6" width="16" style="18"/>
    <col min="7" max="8" width="13.7109375" style="19" customWidth="1"/>
    <col min="9" max="10" width="11.140625" style="18" customWidth="1"/>
    <col min="11" max="11" width="12.5703125" style="20" customWidth="1"/>
    <col min="12" max="12" width="16" style="20"/>
    <col min="13" max="13" width="11.28515625" style="20" customWidth="1"/>
    <col min="14" max="14" width="11.85546875" style="20" customWidth="1"/>
    <col min="15" max="15" width="16" style="20"/>
    <col min="16" max="16" width="13.140625" style="21" customWidth="1"/>
    <col min="17" max="17" width="16" style="20"/>
    <col min="18" max="16384" width="16" style="17"/>
  </cols>
  <sheetData>
    <row r="1" spans="1:17" s="15" customFormat="1" ht="15.75">
      <c r="A1" s="9" t="s">
        <v>0</v>
      </c>
      <c r="B1" s="10" t="s">
        <v>7</v>
      </c>
      <c r="C1" s="11" t="s">
        <v>1</v>
      </c>
      <c r="D1" s="10" t="s">
        <v>16</v>
      </c>
      <c r="E1" s="10" t="s">
        <v>17</v>
      </c>
      <c r="F1" s="10" t="s">
        <v>10</v>
      </c>
      <c r="G1" s="12" t="s">
        <v>2</v>
      </c>
      <c r="H1" s="12" t="s">
        <v>3</v>
      </c>
      <c r="I1" s="10" t="s">
        <v>4</v>
      </c>
      <c r="J1" s="10" t="s">
        <v>5</v>
      </c>
      <c r="K1" s="13" t="s">
        <v>6</v>
      </c>
      <c r="L1" s="13" t="s">
        <v>11</v>
      </c>
      <c r="M1" s="13" t="s">
        <v>12</v>
      </c>
      <c r="N1" s="13" t="s">
        <v>13</v>
      </c>
      <c r="O1" s="13" t="s">
        <v>8</v>
      </c>
      <c r="P1" s="14" t="s">
        <v>14</v>
      </c>
      <c r="Q1" s="13" t="s">
        <v>9</v>
      </c>
    </row>
    <row r="2" spans="1:17" s="16" customFormat="1" ht="17.25" customHeight="1">
      <c r="A2" s="1">
        <v>1</v>
      </c>
      <c r="B2" s="8" t="s">
        <v>21</v>
      </c>
      <c r="C2" s="3" t="s">
        <v>46</v>
      </c>
      <c r="D2" s="3" t="s">
        <v>18</v>
      </c>
      <c r="E2" s="3" t="s">
        <v>19</v>
      </c>
      <c r="F2" s="4" t="s">
        <v>15</v>
      </c>
      <c r="G2" s="3" t="s">
        <v>31</v>
      </c>
      <c r="H2" s="3" t="s">
        <v>32</v>
      </c>
      <c r="I2" s="3">
        <v>6</v>
      </c>
      <c r="J2" s="3">
        <v>23</v>
      </c>
      <c r="K2" s="5">
        <v>805</v>
      </c>
      <c r="L2" s="5">
        <f>K2*0.05</f>
        <v>40.25</v>
      </c>
      <c r="M2" s="6">
        <v>0.03</v>
      </c>
      <c r="N2" s="5">
        <f>K2*(1-0.96737864)</f>
        <v>26.260194800000036</v>
      </c>
      <c r="O2" s="5">
        <f>K2*0.91737864</f>
        <v>738.48980519999998</v>
      </c>
      <c r="P2" s="7">
        <v>0.46</v>
      </c>
      <c r="Q2" s="5">
        <f>O2*P2</f>
        <v>339.705310392</v>
      </c>
    </row>
    <row r="3" spans="1:17" s="16" customFormat="1" ht="17.25" customHeight="1">
      <c r="A3" s="1">
        <v>2</v>
      </c>
      <c r="B3" s="8" t="s">
        <v>22</v>
      </c>
      <c r="C3" s="3" t="s">
        <v>47</v>
      </c>
      <c r="D3" s="3" t="s">
        <v>18</v>
      </c>
      <c r="E3" s="3" t="s">
        <v>19</v>
      </c>
      <c r="F3" s="4" t="s">
        <v>15</v>
      </c>
      <c r="G3" s="3" t="s">
        <v>31</v>
      </c>
      <c r="H3" s="3" t="s">
        <v>32</v>
      </c>
      <c r="I3" s="3">
        <v>15</v>
      </c>
      <c r="J3" s="3">
        <v>153</v>
      </c>
      <c r="K3" s="5">
        <v>4935</v>
      </c>
      <c r="L3" s="5">
        <f t="shared" ref="L3:L22" si="0">K3*0.05</f>
        <v>246.75</v>
      </c>
      <c r="M3" s="6">
        <v>0.03</v>
      </c>
      <c r="N3" s="5">
        <f t="shared" ref="N3:N22" si="1">K3*(1-0.96737864)</f>
        <v>160.98641160000022</v>
      </c>
      <c r="O3" s="5">
        <f t="shared" ref="O3:O22" si="2">K3*0.91737864</f>
        <v>4527.2635884000001</v>
      </c>
      <c r="P3" s="7">
        <v>0.46</v>
      </c>
      <c r="Q3" s="5">
        <f t="shared" ref="Q3:Q22" si="3">O3*P3</f>
        <v>2082.541250664</v>
      </c>
    </row>
    <row r="4" spans="1:17" s="16" customFormat="1" ht="17.25" customHeight="1">
      <c r="A4" s="1">
        <v>3</v>
      </c>
      <c r="B4" s="23" t="s">
        <v>53</v>
      </c>
      <c r="C4" s="3" t="s">
        <v>50</v>
      </c>
      <c r="D4" s="3" t="s">
        <v>18</v>
      </c>
      <c r="E4" s="3" t="s">
        <v>19</v>
      </c>
      <c r="F4" s="4" t="s">
        <v>15</v>
      </c>
      <c r="G4" s="3" t="s">
        <v>31</v>
      </c>
      <c r="H4" s="3" t="s">
        <v>32</v>
      </c>
      <c r="I4" s="3">
        <v>77</v>
      </c>
      <c r="J4" s="3">
        <v>2018</v>
      </c>
      <c r="K4" s="5">
        <v>75056</v>
      </c>
      <c r="L4" s="5">
        <f t="shared" si="0"/>
        <v>3752.8</v>
      </c>
      <c r="M4" s="6">
        <v>0.03</v>
      </c>
      <c r="N4" s="5">
        <f t="shared" si="1"/>
        <v>2448.4287961600035</v>
      </c>
      <c r="O4" s="5">
        <f t="shared" si="2"/>
        <v>68854.771203840006</v>
      </c>
      <c r="P4" s="7">
        <v>0.46</v>
      </c>
      <c r="Q4" s="5">
        <f t="shared" si="3"/>
        <v>31673.194753766405</v>
      </c>
    </row>
    <row r="5" spans="1:17" s="16" customFormat="1" ht="17.25" customHeight="1">
      <c r="A5" s="1">
        <v>4</v>
      </c>
      <c r="B5" s="24" t="s">
        <v>54</v>
      </c>
      <c r="C5" s="3" t="s">
        <v>39</v>
      </c>
      <c r="D5" s="3" t="s">
        <v>18</v>
      </c>
      <c r="E5" s="3" t="s">
        <v>19</v>
      </c>
      <c r="F5" s="4" t="s">
        <v>15</v>
      </c>
      <c r="G5" s="3" t="s">
        <v>31</v>
      </c>
      <c r="H5" s="3" t="s">
        <v>32</v>
      </c>
      <c r="I5" s="3">
        <v>151</v>
      </c>
      <c r="J5" s="3">
        <v>4830</v>
      </c>
      <c r="K5" s="5">
        <v>182703</v>
      </c>
      <c r="L5" s="5">
        <f t="shared" si="0"/>
        <v>9135.15</v>
      </c>
      <c r="M5" s="6">
        <v>0.03</v>
      </c>
      <c r="N5" s="5">
        <f t="shared" si="1"/>
        <v>5960.0203360800078</v>
      </c>
      <c r="O5" s="5">
        <f t="shared" si="2"/>
        <v>167607.82966392001</v>
      </c>
      <c r="P5" s="7">
        <v>0.46</v>
      </c>
      <c r="Q5" s="5">
        <f t="shared" si="3"/>
        <v>77099.601645403207</v>
      </c>
    </row>
    <row r="6" spans="1:17" s="16" customFormat="1" ht="17.25" customHeight="1">
      <c r="A6" s="1">
        <v>5</v>
      </c>
      <c r="B6" s="23" t="s">
        <v>55</v>
      </c>
      <c r="C6" s="3" t="s">
        <v>49</v>
      </c>
      <c r="D6" s="3" t="s">
        <v>18</v>
      </c>
      <c r="E6" s="3" t="s">
        <v>19</v>
      </c>
      <c r="F6" s="4" t="s">
        <v>15</v>
      </c>
      <c r="G6" s="3" t="s">
        <v>31</v>
      </c>
      <c r="H6" s="3" t="s">
        <v>32</v>
      </c>
      <c r="I6" s="3">
        <v>58</v>
      </c>
      <c r="J6" s="3">
        <v>1604</v>
      </c>
      <c r="K6" s="5">
        <v>59917</v>
      </c>
      <c r="L6" s="5">
        <f t="shared" si="0"/>
        <v>2995.8500000000004</v>
      </c>
      <c r="M6" s="6">
        <v>0.03</v>
      </c>
      <c r="N6" s="5">
        <f t="shared" si="1"/>
        <v>1954.5740271200027</v>
      </c>
      <c r="O6" s="5">
        <f t="shared" si="2"/>
        <v>54966.575972880004</v>
      </c>
      <c r="P6" s="7">
        <v>0.46</v>
      </c>
      <c r="Q6" s="5">
        <f t="shared" si="3"/>
        <v>25284.624947524804</v>
      </c>
    </row>
    <row r="7" spans="1:17" s="16" customFormat="1" ht="17.25" customHeight="1">
      <c r="A7" s="1">
        <v>6</v>
      </c>
      <c r="B7" s="8" t="s">
        <v>23</v>
      </c>
      <c r="C7" s="3" t="s">
        <v>35</v>
      </c>
      <c r="D7" s="3" t="s">
        <v>18</v>
      </c>
      <c r="E7" s="3" t="s">
        <v>19</v>
      </c>
      <c r="F7" s="4" t="s">
        <v>15</v>
      </c>
      <c r="G7" s="3" t="s">
        <v>31</v>
      </c>
      <c r="H7" s="3" t="s">
        <v>32</v>
      </c>
      <c r="I7" s="3">
        <v>358</v>
      </c>
      <c r="J7" s="3">
        <v>22116</v>
      </c>
      <c r="K7" s="5">
        <v>731067</v>
      </c>
      <c r="L7" s="5">
        <f t="shared" si="0"/>
        <v>36553.35</v>
      </c>
      <c r="M7" s="6">
        <v>0.03</v>
      </c>
      <c r="N7" s="5">
        <f t="shared" si="1"/>
        <v>23848.399791120031</v>
      </c>
      <c r="O7" s="5">
        <f t="shared" si="2"/>
        <v>670665.25020888005</v>
      </c>
      <c r="P7" s="7">
        <v>0.46</v>
      </c>
      <c r="Q7" s="5">
        <f t="shared" si="3"/>
        <v>308506.01509608486</v>
      </c>
    </row>
    <row r="8" spans="1:17" s="16" customFormat="1" ht="17.25" customHeight="1">
      <c r="A8" s="1">
        <v>7</v>
      </c>
      <c r="B8" s="8" t="s">
        <v>24</v>
      </c>
      <c r="C8" s="3" t="s">
        <v>33</v>
      </c>
      <c r="D8" s="3" t="s">
        <v>18</v>
      </c>
      <c r="E8" s="3" t="s">
        <v>19</v>
      </c>
      <c r="F8" s="4" t="s">
        <v>15</v>
      </c>
      <c r="G8" s="3" t="s">
        <v>31</v>
      </c>
      <c r="H8" s="3" t="s">
        <v>32</v>
      </c>
      <c r="I8" s="3">
        <v>27</v>
      </c>
      <c r="J8" s="3">
        <v>383</v>
      </c>
      <c r="K8" s="5">
        <v>12697</v>
      </c>
      <c r="L8" s="5">
        <f t="shared" si="0"/>
        <v>634.85</v>
      </c>
      <c r="M8" s="6">
        <v>0.03</v>
      </c>
      <c r="N8" s="5">
        <f t="shared" si="1"/>
        <v>414.19340792000054</v>
      </c>
      <c r="O8" s="5">
        <f t="shared" si="2"/>
        <v>11647.95659208</v>
      </c>
      <c r="P8" s="7">
        <v>0.46</v>
      </c>
      <c r="Q8" s="5">
        <f t="shared" si="3"/>
        <v>5358.0600323567996</v>
      </c>
    </row>
    <row r="9" spans="1:17" s="16" customFormat="1" ht="17.25" customHeight="1">
      <c r="A9" s="1">
        <v>8</v>
      </c>
      <c r="B9" s="8" t="s">
        <v>25</v>
      </c>
      <c r="C9" s="3" t="s">
        <v>64</v>
      </c>
      <c r="D9" s="3" t="s">
        <v>18</v>
      </c>
      <c r="E9" s="3" t="s">
        <v>19</v>
      </c>
      <c r="F9" s="4" t="s">
        <v>15</v>
      </c>
      <c r="G9" s="3" t="s">
        <v>31</v>
      </c>
      <c r="H9" s="3" t="s">
        <v>32</v>
      </c>
      <c r="I9" s="3">
        <v>1</v>
      </c>
      <c r="J9" s="3">
        <v>81</v>
      </c>
      <c r="K9" s="5">
        <v>3254.2</v>
      </c>
      <c r="L9" s="5">
        <f t="shared" si="0"/>
        <v>162.71</v>
      </c>
      <c r="M9" s="6">
        <v>0.03</v>
      </c>
      <c r="N9" s="5">
        <f t="shared" si="1"/>
        <v>106.15642971200013</v>
      </c>
      <c r="O9" s="5">
        <f t="shared" si="2"/>
        <v>2985.3335702879999</v>
      </c>
      <c r="P9" s="7">
        <v>0.46</v>
      </c>
      <c r="Q9" s="5">
        <f t="shared" si="3"/>
        <v>1373.2534423324801</v>
      </c>
    </row>
    <row r="10" spans="1:17" s="16" customFormat="1" ht="17.25" customHeight="1">
      <c r="A10" s="1">
        <v>9</v>
      </c>
      <c r="B10" s="2" t="s">
        <v>26</v>
      </c>
      <c r="C10" s="3" t="s">
        <v>41</v>
      </c>
      <c r="D10" s="3" t="s">
        <v>18</v>
      </c>
      <c r="E10" s="3" t="s">
        <v>19</v>
      </c>
      <c r="F10" s="4" t="s">
        <v>15</v>
      </c>
      <c r="G10" s="3" t="s">
        <v>31</v>
      </c>
      <c r="H10" s="3" t="s">
        <v>32</v>
      </c>
      <c r="I10" s="3">
        <v>26</v>
      </c>
      <c r="J10" s="3">
        <v>286</v>
      </c>
      <c r="K10" s="5">
        <v>9010</v>
      </c>
      <c r="L10" s="5">
        <f t="shared" si="0"/>
        <v>450.5</v>
      </c>
      <c r="M10" s="6">
        <v>0.03</v>
      </c>
      <c r="N10" s="5">
        <f t="shared" si="1"/>
        <v>293.91845360000042</v>
      </c>
      <c r="O10" s="5">
        <f t="shared" si="2"/>
        <v>8265.5815464000007</v>
      </c>
      <c r="P10" s="7">
        <v>0.46</v>
      </c>
      <c r="Q10" s="5">
        <f>O10*P10</f>
        <v>3802.1675113440006</v>
      </c>
    </row>
    <row r="11" spans="1:17" s="16" customFormat="1" ht="17.25" customHeight="1">
      <c r="A11" s="1">
        <v>10</v>
      </c>
      <c r="B11" s="24" t="s">
        <v>56</v>
      </c>
      <c r="C11" s="3" t="s">
        <v>40</v>
      </c>
      <c r="D11" s="3" t="s">
        <v>18</v>
      </c>
      <c r="E11" s="3" t="s">
        <v>19</v>
      </c>
      <c r="F11" s="4" t="s">
        <v>15</v>
      </c>
      <c r="G11" s="3" t="s">
        <v>31</v>
      </c>
      <c r="H11" s="3" t="s">
        <v>32</v>
      </c>
      <c r="I11" s="3">
        <v>23</v>
      </c>
      <c r="J11" s="3">
        <v>518</v>
      </c>
      <c r="K11" s="5">
        <v>20990</v>
      </c>
      <c r="L11" s="5">
        <f t="shared" si="0"/>
        <v>1049.5</v>
      </c>
      <c r="M11" s="6">
        <v>0.03</v>
      </c>
      <c r="N11" s="5">
        <f t="shared" si="1"/>
        <v>684.7223464000009</v>
      </c>
      <c r="O11" s="5">
        <f t="shared" si="2"/>
        <v>19255.777653600002</v>
      </c>
      <c r="P11" s="7">
        <v>0.46</v>
      </c>
      <c r="Q11" s="5">
        <f t="shared" si="3"/>
        <v>8857.6577206560014</v>
      </c>
    </row>
    <row r="12" spans="1:17" s="16" customFormat="1" ht="17.25" customHeight="1">
      <c r="A12" s="1">
        <v>11</v>
      </c>
      <c r="B12" s="8" t="s">
        <v>27</v>
      </c>
      <c r="C12" s="3" t="s">
        <v>34</v>
      </c>
      <c r="D12" s="3" t="s">
        <v>18</v>
      </c>
      <c r="E12" s="3" t="s">
        <v>19</v>
      </c>
      <c r="F12" s="4" t="s">
        <v>15</v>
      </c>
      <c r="G12" s="3" t="s">
        <v>31</v>
      </c>
      <c r="H12" s="3" t="s">
        <v>32</v>
      </c>
      <c r="I12" s="3">
        <v>126</v>
      </c>
      <c r="J12" s="3">
        <v>5093</v>
      </c>
      <c r="K12" s="5">
        <v>191998</v>
      </c>
      <c r="L12" s="5">
        <f t="shared" si="0"/>
        <v>9599.9</v>
      </c>
      <c r="M12" s="6">
        <v>0.03</v>
      </c>
      <c r="N12" s="5">
        <f t="shared" si="1"/>
        <v>6263.235877280008</v>
      </c>
      <c r="O12" s="5">
        <f t="shared" si="2"/>
        <v>176134.86412272</v>
      </c>
      <c r="P12" s="7">
        <v>0.46</v>
      </c>
      <c r="Q12" s="5">
        <f t="shared" si="3"/>
        <v>81022.037496451201</v>
      </c>
    </row>
    <row r="13" spans="1:17" s="16" customFormat="1" ht="17.25" customHeight="1">
      <c r="A13" s="1">
        <v>12</v>
      </c>
      <c r="B13" s="24" t="s">
        <v>58</v>
      </c>
      <c r="C13" s="3" t="s">
        <v>42</v>
      </c>
      <c r="D13" s="3" t="s">
        <v>18</v>
      </c>
      <c r="E13" s="3" t="s">
        <v>19</v>
      </c>
      <c r="F13" s="4" t="s">
        <v>15</v>
      </c>
      <c r="G13" s="3" t="s">
        <v>31</v>
      </c>
      <c r="H13" s="3" t="s">
        <v>32</v>
      </c>
      <c r="I13" s="3">
        <v>4</v>
      </c>
      <c r="J13" s="3">
        <v>19</v>
      </c>
      <c r="K13" s="5">
        <v>620</v>
      </c>
      <c r="L13" s="5">
        <f t="shared" si="0"/>
        <v>31</v>
      </c>
      <c r="M13" s="6">
        <v>0.03</v>
      </c>
      <c r="N13" s="5">
        <f t="shared" si="1"/>
        <v>20.225243200000026</v>
      </c>
      <c r="O13" s="5">
        <f t="shared" si="2"/>
        <v>568.77475679999998</v>
      </c>
      <c r="P13" s="7">
        <v>0.46</v>
      </c>
      <c r="Q13" s="5">
        <f t="shared" si="3"/>
        <v>261.63638812800002</v>
      </c>
    </row>
    <row r="14" spans="1:17" s="16" customFormat="1" ht="17.25" customHeight="1">
      <c r="A14" s="1">
        <v>13</v>
      </c>
      <c r="B14" s="24" t="s">
        <v>57</v>
      </c>
      <c r="C14" s="3" t="s">
        <v>52</v>
      </c>
      <c r="D14" s="3" t="s">
        <v>18</v>
      </c>
      <c r="E14" s="3" t="s">
        <v>19</v>
      </c>
      <c r="F14" s="4" t="s">
        <v>15</v>
      </c>
      <c r="G14" s="3" t="s">
        <v>31</v>
      </c>
      <c r="H14" s="3" t="s">
        <v>32</v>
      </c>
      <c r="I14" s="3">
        <v>6</v>
      </c>
      <c r="J14" s="3">
        <v>31</v>
      </c>
      <c r="K14" s="5">
        <v>940</v>
      </c>
      <c r="L14" s="5">
        <f t="shared" si="0"/>
        <v>47</v>
      </c>
      <c r="M14" s="6">
        <v>0.03</v>
      </c>
      <c r="N14" s="5">
        <f t="shared" si="1"/>
        <v>30.66407840000004</v>
      </c>
      <c r="O14" s="5">
        <f t="shared" si="2"/>
        <v>862.33592160000001</v>
      </c>
      <c r="P14" s="7">
        <v>0.46</v>
      </c>
      <c r="Q14" s="5">
        <f t="shared" si="3"/>
        <v>396.67452393600001</v>
      </c>
    </row>
    <row r="15" spans="1:17" s="16" customFormat="1" ht="17.25" customHeight="1">
      <c r="A15" s="1">
        <v>14</v>
      </c>
      <c r="B15" s="8" t="s">
        <v>28</v>
      </c>
      <c r="C15" s="3" t="s">
        <v>48</v>
      </c>
      <c r="D15" s="3" t="s">
        <v>18</v>
      </c>
      <c r="E15" s="3" t="s">
        <v>19</v>
      </c>
      <c r="F15" s="4" t="s">
        <v>15</v>
      </c>
      <c r="G15" s="3" t="s">
        <v>31</v>
      </c>
      <c r="H15" s="3" t="s">
        <v>32</v>
      </c>
      <c r="I15" s="3">
        <v>17</v>
      </c>
      <c r="J15" s="3">
        <v>159</v>
      </c>
      <c r="K15" s="5">
        <v>4900</v>
      </c>
      <c r="L15" s="5">
        <f t="shared" si="0"/>
        <v>245</v>
      </c>
      <c r="M15" s="6">
        <v>0.03</v>
      </c>
      <c r="N15" s="5">
        <f t="shared" si="1"/>
        <v>159.84466400000022</v>
      </c>
      <c r="O15" s="5">
        <f t="shared" si="2"/>
        <v>4495.1553359999998</v>
      </c>
      <c r="P15" s="7">
        <v>0.46</v>
      </c>
      <c r="Q15" s="5">
        <f t="shared" si="3"/>
        <v>2067.7714545600002</v>
      </c>
    </row>
    <row r="16" spans="1:17" s="16" customFormat="1" ht="17.25" customHeight="1">
      <c r="A16" s="1">
        <v>15</v>
      </c>
      <c r="B16" s="24" t="s">
        <v>59</v>
      </c>
      <c r="C16" s="3" t="s">
        <v>51</v>
      </c>
      <c r="D16" s="3" t="s">
        <v>18</v>
      </c>
      <c r="E16" s="3" t="s">
        <v>19</v>
      </c>
      <c r="F16" s="4" t="s">
        <v>15</v>
      </c>
      <c r="G16" s="3" t="s">
        <v>31</v>
      </c>
      <c r="H16" s="3" t="s">
        <v>32</v>
      </c>
      <c r="I16" s="3">
        <v>80</v>
      </c>
      <c r="J16" s="3">
        <v>3544</v>
      </c>
      <c r="K16" s="5">
        <v>132308</v>
      </c>
      <c r="L16" s="5">
        <f t="shared" si="0"/>
        <v>6615.4000000000005</v>
      </c>
      <c r="M16" s="6">
        <v>0.03</v>
      </c>
      <c r="N16" s="5">
        <f t="shared" si="1"/>
        <v>4316.0668988800062</v>
      </c>
      <c r="O16" s="5">
        <f t="shared" si="2"/>
        <v>121376.53310112</v>
      </c>
      <c r="P16" s="7">
        <v>0.46</v>
      </c>
      <c r="Q16" s="5">
        <f t="shared" si="3"/>
        <v>55833.205226515202</v>
      </c>
    </row>
    <row r="17" spans="1:17" s="16" customFormat="1" ht="17.25" customHeight="1">
      <c r="A17" s="1">
        <v>16</v>
      </c>
      <c r="B17" s="8" t="s">
        <v>29</v>
      </c>
      <c r="C17" s="3" t="s">
        <v>37</v>
      </c>
      <c r="D17" s="3" t="s">
        <v>18</v>
      </c>
      <c r="E17" s="3" t="s">
        <v>19</v>
      </c>
      <c r="F17" s="4" t="s">
        <v>15</v>
      </c>
      <c r="G17" s="3" t="s">
        <v>31</v>
      </c>
      <c r="H17" s="3" t="s">
        <v>32</v>
      </c>
      <c r="I17" s="3">
        <v>5</v>
      </c>
      <c r="J17" s="3">
        <v>6</v>
      </c>
      <c r="K17" s="5">
        <v>180</v>
      </c>
      <c r="L17" s="5">
        <f t="shared" si="0"/>
        <v>9</v>
      </c>
      <c r="M17" s="6">
        <v>0.03</v>
      </c>
      <c r="N17" s="5">
        <f t="shared" si="1"/>
        <v>5.8718448000000079</v>
      </c>
      <c r="O17" s="5">
        <f t="shared" si="2"/>
        <v>165.12815520000001</v>
      </c>
      <c r="P17" s="7">
        <v>0.46</v>
      </c>
      <c r="Q17" s="5">
        <f t="shared" si="3"/>
        <v>75.958951392000003</v>
      </c>
    </row>
    <row r="18" spans="1:17" s="16" customFormat="1" ht="17.25" customHeight="1">
      <c r="A18" s="1">
        <v>17</v>
      </c>
      <c r="B18" s="23" t="s">
        <v>60</v>
      </c>
      <c r="C18" s="3" t="s">
        <v>45</v>
      </c>
      <c r="D18" s="3" t="s">
        <v>18</v>
      </c>
      <c r="E18" s="3" t="s">
        <v>19</v>
      </c>
      <c r="F18" s="4" t="s">
        <v>15</v>
      </c>
      <c r="G18" s="3" t="s">
        <v>31</v>
      </c>
      <c r="H18" s="3" t="s">
        <v>32</v>
      </c>
      <c r="I18" s="3">
        <v>12</v>
      </c>
      <c r="J18" s="3">
        <v>124</v>
      </c>
      <c r="K18" s="5">
        <v>3780</v>
      </c>
      <c r="L18" s="5">
        <f t="shared" si="0"/>
        <v>189</v>
      </c>
      <c r="M18" s="6">
        <v>0.03</v>
      </c>
      <c r="N18" s="5">
        <f t="shared" si="1"/>
        <v>123.30874080000017</v>
      </c>
      <c r="O18" s="5">
        <f t="shared" si="2"/>
        <v>3467.6912591999999</v>
      </c>
      <c r="P18" s="7">
        <v>0.46</v>
      </c>
      <c r="Q18" s="5">
        <f t="shared" si="3"/>
        <v>1595.1379792319999</v>
      </c>
    </row>
    <row r="19" spans="1:17" s="16" customFormat="1" ht="17.25" customHeight="1">
      <c r="A19" s="1">
        <v>18</v>
      </c>
      <c r="B19" s="24" t="s">
        <v>61</v>
      </c>
      <c r="C19" s="3" t="s">
        <v>43</v>
      </c>
      <c r="D19" s="3" t="s">
        <v>18</v>
      </c>
      <c r="E19" s="3" t="s">
        <v>19</v>
      </c>
      <c r="F19" s="4" t="s">
        <v>15</v>
      </c>
      <c r="G19" s="3" t="s">
        <v>31</v>
      </c>
      <c r="H19" s="3" t="s">
        <v>32</v>
      </c>
      <c r="I19" s="3">
        <v>2</v>
      </c>
      <c r="J19" s="3">
        <v>133</v>
      </c>
      <c r="K19" s="5">
        <v>4895</v>
      </c>
      <c r="L19" s="5">
        <f t="shared" si="0"/>
        <v>244.75</v>
      </c>
      <c r="M19" s="6">
        <v>0.03</v>
      </c>
      <c r="N19" s="5">
        <f t="shared" si="1"/>
        <v>159.68155720000021</v>
      </c>
      <c r="O19" s="5">
        <f t="shared" si="2"/>
        <v>4490.5684428000004</v>
      </c>
      <c r="P19" s="7">
        <v>0.46</v>
      </c>
      <c r="Q19" s="5">
        <f t="shared" si="3"/>
        <v>2065.6614836880003</v>
      </c>
    </row>
    <row r="20" spans="1:17" s="16" customFormat="1" ht="17.25" customHeight="1">
      <c r="A20" s="1">
        <v>19</v>
      </c>
      <c r="B20" s="8" t="s">
        <v>30</v>
      </c>
      <c r="C20" s="3" t="s">
        <v>36</v>
      </c>
      <c r="D20" s="3" t="s">
        <v>18</v>
      </c>
      <c r="E20" s="3" t="s">
        <v>19</v>
      </c>
      <c r="F20" s="4" t="s">
        <v>15</v>
      </c>
      <c r="G20" s="3" t="s">
        <v>31</v>
      </c>
      <c r="H20" s="3" t="s">
        <v>32</v>
      </c>
      <c r="I20" s="3">
        <v>84</v>
      </c>
      <c r="J20" s="3">
        <v>5611</v>
      </c>
      <c r="K20" s="5">
        <v>210448</v>
      </c>
      <c r="L20" s="5">
        <f t="shared" si="0"/>
        <v>10522.400000000001</v>
      </c>
      <c r="M20" s="6">
        <v>0.03</v>
      </c>
      <c r="N20" s="5">
        <f t="shared" si="1"/>
        <v>6865.0999692800087</v>
      </c>
      <c r="O20" s="5">
        <f t="shared" si="2"/>
        <v>193060.50003072</v>
      </c>
      <c r="P20" s="7">
        <v>0.46</v>
      </c>
      <c r="Q20" s="5">
        <f t="shared" si="3"/>
        <v>88807.830014131207</v>
      </c>
    </row>
    <row r="21" spans="1:17" s="16" customFormat="1" ht="17.25" customHeight="1">
      <c r="A21" s="1">
        <v>20</v>
      </c>
      <c r="B21" s="24" t="s">
        <v>62</v>
      </c>
      <c r="C21" s="3" t="s">
        <v>38</v>
      </c>
      <c r="D21" s="3" t="s">
        <v>18</v>
      </c>
      <c r="E21" s="3" t="s">
        <v>19</v>
      </c>
      <c r="F21" s="4" t="s">
        <v>15</v>
      </c>
      <c r="G21" s="3" t="s">
        <v>31</v>
      </c>
      <c r="H21" s="3" t="s">
        <v>32</v>
      </c>
      <c r="I21" s="3">
        <v>47</v>
      </c>
      <c r="J21" s="3">
        <v>2393</v>
      </c>
      <c r="K21" s="5">
        <v>91763</v>
      </c>
      <c r="L21" s="5">
        <f t="shared" si="0"/>
        <v>4588.1500000000005</v>
      </c>
      <c r="M21" s="6">
        <v>0.03</v>
      </c>
      <c r="N21" s="5">
        <f t="shared" si="1"/>
        <v>2993.4338576800042</v>
      </c>
      <c r="O21" s="5">
        <f t="shared" si="2"/>
        <v>84181.416142319998</v>
      </c>
      <c r="P21" s="7">
        <v>0.46</v>
      </c>
      <c r="Q21" s="5">
        <f t="shared" si="3"/>
        <v>38723.451425467203</v>
      </c>
    </row>
    <row r="22" spans="1:17" s="16" customFormat="1" ht="17.25" customHeight="1">
      <c r="A22" s="1">
        <v>21</v>
      </c>
      <c r="B22" s="24" t="s">
        <v>63</v>
      </c>
      <c r="C22" s="3" t="s">
        <v>44</v>
      </c>
      <c r="D22" s="3" t="s">
        <v>18</v>
      </c>
      <c r="E22" s="3" t="s">
        <v>19</v>
      </c>
      <c r="F22" s="4" t="s">
        <v>15</v>
      </c>
      <c r="G22" s="3" t="s">
        <v>31</v>
      </c>
      <c r="H22" s="3" t="s">
        <v>32</v>
      </c>
      <c r="I22" s="3">
        <v>1</v>
      </c>
      <c r="J22" s="3">
        <v>48</v>
      </c>
      <c r="K22" s="5">
        <v>1605</v>
      </c>
      <c r="L22" s="5">
        <f t="shared" si="0"/>
        <v>80.25</v>
      </c>
      <c r="M22" s="6">
        <v>0.03</v>
      </c>
      <c r="N22" s="5">
        <f t="shared" si="1"/>
        <v>52.357282800000071</v>
      </c>
      <c r="O22" s="5">
        <f t="shared" si="2"/>
        <v>1472.3927172000001</v>
      </c>
      <c r="P22" s="7">
        <v>0.46</v>
      </c>
      <c r="Q22" s="5">
        <f t="shared" si="3"/>
        <v>677.30064991200004</v>
      </c>
    </row>
    <row r="23" spans="1:17" s="16" customFormat="1" ht="17.25" customHeight="1">
      <c r="A23" s="1"/>
      <c r="B23" s="22" t="s">
        <v>20</v>
      </c>
      <c r="C23" s="3"/>
      <c r="D23" s="3"/>
      <c r="E23" s="3"/>
      <c r="F23" s="4"/>
      <c r="G23" s="3"/>
      <c r="H23" s="3"/>
      <c r="I23" s="3"/>
      <c r="J23" s="3"/>
      <c r="K23" s="5">
        <f>SUM(K2:K22)</f>
        <v>1743871.2</v>
      </c>
      <c r="L23" s="5">
        <f>SUM(L2:L22)</f>
        <v>87193.56</v>
      </c>
      <c r="M23" s="5"/>
      <c r="N23" s="5">
        <f>SUM(N2:N22)</f>
        <v>56887.450208832081</v>
      </c>
      <c r="O23" s="5">
        <f>SUM(O2:O22)</f>
        <v>1599790.1897911681</v>
      </c>
      <c r="P23" s="7"/>
      <c r="Q23" s="5">
        <f>SUM(Q2:Q22)</f>
        <v>735903.48730393744</v>
      </c>
    </row>
  </sheetData>
  <protectedRanges>
    <protectedRange sqref="A2:XFD1048576" name="区域1"/>
  </protectedRanges>
  <phoneticPr fontId="1" type="noConversion"/>
  <printOptions horizontalCentered="1"/>
  <pageMargins left="0.19" right="0.21" top="0.98425196850393704" bottom="0.98425196850393704" header="0.51181102362204722" footer="0.51181102362204722"/>
  <pageSetup scale="55" orientation="landscape" horizontalDpi="300" verticalDpi="300" r:id="rId1"/>
  <headerFooter alignWithMargins="0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微软用户</cp:lastModifiedBy>
  <cp:lastPrinted>2018-06-04T06:12:24Z</cp:lastPrinted>
  <dcterms:created xsi:type="dcterms:W3CDTF">2015-11-10T02:18:22Z</dcterms:created>
  <dcterms:modified xsi:type="dcterms:W3CDTF">2018-08-01T06:26:08Z</dcterms:modified>
</cp:coreProperties>
</file>