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26655" windowHeight="9675"/>
  </bookViews>
  <sheets>
    <sheet name="Sheet" sheetId="1" r:id="rId1"/>
  </sheets>
  <calcPr calcId="124519" concurrentCalc="0"/>
</workbook>
</file>

<file path=xl/calcChain.xml><?xml version="1.0" encoding="utf-8"?>
<calcChain xmlns="http://schemas.openxmlformats.org/spreadsheetml/2006/main">
  <c r="L3" i="1"/>
  <c r="N3"/>
  <c r="O3"/>
  <c r="Q3"/>
  <c r="L4"/>
  <c r="N4"/>
  <c r="O4"/>
  <c r="Q4"/>
  <c r="L5"/>
  <c r="N5"/>
  <c r="O5"/>
  <c r="Q5"/>
  <c r="L6"/>
  <c r="N6"/>
  <c r="O6"/>
  <c r="Q6"/>
  <c r="L7"/>
  <c r="N7"/>
  <c r="O7"/>
  <c r="Q7"/>
  <c r="L8"/>
  <c r="N8"/>
  <c r="O8"/>
  <c r="Q8"/>
  <c r="L9"/>
  <c r="N9"/>
  <c r="O9"/>
  <c r="Q9"/>
  <c r="L10"/>
  <c r="N10"/>
  <c r="O10"/>
  <c r="Q10"/>
  <c r="L11"/>
  <c r="N11"/>
  <c r="O11"/>
  <c r="Q11"/>
  <c r="L12"/>
  <c r="N12"/>
  <c r="O12"/>
  <c r="Q12"/>
  <c r="L13"/>
  <c r="N13"/>
  <c r="O13"/>
  <c r="Q13"/>
  <c r="L14"/>
  <c r="N14"/>
  <c r="O14"/>
  <c r="Q14"/>
  <c r="L15"/>
  <c r="N15"/>
  <c r="O15"/>
  <c r="Q15"/>
  <c r="L16"/>
  <c r="N16"/>
  <c r="O16"/>
  <c r="Q16"/>
  <c r="L17"/>
  <c r="N17"/>
  <c r="O17"/>
  <c r="Q17"/>
  <c r="L18"/>
  <c r="N18"/>
  <c r="O18"/>
  <c r="Q18"/>
  <c r="L19"/>
  <c r="N19"/>
  <c r="O19"/>
  <c r="Q19"/>
  <c r="L20"/>
  <c r="N20"/>
  <c r="O20"/>
  <c r="Q20"/>
  <c r="L21"/>
  <c r="N21"/>
  <c r="O21"/>
  <c r="Q21"/>
  <c r="L22"/>
  <c r="N22"/>
  <c r="O22"/>
  <c r="Q22"/>
  <c r="Q23"/>
  <c r="O23"/>
  <c r="N23"/>
  <c r="K23"/>
</calcChain>
</file>

<file path=xl/sharedStrings.xml><?xml version="1.0" encoding="utf-8"?>
<sst xmlns="http://schemas.openxmlformats.org/spreadsheetml/2006/main" count="139" uniqueCount="78">
  <si>
    <t>影片编码</t>
  </si>
  <si>
    <t>051201022018</t>
  </si>
  <si>
    <t>051201112018</t>
  </si>
  <si>
    <t>001203772018</t>
  </si>
  <si>
    <t>051101152018</t>
  </si>
  <si>
    <t>002101142018</t>
  </si>
  <si>
    <t>001104962018</t>
  </si>
  <si>
    <t>014101072018</t>
  </si>
  <si>
    <t>序号</t>
  </si>
  <si>
    <t>影院名称</t>
    <phoneticPr fontId="1" type="noConversion"/>
  </si>
  <si>
    <t>影院编码</t>
    <phoneticPr fontId="1" type="noConversion"/>
  </si>
  <si>
    <t>设备归属</t>
    <phoneticPr fontId="1" type="noConversion"/>
  </si>
  <si>
    <t>开始日期</t>
    <phoneticPr fontId="1" type="noConversion"/>
  </si>
  <si>
    <t>结束日期</t>
    <phoneticPr fontId="1" type="noConversion"/>
  </si>
  <si>
    <t>影片名称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</si>
  <si>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</si>
  <si>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</si>
  <si>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</si>
  <si>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</si>
  <si>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</si>
  <si>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</si>
  <si>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净票房</t>
    <phoneticPr fontId="1" type="noConversion"/>
  </si>
  <si>
    <t>分账比例</t>
    <phoneticPr fontId="1" type="noConversion"/>
  </si>
  <si>
    <t>分账片款</t>
    <phoneticPr fontId="1" type="noConversion"/>
  </si>
  <si>
    <t>浙江杭州百老汇影城滨江店</t>
    <phoneticPr fontId="1" type="noConversion"/>
  </si>
  <si>
    <t>中影设备</t>
    <phoneticPr fontId="7" type="noConversion"/>
  </si>
  <si>
    <r>
      <rPr>
        <sz val="10"/>
        <color rgb="FF000000"/>
        <rFont val="宋体"/>
        <family val="3"/>
        <charset val="134"/>
      </rPr>
      <t>合计</t>
    </r>
    <phoneticPr fontId="1" type="noConversion"/>
  </si>
  <si>
    <t>2018年07月结算报表</t>
    <phoneticPr fontId="1" type="noConversion"/>
  </si>
  <si>
    <t>我不是药神</t>
  </si>
  <si>
    <t>西虹市首富</t>
  </si>
  <si>
    <t>001106062018</t>
  </si>
  <si>
    <t>邪不压正</t>
  </si>
  <si>
    <t>001104952018</t>
  </si>
  <si>
    <t>摩天营救（数字3D）</t>
  </si>
  <si>
    <t>051201202018</t>
  </si>
  <si>
    <t>狄仁杰之四大天王（数字3D）</t>
  </si>
  <si>
    <t>001202172018</t>
  </si>
  <si>
    <t>动物世界（数字3D）</t>
  </si>
  <si>
    <t>超人总动员2（数字3D）</t>
  </si>
  <si>
    <t>侏罗纪世界2（数字3D）</t>
  </si>
  <si>
    <t>神奇马戏团之动物饼干</t>
  </si>
  <si>
    <t>001b05642018</t>
  </si>
  <si>
    <t>新大头儿子和小头爸爸3俄罗斯奇遇记</t>
  </si>
  <si>
    <t>001b03562018</t>
  </si>
  <si>
    <t>阿修罗（数字3D）</t>
  </si>
  <si>
    <t>001204972018</t>
  </si>
  <si>
    <t>金蝉脱壳2：冥府（数字）</t>
  </si>
  <si>
    <t>淘气大侦探（数字3D）</t>
  </si>
  <si>
    <t>051201262018</t>
  </si>
  <si>
    <t>汪星卧底（数字）</t>
  </si>
  <si>
    <t>051101182018</t>
  </si>
  <si>
    <t>阿飞正传（数字）</t>
  </si>
  <si>
    <t>风语咒（数字3D）</t>
  </si>
  <si>
    <t>001c05272018</t>
  </si>
  <si>
    <t>001l05482017</t>
  </si>
  <si>
    <t>小悟空</t>
  </si>
  <si>
    <t>001b03982018</t>
  </si>
  <si>
    <t>暹罗决：九神战甲（数字）</t>
  </si>
  <si>
    <t>北方一片苍茫</t>
  </si>
  <si>
    <t>001108552017</t>
  </si>
  <si>
    <t>2018-07-01</t>
    <phoneticPr fontId="1" type="noConversion"/>
  </si>
  <si>
    <t>2018-07-19</t>
    <phoneticPr fontId="1" type="noConversion"/>
  </si>
  <si>
    <t>2018-07-13</t>
    <phoneticPr fontId="1" type="noConversion"/>
  </si>
  <si>
    <t>2018-07-15</t>
    <phoneticPr fontId="1" type="noConversion"/>
  </si>
  <si>
    <t>2018-07-22</t>
    <phoneticPr fontId="1" type="noConversion"/>
  </si>
  <si>
    <t>2018-07-28</t>
    <phoneticPr fontId="1" type="noConversion"/>
  </si>
  <si>
    <t>2018-07-27</t>
    <phoneticPr fontId="1" type="noConversion"/>
  </si>
  <si>
    <t>2018-07-31</t>
    <phoneticPr fontId="1" type="noConversion"/>
  </si>
  <si>
    <t>2018-07-29</t>
    <phoneticPr fontId="1" type="noConversion"/>
  </si>
  <si>
    <t>2018-07-11</t>
    <phoneticPr fontId="1" type="noConversion"/>
  </si>
  <si>
    <t>2018-07-20</t>
    <phoneticPr fontId="1" type="noConversion"/>
  </si>
  <si>
    <t>2018-07-06</t>
    <phoneticPr fontId="1" type="noConversion"/>
  </si>
  <si>
    <t>2018-07-12</t>
    <phoneticPr fontId="1" type="noConversion"/>
  </si>
  <si>
    <t>2018-07-21</t>
    <phoneticPr fontId="1" type="noConversion"/>
  </si>
  <si>
    <t>2018-07-26</t>
    <phoneticPr fontId="1" type="noConversion"/>
  </si>
  <si>
    <t>2018-07-15</t>
    <phoneticPr fontId="1" type="noConversion"/>
  </si>
  <si>
    <t>2018-07-16</t>
    <phoneticPr fontId="1" type="noConversion"/>
  </si>
  <si>
    <r>
      <rPr>
        <sz val="10"/>
        <color rgb="FF000000"/>
        <rFont val="宋体"/>
        <family val="3"/>
        <charset val="134"/>
      </rPr>
      <t>您一定不要错过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宋体"/>
        <family val="3"/>
        <charset val="134"/>
      </rPr>
      <t>内蒙古民族电影</t>
    </r>
    <r>
      <rPr>
        <sz val="10"/>
        <color rgb="FF000000"/>
        <rFont val="Arial"/>
        <family val="2"/>
      </rPr>
      <t>70</t>
    </r>
    <r>
      <rPr>
        <sz val="10"/>
        <color rgb="FF000000"/>
        <rFont val="宋体"/>
        <family val="3"/>
        <charset val="134"/>
      </rPr>
      <t>年</t>
    </r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</si>
</sst>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0">
    <font>
      <sz val="11"/>
      <color rgb="FF000000"/>
      <name val="Calibri"/>
    </font>
    <font>
      <sz val="9"/>
      <name val="宋体"/>
      <family val="3"/>
      <charset val="134"/>
    </font>
    <font>
      <b/>
      <sz val="16"/>
      <name val="宋体"/>
      <family val="3"/>
      <charset val="134"/>
      <scheme val="major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name val="Arial"/>
      <family val="2"/>
    </font>
    <font>
      <sz val="10"/>
      <color theme="1"/>
      <name val="Arial"/>
      <family val="2"/>
    </font>
    <font>
      <sz val="9"/>
      <name val="宋体"/>
      <family val="2"/>
      <charset val="134"/>
      <scheme val="minor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</patternFill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3" fillId="4" borderId="1" xfId="0" applyFont="1" applyFill="1" applyBorder="1" applyAlignment="1" applyProtection="1">
      <alignment horizontal="center" wrapText="1"/>
    </xf>
    <xf numFmtId="49" fontId="4" fillId="4" borderId="1" xfId="0" applyNumberFormat="1" applyFont="1" applyFill="1" applyBorder="1" applyAlignment="1" applyProtection="1">
      <alignment horizontal="center" wrapText="1"/>
    </xf>
    <xf numFmtId="49" fontId="3" fillId="4" borderId="1" xfId="0" applyNumberFormat="1" applyFont="1" applyFill="1" applyBorder="1" applyAlignment="1" applyProtection="1">
      <alignment horizontal="center" wrapText="1"/>
    </xf>
    <xf numFmtId="14" fontId="4" fillId="4" borderId="1" xfId="0" applyNumberFormat="1" applyFont="1" applyFill="1" applyBorder="1" applyAlignment="1" applyProtection="1">
      <alignment horizontal="center" wrapText="1"/>
    </xf>
    <xf numFmtId="176" fontId="4" fillId="4" borderId="1" xfId="0" applyNumberFormat="1" applyFont="1" applyFill="1" applyBorder="1" applyAlignment="1" applyProtection="1">
      <alignment horizontal="center" wrapText="1"/>
    </xf>
    <xf numFmtId="177" fontId="4" fillId="4" borderId="1" xfId="0" applyNumberFormat="1" applyFont="1" applyFill="1" applyBorder="1" applyAlignment="1" applyProtection="1">
      <alignment horizontal="center" wrapText="1"/>
    </xf>
    <xf numFmtId="0" fontId="8" fillId="0" borderId="1" xfId="0" applyFont="1" applyBorder="1">
      <alignment vertical="center"/>
    </xf>
    <xf numFmtId="49" fontId="8" fillId="3" borderId="1" xfId="0" applyNumberFormat="1" applyFont="1" applyFill="1" applyBorder="1" applyAlignment="1">
      <alignment horizontal="left" vertical="center" wrapText="1"/>
    </xf>
    <xf numFmtId="1" fontId="8" fillId="3" borderId="1" xfId="0" applyNumberFormat="1" applyFont="1" applyFill="1" applyBorder="1" applyAlignment="1">
      <alignment horizontal="right" vertical="center" wrapText="1"/>
    </xf>
    <xf numFmtId="2" fontId="8" fillId="3" borderId="1" xfId="0" applyNumberFormat="1" applyFont="1" applyFill="1" applyBorder="1" applyAlignment="1">
      <alignment horizontal="right" vertical="center" wrapText="1"/>
    </xf>
    <xf numFmtId="176" fontId="8" fillId="0" borderId="1" xfId="0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3"/>
  <sheetViews>
    <sheetView tabSelected="1" workbookViewId="0">
      <selection activeCell="D29" sqref="D29"/>
    </sheetView>
  </sheetViews>
  <sheetFormatPr defaultRowHeight="15"/>
  <cols>
    <col min="1" max="1" width="6.85546875" bestFit="1" customWidth="1"/>
    <col min="2" max="2" width="32" bestFit="1" customWidth="1"/>
    <col min="3" max="3" width="14.140625" bestFit="1" customWidth="1"/>
    <col min="4" max="4" width="25.7109375" bestFit="1" customWidth="1"/>
    <col min="5" max="8" width="11.85546875" bestFit="1" customWidth="1"/>
    <col min="9" max="9" width="10" customWidth="1"/>
    <col min="10" max="10" width="10.5703125" customWidth="1"/>
    <col min="11" max="11" width="10.28515625" bestFit="1" customWidth="1"/>
    <col min="12" max="12" width="15" customWidth="1"/>
    <col min="13" max="13" width="15.42578125" customWidth="1"/>
    <col min="14" max="14" width="12.42578125" customWidth="1"/>
    <col min="15" max="15" width="19.5703125" customWidth="1"/>
    <col min="16" max="16" width="12.28515625" customWidth="1"/>
    <col min="17" max="17" width="14.5703125" customWidth="1"/>
  </cols>
  <sheetData>
    <row r="1" spans="1:17" s="1" customFormat="1" ht="31.5" customHeight="1">
      <c r="A1" s="15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13.5" customHeight="1">
      <c r="A2" s="4" t="s">
        <v>8</v>
      </c>
      <c r="B2" s="5" t="s">
        <v>14</v>
      </c>
      <c r="C2" s="6" t="s">
        <v>0</v>
      </c>
      <c r="D2" s="5" t="s">
        <v>9</v>
      </c>
      <c r="E2" s="5" t="s">
        <v>10</v>
      </c>
      <c r="F2" s="5" t="s">
        <v>11</v>
      </c>
      <c r="G2" s="7" t="s">
        <v>12</v>
      </c>
      <c r="H2" s="7" t="s">
        <v>13</v>
      </c>
      <c r="I2" s="5" t="s">
        <v>15</v>
      </c>
      <c r="J2" s="5" t="s">
        <v>16</v>
      </c>
      <c r="K2" s="8" t="s">
        <v>17</v>
      </c>
      <c r="L2" s="8" t="s">
        <v>18</v>
      </c>
      <c r="M2" s="8" t="s">
        <v>19</v>
      </c>
      <c r="N2" s="8" t="s">
        <v>20</v>
      </c>
      <c r="O2" s="8" t="s">
        <v>21</v>
      </c>
      <c r="P2" s="9" t="s">
        <v>22</v>
      </c>
      <c r="Q2" s="8" t="s">
        <v>23</v>
      </c>
    </row>
    <row r="3" spans="1:17" ht="18" customHeight="1">
      <c r="A3" s="10">
        <v>1</v>
      </c>
      <c r="B3" s="11" t="s">
        <v>28</v>
      </c>
      <c r="C3" s="11" t="s">
        <v>6</v>
      </c>
      <c r="D3" s="2" t="s">
        <v>24</v>
      </c>
      <c r="E3" s="2">
        <v>33018431</v>
      </c>
      <c r="F3" s="3" t="s">
        <v>25</v>
      </c>
      <c r="G3" s="11" t="s">
        <v>60</v>
      </c>
      <c r="H3" s="11" t="s">
        <v>67</v>
      </c>
      <c r="I3" s="12">
        <v>514</v>
      </c>
      <c r="J3" s="12">
        <v>18941</v>
      </c>
      <c r="K3" s="13">
        <v>762150</v>
      </c>
      <c r="L3" s="14">
        <f>K3*0.05</f>
        <v>38107.5</v>
      </c>
      <c r="M3" s="10">
        <v>0.03</v>
      </c>
      <c r="N3" s="14">
        <f>K3/1.03*0.03*1.12</f>
        <v>24862.368932038833</v>
      </c>
      <c r="O3" s="14">
        <f>K3-L3-N3</f>
        <v>699180.13106796122</v>
      </c>
      <c r="P3" s="10">
        <v>0.48</v>
      </c>
      <c r="Q3" s="14">
        <f>ROUND(O3*P3,2)</f>
        <v>335606.46</v>
      </c>
    </row>
    <row r="4" spans="1:17" ht="18" customHeight="1">
      <c r="A4" s="10">
        <v>2</v>
      </c>
      <c r="B4" s="11" t="s">
        <v>29</v>
      </c>
      <c r="C4" s="11" t="s">
        <v>30</v>
      </c>
      <c r="D4" s="2" t="s">
        <v>24</v>
      </c>
      <c r="E4" s="2">
        <v>33018431</v>
      </c>
      <c r="F4" s="3" t="s">
        <v>25</v>
      </c>
      <c r="G4" s="11" t="s">
        <v>66</v>
      </c>
      <c r="H4" s="11" t="s">
        <v>67</v>
      </c>
      <c r="I4" s="12">
        <v>132</v>
      </c>
      <c r="J4" s="12">
        <v>7608</v>
      </c>
      <c r="K4" s="13">
        <v>301640</v>
      </c>
      <c r="L4" s="14">
        <f t="shared" ref="L4:L22" si="0">K4*0.05</f>
        <v>15082</v>
      </c>
      <c r="M4" s="10">
        <v>0.03</v>
      </c>
      <c r="N4" s="14">
        <f t="shared" ref="N4:N22" si="1">K4/1.03*0.03*1.12</f>
        <v>9839.9067961165056</v>
      </c>
      <c r="O4" s="14">
        <f t="shared" ref="O4:O22" si="2">K4-L4-N4</f>
        <v>276718.0932038835</v>
      </c>
      <c r="P4" s="10">
        <v>0.48</v>
      </c>
      <c r="Q4" s="14">
        <f t="shared" ref="Q4:Q22" si="3">ROUND(O4*P4,2)</f>
        <v>132824.68</v>
      </c>
    </row>
    <row r="5" spans="1:17" ht="18" customHeight="1">
      <c r="A5" s="10">
        <v>3</v>
      </c>
      <c r="B5" s="11" t="s">
        <v>31</v>
      </c>
      <c r="C5" s="11" t="s">
        <v>32</v>
      </c>
      <c r="D5" s="2" t="s">
        <v>24</v>
      </c>
      <c r="E5" s="2">
        <v>33018431</v>
      </c>
      <c r="F5" s="3" t="s">
        <v>25</v>
      </c>
      <c r="G5" s="11" t="s">
        <v>62</v>
      </c>
      <c r="H5" s="11" t="s">
        <v>74</v>
      </c>
      <c r="I5" s="12">
        <v>173</v>
      </c>
      <c r="J5" s="12">
        <v>4707</v>
      </c>
      <c r="K5" s="13">
        <v>189193</v>
      </c>
      <c r="L5" s="14">
        <f t="shared" si="0"/>
        <v>9459.65</v>
      </c>
      <c r="M5" s="10">
        <v>0.03</v>
      </c>
      <c r="N5" s="14">
        <f t="shared" si="1"/>
        <v>6171.732815533981</v>
      </c>
      <c r="O5" s="14">
        <f t="shared" si="2"/>
        <v>173561.61718446601</v>
      </c>
      <c r="P5" s="10">
        <v>0.48</v>
      </c>
      <c r="Q5" s="14">
        <f t="shared" si="3"/>
        <v>83309.58</v>
      </c>
    </row>
    <row r="6" spans="1:17" ht="18" customHeight="1">
      <c r="A6" s="10">
        <v>4</v>
      </c>
      <c r="B6" s="11" t="s">
        <v>33</v>
      </c>
      <c r="C6" s="11" t="s">
        <v>34</v>
      </c>
      <c r="D6" s="2" t="s">
        <v>24</v>
      </c>
      <c r="E6" s="2">
        <v>33018431</v>
      </c>
      <c r="F6" s="3" t="s">
        <v>25</v>
      </c>
      <c r="G6" s="11" t="s">
        <v>70</v>
      </c>
      <c r="H6" s="11" t="s">
        <v>67</v>
      </c>
      <c r="I6" s="12">
        <v>151</v>
      </c>
      <c r="J6" s="12">
        <v>3344</v>
      </c>
      <c r="K6" s="13">
        <v>164688</v>
      </c>
      <c r="L6" s="14">
        <f t="shared" si="0"/>
        <v>8234.4</v>
      </c>
      <c r="M6" s="10">
        <v>0.03</v>
      </c>
      <c r="N6" s="14">
        <f t="shared" si="1"/>
        <v>5372.3464077669905</v>
      </c>
      <c r="O6" s="14">
        <f t="shared" si="2"/>
        <v>151081.25359223303</v>
      </c>
      <c r="P6" s="10">
        <v>0.48</v>
      </c>
      <c r="Q6" s="14">
        <f t="shared" si="3"/>
        <v>72519</v>
      </c>
    </row>
    <row r="7" spans="1:17" ht="18" customHeight="1">
      <c r="A7" s="10">
        <v>5</v>
      </c>
      <c r="B7" s="11" t="s">
        <v>35</v>
      </c>
      <c r="C7" s="11" t="s">
        <v>36</v>
      </c>
      <c r="D7" s="2" t="s">
        <v>24</v>
      </c>
      <c r="E7" s="2">
        <v>33018431</v>
      </c>
      <c r="F7" s="3" t="s">
        <v>25</v>
      </c>
      <c r="G7" s="11" t="s">
        <v>66</v>
      </c>
      <c r="H7" s="11" t="s">
        <v>67</v>
      </c>
      <c r="I7" s="12">
        <v>81</v>
      </c>
      <c r="J7" s="12">
        <v>2445</v>
      </c>
      <c r="K7" s="13">
        <v>117408</v>
      </c>
      <c r="L7" s="14">
        <f t="shared" si="0"/>
        <v>5870.4000000000005</v>
      </c>
      <c r="M7" s="10">
        <v>0.03</v>
      </c>
      <c r="N7" s="14">
        <f t="shared" si="1"/>
        <v>3830.00854368932</v>
      </c>
      <c r="O7" s="14">
        <f t="shared" si="2"/>
        <v>107707.59145631069</v>
      </c>
      <c r="P7" s="10">
        <v>0.48</v>
      </c>
      <c r="Q7" s="14">
        <f t="shared" si="3"/>
        <v>51699.64</v>
      </c>
    </row>
    <row r="8" spans="1:17" ht="18" customHeight="1">
      <c r="A8" s="10">
        <v>6</v>
      </c>
      <c r="B8" s="11" t="s">
        <v>37</v>
      </c>
      <c r="C8" s="11" t="s">
        <v>3</v>
      </c>
      <c r="D8" s="2" t="s">
        <v>24</v>
      </c>
      <c r="E8" s="2">
        <v>33018431</v>
      </c>
      <c r="F8" s="3" t="s">
        <v>25</v>
      </c>
      <c r="G8" s="11" t="s">
        <v>60</v>
      </c>
      <c r="H8" s="11" t="s">
        <v>61</v>
      </c>
      <c r="I8" s="12">
        <v>85</v>
      </c>
      <c r="J8" s="12">
        <v>1370</v>
      </c>
      <c r="K8" s="13">
        <v>64100</v>
      </c>
      <c r="L8" s="14">
        <f t="shared" si="0"/>
        <v>3205</v>
      </c>
      <c r="M8" s="10">
        <v>0.03</v>
      </c>
      <c r="N8" s="14">
        <f t="shared" si="1"/>
        <v>2091.0291262135925</v>
      </c>
      <c r="O8" s="14">
        <f t="shared" si="2"/>
        <v>58803.970873786406</v>
      </c>
      <c r="P8" s="10">
        <v>0.48</v>
      </c>
      <c r="Q8" s="14">
        <f t="shared" si="3"/>
        <v>28225.91</v>
      </c>
    </row>
    <row r="9" spans="1:17" ht="18" customHeight="1">
      <c r="A9" s="10">
        <v>7</v>
      </c>
      <c r="B9" s="11" t="s">
        <v>38</v>
      </c>
      <c r="C9" s="11" t="s">
        <v>2</v>
      </c>
      <c r="D9" s="2" t="s">
        <v>24</v>
      </c>
      <c r="E9" s="2">
        <v>33018431</v>
      </c>
      <c r="F9" s="3" t="s">
        <v>25</v>
      </c>
      <c r="G9" s="11" t="s">
        <v>60</v>
      </c>
      <c r="H9" s="11" t="s">
        <v>61</v>
      </c>
      <c r="I9" s="12">
        <v>64</v>
      </c>
      <c r="J9" s="12">
        <v>931</v>
      </c>
      <c r="K9" s="13">
        <v>39224</v>
      </c>
      <c r="L9" s="14">
        <f t="shared" si="0"/>
        <v>1961.2</v>
      </c>
      <c r="M9" s="10">
        <v>0.03</v>
      </c>
      <c r="N9" s="14">
        <f t="shared" si="1"/>
        <v>1279.5401941747573</v>
      </c>
      <c r="O9" s="14">
        <f t="shared" si="2"/>
        <v>35983.259805825248</v>
      </c>
      <c r="P9" s="10">
        <v>0.48</v>
      </c>
      <c r="Q9" s="14">
        <f t="shared" si="3"/>
        <v>17271.96</v>
      </c>
    </row>
    <row r="10" spans="1:17" ht="18" customHeight="1">
      <c r="A10" s="10">
        <v>8</v>
      </c>
      <c r="B10" s="11" t="s">
        <v>39</v>
      </c>
      <c r="C10" s="11" t="s">
        <v>1</v>
      </c>
      <c r="D10" s="2" t="s">
        <v>24</v>
      </c>
      <c r="E10" s="2">
        <v>33018431</v>
      </c>
      <c r="F10" s="3" t="s">
        <v>25</v>
      </c>
      <c r="G10" s="11" t="s">
        <v>60</v>
      </c>
      <c r="H10" s="11" t="s">
        <v>72</v>
      </c>
      <c r="I10" s="12">
        <v>48</v>
      </c>
      <c r="J10" s="12">
        <v>600</v>
      </c>
      <c r="K10" s="13">
        <v>26448</v>
      </c>
      <c r="L10" s="14">
        <f t="shared" si="0"/>
        <v>1322.4</v>
      </c>
      <c r="M10" s="10">
        <v>0.03</v>
      </c>
      <c r="N10" s="14">
        <f t="shared" si="1"/>
        <v>862.76970873786411</v>
      </c>
      <c r="O10" s="14">
        <f t="shared" si="2"/>
        <v>24262.830291262133</v>
      </c>
      <c r="P10" s="10">
        <v>0.48</v>
      </c>
      <c r="Q10" s="14">
        <f t="shared" si="3"/>
        <v>11646.16</v>
      </c>
    </row>
    <row r="11" spans="1:17" ht="18" customHeight="1">
      <c r="A11" s="10">
        <v>9</v>
      </c>
      <c r="B11" s="11" t="s">
        <v>40</v>
      </c>
      <c r="C11" s="11" t="s">
        <v>41</v>
      </c>
      <c r="D11" s="2" t="s">
        <v>24</v>
      </c>
      <c r="E11" s="2">
        <v>33018431</v>
      </c>
      <c r="F11" s="3" t="s">
        <v>25</v>
      </c>
      <c r="G11" s="11" t="s">
        <v>73</v>
      </c>
      <c r="H11" s="11" t="s">
        <v>67</v>
      </c>
      <c r="I11" s="12">
        <v>22</v>
      </c>
      <c r="J11" s="12">
        <v>306</v>
      </c>
      <c r="K11" s="13">
        <v>11502</v>
      </c>
      <c r="L11" s="14">
        <f t="shared" si="0"/>
        <v>575.1</v>
      </c>
      <c r="M11" s="10">
        <v>0.03</v>
      </c>
      <c r="N11" s="14">
        <f t="shared" si="1"/>
        <v>375.21087378640777</v>
      </c>
      <c r="O11" s="14">
        <f t="shared" si="2"/>
        <v>10551.689126213592</v>
      </c>
      <c r="P11" s="10">
        <v>0.48</v>
      </c>
      <c r="Q11" s="14">
        <f t="shared" si="3"/>
        <v>5064.8100000000004</v>
      </c>
    </row>
    <row r="12" spans="1:17" ht="18" customHeight="1">
      <c r="A12" s="10">
        <v>10</v>
      </c>
      <c r="B12" s="11" t="s">
        <v>42</v>
      </c>
      <c r="C12" s="11" t="s">
        <v>43</v>
      </c>
      <c r="D12" s="2" t="s">
        <v>24</v>
      </c>
      <c r="E12" s="2">
        <v>33018431</v>
      </c>
      <c r="F12" s="3" t="s">
        <v>25</v>
      </c>
      <c r="G12" s="11" t="s">
        <v>71</v>
      </c>
      <c r="H12" s="11" t="s">
        <v>76</v>
      </c>
      <c r="I12" s="12">
        <v>27</v>
      </c>
      <c r="J12" s="12">
        <v>285</v>
      </c>
      <c r="K12" s="13">
        <v>10010</v>
      </c>
      <c r="L12" s="14">
        <f t="shared" si="0"/>
        <v>500.5</v>
      </c>
      <c r="M12" s="10">
        <v>0.03</v>
      </c>
      <c r="N12" s="14">
        <f t="shared" si="1"/>
        <v>326.53980582524275</v>
      </c>
      <c r="O12" s="14">
        <f t="shared" si="2"/>
        <v>9182.9601941747569</v>
      </c>
      <c r="P12" s="10">
        <v>0.48</v>
      </c>
      <c r="Q12" s="14">
        <f t="shared" si="3"/>
        <v>4407.82</v>
      </c>
    </row>
    <row r="13" spans="1:17" ht="18" customHeight="1">
      <c r="A13" s="10">
        <v>11</v>
      </c>
      <c r="B13" s="11" t="s">
        <v>44</v>
      </c>
      <c r="C13" s="11" t="s">
        <v>45</v>
      </c>
      <c r="D13" s="2" t="s">
        <v>24</v>
      </c>
      <c r="E13" s="2">
        <v>33018431</v>
      </c>
      <c r="F13" s="3" t="s">
        <v>25</v>
      </c>
      <c r="G13" s="11" t="s">
        <v>62</v>
      </c>
      <c r="H13" s="11" t="s">
        <v>63</v>
      </c>
      <c r="I13" s="12">
        <v>9</v>
      </c>
      <c r="J13" s="12">
        <v>195</v>
      </c>
      <c r="K13" s="13">
        <v>8696</v>
      </c>
      <c r="L13" s="14">
        <f t="shared" si="0"/>
        <v>434.8</v>
      </c>
      <c r="M13" s="10">
        <v>0.03</v>
      </c>
      <c r="N13" s="14">
        <f t="shared" si="1"/>
        <v>283.67533980582522</v>
      </c>
      <c r="O13" s="14">
        <f t="shared" si="2"/>
        <v>7977.5246601941753</v>
      </c>
      <c r="P13" s="10">
        <v>0.48</v>
      </c>
      <c r="Q13" s="14">
        <f t="shared" si="3"/>
        <v>3829.21</v>
      </c>
    </row>
    <row r="14" spans="1:17" ht="18" customHeight="1">
      <c r="A14" s="10">
        <v>12</v>
      </c>
      <c r="B14" s="11" t="s">
        <v>46</v>
      </c>
      <c r="C14" s="11" t="s">
        <v>4</v>
      </c>
      <c r="D14" s="2" t="s">
        <v>24</v>
      </c>
      <c r="E14" s="2">
        <v>33018431</v>
      </c>
      <c r="F14" s="3" t="s">
        <v>25</v>
      </c>
      <c r="G14" s="11" t="s">
        <v>60</v>
      </c>
      <c r="H14" s="11" t="s">
        <v>69</v>
      </c>
      <c r="I14" s="12">
        <v>30</v>
      </c>
      <c r="J14" s="12">
        <v>202</v>
      </c>
      <c r="K14" s="13">
        <v>7745</v>
      </c>
      <c r="L14" s="14">
        <f t="shared" si="0"/>
        <v>387.25</v>
      </c>
      <c r="M14" s="10">
        <v>0.03</v>
      </c>
      <c r="N14" s="14">
        <f t="shared" si="1"/>
        <v>252.65242718446603</v>
      </c>
      <c r="O14" s="14">
        <f t="shared" si="2"/>
        <v>7105.0975728155336</v>
      </c>
      <c r="P14" s="10">
        <v>0.48</v>
      </c>
      <c r="Q14" s="14">
        <f t="shared" si="3"/>
        <v>3410.45</v>
      </c>
    </row>
    <row r="15" spans="1:17" ht="18" customHeight="1">
      <c r="A15" s="10">
        <v>13</v>
      </c>
      <c r="B15" s="11" t="s">
        <v>47</v>
      </c>
      <c r="C15" s="11" t="s">
        <v>48</v>
      </c>
      <c r="D15" s="2" t="s">
        <v>24</v>
      </c>
      <c r="E15" s="2">
        <v>33018431</v>
      </c>
      <c r="F15" s="3" t="s">
        <v>25</v>
      </c>
      <c r="G15" s="11" t="s">
        <v>70</v>
      </c>
      <c r="H15" s="11" t="s">
        <v>74</v>
      </c>
      <c r="I15" s="12">
        <v>20</v>
      </c>
      <c r="J15" s="12">
        <v>178</v>
      </c>
      <c r="K15" s="13">
        <v>7451</v>
      </c>
      <c r="L15" s="14">
        <f t="shared" si="0"/>
        <v>372.55</v>
      </c>
      <c r="M15" s="10">
        <v>0.03</v>
      </c>
      <c r="N15" s="14">
        <f t="shared" si="1"/>
        <v>243.06174757281553</v>
      </c>
      <c r="O15" s="14">
        <f t="shared" si="2"/>
        <v>6835.3882524271839</v>
      </c>
      <c r="P15" s="10">
        <v>0.48</v>
      </c>
      <c r="Q15" s="14">
        <f t="shared" si="3"/>
        <v>3280.99</v>
      </c>
    </row>
    <row r="16" spans="1:17" ht="18" customHeight="1">
      <c r="A16" s="10">
        <v>14</v>
      </c>
      <c r="B16" s="11" t="s">
        <v>49</v>
      </c>
      <c r="C16" s="11" t="s">
        <v>50</v>
      </c>
      <c r="D16" s="2" t="s">
        <v>24</v>
      </c>
      <c r="E16" s="2">
        <v>33018431</v>
      </c>
      <c r="F16" s="3" t="s">
        <v>25</v>
      </c>
      <c r="G16" s="11" t="s">
        <v>70</v>
      </c>
      <c r="H16" s="11" t="s">
        <v>74</v>
      </c>
      <c r="I16" s="12">
        <v>14</v>
      </c>
      <c r="J16" s="12">
        <v>128</v>
      </c>
      <c r="K16" s="13">
        <v>5042</v>
      </c>
      <c r="L16" s="14">
        <f t="shared" si="0"/>
        <v>252.10000000000002</v>
      </c>
      <c r="M16" s="10">
        <v>0.03</v>
      </c>
      <c r="N16" s="14">
        <f t="shared" si="1"/>
        <v>164.47689320388349</v>
      </c>
      <c r="O16" s="14">
        <f t="shared" si="2"/>
        <v>4625.4231067961164</v>
      </c>
      <c r="P16" s="10">
        <v>0.48</v>
      </c>
      <c r="Q16" s="14">
        <f t="shared" si="3"/>
        <v>2220.1999999999998</v>
      </c>
    </row>
    <row r="17" spans="1:17" ht="18" customHeight="1">
      <c r="A17" s="10">
        <v>15</v>
      </c>
      <c r="B17" s="11" t="s">
        <v>51</v>
      </c>
      <c r="C17" s="11" t="s">
        <v>5</v>
      </c>
      <c r="D17" s="2" t="s">
        <v>24</v>
      </c>
      <c r="E17" s="2">
        <v>33018431</v>
      </c>
      <c r="F17" s="3" t="s">
        <v>25</v>
      </c>
      <c r="G17" s="11" t="s">
        <v>60</v>
      </c>
      <c r="H17" s="11" t="s">
        <v>61</v>
      </c>
      <c r="I17" s="12">
        <v>14</v>
      </c>
      <c r="J17" s="12">
        <v>108</v>
      </c>
      <c r="K17" s="13">
        <v>4255</v>
      </c>
      <c r="L17" s="14">
        <f t="shared" si="0"/>
        <v>212.75</v>
      </c>
      <c r="M17" s="10">
        <v>0.03</v>
      </c>
      <c r="N17" s="14">
        <f t="shared" si="1"/>
        <v>138.80388349514564</v>
      </c>
      <c r="O17" s="14">
        <f t="shared" si="2"/>
        <v>3903.4461165048542</v>
      </c>
      <c r="P17" s="10">
        <v>0.48</v>
      </c>
      <c r="Q17" s="14">
        <f t="shared" si="3"/>
        <v>1873.65</v>
      </c>
    </row>
    <row r="18" spans="1:17" ht="18" customHeight="1">
      <c r="A18" s="10">
        <v>16</v>
      </c>
      <c r="B18" s="11" t="s">
        <v>52</v>
      </c>
      <c r="C18" s="11" t="s">
        <v>53</v>
      </c>
      <c r="D18" s="2" t="s">
        <v>24</v>
      </c>
      <c r="E18" s="2">
        <v>33018431</v>
      </c>
      <c r="F18" s="3" t="s">
        <v>25</v>
      </c>
      <c r="G18" s="11" t="s">
        <v>64</v>
      </c>
      <c r="H18" s="11" t="s">
        <v>68</v>
      </c>
      <c r="I18" s="12">
        <v>2</v>
      </c>
      <c r="J18" s="12">
        <v>66</v>
      </c>
      <c r="K18" s="13">
        <v>2870</v>
      </c>
      <c r="L18" s="14">
        <f t="shared" si="0"/>
        <v>143.5</v>
      </c>
      <c r="M18" s="10">
        <v>0.03</v>
      </c>
      <c r="N18" s="14">
        <f t="shared" si="1"/>
        <v>93.6233009708738</v>
      </c>
      <c r="O18" s="14">
        <f t="shared" si="2"/>
        <v>2632.876699029126</v>
      </c>
      <c r="P18" s="10">
        <v>0.48</v>
      </c>
      <c r="Q18" s="14">
        <f t="shared" si="3"/>
        <v>1263.78</v>
      </c>
    </row>
    <row r="19" spans="1:17" ht="18" customHeight="1">
      <c r="A19" s="10">
        <v>17</v>
      </c>
      <c r="B19" s="11" t="s">
        <v>77</v>
      </c>
      <c r="C19" s="11" t="s">
        <v>54</v>
      </c>
      <c r="D19" s="2" t="s">
        <v>24</v>
      </c>
      <c r="E19" s="2">
        <v>33018431</v>
      </c>
      <c r="F19" s="3" t="s">
        <v>25</v>
      </c>
      <c r="G19" s="11" t="s">
        <v>71</v>
      </c>
      <c r="H19" s="11" t="s">
        <v>72</v>
      </c>
      <c r="I19" s="12">
        <v>6</v>
      </c>
      <c r="J19" s="12">
        <v>71</v>
      </c>
      <c r="K19" s="13">
        <v>2540</v>
      </c>
      <c r="L19" s="14">
        <f t="shared" si="0"/>
        <v>127</v>
      </c>
      <c r="M19" s="10">
        <v>0.03</v>
      </c>
      <c r="N19" s="14">
        <f t="shared" si="1"/>
        <v>82.858252427184468</v>
      </c>
      <c r="O19" s="14">
        <f t="shared" si="2"/>
        <v>2330.1417475728153</v>
      </c>
      <c r="P19" s="10">
        <v>0.48</v>
      </c>
      <c r="Q19" s="14">
        <f t="shared" si="3"/>
        <v>1118.47</v>
      </c>
    </row>
    <row r="20" spans="1:17" ht="18" customHeight="1">
      <c r="A20" s="10">
        <v>18</v>
      </c>
      <c r="B20" s="11" t="s">
        <v>55</v>
      </c>
      <c r="C20" s="11" t="s">
        <v>56</v>
      </c>
      <c r="D20" s="2" t="s">
        <v>24</v>
      </c>
      <c r="E20" s="2">
        <v>33018431</v>
      </c>
      <c r="F20" s="3" t="s">
        <v>25</v>
      </c>
      <c r="G20" s="11" t="s">
        <v>75</v>
      </c>
      <c r="H20" s="11" t="s">
        <v>61</v>
      </c>
      <c r="I20" s="12">
        <v>4</v>
      </c>
      <c r="J20" s="12">
        <v>10</v>
      </c>
      <c r="K20" s="13">
        <v>350</v>
      </c>
      <c r="L20" s="14">
        <f t="shared" si="0"/>
        <v>17.5</v>
      </c>
      <c r="M20" s="10">
        <v>0.03</v>
      </c>
      <c r="N20" s="14">
        <f t="shared" si="1"/>
        <v>11.417475728155338</v>
      </c>
      <c r="O20" s="14">
        <f t="shared" si="2"/>
        <v>321.08252427184465</v>
      </c>
      <c r="P20" s="10">
        <v>0.48</v>
      </c>
      <c r="Q20" s="14">
        <f t="shared" si="3"/>
        <v>154.12</v>
      </c>
    </row>
    <row r="21" spans="1:17" ht="18" customHeight="1">
      <c r="A21" s="10">
        <v>19</v>
      </c>
      <c r="B21" s="11" t="s">
        <v>57</v>
      </c>
      <c r="C21" s="11" t="s">
        <v>7</v>
      </c>
      <c r="D21" s="2" t="s">
        <v>24</v>
      </c>
      <c r="E21" s="2">
        <v>33018431</v>
      </c>
      <c r="F21" s="3" t="s">
        <v>25</v>
      </c>
      <c r="G21" s="11" t="s">
        <v>60</v>
      </c>
      <c r="H21" s="11" t="s">
        <v>60</v>
      </c>
      <c r="I21" s="12">
        <v>2</v>
      </c>
      <c r="J21" s="12">
        <v>8</v>
      </c>
      <c r="K21" s="13">
        <v>280</v>
      </c>
      <c r="L21" s="14">
        <f t="shared" si="0"/>
        <v>14</v>
      </c>
      <c r="M21" s="10">
        <v>0.03</v>
      </c>
      <c r="N21" s="14">
        <f t="shared" si="1"/>
        <v>9.1339805825242735</v>
      </c>
      <c r="O21" s="14">
        <f t="shared" si="2"/>
        <v>256.86601941747574</v>
      </c>
      <c r="P21" s="10">
        <v>0.48</v>
      </c>
      <c r="Q21" s="14">
        <f t="shared" si="3"/>
        <v>123.3</v>
      </c>
    </row>
    <row r="22" spans="1:17" ht="18" customHeight="1">
      <c r="A22" s="10">
        <v>20</v>
      </c>
      <c r="B22" s="11" t="s">
        <v>58</v>
      </c>
      <c r="C22" s="11" t="s">
        <v>59</v>
      </c>
      <c r="D22" s="2" t="s">
        <v>24</v>
      </c>
      <c r="E22" s="2">
        <v>33018431</v>
      </c>
      <c r="F22" s="3" t="s">
        <v>25</v>
      </c>
      <c r="G22" s="11" t="s">
        <v>64</v>
      </c>
      <c r="H22" s="11" t="s">
        <v>65</v>
      </c>
      <c r="I22" s="12">
        <v>2</v>
      </c>
      <c r="J22" s="12">
        <v>3</v>
      </c>
      <c r="K22" s="13">
        <v>105</v>
      </c>
      <c r="L22" s="14">
        <f t="shared" si="0"/>
        <v>5.25</v>
      </c>
      <c r="M22" s="10">
        <v>0.03</v>
      </c>
      <c r="N22" s="14">
        <f t="shared" si="1"/>
        <v>3.4252427184466021</v>
      </c>
      <c r="O22" s="14">
        <f t="shared" si="2"/>
        <v>96.324757281553403</v>
      </c>
      <c r="P22" s="10">
        <v>0.48</v>
      </c>
      <c r="Q22" s="14">
        <f t="shared" si="3"/>
        <v>46.24</v>
      </c>
    </row>
    <row r="23" spans="1:17" ht="18" customHeight="1">
      <c r="A23" s="10"/>
      <c r="B23" s="11" t="s">
        <v>26</v>
      </c>
      <c r="C23" s="11"/>
      <c r="D23" s="2"/>
      <c r="E23" s="2"/>
      <c r="F23" s="3"/>
      <c r="G23" s="11"/>
      <c r="H23" s="11"/>
      <c r="I23" s="12"/>
      <c r="J23" s="12"/>
      <c r="K23" s="13">
        <f>SUM(K3:K22)</f>
        <v>1725697</v>
      </c>
      <c r="L23" s="10"/>
      <c r="M23" s="10"/>
      <c r="N23" s="14">
        <f>SUM(N3:N22)</f>
        <v>56294.581747572818</v>
      </c>
      <c r="O23" s="14">
        <f>SUM(O3:O22)</f>
        <v>1583117.5682524273</v>
      </c>
      <c r="P23" s="10"/>
      <c r="Q23" s="14">
        <f>SUM(Q3:Q22)</f>
        <v>759896.42999999993</v>
      </c>
    </row>
  </sheetData>
  <mergeCells count="1">
    <mergeCell ref="A1:Q1"/>
  </mergeCells>
  <phoneticPr fontId="1" type="noConversion"/>
  <pageMargins left="0.7" right="0.7" top="0.75" bottom="0.75" header="0.3" footer="0.3"/>
  <pageSetup paperSize="9" orientation="portrait" verticalDpi="0" r:id="rId1"/>
  <customProperties>
    <customPr name="BudgetSheetCodeNam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包佳敏</cp:lastModifiedBy>
  <dcterms:modified xsi:type="dcterms:W3CDTF">2018-08-01T02:29:49Z</dcterms:modified>
</cp:coreProperties>
</file>