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<sst xmlns="http://schemas.openxmlformats.org/spreadsheetml/2006/main" count="57">
  <si>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</si>
  <si>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</si>
  <si>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</si>
  <si>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</si>
  <si>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</si>
  <si>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</si>
  <si>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</si>
  <si>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</si>
  <si>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</si>
  <si>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</si>
  <si>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</si>
  <si>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</si>
  <si>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</si>
  <si>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</si>
  <si>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</si>
  <si>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</si>
  <si>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</si>
  <si>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r>
      <rPr>
        <sz val="10"/>
        <rFont val="宋体"/>
        <charset val="0"/>
      </rPr>
      <t>龙虾刑警</t>
    </r>
    <r>
      <rPr>
        <sz val="10"/>
        <rFont val="Arial"/>
        <charset val="0"/>
      </rPr>
      <t xml:space="preserve">    2D</t>
    </r>
  </si>
  <si>
    <t>001103782018</t>
  </si>
  <si>
    <t>迁安市天洋国际影城</t>
  </si>
  <si>
    <t>13054701</t>
  </si>
  <si>
    <t>中影设备</t>
  </si>
  <si>
    <t>2018-07-01</t>
  </si>
  <si>
    <t>2018-07-31</t>
  </si>
  <si>
    <r>
      <rPr>
        <sz val="10"/>
        <rFont val="宋体"/>
        <charset val="0"/>
      </rPr>
      <t>猛虫过江</t>
    </r>
    <r>
      <rPr>
        <sz val="10"/>
        <rFont val="Arial"/>
        <charset val="0"/>
      </rPr>
      <t xml:space="preserve">     2D</t>
    </r>
  </si>
  <si>
    <t>001104442018</t>
  </si>
  <si>
    <r>
      <rPr>
        <sz val="10"/>
        <rFont val="宋体"/>
        <charset val="0"/>
      </rPr>
      <t>邪不压正</t>
    </r>
    <r>
      <rPr>
        <sz val="10"/>
        <rFont val="Arial"/>
        <charset val="0"/>
      </rPr>
      <t xml:space="preserve">    2D</t>
    </r>
  </si>
  <si>
    <t>001104952018</t>
  </si>
  <si>
    <r>
      <rPr>
        <sz val="10"/>
        <rFont val="宋体"/>
        <charset val="0"/>
      </rPr>
      <t>我不是药神</t>
    </r>
    <r>
      <rPr>
        <sz val="10"/>
        <rFont val="Arial"/>
        <charset val="0"/>
      </rPr>
      <t xml:space="preserve">    2D</t>
    </r>
  </si>
  <si>
    <t>001104962018</t>
  </si>
  <si>
    <r>
      <rPr>
        <sz val="10"/>
        <rFont val="宋体"/>
        <charset val="0"/>
      </rPr>
      <t>西虹市首富</t>
    </r>
    <r>
      <rPr>
        <sz val="10"/>
        <rFont val="Arial"/>
        <charset val="0"/>
      </rPr>
      <t xml:space="preserve">     2D</t>
    </r>
  </si>
  <si>
    <t>001106062018</t>
  </si>
  <si>
    <r>
      <t>李保国</t>
    </r>
    <r>
      <rPr>
        <sz val="10"/>
        <rFont val="Arial"/>
        <charset val="0"/>
      </rPr>
      <t xml:space="preserve">     </t>
    </r>
  </si>
  <si>
    <t>001107312017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</si>
  <si>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</si>
  <si>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</si>
  <si>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</si>
  <si>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</si>
  <si>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</si>
  <si>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</si>
  <si>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r>
      <rPr>
        <sz val="10"/>
        <rFont val="宋体"/>
        <charset val="0"/>
      </rPr>
      <t>新大头儿子和小头爸爸</t>
    </r>
    <r>
      <rPr>
        <sz val="10"/>
        <rFont val="Arial"/>
        <charset val="0"/>
      </rPr>
      <t>3</t>
    </r>
    <r>
      <rPr>
        <sz val="10"/>
        <rFont val="宋体"/>
        <charset val="0"/>
      </rPr>
      <t>俄罗斯奇遇记2D</t>
    </r>
  </si>
  <si>
    <t>001b03562018</t>
  </si>
  <si>
    <t>小悟空（数字3D）</t>
  </si>
  <si>
    <t>001c03982018</t>
  </si>
  <si>
    <t>神奇马戏团之动物饼干（数字3D）</t>
  </si>
  <si>
    <t>001c05642018</t>
  </si>
  <si>
    <r>
      <rPr>
        <sz val="10"/>
        <rFont val="宋体"/>
        <charset val="0"/>
      </rPr>
      <t>金蝉脱壳</t>
    </r>
    <r>
      <rPr>
        <sz val="10"/>
        <rFont val="Arial"/>
        <charset val="0"/>
      </rPr>
      <t>2</t>
    </r>
    <r>
      <rPr>
        <sz val="10"/>
        <rFont val="宋体"/>
        <charset val="0"/>
      </rPr>
      <t>：冥府（数字）</t>
    </r>
    <r>
      <rPr>
        <sz val="10"/>
        <rFont val="Arial"/>
        <charset val="0"/>
      </rPr>
      <t xml:space="preserve">    2D</t>
    </r>
  </si>
  <si>
    <t>051101152018</t>
  </si>
  <si>
    <t>侏罗纪世界2（数字3D）</t>
  </si>
  <si>
    <t>051201022018</t>
  </si>
  <si>
    <t>超人总动员2（数字3D）</t>
  </si>
  <si>
    <t>051201112018</t>
  </si>
  <si>
    <t>摩天营救（数字3D）</t>
  </si>
  <si>
    <t>051201202018</t>
  </si>
  <si>
    <t>淘气大侦探（数字3D）</t>
  </si>
  <si>
    <t>051201262018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</si>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</sst>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31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宋体"/>
      <charset val="0"/>
    </font>
    <font>
      <sz val="10"/>
      <name val="Arial"/>
      <charset val="0"/>
    </font>
    <font>
      <sz val="10"/>
      <color theme="1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4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30" fillId="15" borderId="13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/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0" fontId="0" fillId="0" borderId="2" xfId="0" applyFill="1" applyBorder="1"/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9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4" xfId="0" applyNumberFormat="1" applyFont="1" applyFill="1" applyBorder="1" applyAlignment="1">
      <alignment horizontal="right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right" vertical="center"/>
    </xf>
    <xf numFmtId="176" fontId="0" fillId="0" borderId="2" xfId="0" applyNumberFormat="1" applyFill="1" applyBorder="1"/>
    <xf numFmtId="176" fontId="0" fillId="0" borderId="6" xfId="0" applyNumberFormat="1" applyFill="1" applyBorder="1" applyAlignment="1">
      <alignment horizontal="right"/>
    </xf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  <xf numFmtId="176" fontId="2" fillId="0" borderId="2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selection activeCell="C28" sqref="C28"/>
    </sheetView>
  </sheetViews>
  <sheetFormatPr defaultColWidth="16" defaultRowHeight="12.75"/>
  <cols>
    <col min="1" max="1" width="8.43809523809524" customWidth="1"/>
    <col min="2" max="2" width="30.3333333333333" style="4" customWidth="1"/>
    <col min="3" max="4" width="13.8857142857143" style="4" customWidth="1"/>
    <col min="5" max="5" width="11.6666666666667" style="4" customWidth="1"/>
    <col min="6" max="6" width="16" style="4"/>
    <col min="7" max="8" width="13.6666666666667" style="5" customWidth="1"/>
    <col min="9" max="10" width="11.1047619047619" style="4" customWidth="1"/>
    <col min="11" max="11" width="12.552380952381" style="6" customWidth="1"/>
    <col min="12" max="12" width="16" style="6"/>
    <col min="13" max="13" width="11.3333333333333" style="6" customWidth="1"/>
    <col min="14" max="14" width="11.8857142857143" style="6" customWidth="1"/>
    <col min="15" max="15" width="16" style="6"/>
    <col min="16" max="16" width="13.1047619047619" style="7" customWidth="1"/>
    <col min="17" max="17" width="16" style="6"/>
  </cols>
  <sheetData>
    <row r="1" s="1" customFormat="1" ht="14.2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6" t="s">
        <v>15</v>
      </c>
      <c r="Q1" s="25" t="s">
        <v>16</v>
      </c>
    </row>
    <row r="2" s="2" customFormat="1" spans="1:17">
      <c r="A2" s="12">
        <v>1</v>
      </c>
      <c r="B2" s="13" t="s">
        <v>17</v>
      </c>
      <c r="C2" s="14" t="s">
        <v>18</v>
      </c>
      <c r="D2" s="15" t="s">
        <v>19</v>
      </c>
      <c r="E2" s="15" t="s">
        <v>20</v>
      </c>
      <c r="F2" s="16" t="s">
        <v>21</v>
      </c>
      <c r="G2" s="15" t="s">
        <v>22</v>
      </c>
      <c r="H2" s="15" t="s">
        <v>23</v>
      </c>
      <c r="I2" s="14">
        <v>8</v>
      </c>
      <c r="J2" s="14">
        <v>15</v>
      </c>
      <c r="K2" s="14">
        <v>375</v>
      </c>
      <c r="L2" s="27">
        <f>K2*0.05</f>
        <v>18.75</v>
      </c>
      <c r="M2" s="28">
        <v>0.03</v>
      </c>
      <c r="N2" s="27">
        <f>K2*(1-0.96737864)</f>
        <v>12.23301</v>
      </c>
      <c r="O2" s="27">
        <f>K2*0.91737864</f>
        <v>344.01699</v>
      </c>
      <c r="P2" s="29">
        <v>0.48</v>
      </c>
      <c r="Q2" s="27">
        <f>O2*P2</f>
        <v>165.1281552</v>
      </c>
    </row>
    <row r="3" s="2" customFormat="1" ht="13.5" customHeight="1" spans="1:17">
      <c r="A3" s="12">
        <v>2</v>
      </c>
      <c r="B3" s="13" t="s">
        <v>24</v>
      </c>
      <c r="C3" s="14" t="s">
        <v>25</v>
      </c>
      <c r="D3" s="15" t="s">
        <v>19</v>
      </c>
      <c r="E3" s="15" t="s">
        <v>20</v>
      </c>
      <c r="F3" s="16" t="s">
        <v>21</v>
      </c>
      <c r="G3" s="15" t="s">
        <v>22</v>
      </c>
      <c r="H3" s="15" t="s">
        <v>23</v>
      </c>
      <c r="I3" s="14">
        <v>9</v>
      </c>
      <c r="J3" s="14">
        <v>40</v>
      </c>
      <c r="K3" s="14">
        <v>1000</v>
      </c>
      <c r="L3" s="27">
        <f t="shared" ref="L3" si="0">K3*0.05</f>
        <v>50</v>
      </c>
      <c r="M3" s="28">
        <v>0.03</v>
      </c>
      <c r="N3" s="27">
        <f t="shared" ref="N3:N23" si="1">K3*(1-0.96737864)</f>
        <v>32.62136</v>
      </c>
      <c r="O3" s="27">
        <f t="shared" ref="O3:O23" si="2">K3*0.91737864</f>
        <v>917.37864</v>
      </c>
      <c r="P3" s="29">
        <v>0.48</v>
      </c>
      <c r="Q3" s="27">
        <f>O3*P3</f>
        <v>440.3417472</v>
      </c>
    </row>
    <row r="4" s="2" customFormat="1" spans="1:17">
      <c r="A4" s="12">
        <v>3</v>
      </c>
      <c r="B4" s="13" t="s">
        <v>26</v>
      </c>
      <c r="C4" s="14" t="s">
        <v>27</v>
      </c>
      <c r="D4" s="15" t="s">
        <v>19</v>
      </c>
      <c r="E4" s="15" t="s">
        <v>20</v>
      </c>
      <c r="F4" s="16" t="s">
        <v>21</v>
      </c>
      <c r="G4" s="15" t="s">
        <v>22</v>
      </c>
      <c r="H4" s="15" t="s">
        <v>23</v>
      </c>
      <c r="I4" s="14">
        <v>75</v>
      </c>
      <c r="J4" s="14">
        <v>942</v>
      </c>
      <c r="K4" s="14">
        <v>26011</v>
      </c>
      <c r="L4" s="27">
        <f t="shared" ref="L4:L23" si="3">K4*0.05</f>
        <v>1300.55</v>
      </c>
      <c r="M4" s="28">
        <v>0.03</v>
      </c>
      <c r="N4" s="27">
        <f t="shared" si="1"/>
        <v>848.514194960001</v>
      </c>
      <c r="O4" s="27">
        <f t="shared" si="2"/>
        <v>23861.93580504</v>
      </c>
      <c r="P4" s="29">
        <v>0.48</v>
      </c>
      <c r="Q4" s="31">
        <f>O4*P4</f>
        <v>11453.7291864192</v>
      </c>
    </row>
    <row r="5" s="2" customFormat="1" spans="1:17">
      <c r="A5" s="12">
        <v>4</v>
      </c>
      <c r="B5" s="13" t="s">
        <v>28</v>
      </c>
      <c r="C5" s="14" t="s">
        <v>29</v>
      </c>
      <c r="D5" s="15" t="s">
        <v>19</v>
      </c>
      <c r="E5" s="15" t="s">
        <v>20</v>
      </c>
      <c r="F5" s="16" t="s">
        <v>21</v>
      </c>
      <c r="G5" s="15" t="s">
        <v>22</v>
      </c>
      <c r="H5" s="15" t="s">
        <v>23</v>
      </c>
      <c r="I5" s="14">
        <v>328</v>
      </c>
      <c r="J5" s="14">
        <v>5771</v>
      </c>
      <c r="K5" s="14">
        <v>144443</v>
      </c>
      <c r="L5" s="27">
        <f t="shared" si="3"/>
        <v>7222.15</v>
      </c>
      <c r="M5" s="28">
        <v>0.03</v>
      </c>
      <c r="N5" s="27">
        <f t="shared" si="1"/>
        <v>4711.92710248001</v>
      </c>
      <c r="O5" s="30">
        <f t="shared" si="2"/>
        <v>132508.92289752</v>
      </c>
      <c r="P5" s="29">
        <v>0.48</v>
      </c>
      <c r="Q5" s="39">
        <f>O5*P5</f>
        <v>63604.2829908096</v>
      </c>
    </row>
    <row r="6" s="2" customFormat="1" spans="1:17">
      <c r="A6" s="12">
        <v>5</v>
      </c>
      <c r="B6" s="13" t="s">
        <v>30</v>
      </c>
      <c r="C6" s="14" t="s">
        <v>31</v>
      </c>
      <c r="D6" s="15" t="s">
        <v>19</v>
      </c>
      <c r="E6" s="15" t="s">
        <v>20</v>
      </c>
      <c r="F6" s="16" t="s">
        <v>21</v>
      </c>
      <c r="G6" s="15" t="s">
        <v>22</v>
      </c>
      <c r="H6" s="15" t="s">
        <v>23</v>
      </c>
      <c r="I6" s="14">
        <v>101</v>
      </c>
      <c r="J6" s="14">
        <v>3710</v>
      </c>
      <c r="K6" s="14">
        <v>94294</v>
      </c>
      <c r="L6" s="27">
        <f t="shared" si="3"/>
        <v>4714.7</v>
      </c>
      <c r="M6" s="28">
        <v>0.03</v>
      </c>
      <c r="N6" s="27">
        <f t="shared" si="1"/>
        <v>3075.99851984</v>
      </c>
      <c r="O6" s="30">
        <f t="shared" si="2"/>
        <v>86503.30148016</v>
      </c>
      <c r="P6" s="29">
        <v>0.48</v>
      </c>
      <c r="Q6" s="39">
        <f>O6*P6</f>
        <v>41521.5847104768</v>
      </c>
    </row>
    <row r="7" s="2" customFormat="1" spans="1:17">
      <c r="A7" s="12">
        <v>6</v>
      </c>
      <c r="B7" s="13" t="s">
        <v>32</v>
      </c>
      <c r="C7" s="17" t="s">
        <v>33</v>
      </c>
      <c r="D7" s="15" t="s">
        <v>19</v>
      </c>
      <c r="E7" s="15" t="s">
        <v>20</v>
      </c>
      <c r="F7" s="16" t="s">
        <v>21</v>
      </c>
      <c r="G7" s="15" t="s">
        <v>22</v>
      </c>
      <c r="H7" s="15" t="s">
        <v>23</v>
      </c>
      <c r="I7" s="14">
        <v>7</v>
      </c>
      <c r="J7" s="14">
        <v>0</v>
      </c>
      <c r="K7" s="14">
        <v>0</v>
      </c>
      <c r="L7" s="27">
        <f t="shared" si="3"/>
        <v>0</v>
      </c>
      <c r="M7" s="28">
        <v>0.03</v>
      </c>
      <c r="N7" s="27">
        <f t="shared" si="1"/>
        <v>0</v>
      </c>
      <c r="O7" s="30">
        <f t="shared" si="2"/>
        <v>0</v>
      </c>
      <c r="P7" s="29">
        <v>0.48</v>
      </c>
      <c r="Q7" s="39">
        <f t="shared" ref="Q7:Q23" si="4">O7*P7</f>
        <v>0</v>
      </c>
    </row>
    <row r="8" s="2" customFormat="1" spans="1:17">
      <c r="A8" s="12">
        <v>7</v>
      </c>
      <c r="B8" s="14" t="s">
        <v>34</v>
      </c>
      <c r="C8" s="14" t="s">
        <v>35</v>
      </c>
      <c r="D8" s="15" t="s">
        <v>19</v>
      </c>
      <c r="E8" s="15" t="s">
        <v>20</v>
      </c>
      <c r="F8" s="16" t="s">
        <v>21</v>
      </c>
      <c r="G8" s="15" t="s">
        <v>22</v>
      </c>
      <c r="H8" s="15" t="s">
        <v>23</v>
      </c>
      <c r="I8" s="14">
        <v>40</v>
      </c>
      <c r="J8" s="14">
        <v>559</v>
      </c>
      <c r="K8" s="14">
        <v>16936</v>
      </c>
      <c r="L8" s="27">
        <f t="shared" si="3"/>
        <v>846.8</v>
      </c>
      <c r="M8" s="28">
        <v>0.03</v>
      </c>
      <c r="N8" s="27">
        <f t="shared" si="1"/>
        <v>552.475352960001</v>
      </c>
      <c r="O8" s="30">
        <f t="shared" si="2"/>
        <v>15536.72464704</v>
      </c>
      <c r="P8" s="29">
        <v>0.48</v>
      </c>
      <c r="Q8" s="39">
        <f t="shared" si="4"/>
        <v>7457.6278305792</v>
      </c>
    </row>
    <row r="9" s="2" customFormat="1" spans="1:17">
      <c r="A9" s="12">
        <v>8</v>
      </c>
      <c r="B9" s="14" t="s">
        <v>36</v>
      </c>
      <c r="C9" s="14" t="s">
        <v>37</v>
      </c>
      <c r="D9" s="15" t="s">
        <v>19</v>
      </c>
      <c r="E9" s="15" t="s">
        <v>20</v>
      </c>
      <c r="F9" s="16" t="s">
        <v>21</v>
      </c>
      <c r="G9" s="15" t="s">
        <v>22</v>
      </c>
      <c r="H9" s="15" t="s">
        <v>23</v>
      </c>
      <c r="I9" s="14">
        <v>64</v>
      </c>
      <c r="J9" s="14">
        <v>342</v>
      </c>
      <c r="K9" s="14">
        <v>10280</v>
      </c>
      <c r="L9" s="31">
        <f t="shared" si="3"/>
        <v>514</v>
      </c>
      <c r="M9" s="32">
        <v>0.03</v>
      </c>
      <c r="N9" s="31">
        <f t="shared" si="1"/>
        <v>335.3475808</v>
      </c>
      <c r="O9" s="33">
        <f t="shared" si="2"/>
        <v>9430.6524192</v>
      </c>
      <c r="P9" s="29">
        <v>0.48</v>
      </c>
      <c r="Q9" s="39">
        <f t="shared" si="4"/>
        <v>4526.713161216</v>
      </c>
    </row>
    <row r="10" s="2" customFormat="1" spans="1:17">
      <c r="A10" s="12">
        <v>9</v>
      </c>
      <c r="B10" s="14" t="s">
        <v>38</v>
      </c>
      <c r="C10" s="14" t="s">
        <v>39</v>
      </c>
      <c r="D10" s="15" t="s">
        <v>19</v>
      </c>
      <c r="E10" s="15" t="s">
        <v>20</v>
      </c>
      <c r="F10" s="16" t="s">
        <v>21</v>
      </c>
      <c r="G10" s="15" t="s">
        <v>22</v>
      </c>
      <c r="H10" s="15" t="s">
        <v>23</v>
      </c>
      <c r="I10" s="14">
        <v>6</v>
      </c>
      <c r="J10" s="14">
        <v>58</v>
      </c>
      <c r="K10" s="14">
        <v>1740</v>
      </c>
      <c r="L10" s="27">
        <f t="shared" si="3"/>
        <v>87</v>
      </c>
      <c r="M10" s="28">
        <v>0.03</v>
      </c>
      <c r="N10" s="27">
        <f t="shared" si="1"/>
        <v>56.7611664000001</v>
      </c>
      <c r="O10" s="27">
        <f t="shared" si="2"/>
        <v>1596.2388336</v>
      </c>
      <c r="P10" s="29">
        <v>0.48</v>
      </c>
      <c r="Q10" s="27">
        <f t="shared" si="4"/>
        <v>766.194640128</v>
      </c>
    </row>
    <row r="11" s="2" customFormat="1" spans="1:17">
      <c r="A11" s="12">
        <v>10</v>
      </c>
      <c r="B11" s="13" t="s">
        <v>40</v>
      </c>
      <c r="C11" s="14" t="s">
        <v>41</v>
      </c>
      <c r="D11" s="15" t="s">
        <v>19</v>
      </c>
      <c r="E11" s="15" t="s">
        <v>20</v>
      </c>
      <c r="F11" s="16" t="s">
        <v>21</v>
      </c>
      <c r="G11" s="15" t="s">
        <v>22</v>
      </c>
      <c r="H11" s="15" t="s">
        <v>23</v>
      </c>
      <c r="I11" s="14">
        <v>92</v>
      </c>
      <c r="J11" s="14">
        <v>992</v>
      </c>
      <c r="K11" s="14">
        <v>29771</v>
      </c>
      <c r="L11" s="27">
        <f t="shared" si="3"/>
        <v>1488.55</v>
      </c>
      <c r="M11" s="28">
        <v>0.03</v>
      </c>
      <c r="N11" s="27">
        <f t="shared" si="1"/>
        <v>971.170508560001</v>
      </c>
      <c r="O11" s="27">
        <f t="shared" si="2"/>
        <v>27311.27949144</v>
      </c>
      <c r="P11" s="29">
        <v>0.48</v>
      </c>
      <c r="Q11" s="27">
        <f t="shared" si="4"/>
        <v>13109.4141558912</v>
      </c>
    </row>
    <row r="12" s="2" customFormat="1" spans="1:17">
      <c r="A12" s="12">
        <v>11</v>
      </c>
      <c r="B12" s="14" t="s">
        <v>42</v>
      </c>
      <c r="C12" s="14" t="s">
        <v>43</v>
      </c>
      <c r="D12" s="15" t="s">
        <v>19</v>
      </c>
      <c r="E12" s="15" t="s">
        <v>20</v>
      </c>
      <c r="F12" s="16" t="s">
        <v>21</v>
      </c>
      <c r="G12" s="15" t="s">
        <v>22</v>
      </c>
      <c r="H12" s="15" t="s">
        <v>23</v>
      </c>
      <c r="I12" s="14">
        <v>5</v>
      </c>
      <c r="J12" s="14">
        <v>53</v>
      </c>
      <c r="K12" s="14">
        <v>1335</v>
      </c>
      <c r="L12" s="27">
        <f t="shared" si="3"/>
        <v>66.75</v>
      </c>
      <c r="M12" s="28">
        <v>0.03</v>
      </c>
      <c r="N12" s="27">
        <f t="shared" si="1"/>
        <v>43.5495156000001</v>
      </c>
      <c r="O12" s="27">
        <f t="shared" si="2"/>
        <v>1224.7004844</v>
      </c>
      <c r="P12" s="29">
        <v>0.48</v>
      </c>
      <c r="Q12" s="31">
        <f t="shared" si="4"/>
        <v>587.856232512</v>
      </c>
    </row>
    <row r="13" s="2" customFormat="1" spans="1:17">
      <c r="A13" s="12">
        <v>12</v>
      </c>
      <c r="B13" s="14" t="s">
        <v>44</v>
      </c>
      <c r="C13" s="14" t="s">
        <v>45</v>
      </c>
      <c r="D13" s="15" t="s">
        <v>19</v>
      </c>
      <c r="E13" s="15" t="s">
        <v>20</v>
      </c>
      <c r="F13" s="16" t="s">
        <v>21</v>
      </c>
      <c r="G13" s="15" t="s">
        <v>22</v>
      </c>
      <c r="H13" s="15" t="s">
        <v>23</v>
      </c>
      <c r="I13" s="14">
        <v>19</v>
      </c>
      <c r="J13" s="14">
        <v>217</v>
      </c>
      <c r="K13" s="14">
        <v>5430</v>
      </c>
      <c r="L13" s="27">
        <f t="shared" si="3"/>
        <v>271.5</v>
      </c>
      <c r="M13" s="28">
        <v>0.03</v>
      </c>
      <c r="N13" s="27">
        <f t="shared" si="1"/>
        <v>177.1339848</v>
      </c>
      <c r="O13" s="30">
        <f t="shared" si="2"/>
        <v>4981.3660152</v>
      </c>
      <c r="P13" s="29">
        <v>0.48</v>
      </c>
      <c r="Q13" s="39">
        <f t="shared" si="4"/>
        <v>2391.055687296</v>
      </c>
    </row>
    <row r="14" s="2" customFormat="1" spans="1:17">
      <c r="A14" s="12">
        <v>13</v>
      </c>
      <c r="B14" s="13" t="s">
        <v>46</v>
      </c>
      <c r="C14" s="14" t="s">
        <v>47</v>
      </c>
      <c r="D14" s="15" t="s">
        <v>19</v>
      </c>
      <c r="E14" s="15" t="s">
        <v>20</v>
      </c>
      <c r="F14" s="16" t="s">
        <v>21</v>
      </c>
      <c r="G14" s="15" t="s">
        <v>22</v>
      </c>
      <c r="H14" s="15" t="s">
        <v>23</v>
      </c>
      <c r="I14" s="14">
        <v>12</v>
      </c>
      <c r="J14" s="14">
        <v>66</v>
      </c>
      <c r="K14" s="14">
        <v>1338</v>
      </c>
      <c r="L14" s="27">
        <f t="shared" si="3"/>
        <v>66.9</v>
      </c>
      <c r="M14" s="28">
        <v>0.03</v>
      </c>
      <c r="N14" s="27">
        <f t="shared" si="1"/>
        <v>43.6473796800001</v>
      </c>
      <c r="O14" s="30">
        <f t="shared" si="2"/>
        <v>1227.45262032</v>
      </c>
      <c r="P14" s="29">
        <v>0.48</v>
      </c>
      <c r="Q14" s="39">
        <f t="shared" si="4"/>
        <v>589.1772577536</v>
      </c>
    </row>
    <row r="15" s="2" customFormat="1" spans="1:17">
      <c r="A15" s="12">
        <v>14</v>
      </c>
      <c r="B15" s="14" t="s">
        <v>48</v>
      </c>
      <c r="C15" s="14" t="s">
        <v>49</v>
      </c>
      <c r="D15" s="15" t="s">
        <v>19</v>
      </c>
      <c r="E15" s="15" t="s">
        <v>20</v>
      </c>
      <c r="F15" s="16" t="s">
        <v>21</v>
      </c>
      <c r="G15" s="15" t="s">
        <v>22</v>
      </c>
      <c r="H15" s="15" t="s">
        <v>23</v>
      </c>
      <c r="I15" s="14">
        <v>41</v>
      </c>
      <c r="J15" s="14">
        <v>376</v>
      </c>
      <c r="K15" s="14">
        <v>9400</v>
      </c>
      <c r="L15" s="27">
        <f t="shared" si="3"/>
        <v>470</v>
      </c>
      <c r="M15" s="28">
        <v>0.03</v>
      </c>
      <c r="N15" s="27">
        <f t="shared" si="1"/>
        <v>306.640784</v>
      </c>
      <c r="O15" s="30">
        <f t="shared" si="2"/>
        <v>8623.359216</v>
      </c>
      <c r="P15" s="29">
        <v>0.48</v>
      </c>
      <c r="Q15" s="39">
        <f t="shared" si="4"/>
        <v>4139.21242368</v>
      </c>
    </row>
    <row r="16" s="2" customFormat="1" spans="1:17">
      <c r="A16" s="12">
        <v>15</v>
      </c>
      <c r="B16" s="14" t="s">
        <v>50</v>
      </c>
      <c r="C16" s="14" t="s">
        <v>51</v>
      </c>
      <c r="D16" s="15" t="s">
        <v>19</v>
      </c>
      <c r="E16" s="15" t="s">
        <v>20</v>
      </c>
      <c r="F16" s="16" t="s">
        <v>21</v>
      </c>
      <c r="G16" s="15" t="s">
        <v>22</v>
      </c>
      <c r="H16" s="15" t="s">
        <v>23</v>
      </c>
      <c r="I16" s="14">
        <v>29</v>
      </c>
      <c r="J16" s="14">
        <v>189</v>
      </c>
      <c r="K16" s="14">
        <v>4743</v>
      </c>
      <c r="L16" s="27">
        <f t="shared" si="3"/>
        <v>237.15</v>
      </c>
      <c r="M16" s="28">
        <v>0.03</v>
      </c>
      <c r="N16" s="27">
        <f t="shared" si="1"/>
        <v>154.72311048</v>
      </c>
      <c r="O16" s="30">
        <f t="shared" si="2"/>
        <v>4351.12688952</v>
      </c>
      <c r="P16" s="29">
        <v>0.48</v>
      </c>
      <c r="Q16" s="39">
        <f t="shared" si="4"/>
        <v>2088.5409069696</v>
      </c>
    </row>
    <row r="17" s="2" customFormat="1" spans="1:17">
      <c r="A17" s="12">
        <v>16</v>
      </c>
      <c r="B17" s="14" t="s">
        <v>52</v>
      </c>
      <c r="C17" s="14" t="s">
        <v>53</v>
      </c>
      <c r="D17" s="15" t="s">
        <v>19</v>
      </c>
      <c r="E17" s="15" t="s">
        <v>20</v>
      </c>
      <c r="F17" s="16" t="s">
        <v>21</v>
      </c>
      <c r="G17" s="15" t="s">
        <v>22</v>
      </c>
      <c r="H17" s="15" t="s">
        <v>23</v>
      </c>
      <c r="I17" s="14">
        <v>81</v>
      </c>
      <c r="J17" s="14">
        <v>778</v>
      </c>
      <c r="K17" s="14">
        <v>19483</v>
      </c>
      <c r="L17" s="31">
        <f t="shared" si="3"/>
        <v>974.15</v>
      </c>
      <c r="M17" s="32">
        <v>0.03</v>
      </c>
      <c r="N17" s="31">
        <f t="shared" si="1"/>
        <v>635.561956880001</v>
      </c>
      <c r="O17" s="33">
        <f t="shared" si="2"/>
        <v>17873.28804312</v>
      </c>
      <c r="P17" s="29">
        <v>0.48</v>
      </c>
      <c r="Q17" s="39">
        <f t="shared" si="4"/>
        <v>8579.1782606976</v>
      </c>
    </row>
    <row r="18" s="2" customFormat="1" spans="1:17">
      <c r="A18" s="12">
        <v>17</v>
      </c>
      <c r="B18" s="14" t="s">
        <v>54</v>
      </c>
      <c r="C18" s="14" t="s">
        <v>55</v>
      </c>
      <c r="D18" s="15" t="s">
        <v>19</v>
      </c>
      <c r="E18" s="15" t="s">
        <v>20</v>
      </c>
      <c r="F18" s="16" t="s">
        <v>21</v>
      </c>
      <c r="G18" s="15" t="s">
        <v>22</v>
      </c>
      <c r="H18" s="15" t="s">
        <v>23</v>
      </c>
      <c r="I18" s="14">
        <v>17</v>
      </c>
      <c r="J18" s="14">
        <v>43</v>
      </c>
      <c r="K18" s="14">
        <v>1075</v>
      </c>
      <c r="L18" s="27">
        <f t="shared" si="3"/>
        <v>53.75</v>
      </c>
      <c r="M18" s="28">
        <v>0.03</v>
      </c>
      <c r="N18" s="27">
        <f t="shared" si="1"/>
        <v>35.067962</v>
      </c>
      <c r="O18" s="27">
        <f t="shared" si="2"/>
        <v>986.182038</v>
      </c>
      <c r="P18" s="29">
        <v>0.48</v>
      </c>
      <c r="Q18" s="27">
        <f t="shared" si="4"/>
        <v>473.36737824</v>
      </c>
    </row>
    <row r="19" s="3" customFormat="1" ht="25.5" customHeight="1" spans="1:17">
      <c r="A19" s="18"/>
      <c r="B19" s="19" t="s">
        <v>56</v>
      </c>
      <c r="C19" s="20"/>
      <c r="D19" s="20"/>
      <c r="E19" s="20"/>
      <c r="F19" s="20"/>
      <c r="G19" s="21"/>
      <c r="H19" s="21"/>
      <c r="I19" s="20">
        <f>SUM(I2:I18)</f>
        <v>934</v>
      </c>
      <c r="J19" s="20">
        <f>SUM(J2:J18)</f>
        <v>14151</v>
      </c>
      <c r="K19" s="34">
        <f>SUM(K2:K18)</f>
        <v>367654</v>
      </c>
      <c r="L19" s="34">
        <f>SUM(L2:L18)</f>
        <v>18382.7</v>
      </c>
      <c r="M19" s="34"/>
      <c r="N19" s="34">
        <f>SUM(N2:N18)</f>
        <v>11993.37348944</v>
      </c>
      <c r="O19" s="35">
        <f>SUM(O2:O18)</f>
        <v>337277.92651056</v>
      </c>
      <c r="P19" s="36"/>
      <c r="Q19" s="34">
        <f>SUM(Q2:Q18)</f>
        <v>161893.404725069</v>
      </c>
    </row>
    <row r="20" s="3" customFormat="1" spans="2:16">
      <c r="B20" s="22"/>
      <c r="C20" s="22"/>
      <c r="D20" s="22"/>
      <c r="E20" s="22"/>
      <c r="F20" s="22"/>
      <c r="G20" s="23"/>
      <c r="H20" s="23"/>
      <c r="I20" s="22"/>
      <c r="J20" s="22"/>
      <c r="K20" s="37"/>
      <c r="L20" s="37"/>
      <c r="M20" s="37"/>
      <c r="N20" s="37"/>
      <c r="O20" s="37"/>
      <c r="P20" s="38"/>
    </row>
    <row r="22" spans="6:6">
      <c r="F22" s="24"/>
    </row>
  </sheetData>
  <pageMargins left="0.75" right="0.75" top="1" bottom="1" header="0.5" footer="0.5"/>
  <pageSetup paperSize="1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偶然</cp:lastModifiedBy>
  <dcterms:created xsi:type="dcterms:W3CDTF">2015-11-10T02:18:00Z</dcterms:created>
  <dcterms:modified xsi:type="dcterms:W3CDTF">2018-08-01T08:40:45Z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