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4" r:id="rId1"/>
  </sheets>
  <calcPr calcId="125725"/>
</workbook>
</file>

<file path=xl/calcChain.xml><?xml version="1.0" encoding="utf-8"?>
<calcChain xmlns="http://schemas.openxmlformats.org/spreadsheetml/2006/main">
  <c r="L2" i="4"/>
  <c r="N2"/>
  <c r="O2"/>
  <c r="Q2" s="1"/>
  <c r="L3"/>
  <c r="N3"/>
  <c r="O3"/>
  <c r="Q3" s="1"/>
  <c r="L4"/>
  <c r="N4"/>
  <c r="O4"/>
  <c r="Q4" s="1"/>
  <c r="L5"/>
  <c r="N5"/>
  <c r="O5"/>
  <c r="Q5" s="1"/>
  <c r="L6"/>
  <c r="N6"/>
  <c r="O6"/>
  <c r="Q6" s="1"/>
  <c r="L7"/>
  <c r="N7"/>
  <c r="O7"/>
  <c r="Q7" s="1"/>
  <c r="L8"/>
  <c r="N8"/>
  <c r="O8"/>
  <c r="Q8" s="1"/>
  <c r="L9"/>
  <c r="N9"/>
  <c r="O9"/>
  <c r="Q9" s="1"/>
  <c r="L10"/>
  <c r="N10"/>
  <c r="O10"/>
  <c r="Q10" s="1"/>
  <c r="L11"/>
  <c r="N11"/>
  <c r="O11"/>
  <c r="Q11" s="1"/>
  <c r="L12"/>
  <c r="N12"/>
  <c r="O12"/>
  <c r="Q12" s="1"/>
  <c r="L13"/>
  <c r="N13"/>
  <c r="O13"/>
  <c r="Q13" s="1"/>
  <c r="L14"/>
  <c r="N14"/>
  <c r="O14"/>
  <c r="Q14" s="1"/>
  <c r="L15"/>
  <c r="N15"/>
  <c r="O15"/>
  <c r="Q15" s="1"/>
  <c r="L16"/>
  <c r="N16"/>
  <c r="O16"/>
  <c r="Q16" s="1"/>
  <c r="L17"/>
  <c r="N17"/>
  <c r="O17"/>
  <c r="Q17" s="1"/>
  <c r="L18"/>
  <c r="N18"/>
  <c r="O18"/>
  <c r="Q18" s="1"/>
  <c r="L19"/>
  <c r="N19"/>
  <c r="O19"/>
  <c r="Q19" s="1"/>
  <c r="L20"/>
  <c r="N20"/>
  <c r="O20"/>
  <c r="Q20" s="1"/>
  <c r="L21"/>
  <c r="N21"/>
  <c r="O21"/>
  <c r="Q21" s="1"/>
  <c r="L22"/>
  <c r="N22"/>
  <c r="O22"/>
  <c r="Q22" s="1"/>
  <c r="L23"/>
  <c r="N23"/>
  <c r="O23"/>
  <c r="Q23" s="1"/>
  <c r="L24"/>
  <c r="N24"/>
  <c r="O24"/>
  <c r="Q24" s="1"/>
  <c r="L25"/>
  <c r="N25"/>
  <c r="O25"/>
  <c r="Q25" s="1"/>
  <c r="L26"/>
  <c r="N26"/>
  <c r="O26"/>
  <c r="Q26" s="1"/>
  <c r="L27"/>
  <c r="N27"/>
  <c r="O27"/>
  <c r="Q27" s="1"/>
  <c r="L28"/>
  <c r="N28"/>
  <c r="O28"/>
  <c r="Q28" s="1"/>
  <c r="L29"/>
  <c r="N29"/>
  <c r="O29"/>
  <c r="Q29" s="1"/>
  <c r="L30"/>
  <c r="N30"/>
  <c r="O30"/>
  <c r="Q30" s="1"/>
  <c r="L31"/>
  <c r="N31"/>
  <c r="O31"/>
  <c r="Q31" s="1"/>
  <c r="L32"/>
  <c r="N32"/>
  <c r="O32"/>
  <c r="Q32" s="1"/>
  <c r="L33"/>
  <c r="N33"/>
  <c r="O33"/>
  <c r="Q33" s="1"/>
  <c r="L34"/>
  <c r="N34"/>
  <c r="O34"/>
  <c r="Q34" s="1"/>
  <c r="L35"/>
  <c r="N35"/>
  <c r="O35"/>
  <c r="Q35" s="1"/>
  <c r="L36"/>
  <c r="N36"/>
  <c r="O36"/>
  <c r="Q36" s="1"/>
  <c r="L37"/>
  <c r="N37"/>
  <c r="O37"/>
  <c r="Q37" s="1"/>
  <c r="L38"/>
  <c r="N38"/>
  <c r="O38"/>
  <c r="Q38" s="1"/>
  <c r="L39"/>
  <c r="N39"/>
  <c r="O39"/>
  <c r="Q39" s="1"/>
  <c r="L40"/>
  <c r="N40"/>
  <c r="O40"/>
  <c r="Q40" s="1"/>
  <c r="L41"/>
  <c r="N41"/>
  <c r="O41"/>
  <c r="Q41" s="1"/>
  <c r="L42"/>
  <c r="N42"/>
  <c r="O42"/>
  <c r="Q42" s="1"/>
  <c r="L43"/>
  <c r="N43"/>
  <c r="O43"/>
  <c r="Q43" s="1"/>
  <c r="L44"/>
  <c r="N44"/>
  <c r="O44"/>
  <c r="Q44" s="1"/>
  <c r="L45"/>
  <c r="N45"/>
  <c r="O45"/>
  <c r="Q45" s="1"/>
  <c r="L46"/>
  <c r="N46"/>
  <c r="O46"/>
  <c r="Q46" s="1"/>
  <c r="L47"/>
  <c r="N47"/>
  <c r="O47"/>
  <c r="Q47" s="1"/>
  <c r="L48"/>
  <c r="N48"/>
  <c r="O48"/>
  <c r="Q48" s="1"/>
  <c r="L49"/>
  <c r="N49"/>
  <c r="O49"/>
  <c r="Q49" s="1"/>
  <c r="L50"/>
  <c r="N50"/>
  <c r="O50"/>
  <c r="Q50" s="1"/>
  <c r="L51"/>
  <c r="N51"/>
  <c r="O51"/>
  <c r="Q51" s="1"/>
  <c r="K52"/>
  <c r="N52"/>
  <c r="O52"/>
  <c r="Q52" l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<sst xmlns="http://schemas.openxmlformats.org/spreadsheetml/2006/main" count="318" uniqueCount="122">
  <si>
    <t>合计</t>
    <phoneticPr fontId="5" type="noConversion"/>
  </si>
  <si>
    <t>2018-07-31</t>
    <phoneticPr fontId="5" type="noConversion"/>
  </si>
  <si>
    <t>2018-07-01</t>
    <phoneticPr fontId="5" type="noConversion"/>
  </si>
  <si>
    <t>中影设备</t>
  </si>
  <si>
    <t>重庆UME影城（北碚）</t>
  </si>
  <si>
    <t>00110055201801</t>
  </si>
  <si>
    <t>姽婳</t>
    <phoneticPr fontId="5" type="noConversion"/>
  </si>
  <si>
    <t>00210114201801</t>
  </si>
  <si>
    <t>阿飞正传</t>
    <phoneticPr fontId="5" type="noConversion"/>
  </si>
  <si>
    <t>00110497201801</t>
  </si>
  <si>
    <t>阿修罗</t>
  </si>
  <si>
    <t>00120497201802</t>
  </si>
  <si>
    <t>阿修罗（数字3D）</t>
  </si>
  <si>
    <t>01910105201801</t>
  </si>
  <si>
    <t>厕所英雄</t>
    <phoneticPr fontId="5" type="noConversion"/>
  </si>
  <si>
    <t>05120111201802</t>
  </si>
  <si>
    <t>超人总动员2（数字3D）</t>
  </si>
  <si>
    <t>05110111201802</t>
  </si>
  <si>
    <r>
      <rPr>
        <sz val="10"/>
        <color theme="1"/>
        <rFont val="宋体"/>
        <family val="3"/>
        <charset val="134"/>
      </rPr>
      <t>超人总动员</t>
    </r>
    <r>
      <rPr>
        <sz val="10"/>
        <color theme="1"/>
        <rFont val="Arial"/>
        <family val="2"/>
      </rPr>
      <t>2</t>
    </r>
    <phoneticPr fontId="5" type="noConversion"/>
  </si>
  <si>
    <t>00110280201801</t>
  </si>
  <si>
    <t>超时空同居</t>
  </si>
  <si>
    <t>00120217201801</t>
  </si>
  <si>
    <t>狄仁杰之四大天王（数字3D）</t>
  </si>
  <si>
    <t>00190217201801</t>
  </si>
  <si>
    <t>狄仁杰之四大天王（中国巨幕）</t>
    <phoneticPr fontId="5" type="noConversion"/>
  </si>
  <si>
    <t>06610098201801</t>
  </si>
  <si>
    <t>第七个小矮人</t>
  </si>
  <si>
    <t>00120377201801</t>
  </si>
  <si>
    <t>动物世界（数字3D）</t>
  </si>
  <si>
    <t>00190377201801</t>
  </si>
  <si>
    <t>动物世界（中国巨幕）</t>
    <phoneticPr fontId="5" type="noConversion"/>
  </si>
  <si>
    <t>001c0527201801</t>
  </si>
  <si>
    <t>风语咒（数字3D）</t>
  </si>
  <si>
    <t>05120092201801</t>
  </si>
  <si>
    <t>复仇者联盟3：无限战争（数字3D）</t>
  </si>
  <si>
    <t>00110826201701</t>
  </si>
  <si>
    <t>格桑花开的时候</t>
  </si>
  <si>
    <t>05110093201801</t>
  </si>
  <si>
    <t>寂静之地</t>
    <phoneticPr fontId="5" type="noConversion"/>
  </si>
  <si>
    <t>05110115201801</t>
  </si>
  <si>
    <r>
      <rPr>
        <sz val="10"/>
        <color theme="1"/>
        <rFont val="宋体"/>
        <family val="3"/>
        <charset val="134"/>
      </rPr>
      <t>金蝉脱壳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：冥府</t>
    </r>
    <phoneticPr fontId="5" type="noConversion"/>
  </si>
  <si>
    <t>05180115201801</t>
  </si>
  <si>
    <t>金蝉脱壳2：冥府（中国巨幕）</t>
  </si>
  <si>
    <t>00120679201501</t>
  </si>
  <si>
    <t>快乐星球之三十六号（数字3D）</t>
  </si>
  <si>
    <t>00110378201801</t>
  </si>
  <si>
    <t>龙虾刑警</t>
  </si>
  <si>
    <t>00110444201801</t>
  </si>
  <si>
    <t>猛虫过江</t>
  </si>
  <si>
    <t>05120120201803</t>
  </si>
  <si>
    <t>摩天营救（数字3D）</t>
  </si>
  <si>
    <t>05190120201801</t>
  </si>
  <si>
    <t>摩天营救（中国巨幕）</t>
    <phoneticPr fontId="5" type="noConversion"/>
  </si>
  <si>
    <t>001l0548201701</t>
  </si>
  <si>
    <t>您一定不要错过 内蒙古民族电影70年</t>
  </si>
  <si>
    <t>001b0533201801</t>
  </si>
  <si>
    <t>神秘世界历险记4</t>
  </si>
  <si>
    <t>001b0564201801</t>
  </si>
  <si>
    <t>神奇马戏团之动物饼干</t>
  </si>
  <si>
    <t>001c0564201801</t>
  </si>
  <si>
    <t>神奇马戏团之动物饼干（数字3D）</t>
  </si>
  <si>
    <t>01210112201801</t>
  </si>
  <si>
    <t>生存家族</t>
    <phoneticPr fontId="5" type="noConversion"/>
  </si>
  <si>
    <t>05120126201803</t>
  </si>
  <si>
    <t>淘气大侦探（数字3D）</t>
  </si>
  <si>
    <t>05110126201802</t>
  </si>
  <si>
    <t>淘气大侦探</t>
    <phoneticPr fontId="5" type="noConversion"/>
  </si>
  <si>
    <t>05110118201803</t>
  </si>
  <si>
    <t>汪星卧底</t>
    <phoneticPr fontId="5" type="noConversion"/>
  </si>
  <si>
    <t>00110496201801</t>
  </si>
  <si>
    <t>我不是药神</t>
  </si>
  <si>
    <t>00180496201801</t>
  </si>
  <si>
    <t>我不是药神（中国巨幕）</t>
  </si>
  <si>
    <t>00110606201801</t>
  </si>
  <si>
    <t>西虹市首富</t>
  </si>
  <si>
    <t>00180606201801</t>
  </si>
  <si>
    <t>西虹市首富（中国巨幕）</t>
  </si>
  <si>
    <t>00110630201701</t>
  </si>
  <si>
    <t>细思极恐</t>
  </si>
  <si>
    <t>001b0398201801</t>
  </si>
  <si>
    <t>小悟空</t>
  </si>
  <si>
    <t>001c0398201801</t>
  </si>
  <si>
    <t>小悟空（数字3D）</t>
  </si>
  <si>
    <t>00110495201801</t>
  </si>
  <si>
    <t>邪不压正</t>
  </si>
  <si>
    <t>00180495201801</t>
  </si>
  <si>
    <t>邪不压正（中国巨幕）</t>
  </si>
  <si>
    <t>00110392201801</t>
  </si>
  <si>
    <t>泄密者</t>
  </si>
  <si>
    <t>001b0356201801</t>
  </si>
  <si>
    <t>新大头儿子和小头爸爸3俄罗斯奇遇记</t>
  </si>
  <si>
    <t>00110108201701</t>
  </si>
  <si>
    <t>心灵救赎</t>
  </si>
  <si>
    <t>00110278201701</t>
  </si>
  <si>
    <t>幸福马上来</t>
  </si>
  <si>
    <t>00110463201701</t>
  </si>
  <si>
    <t>兄弟班</t>
  </si>
  <si>
    <t>001b0454201801</t>
  </si>
  <si>
    <t>昨日青空</t>
  </si>
  <si>
    <t>05120102201801</t>
  </si>
  <si>
    <t>侏罗纪世界2（数字3D）</t>
  </si>
  <si>
    <t>05190102201801</t>
  </si>
  <si>
    <t>侏罗纪世界2（中国巨幕）</t>
    <phoneticPr fontId="5" type="noConversion"/>
  </si>
  <si>
    <t>01410107201801</t>
  </si>
  <si>
    <t>暹罗决：九神战甲</t>
    <phoneticPr fontId="5" type="noConversion"/>
  </si>
  <si>
    <t>分账片款</t>
    <phoneticPr fontId="5" type="noConversion"/>
  </si>
  <si>
    <t>分账比例</t>
    <phoneticPr fontId="5" type="noConversion"/>
  </si>
  <si>
    <t>净票房</t>
    <phoneticPr fontId="5" type="noConversion"/>
  </si>
  <si>
    <t>税金</t>
    <phoneticPr fontId="5" type="noConversion"/>
  </si>
  <si>
    <t>增值税率</t>
    <phoneticPr fontId="5" type="noConversion"/>
  </si>
  <si>
    <t>电影专项基金</t>
    <phoneticPr fontId="5" type="noConversion"/>
  </si>
  <si>
    <t>总票房</t>
    <phoneticPr fontId="5" type="noConversion"/>
  </si>
  <si>
    <t>总人次</t>
    <phoneticPr fontId="5" type="noConversion"/>
  </si>
  <si>
    <t>总场次</t>
    <phoneticPr fontId="5" type="noConversion"/>
  </si>
  <si>
    <t>结束日期</t>
    <phoneticPr fontId="5" type="noConversion"/>
  </si>
  <si>
    <t>开始日期</t>
    <phoneticPr fontId="5" type="noConversion"/>
  </si>
  <si>
    <t>设备归属</t>
    <phoneticPr fontId="5" type="noConversion"/>
  </si>
  <si>
    <t>影院编码</t>
    <phoneticPr fontId="5" type="noConversion"/>
  </si>
  <si>
    <t>影院名称</t>
    <phoneticPr fontId="5" type="noConversion"/>
  </si>
  <si>
    <t>影片编码</t>
  </si>
  <si>
    <t>影片名称</t>
    <phoneticPr fontId="5" type="noConversion"/>
  </si>
  <si>
    <t>序号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</si>
</sst>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 tint="0.249977111117893"/>
      <name val="Arial"/>
      <family val="2"/>
    </font>
    <font>
      <b/>
      <sz val="10"/>
      <color theme="1" tint="0.249977111117893"/>
      <name val="宋体"/>
      <family val="3"/>
      <charset val="134"/>
    </font>
    <font>
      <b/>
      <sz val="10"/>
      <color theme="1" tint="0.249977111117893"/>
      <name val="Arial"/>
      <family val="2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1" fillId="0" borderId="0"/>
  </cellStyleXfs>
  <cellXfs count="34">
    <xf numFmtId="0" fontId="0" fillId="0" borderId="0" xfId="0">
      <alignment vertical="center"/>
    </xf>
    <xf numFmtId="0" fontId="2" fillId="0" borderId="0" xfId="1" applyFont="1"/>
    <xf numFmtId="176" fontId="2" fillId="0" borderId="0" xfId="1" applyNumberFormat="1" applyFont="1" applyAlignment="1">
      <alignment horizontal="center"/>
    </xf>
    <xf numFmtId="177" fontId="2" fillId="0" borderId="0" xfId="1" applyNumberFormat="1" applyFont="1" applyAlignment="1">
      <alignment horizontal="center"/>
    </xf>
    <xf numFmtId="49" fontId="2" fillId="0" borderId="0" xfId="1" applyNumberFormat="1" applyFont="1"/>
    <xf numFmtId="14" fontId="2" fillId="0" borderId="0" xfId="1" applyNumberFormat="1" applyFont="1"/>
    <xf numFmtId="0" fontId="3" fillId="0" borderId="0" xfId="1" applyFont="1" applyFill="1"/>
    <xf numFmtId="176" fontId="3" fillId="0" borderId="1" xfId="1" applyNumberFormat="1" applyFont="1" applyFill="1" applyBorder="1" applyAlignment="1">
      <alignment horizontal="center"/>
    </xf>
    <xf numFmtId="177" fontId="3" fillId="0" borderId="1" xfId="1" applyNumberFormat="1" applyFont="1" applyFill="1" applyBorder="1" applyAlignment="1">
      <alignment horizontal="center"/>
    </xf>
    <xf numFmtId="176" fontId="3" fillId="0" borderId="2" xfId="1" applyNumberFormat="1" applyFont="1" applyFill="1" applyBorder="1" applyAlignment="1">
      <alignment horizontal="center"/>
    </xf>
    <xf numFmtId="49" fontId="3" fillId="0" borderId="1" xfId="1" applyNumberFormat="1" applyFont="1" applyFill="1" applyBorder="1"/>
    <xf numFmtId="14" fontId="3" fillId="0" borderId="1" xfId="1" applyNumberFormat="1" applyFont="1" applyFill="1" applyBorder="1"/>
    <xf numFmtId="49" fontId="4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/>
    <xf numFmtId="0" fontId="6" fillId="0" borderId="0" xfId="1" applyFont="1" applyFill="1"/>
    <xf numFmtId="176" fontId="6" fillId="0" borderId="3" xfId="1" applyNumberFormat="1" applyFont="1" applyFill="1" applyBorder="1" applyAlignment="1">
      <alignment horizontal="center" vertical="center"/>
    </xf>
    <xf numFmtId="177" fontId="6" fillId="0" borderId="3" xfId="1" applyNumberFormat="1" applyFont="1" applyFill="1" applyBorder="1" applyAlignment="1">
      <alignment horizontal="center" vertical="center"/>
    </xf>
    <xf numFmtId="176" fontId="6" fillId="0" borderId="4" xfId="1" applyNumberFormat="1" applyFont="1" applyFill="1" applyBorder="1" applyAlignment="1">
      <alignment horizontal="center" vertical="center"/>
    </xf>
    <xf numFmtId="49" fontId="6" fillId="0" borderId="3" xfId="1" applyNumberFormat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/>
    </xf>
    <xf numFmtId="0" fontId="6" fillId="0" borderId="3" xfId="1" applyFont="1" applyFill="1" applyBorder="1" applyAlignment="1">
      <alignment horizontal="center" vertical="center"/>
    </xf>
    <xf numFmtId="0" fontId="2" fillId="0" borderId="0" xfId="1" applyFont="1" applyFill="1"/>
    <xf numFmtId="176" fontId="2" fillId="0" borderId="1" xfId="1" applyNumberFormat="1" applyFont="1" applyFill="1" applyBorder="1" applyAlignment="1">
      <alignment horizontal="center"/>
    </xf>
    <xf numFmtId="0" fontId="2" fillId="0" borderId="1" xfId="1" applyNumberForma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/>
    </xf>
    <xf numFmtId="0" fontId="6" fillId="0" borderId="3" xfId="1" applyNumberFormat="1" applyFont="1" applyFill="1" applyBorder="1" applyAlignment="1">
      <alignment horizontal="center" vertical="center"/>
    </xf>
    <xf numFmtId="0" fontId="8" fillId="0" borderId="0" xfId="1" applyFont="1"/>
    <xf numFmtId="176" fontId="9" fillId="2" borderId="3" xfId="1" applyNumberFormat="1" applyFont="1" applyFill="1" applyBorder="1" applyAlignment="1" applyProtection="1">
      <alignment horizontal="center" wrapText="1"/>
    </xf>
    <xf numFmtId="177" fontId="9" fillId="2" borderId="3" xfId="1" applyNumberFormat="1" applyFont="1" applyFill="1" applyBorder="1" applyAlignment="1" applyProtection="1">
      <alignment horizontal="center" wrapText="1"/>
    </xf>
    <xf numFmtId="49" fontId="9" fillId="2" borderId="3" xfId="1" applyNumberFormat="1" applyFont="1" applyFill="1" applyBorder="1" applyAlignment="1" applyProtection="1">
      <alignment horizontal="center" wrapText="1"/>
    </xf>
    <xf numFmtId="14" fontId="9" fillId="2" borderId="3" xfId="1" applyNumberFormat="1" applyFont="1" applyFill="1" applyBorder="1" applyAlignment="1" applyProtection="1">
      <alignment horizontal="center" wrapText="1"/>
    </xf>
    <xf numFmtId="49" fontId="10" fillId="2" borderId="3" xfId="1" applyNumberFormat="1" applyFont="1" applyFill="1" applyBorder="1" applyAlignment="1" applyProtection="1">
      <alignment horizontal="center" wrapText="1"/>
    </xf>
    <xf numFmtId="0" fontId="10" fillId="2" borderId="3" xfId="1" applyFont="1" applyFill="1" applyBorder="1" applyAlignment="1" applyProtection="1">
      <alignment horizontal="center" wrapText="1"/>
    </xf>
  </cellXfs>
  <cellStyles count="3">
    <cellStyle name="常规" xfId="0" builtinId="0"/>
    <cellStyle name="常规 2" xfId="1"/>
    <cellStyle name="常规 2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2"/>
  <sheetViews>
    <sheetView tabSelected="1" workbookViewId="0">
      <selection activeCell="E55" sqref="E55"/>
    </sheetView>
  </sheetViews>
  <sheetFormatPr defaultColWidth="10.25" defaultRowHeight="12.75"/>
  <cols>
    <col min="1" max="1" width="7.125" style="1" customWidth="1"/>
    <col min="2" max="2" width="30.5" style="4" customWidth="1"/>
    <col min="3" max="3" width="19.5" style="4" customWidth="1"/>
    <col min="4" max="4" width="23" style="4" customWidth="1"/>
    <col min="5" max="6" width="10.25" style="4"/>
    <col min="7" max="8" width="10.25" style="5"/>
    <col min="9" max="10" width="10.25" style="4"/>
    <col min="11" max="15" width="10.25" style="2"/>
    <col min="16" max="16" width="10.25" style="3"/>
    <col min="17" max="17" width="10.25" style="2"/>
    <col min="18" max="16384" width="10.25" style="1"/>
  </cols>
  <sheetData>
    <row r="1" spans="1:17" s="27" customFormat="1" ht="24.75">
      <c r="A1" s="33" t="s">
        <v>121</v>
      </c>
      <c r="B1" s="30" t="s">
        <v>120</v>
      </c>
      <c r="C1" s="32" t="s">
        <v>119</v>
      </c>
      <c r="D1" s="30" t="s">
        <v>118</v>
      </c>
      <c r="E1" s="30" t="s">
        <v>117</v>
      </c>
      <c r="F1" s="30" t="s">
        <v>116</v>
      </c>
      <c r="G1" s="31" t="s">
        <v>115</v>
      </c>
      <c r="H1" s="31" t="s">
        <v>114</v>
      </c>
      <c r="I1" s="30" t="s">
        <v>113</v>
      </c>
      <c r="J1" s="30" t="s">
        <v>112</v>
      </c>
      <c r="K1" s="28" t="s">
        <v>111</v>
      </c>
      <c r="L1" s="28" t="s">
        <v>110</v>
      </c>
      <c r="M1" s="28" t="s">
        <v>109</v>
      </c>
      <c r="N1" s="28" t="s">
        <v>108</v>
      </c>
      <c r="O1" s="28" t="s">
        <v>107</v>
      </c>
      <c r="P1" s="29" t="s">
        <v>106</v>
      </c>
      <c r="Q1" s="28" t="s">
        <v>105</v>
      </c>
    </row>
    <row r="2" spans="1:17" s="14" customFormat="1" ht="12.75" customHeight="1">
      <c r="A2" s="21">
        <v>1</v>
      </c>
      <c r="B2" s="19" t="s">
        <v>104</v>
      </c>
      <c r="C2" s="20" t="s">
        <v>103</v>
      </c>
      <c r="D2" s="18" t="s">
        <v>4</v>
      </c>
      <c r="E2" s="18">
        <v>50090501</v>
      </c>
      <c r="F2" s="19" t="s">
        <v>3</v>
      </c>
      <c r="G2" s="18" t="s">
        <v>2</v>
      </c>
      <c r="H2" s="18" t="s">
        <v>1</v>
      </c>
      <c r="I2" s="18">
        <v>4</v>
      </c>
      <c r="J2" s="18">
        <v>7</v>
      </c>
      <c r="K2" s="15">
        <v>192</v>
      </c>
      <c r="L2" s="15">
        <f t="shared" ref="L2:L33" si="0">K2*0.05</f>
        <v>9.6000000000000014</v>
      </c>
      <c r="M2" s="15">
        <v>0.03</v>
      </c>
      <c r="N2" s="15">
        <f t="shared" ref="N2:N33" si="1">K2*(1-0.96737864)</f>
        <v>6.2633011200000084</v>
      </c>
      <c r="O2" s="15">
        <f t="shared" ref="O2:O33" si="2">K2*0.91737864</f>
        <v>176.13669888000001</v>
      </c>
      <c r="P2" s="16">
        <v>0.48</v>
      </c>
      <c r="Q2" s="15">
        <f t="shared" ref="Q2:Q33" si="3">ROUND(O2*P2,2)</f>
        <v>84.55</v>
      </c>
    </row>
    <row r="3" spans="1:17" s="14" customFormat="1" ht="12.75" customHeight="1">
      <c r="A3" s="21">
        <v>2</v>
      </c>
      <c r="B3" s="19" t="s">
        <v>102</v>
      </c>
      <c r="C3" s="20" t="s">
        <v>101</v>
      </c>
      <c r="D3" s="18" t="s">
        <v>4</v>
      </c>
      <c r="E3" s="18">
        <v>50090501</v>
      </c>
      <c r="F3" s="19" t="s">
        <v>3</v>
      </c>
      <c r="G3" s="18" t="s">
        <v>2</v>
      </c>
      <c r="H3" s="18" t="s">
        <v>1</v>
      </c>
      <c r="I3" s="26">
        <v>4</v>
      </c>
      <c r="J3" s="26">
        <v>24</v>
      </c>
      <c r="K3" s="15">
        <v>1012</v>
      </c>
      <c r="L3" s="15">
        <f t="shared" si="0"/>
        <v>50.6</v>
      </c>
      <c r="M3" s="15">
        <v>0.03</v>
      </c>
      <c r="N3" s="15">
        <f t="shared" si="1"/>
        <v>33.012816320000042</v>
      </c>
      <c r="O3" s="15">
        <f t="shared" si="2"/>
        <v>928.38718368000002</v>
      </c>
      <c r="P3" s="16">
        <v>0.48</v>
      </c>
      <c r="Q3" s="15">
        <f t="shared" si="3"/>
        <v>445.63</v>
      </c>
    </row>
    <row r="4" spans="1:17" s="14" customFormat="1" ht="12.75" customHeight="1">
      <c r="A4" s="21">
        <v>3</v>
      </c>
      <c r="B4" s="19" t="s">
        <v>100</v>
      </c>
      <c r="C4" s="20" t="s">
        <v>99</v>
      </c>
      <c r="D4" s="18" t="s">
        <v>4</v>
      </c>
      <c r="E4" s="18">
        <v>50090501</v>
      </c>
      <c r="F4" s="19" t="s">
        <v>3</v>
      </c>
      <c r="G4" s="18" t="s">
        <v>2</v>
      </c>
      <c r="H4" s="18" t="s">
        <v>1</v>
      </c>
      <c r="I4" s="26">
        <v>156</v>
      </c>
      <c r="J4" s="26">
        <v>1520</v>
      </c>
      <c r="K4" s="15">
        <v>50591.65</v>
      </c>
      <c r="L4" s="15">
        <f t="shared" si="0"/>
        <v>2529.5825000000004</v>
      </c>
      <c r="M4" s="15">
        <v>0.03</v>
      </c>
      <c r="N4" s="15">
        <f t="shared" si="1"/>
        <v>1650.3684276440022</v>
      </c>
      <c r="O4" s="17">
        <f t="shared" si="2"/>
        <v>46411.699072356001</v>
      </c>
      <c r="P4" s="16">
        <v>0.48</v>
      </c>
      <c r="Q4" s="15">
        <f t="shared" si="3"/>
        <v>22277.62</v>
      </c>
    </row>
    <row r="5" spans="1:17" s="14" customFormat="1" ht="12.75" customHeight="1">
      <c r="A5" s="21">
        <v>4</v>
      </c>
      <c r="B5" s="18" t="s">
        <v>98</v>
      </c>
      <c r="C5" s="20" t="s">
        <v>97</v>
      </c>
      <c r="D5" s="18" t="s">
        <v>4</v>
      </c>
      <c r="E5" s="18">
        <v>50090501</v>
      </c>
      <c r="F5" s="19" t="s">
        <v>3</v>
      </c>
      <c r="G5" s="18" t="s">
        <v>2</v>
      </c>
      <c r="H5" s="18" t="s">
        <v>1</v>
      </c>
      <c r="I5" s="18">
        <v>2</v>
      </c>
      <c r="J5" s="18">
        <v>70</v>
      </c>
      <c r="K5" s="15">
        <v>2133</v>
      </c>
      <c r="L5" s="15">
        <f t="shared" si="0"/>
        <v>106.65</v>
      </c>
      <c r="M5" s="15">
        <v>0.03</v>
      </c>
      <c r="N5" s="15">
        <f t="shared" si="1"/>
        <v>69.581360880000091</v>
      </c>
      <c r="O5" s="17">
        <f t="shared" si="2"/>
        <v>1956.76863912</v>
      </c>
      <c r="P5" s="16">
        <v>0.48</v>
      </c>
      <c r="Q5" s="15">
        <f t="shared" si="3"/>
        <v>939.25</v>
      </c>
    </row>
    <row r="6" spans="1:17" s="14" customFormat="1" ht="12.75" customHeight="1">
      <c r="A6" s="21">
        <v>5</v>
      </c>
      <c r="B6" s="18" t="s">
        <v>96</v>
      </c>
      <c r="C6" s="20" t="s">
        <v>95</v>
      </c>
      <c r="D6" s="18" t="s">
        <v>4</v>
      </c>
      <c r="E6" s="18">
        <v>50090501</v>
      </c>
      <c r="F6" s="19" t="s">
        <v>3</v>
      </c>
      <c r="G6" s="18" t="s">
        <v>2</v>
      </c>
      <c r="H6" s="18" t="s">
        <v>1</v>
      </c>
      <c r="I6" s="18">
        <v>2</v>
      </c>
      <c r="J6" s="18">
        <v>4</v>
      </c>
      <c r="K6" s="15">
        <v>104</v>
      </c>
      <c r="L6" s="15">
        <f t="shared" si="0"/>
        <v>5.2</v>
      </c>
      <c r="M6" s="15">
        <v>0.03</v>
      </c>
      <c r="N6" s="15">
        <f t="shared" si="1"/>
        <v>3.3926214400000045</v>
      </c>
      <c r="O6" s="17">
        <f t="shared" si="2"/>
        <v>95.407378559999998</v>
      </c>
      <c r="P6" s="16">
        <v>0.48</v>
      </c>
      <c r="Q6" s="15">
        <f t="shared" si="3"/>
        <v>45.8</v>
      </c>
    </row>
    <row r="7" spans="1:17" s="14" customFormat="1" ht="12.75" customHeight="1">
      <c r="A7" s="21">
        <v>6</v>
      </c>
      <c r="B7" s="19" t="s">
        <v>94</v>
      </c>
      <c r="C7" s="20" t="s">
        <v>93</v>
      </c>
      <c r="D7" s="18" t="s">
        <v>4</v>
      </c>
      <c r="E7" s="18">
        <v>50090501</v>
      </c>
      <c r="F7" s="19" t="s">
        <v>3</v>
      </c>
      <c r="G7" s="18" t="s">
        <v>2</v>
      </c>
      <c r="H7" s="18" t="s">
        <v>1</v>
      </c>
      <c r="I7" s="18">
        <v>8</v>
      </c>
      <c r="J7" s="18">
        <v>49</v>
      </c>
      <c r="K7" s="15">
        <v>1321.5</v>
      </c>
      <c r="L7" s="15">
        <f t="shared" si="0"/>
        <v>66.075000000000003</v>
      </c>
      <c r="M7" s="15">
        <v>0.03</v>
      </c>
      <c r="N7" s="15">
        <f t="shared" si="1"/>
        <v>43.109127240000056</v>
      </c>
      <c r="O7" s="17">
        <f t="shared" si="2"/>
        <v>1212.31587276</v>
      </c>
      <c r="P7" s="16">
        <v>0.48</v>
      </c>
      <c r="Q7" s="15">
        <f t="shared" si="3"/>
        <v>581.91</v>
      </c>
    </row>
    <row r="8" spans="1:17" s="14" customFormat="1" ht="12.75" customHeight="1">
      <c r="A8" s="21">
        <v>7</v>
      </c>
      <c r="B8" s="19" t="s">
        <v>92</v>
      </c>
      <c r="C8" s="20" t="s">
        <v>91</v>
      </c>
      <c r="D8" s="18" t="s">
        <v>4</v>
      </c>
      <c r="E8" s="18">
        <v>50090501</v>
      </c>
      <c r="F8" s="19" t="s">
        <v>3</v>
      </c>
      <c r="G8" s="18" t="s">
        <v>2</v>
      </c>
      <c r="H8" s="18" t="s">
        <v>1</v>
      </c>
      <c r="I8" s="18">
        <v>2</v>
      </c>
      <c r="J8" s="18">
        <v>3</v>
      </c>
      <c r="K8" s="15">
        <v>75</v>
      </c>
      <c r="L8" s="15">
        <f t="shared" si="0"/>
        <v>3.75</v>
      </c>
      <c r="M8" s="15">
        <v>0.03</v>
      </c>
      <c r="N8" s="15">
        <f t="shared" si="1"/>
        <v>2.4466020000000031</v>
      </c>
      <c r="O8" s="17">
        <f t="shared" si="2"/>
        <v>68.803398000000001</v>
      </c>
      <c r="P8" s="16">
        <v>0.48</v>
      </c>
      <c r="Q8" s="15">
        <f t="shared" si="3"/>
        <v>33.03</v>
      </c>
    </row>
    <row r="9" spans="1:17" s="14" customFormat="1" ht="12.75" customHeight="1">
      <c r="A9" s="21">
        <v>8</v>
      </c>
      <c r="B9" s="19" t="s">
        <v>90</v>
      </c>
      <c r="C9" s="20" t="s">
        <v>89</v>
      </c>
      <c r="D9" s="18" t="s">
        <v>4</v>
      </c>
      <c r="E9" s="18">
        <v>50090501</v>
      </c>
      <c r="F9" s="19" t="s">
        <v>3</v>
      </c>
      <c r="G9" s="18" t="s">
        <v>2</v>
      </c>
      <c r="H9" s="18" t="s">
        <v>1</v>
      </c>
      <c r="I9" s="18">
        <v>65</v>
      </c>
      <c r="J9" s="18">
        <v>678</v>
      </c>
      <c r="K9" s="15">
        <v>21620.58</v>
      </c>
      <c r="L9" s="15">
        <f t="shared" si="0"/>
        <v>1081.0290000000002</v>
      </c>
      <c r="M9" s="15">
        <v>0.03</v>
      </c>
      <c r="N9" s="15">
        <f t="shared" si="1"/>
        <v>705.29272358880098</v>
      </c>
      <c r="O9" s="17">
        <f t="shared" si="2"/>
        <v>19834.258276411201</v>
      </c>
      <c r="P9" s="16">
        <v>0.48</v>
      </c>
      <c r="Q9" s="15">
        <f t="shared" si="3"/>
        <v>9520.44</v>
      </c>
    </row>
    <row r="10" spans="1:17" s="14" customFormat="1" ht="12.75" customHeight="1">
      <c r="A10" s="21">
        <v>9</v>
      </c>
      <c r="B10" s="19" t="s">
        <v>88</v>
      </c>
      <c r="C10" s="20" t="s">
        <v>87</v>
      </c>
      <c r="D10" s="18" t="s">
        <v>4</v>
      </c>
      <c r="E10" s="18">
        <v>50090501</v>
      </c>
      <c r="F10" s="19" t="s">
        <v>3</v>
      </c>
      <c r="G10" s="18" t="s">
        <v>2</v>
      </c>
      <c r="H10" s="18" t="s">
        <v>1</v>
      </c>
      <c r="I10" s="26">
        <v>4</v>
      </c>
      <c r="J10" s="26">
        <v>14</v>
      </c>
      <c r="K10" s="15">
        <v>392</v>
      </c>
      <c r="L10" s="15">
        <f t="shared" si="0"/>
        <v>19.600000000000001</v>
      </c>
      <c r="M10" s="15">
        <v>0.03</v>
      </c>
      <c r="N10" s="15">
        <f t="shared" si="1"/>
        <v>12.787573120000017</v>
      </c>
      <c r="O10" s="17">
        <f t="shared" si="2"/>
        <v>359.61242687999999</v>
      </c>
      <c r="P10" s="16">
        <v>0.48</v>
      </c>
      <c r="Q10" s="15">
        <f t="shared" si="3"/>
        <v>172.61</v>
      </c>
    </row>
    <row r="11" spans="1:17" s="14" customFormat="1" ht="12.75" customHeight="1">
      <c r="A11" s="21">
        <v>10</v>
      </c>
      <c r="B11" s="19" t="s">
        <v>86</v>
      </c>
      <c r="C11" s="20" t="s">
        <v>85</v>
      </c>
      <c r="D11" s="18" t="s">
        <v>4</v>
      </c>
      <c r="E11" s="18">
        <v>50090501</v>
      </c>
      <c r="F11" s="19" t="s">
        <v>3</v>
      </c>
      <c r="G11" s="18" t="s">
        <v>2</v>
      </c>
      <c r="H11" s="18" t="s">
        <v>1</v>
      </c>
      <c r="I11" s="18">
        <v>5</v>
      </c>
      <c r="J11" s="18">
        <v>104</v>
      </c>
      <c r="K11" s="15">
        <v>3859.44</v>
      </c>
      <c r="L11" s="15">
        <f t="shared" si="0"/>
        <v>192.97200000000001</v>
      </c>
      <c r="M11" s="15">
        <v>0.03</v>
      </c>
      <c r="N11" s="15">
        <f t="shared" si="1"/>
        <v>125.90018163840017</v>
      </c>
      <c r="O11" s="15">
        <f t="shared" si="2"/>
        <v>3540.5678183616001</v>
      </c>
      <c r="P11" s="16">
        <v>0.48</v>
      </c>
      <c r="Q11" s="15">
        <f t="shared" si="3"/>
        <v>1699.47</v>
      </c>
    </row>
    <row r="12" spans="1:17" s="14" customFormat="1" ht="12.75" customHeight="1">
      <c r="A12" s="21">
        <v>11</v>
      </c>
      <c r="B12" s="19" t="s">
        <v>84</v>
      </c>
      <c r="C12" s="20" t="s">
        <v>83</v>
      </c>
      <c r="D12" s="18" t="s">
        <v>4</v>
      </c>
      <c r="E12" s="18">
        <v>50090501</v>
      </c>
      <c r="F12" s="19" t="s">
        <v>3</v>
      </c>
      <c r="G12" s="18" t="s">
        <v>2</v>
      </c>
      <c r="H12" s="18" t="s">
        <v>1</v>
      </c>
      <c r="I12" s="26">
        <v>199</v>
      </c>
      <c r="J12" s="26">
        <v>1846</v>
      </c>
      <c r="K12" s="15">
        <v>62847.58</v>
      </c>
      <c r="L12" s="15">
        <f t="shared" si="0"/>
        <v>3142.3790000000004</v>
      </c>
      <c r="M12" s="15">
        <v>0.03</v>
      </c>
      <c r="N12" s="15">
        <f t="shared" si="1"/>
        <v>2050.1735323088028</v>
      </c>
      <c r="O12" s="17">
        <f t="shared" si="2"/>
        <v>57655.027467691201</v>
      </c>
      <c r="P12" s="16">
        <v>0.48</v>
      </c>
      <c r="Q12" s="15">
        <f t="shared" si="3"/>
        <v>27674.41</v>
      </c>
    </row>
    <row r="13" spans="1:17" s="14" customFormat="1" ht="12.75" customHeight="1">
      <c r="A13" s="21">
        <v>12</v>
      </c>
      <c r="B13" s="18" t="s">
        <v>82</v>
      </c>
      <c r="C13" s="20" t="s">
        <v>81</v>
      </c>
      <c r="D13" s="18" t="s">
        <v>4</v>
      </c>
      <c r="E13" s="18">
        <v>50090501</v>
      </c>
      <c r="F13" s="19" t="s">
        <v>3</v>
      </c>
      <c r="G13" s="18" t="s">
        <v>2</v>
      </c>
      <c r="H13" s="18" t="s">
        <v>1</v>
      </c>
      <c r="I13" s="18">
        <v>9</v>
      </c>
      <c r="J13" s="18">
        <v>51</v>
      </c>
      <c r="K13" s="15">
        <v>1632</v>
      </c>
      <c r="L13" s="15">
        <f t="shared" si="0"/>
        <v>81.600000000000009</v>
      </c>
      <c r="M13" s="15">
        <v>0.03</v>
      </c>
      <c r="N13" s="15">
        <f t="shared" si="1"/>
        <v>53.238059520000071</v>
      </c>
      <c r="O13" s="15">
        <f t="shared" si="2"/>
        <v>1497.1619404800001</v>
      </c>
      <c r="P13" s="16">
        <v>0.48</v>
      </c>
      <c r="Q13" s="15">
        <f t="shared" si="3"/>
        <v>718.64</v>
      </c>
    </row>
    <row r="14" spans="1:17" s="14" customFormat="1" ht="12.75" customHeight="1">
      <c r="A14" s="21">
        <v>13</v>
      </c>
      <c r="B14" s="19" t="s">
        <v>80</v>
      </c>
      <c r="C14" s="20" t="s">
        <v>79</v>
      </c>
      <c r="D14" s="18" t="s">
        <v>4</v>
      </c>
      <c r="E14" s="18">
        <v>50090501</v>
      </c>
      <c r="F14" s="19" t="s">
        <v>3</v>
      </c>
      <c r="G14" s="18" t="s">
        <v>2</v>
      </c>
      <c r="H14" s="18" t="s">
        <v>1</v>
      </c>
      <c r="I14" s="18">
        <v>3</v>
      </c>
      <c r="J14" s="18">
        <v>16</v>
      </c>
      <c r="K14" s="15">
        <v>463</v>
      </c>
      <c r="L14" s="15">
        <f t="shared" si="0"/>
        <v>23.150000000000002</v>
      </c>
      <c r="M14" s="15">
        <v>0.03</v>
      </c>
      <c r="N14" s="15">
        <f t="shared" si="1"/>
        <v>15.10368968000002</v>
      </c>
      <c r="O14" s="17">
        <f t="shared" si="2"/>
        <v>424.74631032000002</v>
      </c>
      <c r="P14" s="16">
        <v>0.48</v>
      </c>
      <c r="Q14" s="15">
        <f t="shared" si="3"/>
        <v>203.88</v>
      </c>
    </row>
    <row r="15" spans="1:17" s="14" customFormat="1" ht="12.75" customHeight="1">
      <c r="A15" s="21">
        <v>14</v>
      </c>
      <c r="B15" s="18" t="s">
        <v>78</v>
      </c>
      <c r="C15" s="20" t="s">
        <v>77</v>
      </c>
      <c r="D15" s="18" t="s">
        <v>4</v>
      </c>
      <c r="E15" s="18">
        <v>50090501</v>
      </c>
      <c r="F15" s="19" t="s">
        <v>3</v>
      </c>
      <c r="G15" s="18" t="s">
        <v>2</v>
      </c>
      <c r="H15" s="18" t="s">
        <v>1</v>
      </c>
      <c r="I15" s="18">
        <v>1</v>
      </c>
      <c r="J15" s="18">
        <v>3</v>
      </c>
      <c r="K15" s="15">
        <v>85</v>
      </c>
      <c r="L15" s="15">
        <f t="shared" si="0"/>
        <v>4.25</v>
      </c>
      <c r="M15" s="15">
        <v>0.03</v>
      </c>
      <c r="N15" s="15">
        <f t="shared" si="1"/>
        <v>2.7728156000000039</v>
      </c>
      <c r="O15" s="17">
        <f t="shared" si="2"/>
        <v>77.977184399999999</v>
      </c>
      <c r="P15" s="16">
        <v>0.48</v>
      </c>
      <c r="Q15" s="15">
        <f t="shared" si="3"/>
        <v>37.43</v>
      </c>
    </row>
    <row r="16" spans="1:17" s="14" customFormat="1" ht="12.75" customHeight="1">
      <c r="A16" s="21">
        <v>15</v>
      </c>
      <c r="B16" s="18" t="s">
        <v>76</v>
      </c>
      <c r="C16" s="20" t="s">
        <v>75</v>
      </c>
      <c r="D16" s="18" t="s">
        <v>4</v>
      </c>
      <c r="E16" s="18">
        <v>50090501</v>
      </c>
      <c r="F16" s="19" t="s">
        <v>3</v>
      </c>
      <c r="G16" s="18" t="s">
        <v>2</v>
      </c>
      <c r="H16" s="18" t="s">
        <v>1</v>
      </c>
      <c r="I16" s="18">
        <v>8</v>
      </c>
      <c r="J16" s="18">
        <v>245</v>
      </c>
      <c r="K16" s="15">
        <v>9282.27</v>
      </c>
      <c r="L16" s="15">
        <f t="shared" si="0"/>
        <v>464.11350000000004</v>
      </c>
      <c r="M16" s="15">
        <v>0.03</v>
      </c>
      <c r="N16" s="15">
        <f t="shared" si="1"/>
        <v>302.80027128720042</v>
      </c>
      <c r="O16" s="17">
        <f t="shared" si="2"/>
        <v>8515.3562287128007</v>
      </c>
      <c r="P16" s="16">
        <v>0.48</v>
      </c>
      <c r="Q16" s="15">
        <f t="shared" si="3"/>
        <v>4087.37</v>
      </c>
    </row>
    <row r="17" spans="1:17" s="14" customFormat="1" ht="12.75" customHeight="1">
      <c r="A17" s="21">
        <v>16</v>
      </c>
      <c r="B17" s="19" t="s">
        <v>74</v>
      </c>
      <c r="C17" s="20" t="s">
        <v>73</v>
      </c>
      <c r="D17" s="18" t="s">
        <v>4</v>
      </c>
      <c r="E17" s="18">
        <v>50090501</v>
      </c>
      <c r="F17" s="19" t="s">
        <v>3</v>
      </c>
      <c r="G17" s="18" t="s">
        <v>2</v>
      </c>
      <c r="H17" s="18" t="s">
        <v>1</v>
      </c>
      <c r="I17" s="26">
        <v>111</v>
      </c>
      <c r="J17" s="26">
        <v>3166</v>
      </c>
      <c r="K17" s="15">
        <v>101241.79</v>
      </c>
      <c r="L17" s="15">
        <f t="shared" si="0"/>
        <v>5062.0895</v>
      </c>
      <c r="M17" s="15">
        <v>0.03</v>
      </c>
      <c r="N17" s="15">
        <f t="shared" si="1"/>
        <v>3302.644878634404</v>
      </c>
      <c r="O17" s="17">
        <f t="shared" si="2"/>
        <v>92877.055621365595</v>
      </c>
      <c r="P17" s="16">
        <v>0.48</v>
      </c>
      <c r="Q17" s="15">
        <f t="shared" si="3"/>
        <v>44580.99</v>
      </c>
    </row>
    <row r="18" spans="1:17" s="14" customFormat="1" ht="12.75" customHeight="1">
      <c r="A18" s="21">
        <v>17</v>
      </c>
      <c r="B18" s="19" t="s">
        <v>72</v>
      </c>
      <c r="C18" s="20" t="s">
        <v>71</v>
      </c>
      <c r="D18" s="18" t="s">
        <v>4</v>
      </c>
      <c r="E18" s="18">
        <v>50090501</v>
      </c>
      <c r="F18" s="19" t="s">
        <v>3</v>
      </c>
      <c r="G18" s="18" t="s">
        <v>2</v>
      </c>
      <c r="H18" s="18" t="s">
        <v>1</v>
      </c>
      <c r="I18" s="26">
        <v>63</v>
      </c>
      <c r="J18" s="26">
        <v>1615</v>
      </c>
      <c r="K18" s="15">
        <v>62354.05</v>
      </c>
      <c r="L18" s="15">
        <f t="shared" si="0"/>
        <v>3117.7025000000003</v>
      </c>
      <c r="M18" s="15">
        <v>0.03</v>
      </c>
      <c r="N18" s="15">
        <f t="shared" si="1"/>
        <v>2034.0739125080029</v>
      </c>
      <c r="O18" s="17">
        <f t="shared" si="2"/>
        <v>57202.273587492004</v>
      </c>
      <c r="P18" s="16">
        <v>0.48</v>
      </c>
      <c r="Q18" s="15">
        <f t="shared" si="3"/>
        <v>27457.09</v>
      </c>
    </row>
    <row r="19" spans="1:17" s="14" customFormat="1" ht="12.75" customHeight="1">
      <c r="A19" s="21">
        <v>18</v>
      </c>
      <c r="B19" s="18" t="s">
        <v>70</v>
      </c>
      <c r="C19" s="20" t="s">
        <v>69</v>
      </c>
      <c r="D19" s="18" t="s">
        <v>4</v>
      </c>
      <c r="E19" s="18">
        <v>50090501</v>
      </c>
      <c r="F19" s="19" t="s">
        <v>3</v>
      </c>
      <c r="G19" s="18" t="s">
        <v>2</v>
      </c>
      <c r="H19" s="18" t="s">
        <v>1</v>
      </c>
      <c r="I19" s="18">
        <v>447</v>
      </c>
      <c r="J19" s="18">
        <v>9850</v>
      </c>
      <c r="K19" s="15">
        <v>323410.31</v>
      </c>
      <c r="L19" s="15">
        <f t="shared" si="0"/>
        <v>16170.515500000001</v>
      </c>
      <c r="M19" s="15">
        <v>0.03</v>
      </c>
      <c r="N19" s="15">
        <f t="shared" si="1"/>
        <v>10550.084150221614</v>
      </c>
      <c r="O19" s="15">
        <f t="shared" si="2"/>
        <v>296689.71034977841</v>
      </c>
      <c r="P19" s="16">
        <v>0.48</v>
      </c>
      <c r="Q19" s="15">
        <f t="shared" si="3"/>
        <v>142411.06</v>
      </c>
    </row>
    <row r="20" spans="1:17" s="14" customFormat="1" ht="12.75" customHeight="1">
      <c r="A20" s="21">
        <v>19</v>
      </c>
      <c r="B20" s="19" t="s">
        <v>68</v>
      </c>
      <c r="C20" s="20" t="s">
        <v>67</v>
      </c>
      <c r="D20" s="18" t="s">
        <v>4</v>
      </c>
      <c r="E20" s="18">
        <v>50090501</v>
      </c>
      <c r="F20" s="19" t="s">
        <v>3</v>
      </c>
      <c r="G20" s="18" t="s">
        <v>2</v>
      </c>
      <c r="H20" s="18" t="s">
        <v>1</v>
      </c>
      <c r="I20" s="18">
        <v>8</v>
      </c>
      <c r="J20" s="18">
        <v>27</v>
      </c>
      <c r="K20" s="15">
        <v>758</v>
      </c>
      <c r="L20" s="15">
        <f t="shared" si="0"/>
        <v>37.9</v>
      </c>
      <c r="M20" s="15">
        <v>0.03</v>
      </c>
      <c r="N20" s="15">
        <f t="shared" si="1"/>
        <v>24.726990880000034</v>
      </c>
      <c r="O20" s="17">
        <f t="shared" si="2"/>
        <v>695.37300912000001</v>
      </c>
      <c r="P20" s="16">
        <v>0.48</v>
      </c>
      <c r="Q20" s="15">
        <f t="shared" si="3"/>
        <v>333.78</v>
      </c>
    </row>
    <row r="21" spans="1:17" s="14" customFormat="1" ht="12.75" customHeight="1">
      <c r="A21" s="21">
        <v>20</v>
      </c>
      <c r="B21" s="19" t="s">
        <v>66</v>
      </c>
      <c r="C21" s="20" t="s">
        <v>65</v>
      </c>
      <c r="D21" s="18" t="s">
        <v>4</v>
      </c>
      <c r="E21" s="18">
        <v>50090501</v>
      </c>
      <c r="F21" s="19" t="s">
        <v>3</v>
      </c>
      <c r="G21" s="18" t="s">
        <v>2</v>
      </c>
      <c r="H21" s="18" t="s">
        <v>1</v>
      </c>
      <c r="I21" s="18">
        <v>8</v>
      </c>
      <c r="J21" s="18">
        <v>51</v>
      </c>
      <c r="K21" s="15">
        <v>1472.75</v>
      </c>
      <c r="L21" s="15">
        <f t="shared" si="0"/>
        <v>73.637500000000003</v>
      </c>
      <c r="M21" s="15">
        <v>0.03</v>
      </c>
      <c r="N21" s="15">
        <f t="shared" si="1"/>
        <v>48.043107940000063</v>
      </c>
      <c r="O21" s="17">
        <f t="shared" si="2"/>
        <v>1351.0693920599999</v>
      </c>
      <c r="P21" s="16">
        <v>0.48</v>
      </c>
      <c r="Q21" s="15">
        <f t="shared" si="3"/>
        <v>648.51</v>
      </c>
    </row>
    <row r="22" spans="1:17" s="14" customFormat="1" ht="12.75" customHeight="1">
      <c r="A22" s="21">
        <v>21</v>
      </c>
      <c r="B22" s="18" t="s">
        <v>64</v>
      </c>
      <c r="C22" s="20" t="s">
        <v>63</v>
      </c>
      <c r="D22" s="18" t="s">
        <v>4</v>
      </c>
      <c r="E22" s="18">
        <v>50090501</v>
      </c>
      <c r="F22" s="19" t="s">
        <v>3</v>
      </c>
      <c r="G22" s="18" t="s">
        <v>2</v>
      </c>
      <c r="H22" s="18" t="s">
        <v>1</v>
      </c>
      <c r="I22" s="26">
        <v>11</v>
      </c>
      <c r="J22" s="26">
        <v>45</v>
      </c>
      <c r="K22" s="15">
        <v>1332</v>
      </c>
      <c r="L22" s="15">
        <f t="shared" si="0"/>
        <v>66.600000000000009</v>
      </c>
      <c r="M22" s="15">
        <v>0.03</v>
      </c>
      <c r="N22" s="15">
        <f t="shared" si="1"/>
        <v>43.451651520000055</v>
      </c>
      <c r="O22" s="15">
        <f t="shared" si="2"/>
        <v>1221.94834848</v>
      </c>
      <c r="P22" s="16">
        <v>0.48</v>
      </c>
      <c r="Q22" s="15">
        <f t="shared" si="3"/>
        <v>586.54</v>
      </c>
    </row>
    <row r="23" spans="1:17" s="14" customFormat="1" ht="12.75" customHeight="1">
      <c r="A23" s="21">
        <v>22</v>
      </c>
      <c r="B23" s="19" t="s">
        <v>62</v>
      </c>
      <c r="C23" s="20" t="s">
        <v>61</v>
      </c>
      <c r="D23" s="18" t="s">
        <v>4</v>
      </c>
      <c r="E23" s="18">
        <v>50090501</v>
      </c>
      <c r="F23" s="19" t="s">
        <v>3</v>
      </c>
      <c r="G23" s="18" t="s">
        <v>2</v>
      </c>
      <c r="H23" s="18" t="s">
        <v>1</v>
      </c>
      <c r="I23" s="18">
        <v>5</v>
      </c>
      <c r="J23" s="18">
        <v>26</v>
      </c>
      <c r="K23" s="15">
        <v>664</v>
      </c>
      <c r="L23" s="15">
        <f t="shared" si="0"/>
        <v>33.200000000000003</v>
      </c>
      <c r="M23" s="15">
        <v>0.03</v>
      </c>
      <c r="N23" s="15">
        <f t="shared" si="1"/>
        <v>21.660583040000027</v>
      </c>
      <c r="O23" s="17">
        <f t="shared" si="2"/>
        <v>609.13941696000006</v>
      </c>
      <c r="P23" s="16">
        <v>0.48</v>
      </c>
      <c r="Q23" s="15">
        <f t="shared" si="3"/>
        <v>292.39</v>
      </c>
    </row>
    <row r="24" spans="1:17" s="14" customFormat="1" ht="12.75" customHeight="1">
      <c r="A24" s="21">
        <v>23</v>
      </c>
      <c r="B24" s="19" t="s">
        <v>60</v>
      </c>
      <c r="C24" s="20" t="s">
        <v>59</v>
      </c>
      <c r="D24" s="18" t="s">
        <v>4</v>
      </c>
      <c r="E24" s="18">
        <v>50090501</v>
      </c>
      <c r="F24" s="19" t="s">
        <v>3</v>
      </c>
      <c r="G24" s="18" t="s">
        <v>2</v>
      </c>
      <c r="H24" s="18" t="s">
        <v>1</v>
      </c>
      <c r="I24" s="18">
        <v>9</v>
      </c>
      <c r="J24" s="18">
        <v>52</v>
      </c>
      <c r="K24" s="15">
        <v>1760</v>
      </c>
      <c r="L24" s="15">
        <f t="shared" si="0"/>
        <v>88</v>
      </c>
      <c r="M24" s="15">
        <v>0.03</v>
      </c>
      <c r="N24" s="15">
        <f t="shared" si="1"/>
        <v>57.413593600000077</v>
      </c>
      <c r="O24" s="17">
        <f t="shared" si="2"/>
        <v>1614.5864064</v>
      </c>
      <c r="P24" s="16">
        <v>0.48</v>
      </c>
      <c r="Q24" s="15">
        <f t="shared" si="3"/>
        <v>775</v>
      </c>
    </row>
    <row r="25" spans="1:17" s="14" customFormat="1" ht="12.75" customHeight="1">
      <c r="A25" s="21">
        <v>24</v>
      </c>
      <c r="B25" s="18" t="s">
        <v>58</v>
      </c>
      <c r="C25" s="20" t="s">
        <v>57</v>
      </c>
      <c r="D25" s="18" t="s">
        <v>4</v>
      </c>
      <c r="E25" s="18">
        <v>50090501</v>
      </c>
      <c r="F25" s="19" t="s">
        <v>3</v>
      </c>
      <c r="G25" s="18" t="s">
        <v>2</v>
      </c>
      <c r="H25" s="18" t="s">
        <v>1</v>
      </c>
      <c r="I25" s="18">
        <v>2</v>
      </c>
      <c r="J25" s="18">
        <v>12</v>
      </c>
      <c r="K25" s="15">
        <v>326</v>
      </c>
      <c r="L25" s="15">
        <f t="shared" si="0"/>
        <v>16.3</v>
      </c>
      <c r="M25" s="15">
        <v>0.03</v>
      </c>
      <c r="N25" s="15">
        <f t="shared" si="1"/>
        <v>10.634563360000014</v>
      </c>
      <c r="O25" s="17">
        <f t="shared" si="2"/>
        <v>299.06543664000003</v>
      </c>
      <c r="P25" s="16">
        <v>0.48</v>
      </c>
      <c r="Q25" s="15">
        <f t="shared" si="3"/>
        <v>143.55000000000001</v>
      </c>
    </row>
    <row r="26" spans="1:17" s="14" customFormat="1" ht="12.75" customHeight="1">
      <c r="A26" s="21">
        <v>25</v>
      </c>
      <c r="B26" s="18" t="s">
        <v>56</v>
      </c>
      <c r="C26" s="20" t="s">
        <v>55</v>
      </c>
      <c r="D26" s="18" t="s">
        <v>4</v>
      </c>
      <c r="E26" s="18">
        <v>50090501</v>
      </c>
      <c r="F26" s="19" t="s">
        <v>3</v>
      </c>
      <c r="G26" s="18" t="s">
        <v>2</v>
      </c>
      <c r="H26" s="18" t="s">
        <v>1</v>
      </c>
      <c r="I26" s="18">
        <v>2</v>
      </c>
      <c r="J26" s="18">
        <v>70</v>
      </c>
      <c r="K26" s="15">
        <v>1856</v>
      </c>
      <c r="L26" s="15">
        <f t="shared" si="0"/>
        <v>92.800000000000011</v>
      </c>
      <c r="M26" s="15">
        <v>0.03</v>
      </c>
      <c r="N26" s="15">
        <f t="shared" si="1"/>
        <v>60.545244160000081</v>
      </c>
      <c r="O26" s="17">
        <f t="shared" si="2"/>
        <v>1702.65475584</v>
      </c>
      <c r="P26" s="16">
        <v>0.48</v>
      </c>
      <c r="Q26" s="15">
        <f t="shared" si="3"/>
        <v>817.27</v>
      </c>
    </row>
    <row r="27" spans="1:17" s="14" customFormat="1" ht="12.75" customHeight="1">
      <c r="A27" s="21">
        <v>26</v>
      </c>
      <c r="B27" s="19" t="s">
        <v>54</v>
      </c>
      <c r="C27" s="20" t="s">
        <v>53</v>
      </c>
      <c r="D27" s="18" t="s">
        <v>4</v>
      </c>
      <c r="E27" s="18">
        <v>50090501</v>
      </c>
      <c r="F27" s="19" t="s">
        <v>3</v>
      </c>
      <c r="G27" s="18" t="s">
        <v>2</v>
      </c>
      <c r="H27" s="18" t="s">
        <v>1</v>
      </c>
      <c r="I27" s="18">
        <v>4</v>
      </c>
      <c r="J27" s="18">
        <v>10</v>
      </c>
      <c r="K27" s="15">
        <v>316</v>
      </c>
      <c r="L27" s="15">
        <f t="shared" si="0"/>
        <v>15.8</v>
      </c>
      <c r="M27" s="15">
        <v>0.03</v>
      </c>
      <c r="N27" s="15">
        <f t="shared" si="1"/>
        <v>10.308349760000013</v>
      </c>
      <c r="O27" s="17">
        <f t="shared" si="2"/>
        <v>289.89165023999999</v>
      </c>
      <c r="P27" s="16">
        <v>0.48</v>
      </c>
      <c r="Q27" s="15">
        <f t="shared" si="3"/>
        <v>139.15</v>
      </c>
    </row>
    <row r="28" spans="1:17" s="14" customFormat="1" ht="12.75" customHeight="1">
      <c r="A28" s="21">
        <v>27</v>
      </c>
      <c r="B28" s="19" t="s">
        <v>52</v>
      </c>
      <c r="C28" s="20" t="s">
        <v>51</v>
      </c>
      <c r="D28" s="18" t="s">
        <v>4</v>
      </c>
      <c r="E28" s="18">
        <v>50090501</v>
      </c>
      <c r="F28" s="19" t="s">
        <v>3</v>
      </c>
      <c r="G28" s="18" t="s">
        <v>2</v>
      </c>
      <c r="H28" s="18" t="s">
        <v>1</v>
      </c>
      <c r="I28" s="26">
        <v>19</v>
      </c>
      <c r="J28" s="26">
        <v>205</v>
      </c>
      <c r="K28" s="15">
        <v>8077.6</v>
      </c>
      <c r="L28" s="15">
        <f t="shared" si="0"/>
        <v>403.88000000000005</v>
      </c>
      <c r="M28" s="15">
        <v>0.03</v>
      </c>
      <c r="N28" s="15">
        <f t="shared" si="1"/>
        <v>263.50229753600036</v>
      </c>
      <c r="O28" s="17">
        <f t="shared" si="2"/>
        <v>7410.2177024640005</v>
      </c>
      <c r="P28" s="16">
        <v>0.48</v>
      </c>
      <c r="Q28" s="15">
        <f t="shared" si="3"/>
        <v>3556.9</v>
      </c>
    </row>
    <row r="29" spans="1:17" s="14" customFormat="1" ht="12.75" customHeight="1">
      <c r="A29" s="21">
        <v>28</v>
      </c>
      <c r="B29" s="18" t="s">
        <v>50</v>
      </c>
      <c r="C29" s="20" t="s">
        <v>49</v>
      </c>
      <c r="D29" s="18" t="s">
        <v>4</v>
      </c>
      <c r="E29" s="18">
        <v>50090501</v>
      </c>
      <c r="F29" s="19" t="s">
        <v>3</v>
      </c>
      <c r="G29" s="18" t="s">
        <v>2</v>
      </c>
      <c r="H29" s="18" t="s">
        <v>1</v>
      </c>
      <c r="I29" s="26">
        <v>141</v>
      </c>
      <c r="J29" s="26">
        <v>1792</v>
      </c>
      <c r="K29" s="15">
        <v>59278.7</v>
      </c>
      <c r="L29" s="15">
        <f t="shared" si="0"/>
        <v>2963.9349999999999</v>
      </c>
      <c r="M29" s="15">
        <v>0.03</v>
      </c>
      <c r="N29" s="15">
        <f t="shared" si="1"/>
        <v>1933.7518130320025</v>
      </c>
      <c r="O29" s="17">
        <f t="shared" si="2"/>
        <v>54381.013186967997</v>
      </c>
      <c r="P29" s="16">
        <v>0.48</v>
      </c>
      <c r="Q29" s="15">
        <f t="shared" si="3"/>
        <v>26102.89</v>
      </c>
    </row>
    <row r="30" spans="1:17" s="14" customFormat="1" ht="12.75" customHeight="1">
      <c r="A30" s="21">
        <v>29</v>
      </c>
      <c r="B30" s="18" t="s">
        <v>48</v>
      </c>
      <c r="C30" s="20" t="s">
        <v>47</v>
      </c>
      <c r="D30" s="18" t="s">
        <v>4</v>
      </c>
      <c r="E30" s="18">
        <v>50090501</v>
      </c>
      <c r="F30" s="19" t="s">
        <v>3</v>
      </c>
      <c r="G30" s="18" t="s">
        <v>2</v>
      </c>
      <c r="H30" s="18" t="s">
        <v>1</v>
      </c>
      <c r="I30" s="18">
        <v>1</v>
      </c>
      <c r="J30" s="18">
        <v>4</v>
      </c>
      <c r="K30" s="15">
        <v>107</v>
      </c>
      <c r="L30" s="15">
        <f t="shared" si="0"/>
        <v>5.3500000000000005</v>
      </c>
      <c r="M30" s="15">
        <v>0.03</v>
      </c>
      <c r="N30" s="15">
        <f t="shared" si="1"/>
        <v>3.4904855200000044</v>
      </c>
      <c r="O30" s="15">
        <f t="shared" si="2"/>
        <v>98.159514479999999</v>
      </c>
      <c r="P30" s="16">
        <v>0.48</v>
      </c>
      <c r="Q30" s="15">
        <f t="shared" si="3"/>
        <v>47.12</v>
      </c>
    </row>
    <row r="31" spans="1:17" s="14" customFormat="1" ht="12.75" customHeight="1">
      <c r="A31" s="21">
        <v>30</v>
      </c>
      <c r="B31" s="18" t="s">
        <v>46</v>
      </c>
      <c r="C31" s="20" t="s">
        <v>45</v>
      </c>
      <c r="D31" s="18" t="s">
        <v>4</v>
      </c>
      <c r="E31" s="18">
        <v>50090501</v>
      </c>
      <c r="F31" s="19" t="s">
        <v>3</v>
      </c>
      <c r="G31" s="18" t="s">
        <v>2</v>
      </c>
      <c r="H31" s="18" t="s">
        <v>1</v>
      </c>
      <c r="I31" s="26">
        <v>5</v>
      </c>
      <c r="J31" s="26">
        <v>10</v>
      </c>
      <c r="K31" s="15">
        <v>295</v>
      </c>
      <c r="L31" s="15">
        <f t="shared" si="0"/>
        <v>14.75</v>
      </c>
      <c r="M31" s="15">
        <v>0.03</v>
      </c>
      <c r="N31" s="15">
        <f t="shared" si="1"/>
        <v>9.6233012000000127</v>
      </c>
      <c r="O31" s="17">
        <f t="shared" si="2"/>
        <v>270.62669879999999</v>
      </c>
      <c r="P31" s="16">
        <v>0.48</v>
      </c>
      <c r="Q31" s="15">
        <f t="shared" si="3"/>
        <v>129.9</v>
      </c>
    </row>
    <row r="32" spans="1:17" s="14" customFormat="1" ht="12.75" customHeight="1">
      <c r="A32" s="21">
        <v>31</v>
      </c>
      <c r="B32" s="19" t="s">
        <v>44</v>
      </c>
      <c r="C32" s="20" t="s">
        <v>43</v>
      </c>
      <c r="D32" s="18" t="s">
        <v>4</v>
      </c>
      <c r="E32" s="18">
        <v>50090501</v>
      </c>
      <c r="F32" s="19" t="s">
        <v>3</v>
      </c>
      <c r="G32" s="18" t="s">
        <v>2</v>
      </c>
      <c r="H32" s="18" t="s">
        <v>1</v>
      </c>
      <c r="I32" s="18">
        <v>3</v>
      </c>
      <c r="J32" s="18">
        <v>5</v>
      </c>
      <c r="K32" s="15">
        <v>138</v>
      </c>
      <c r="L32" s="15">
        <f t="shared" si="0"/>
        <v>6.9</v>
      </c>
      <c r="M32" s="15">
        <v>0.03</v>
      </c>
      <c r="N32" s="15">
        <f t="shared" si="1"/>
        <v>4.5017476800000065</v>
      </c>
      <c r="O32" s="17">
        <f t="shared" si="2"/>
        <v>126.59825232</v>
      </c>
      <c r="P32" s="16">
        <v>0.48</v>
      </c>
      <c r="Q32" s="15">
        <f t="shared" si="3"/>
        <v>60.77</v>
      </c>
    </row>
    <row r="33" spans="1:17" s="14" customFormat="1" ht="12.75" customHeight="1">
      <c r="A33" s="21">
        <v>32</v>
      </c>
      <c r="B33" s="18" t="s">
        <v>42</v>
      </c>
      <c r="C33" s="20" t="s">
        <v>41</v>
      </c>
      <c r="D33" s="18" t="s">
        <v>4</v>
      </c>
      <c r="E33" s="18">
        <v>50090501</v>
      </c>
      <c r="F33" s="19" t="s">
        <v>3</v>
      </c>
      <c r="G33" s="18" t="s">
        <v>2</v>
      </c>
      <c r="H33" s="18" t="s">
        <v>1</v>
      </c>
      <c r="I33" s="18">
        <v>1</v>
      </c>
      <c r="J33" s="18">
        <v>6</v>
      </c>
      <c r="K33" s="15">
        <v>260</v>
      </c>
      <c r="L33" s="15">
        <f t="shared" si="0"/>
        <v>13</v>
      </c>
      <c r="M33" s="15">
        <v>0.03</v>
      </c>
      <c r="N33" s="15">
        <f t="shared" si="1"/>
        <v>8.4815536000000122</v>
      </c>
      <c r="O33" s="17">
        <f t="shared" si="2"/>
        <v>238.51844640000002</v>
      </c>
      <c r="P33" s="16">
        <v>0.48</v>
      </c>
      <c r="Q33" s="15">
        <f t="shared" si="3"/>
        <v>114.49</v>
      </c>
    </row>
    <row r="34" spans="1:17" s="14" customFormat="1" ht="12.75" customHeight="1">
      <c r="A34" s="21">
        <v>33</v>
      </c>
      <c r="B34" s="18" t="s">
        <v>40</v>
      </c>
      <c r="C34" s="20" t="s">
        <v>39</v>
      </c>
      <c r="D34" s="18" t="s">
        <v>4</v>
      </c>
      <c r="E34" s="18">
        <v>50090501</v>
      </c>
      <c r="F34" s="19" t="s">
        <v>3</v>
      </c>
      <c r="G34" s="18" t="s">
        <v>2</v>
      </c>
      <c r="H34" s="18" t="s">
        <v>1</v>
      </c>
      <c r="I34" s="18">
        <v>34</v>
      </c>
      <c r="J34" s="18">
        <v>155</v>
      </c>
      <c r="K34" s="15">
        <v>4394.95</v>
      </c>
      <c r="L34" s="15">
        <f t="shared" ref="L34:L65" si="4">K34*0.05</f>
        <v>219.7475</v>
      </c>
      <c r="M34" s="15">
        <v>0.03</v>
      </c>
      <c r="N34" s="15">
        <f t="shared" ref="N34:N51" si="5">K34*(1-0.96737864)</f>
        <v>143.3692461320002</v>
      </c>
      <c r="O34" s="17">
        <f t="shared" ref="O34:O51" si="6">K34*0.91737864</f>
        <v>4031.8332538680002</v>
      </c>
      <c r="P34" s="16">
        <v>0.48</v>
      </c>
      <c r="Q34" s="15">
        <f t="shared" ref="Q34:Q65" si="7">ROUND(O34*P34,2)</f>
        <v>1935.28</v>
      </c>
    </row>
    <row r="35" spans="1:17" s="14" customFormat="1" ht="12.75" customHeight="1">
      <c r="A35" s="21">
        <v>34</v>
      </c>
      <c r="B35" s="19" t="s">
        <v>38</v>
      </c>
      <c r="C35" s="20" t="s">
        <v>37</v>
      </c>
      <c r="D35" s="18" t="s">
        <v>4</v>
      </c>
      <c r="E35" s="18">
        <v>50090501</v>
      </c>
      <c r="F35" s="19" t="s">
        <v>3</v>
      </c>
      <c r="G35" s="18" t="s">
        <v>2</v>
      </c>
      <c r="H35" s="18" t="s">
        <v>1</v>
      </c>
      <c r="I35" s="18">
        <v>10</v>
      </c>
      <c r="J35" s="18">
        <v>53</v>
      </c>
      <c r="K35" s="15">
        <v>1473</v>
      </c>
      <c r="L35" s="15">
        <f t="shared" si="4"/>
        <v>73.650000000000006</v>
      </c>
      <c r="M35" s="15">
        <v>0.03</v>
      </c>
      <c r="N35" s="15">
        <f t="shared" si="5"/>
        <v>48.051263280000065</v>
      </c>
      <c r="O35" s="17">
        <f t="shared" si="6"/>
        <v>1351.2987367200001</v>
      </c>
      <c r="P35" s="16">
        <v>0.48</v>
      </c>
      <c r="Q35" s="15">
        <f t="shared" si="7"/>
        <v>648.62</v>
      </c>
    </row>
    <row r="36" spans="1:17" s="14" customFormat="1" ht="12.75" customHeight="1">
      <c r="A36" s="21">
        <v>35</v>
      </c>
      <c r="B36" s="18" t="s">
        <v>36</v>
      </c>
      <c r="C36" s="20" t="s">
        <v>35</v>
      </c>
      <c r="D36" s="18" t="s">
        <v>4</v>
      </c>
      <c r="E36" s="18">
        <v>50090501</v>
      </c>
      <c r="F36" s="19" t="s">
        <v>3</v>
      </c>
      <c r="G36" s="18" t="s">
        <v>2</v>
      </c>
      <c r="H36" s="18" t="s">
        <v>1</v>
      </c>
      <c r="I36" s="26">
        <v>2</v>
      </c>
      <c r="J36" s="26">
        <v>4</v>
      </c>
      <c r="K36" s="15">
        <v>100</v>
      </c>
      <c r="L36" s="15">
        <f t="shared" si="4"/>
        <v>5</v>
      </c>
      <c r="M36" s="15">
        <v>0.03</v>
      </c>
      <c r="N36" s="15">
        <f t="shared" si="5"/>
        <v>3.2621360000000044</v>
      </c>
      <c r="O36" s="15">
        <f t="shared" si="6"/>
        <v>91.737864000000002</v>
      </c>
      <c r="P36" s="16">
        <v>0.48</v>
      </c>
      <c r="Q36" s="15">
        <f t="shared" si="7"/>
        <v>44.03</v>
      </c>
    </row>
    <row r="37" spans="1:17" s="14" customFormat="1" ht="12.75" customHeight="1">
      <c r="A37" s="21">
        <v>36</v>
      </c>
      <c r="B37" s="19" t="s">
        <v>34</v>
      </c>
      <c r="C37" s="20" t="s">
        <v>33</v>
      </c>
      <c r="D37" s="18" t="s">
        <v>4</v>
      </c>
      <c r="E37" s="18">
        <v>50090501</v>
      </c>
      <c r="F37" s="19" t="s">
        <v>3</v>
      </c>
      <c r="G37" s="18" t="s">
        <v>2</v>
      </c>
      <c r="H37" s="18" t="s">
        <v>1</v>
      </c>
      <c r="I37" s="18">
        <v>10</v>
      </c>
      <c r="J37" s="18">
        <v>47</v>
      </c>
      <c r="K37" s="15">
        <v>1511</v>
      </c>
      <c r="L37" s="15">
        <f t="shared" si="4"/>
        <v>75.55</v>
      </c>
      <c r="M37" s="15">
        <v>0.03</v>
      </c>
      <c r="N37" s="15">
        <f t="shared" si="5"/>
        <v>49.290874960000068</v>
      </c>
      <c r="O37" s="17">
        <f t="shared" si="6"/>
        <v>1386.1591250399999</v>
      </c>
      <c r="P37" s="16">
        <v>0.48</v>
      </c>
      <c r="Q37" s="15">
        <f t="shared" si="7"/>
        <v>665.36</v>
      </c>
    </row>
    <row r="38" spans="1:17" s="14" customFormat="1" ht="12.75" customHeight="1">
      <c r="A38" s="21">
        <v>37</v>
      </c>
      <c r="B38" s="18" t="s">
        <v>32</v>
      </c>
      <c r="C38" s="20" t="s">
        <v>31</v>
      </c>
      <c r="D38" s="18" t="s">
        <v>4</v>
      </c>
      <c r="E38" s="18">
        <v>50090501</v>
      </c>
      <c r="F38" s="19" t="s">
        <v>3</v>
      </c>
      <c r="G38" s="18" t="s">
        <v>2</v>
      </c>
      <c r="H38" s="18" t="s">
        <v>1</v>
      </c>
      <c r="I38" s="18">
        <v>2</v>
      </c>
      <c r="J38" s="18">
        <v>30</v>
      </c>
      <c r="K38" s="15">
        <v>928</v>
      </c>
      <c r="L38" s="15">
        <f t="shared" si="4"/>
        <v>46.400000000000006</v>
      </c>
      <c r="M38" s="15">
        <v>0.03</v>
      </c>
      <c r="N38" s="15">
        <f t="shared" si="5"/>
        <v>30.272622080000041</v>
      </c>
      <c r="O38" s="17">
        <f t="shared" si="6"/>
        <v>851.32737792</v>
      </c>
      <c r="P38" s="16">
        <v>0.48</v>
      </c>
      <c r="Q38" s="15">
        <f t="shared" si="7"/>
        <v>408.64</v>
      </c>
    </row>
    <row r="39" spans="1:17" s="14" customFormat="1" ht="12.75" customHeight="1">
      <c r="A39" s="21">
        <v>38</v>
      </c>
      <c r="B39" s="19" t="s">
        <v>30</v>
      </c>
      <c r="C39" s="20" t="s">
        <v>29</v>
      </c>
      <c r="D39" s="18" t="s">
        <v>4</v>
      </c>
      <c r="E39" s="18">
        <v>50090501</v>
      </c>
      <c r="F39" s="19" t="s">
        <v>3</v>
      </c>
      <c r="G39" s="18" t="s">
        <v>2</v>
      </c>
      <c r="H39" s="18" t="s">
        <v>1</v>
      </c>
      <c r="I39" s="18">
        <v>7</v>
      </c>
      <c r="J39" s="18">
        <v>71</v>
      </c>
      <c r="K39" s="15">
        <v>2734.5</v>
      </c>
      <c r="L39" s="15">
        <f t="shared" si="4"/>
        <v>136.72499999999999</v>
      </c>
      <c r="M39" s="15">
        <v>0.03</v>
      </c>
      <c r="N39" s="15">
        <f t="shared" si="5"/>
        <v>89.203108920000119</v>
      </c>
      <c r="O39" s="17">
        <f t="shared" si="6"/>
        <v>2508.5718910800001</v>
      </c>
      <c r="P39" s="16">
        <v>0.48</v>
      </c>
      <c r="Q39" s="15">
        <f t="shared" si="7"/>
        <v>1204.1099999999999</v>
      </c>
    </row>
    <row r="40" spans="1:17" s="14" customFormat="1" ht="12.75" customHeight="1">
      <c r="A40" s="21">
        <v>39</v>
      </c>
      <c r="B40" s="18" t="s">
        <v>28</v>
      </c>
      <c r="C40" s="20" t="s">
        <v>27</v>
      </c>
      <c r="D40" s="18" t="s">
        <v>4</v>
      </c>
      <c r="E40" s="18">
        <v>50090501</v>
      </c>
      <c r="F40" s="19" t="s">
        <v>3</v>
      </c>
      <c r="G40" s="18" t="s">
        <v>2</v>
      </c>
      <c r="H40" s="18" t="s">
        <v>1</v>
      </c>
      <c r="I40" s="26">
        <v>178</v>
      </c>
      <c r="J40" s="26">
        <v>1549</v>
      </c>
      <c r="K40" s="15">
        <v>54417.89</v>
      </c>
      <c r="L40" s="15">
        <f t="shared" si="4"/>
        <v>2720.8945000000003</v>
      </c>
      <c r="M40" s="15">
        <v>0.03</v>
      </c>
      <c r="N40" s="15">
        <f t="shared" si="5"/>
        <v>1775.1855801304023</v>
      </c>
      <c r="O40" s="17">
        <f t="shared" si="6"/>
        <v>49921.8099198696</v>
      </c>
      <c r="P40" s="16">
        <v>0.48</v>
      </c>
      <c r="Q40" s="15">
        <f t="shared" si="7"/>
        <v>23962.47</v>
      </c>
    </row>
    <row r="41" spans="1:17" s="14" customFormat="1" ht="12.75" customHeight="1">
      <c r="A41" s="21">
        <v>40</v>
      </c>
      <c r="B41" s="18" t="s">
        <v>26</v>
      </c>
      <c r="C41" s="20" t="s">
        <v>25</v>
      </c>
      <c r="D41" s="18" t="s">
        <v>4</v>
      </c>
      <c r="E41" s="18">
        <v>50090501</v>
      </c>
      <c r="F41" s="19" t="s">
        <v>3</v>
      </c>
      <c r="G41" s="18" t="s">
        <v>2</v>
      </c>
      <c r="H41" s="18" t="s">
        <v>1</v>
      </c>
      <c r="I41" s="18">
        <v>1</v>
      </c>
      <c r="J41" s="18">
        <v>14</v>
      </c>
      <c r="K41" s="15">
        <v>347</v>
      </c>
      <c r="L41" s="15">
        <f t="shared" si="4"/>
        <v>17.350000000000001</v>
      </c>
      <c r="M41" s="15">
        <v>0.03</v>
      </c>
      <c r="N41" s="15">
        <f t="shared" si="5"/>
        <v>11.319611920000016</v>
      </c>
      <c r="O41" s="17">
        <f t="shared" si="6"/>
        <v>318.33038808000003</v>
      </c>
      <c r="P41" s="16">
        <v>0.48</v>
      </c>
      <c r="Q41" s="15">
        <f t="shared" si="7"/>
        <v>152.80000000000001</v>
      </c>
    </row>
    <row r="42" spans="1:17" s="14" customFormat="1" ht="12.75" customHeight="1">
      <c r="A42" s="21">
        <v>41</v>
      </c>
      <c r="B42" s="19" t="s">
        <v>24</v>
      </c>
      <c r="C42" s="20" t="s">
        <v>23</v>
      </c>
      <c r="D42" s="18" t="s">
        <v>4</v>
      </c>
      <c r="E42" s="18">
        <v>50090501</v>
      </c>
      <c r="F42" s="19" t="s">
        <v>3</v>
      </c>
      <c r="G42" s="18" t="s">
        <v>2</v>
      </c>
      <c r="H42" s="18" t="s">
        <v>1</v>
      </c>
      <c r="I42" s="18">
        <v>7</v>
      </c>
      <c r="J42" s="18">
        <v>369</v>
      </c>
      <c r="K42" s="15">
        <v>14463.25</v>
      </c>
      <c r="L42" s="15">
        <f t="shared" si="4"/>
        <v>723.16250000000002</v>
      </c>
      <c r="M42" s="15">
        <v>0.03</v>
      </c>
      <c r="N42" s="15">
        <f t="shared" si="5"/>
        <v>471.81088502000063</v>
      </c>
      <c r="O42" s="15">
        <f t="shared" si="6"/>
        <v>13268.276614980001</v>
      </c>
      <c r="P42" s="16">
        <v>0.48</v>
      </c>
      <c r="Q42" s="15">
        <f t="shared" si="7"/>
        <v>6368.77</v>
      </c>
    </row>
    <row r="43" spans="1:17" s="14" customFormat="1" ht="12.75" customHeight="1">
      <c r="A43" s="21">
        <v>42</v>
      </c>
      <c r="B43" s="19" t="s">
        <v>22</v>
      </c>
      <c r="C43" s="20" t="s">
        <v>21</v>
      </c>
      <c r="D43" s="18" t="s">
        <v>4</v>
      </c>
      <c r="E43" s="18">
        <v>50090501</v>
      </c>
      <c r="F43" s="19" t="s">
        <v>3</v>
      </c>
      <c r="G43" s="18" t="s">
        <v>2</v>
      </c>
      <c r="H43" s="18" t="s">
        <v>1</v>
      </c>
      <c r="I43" s="26">
        <v>83</v>
      </c>
      <c r="J43" s="26">
        <v>981</v>
      </c>
      <c r="K43" s="15">
        <v>36935.480000000003</v>
      </c>
      <c r="L43" s="15">
        <f t="shared" si="4"/>
        <v>1846.7740000000003</v>
      </c>
      <c r="M43" s="15">
        <v>0.03</v>
      </c>
      <c r="N43" s="15">
        <f t="shared" si="5"/>
        <v>1204.8855898528018</v>
      </c>
      <c r="O43" s="15">
        <f t="shared" si="6"/>
        <v>33883.8204101472</v>
      </c>
      <c r="P43" s="16">
        <v>0.48</v>
      </c>
      <c r="Q43" s="15">
        <f t="shared" si="7"/>
        <v>16264.23</v>
      </c>
    </row>
    <row r="44" spans="1:17" s="14" customFormat="1" ht="12.75" customHeight="1">
      <c r="A44" s="21">
        <v>43</v>
      </c>
      <c r="B44" s="19" t="s">
        <v>20</v>
      </c>
      <c r="C44" s="20" t="s">
        <v>19</v>
      </c>
      <c r="D44" s="18" t="s">
        <v>4</v>
      </c>
      <c r="E44" s="18">
        <v>50090501</v>
      </c>
      <c r="F44" s="19" t="s">
        <v>3</v>
      </c>
      <c r="G44" s="18" t="s">
        <v>2</v>
      </c>
      <c r="H44" s="18" t="s">
        <v>1</v>
      </c>
      <c r="I44" s="18">
        <v>1</v>
      </c>
      <c r="J44" s="18">
        <v>6</v>
      </c>
      <c r="K44" s="15">
        <v>160</v>
      </c>
      <c r="L44" s="15">
        <f t="shared" si="4"/>
        <v>8</v>
      </c>
      <c r="M44" s="15">
        <v>0.03</v>
      </c>
      <c r="N44" s="15">
        <f t="shared" si="5"/>
        <v>5.219417600000007</v>
      </c>
      <c r="O44" s="17">
        <f t="shared" si="6"/>
        <v>146.78058240000001</v>
      </c>
      <c r="P44" s="16">
        <v>0.48</v>
      </c>
      <c r="Q44" s="15">
        <f t="shared" si="7"/>
        <v>70.45</v>
      </c>
    </row>
    <row r="45" spans="1:17" s="14" customFormat="1" ht="12.75" customHeight="1">
      <c r="A45" s="21">
        <v>44</v>
      </c>
      <c r="B45" s="18" t="s">
        <v>18</v>
      </c>
      <c r="C45" s="20" t="s">
        <v>17</v>
      </c>
      <c r="D45" s="18" t="s">
        <v>4</v>
      </c>
      <c r="E45" s="18">
        <v>50090501</v>
      </c>
      <c r="F45" s="19" t="s">
        <v>3</v>
      </c>
      <c r="G45" s="18" t="s">
        <v>2</v>
      </c>
      <c r="H45" s="18" t="s">
        <v>1</v>
      </c>
      <c r="I45" s="18">
        <v>95</v>
      </c>
      <c r="J45" s="18">
        <v>740</v>
      </c>
      <c r="K45" s="15">
        <v>20551.3</v>
      </c>
      <c r="L45" s="15">
        <f t="shared" si="4"/>
        <v>1027.5650000000001</v>
      </c>
      <c r="M45" s="15">
        <v>0.03</v>
      </c>
      <c r="N45" s="15">
        <f t="shared" si="5"/>
        <v>670.41135576800082</v>
      </c>
      <c r="O45" s="17">
        <f t="shared" si="6"/>
        <v>18853.323644232001</v>
      </c>
      <c r="P45" s="16">
        <v>0.48</v>
      </c>
      <c r="Q45" s="15">
        <f t="shared" si="7"/>
        <v>9049.6</v>
      </c>
    </row>
    <row r="46" spans="1:17" s="14" customFormat="1" ht="12.75" customHeight="1">
      <c r="A46" s="21">
        <v>45</v>
      </c>
      <c r="B46" s="19" t="s">
        <v>16</v>
      </c>
      <c r="C46" s="20" t="s">
        <v>15</v>
      </c>
      <c r="D46" s="18" t="s">
        <v>4</v>
      </c>
      <c r="E46" s="18">
        <v>50090501</v>
      </c>
      <c r="F46" s="19" t="s">
        <v>3</v>
      </c>
      <c r="G46" s="18" t="s">
        <v>2</v>
      </c>
      <c r="H46" s="18" t="s">
        <v>1</v>
      </c>
      <c r="I46" s="26">
        <v>27</v>
      </c>
      <c r="J46" s="26">
        <v>300</v>
      </c>
      <c r="K46" s="15">
        <v>8967.2999999999993</v>
      </c>
      <c r="L46" s="15">
        <f t="shared" si="4"/>
        <v>448.36500000000001</v>
      </c>
      <c r="M46" s="15">
        <v>0.03</v>
      </c>
      <c r="N46" s="15">
        <f t="shared" si="5"/>
        <v>292.52552152800035</v>
      </c>
      <c r="O46" s="15">
        <f t="shared" si="6"/>
        <v>8226.409478472</v>
      </c>
      <c r="P46" s="16">
        <v>0.48</v>
      </c>
      <c r="Q46" s="15">
        <f t="shared" si="7"/>
        <v>3948.68</v>
      </c>
    </row>
    <row r="47" spans="1:17" s="14" customFormat="1" ht="12.75" customHeight="1">
      <c r="A47" s="21">
        <v>46</v>
      </c>
      <c r="B47" s="19" t="s">
        <v>14</v>
      </c>
      <c r="C47" s="20" t="s">
        <v>13</v>
      </c>
      <c r="D47" s="18" t="s">
        <v>4</v>
      </c>
      <c r="E47" s="18">
        <v>50090501</v>
      </c>
      <c r="F47" s="19" t="s">
        <v>3</v>
      </c>
      <c r="G47" s="18" t="s">
        <v>2</v>
      </c>
      <c r="H47" s="18" t="s">
        <v>1</v>
      </c>
      <c r="I47" s="18">
        <v>2</v>
      </c>
      <c r="J47" s="18">
        <v>11</v>
      </c>
      <c r="K47" s="15">
        <v>300</v>
      </c>
      <c r="L47" s="15">
        <f t="shared" si="4"/>
        <v>15</v>
      </c>
      <c r="M47" s="15">
        <v>0.03</v>
      </c>
      <c r="N47" s="15">
        <f t="shared" si="5"/>
        <v>9.7864080000000122</v>
      </c>
      <c r="O47" s="17">
        <f t="shared" si="6"/>
        <v>275.21359200000001</v>
      </c>
      <c r="P47" s="16">
        <v>0.48</v>
      </c>
      <c r="Q47" s="15">
        <f t="shared" si="7"/>
        <v>132.1</v>
      </c>
    </row>
    <row r="48" spans="1:17" s="22" customFormat="1" ht="25.5" customHeight="1">
      <c r="A48" s="21">
        <v>47</v>
      </c>
      <c r="B48" s="25" t="s">
        <v>12</v>
      </c>
      <c r="C48" s="20" t="s">
        <v>11</v>
      </c>
      <c r="D48" s="18" t="s">
        <v>4</v>
      </c>
      <c r="E48" s="18">
        <v>50090501</v>
      </c>
      <c r="F48" s="19" t="s">
        <v>3</v>
      </c>
      <c r="G48" s="18" t="s">
        <v>2</v>
      </c>
      <c r="H48" s="18" t="s">
        <v>1</v>
      </c>
      <c r="I48" s="24">
        <v>5</v>
      </c>
      <c r="J48" s="24">
        <v>33</v>
      </c>
      <c r="K48" s="23">
        <v>1061</v>
      </c>
      <c r="L48" s="15">
        <f t="shared" si="4"/>
        <v>53.050000000000004</v>
      </c>
      <c r="M48" s="15">
        <v>0.03</v>
      </c>
      <c r="N48" s="15">
        <f t="shared" si="5"/>
        <v>34.611262960000047</v>
      </c>
      <c r="O48" s="17">
        <f t="shared" si="6"/>
        <v>973.33873704000007</v>
      </c>
      <c r="P48" s="16">
        <v>0.48</v>
      </c>
      <c r="Q48" s="15">
        <f t="shared" si="7"/>
        <v>467.2</v>
      </c>
    </row>
    <row r="49" spans="1:17" s="14" customFormat="1" ht="12.75" customHeight="1">
      <c r="A49" s="21">
        <v>48</v>
      </c>
      <c r="B49" s="18" t="s">
        <v>10</v>
      </c>
      <c r="C49" s="20" t="s">
        <v>9</v>
      </c>
      <c r="D49" s="18" t="s">
        <v>4</v>
      </c>
      <c r="E49" s="18">
        <v>50090501</v>
      </c>
      <c r="F49" s="19" t="s">
        <v>3</v>
      </c>
      <c r="G49" s="18" t="s">
        <v>2</v>
      </c>
      <c r="H49" s="18" t="s">
        <v>1</v>
      </c>
      <c r="I49" s="18">
        <v>8</v>
      </c>
      <c r="J49" s="18">
        <v>71</v>
      </c>
      <c r="K49" s="15">
        <v>1919</v>
      </c>
      <c r="L49" s="15">
        <f t="shared" si="4"/>
        <v>95.95</v>
      </c>
      <c r="M49" s="15">
        <v>0.03</v>
      </c>
      <c r="N49" s="15">
        <f t="shared" si="5"/>
        <v>62.600389840000084</v>
      </c>
      <c r="O49" s="17">
        <f t="shared" si="6"/>
        <v>1760.44961016</v>
      </c>
      <c r="P49" s="16">
        <v>0.48</v>
      </c>
      <c r="Q49" s="15">
        <f t="shared" si="7"/>
        <v>845.02</v>
      </c>
    </row>
    <row r="50" spans="1:17" s="14" customFormat="1" ht="12.75" customHeight="1">
      <c r="A50" s="21">
        <v>49</v>
      </c>
      <c r="B50" s="19" t="s">
        <v>8</v>
      </c>
      <c r="C50" s="20" t="s">
        <v>7</v>
      </c>
      <c r="D50" s="18" t="s">
        <v>4</v>
      </c>
      <c r="E50" s="18">
        <v>50090501</v>
      </c>
      <c r="F50" s="19" t="s">
        <v>3</v>
      </c>
      <c r="G50" s="18" t="s">
        <v>2</v>
      </c>
      <c r="H50" s="18" t="s">
        <v>1</v>
      </c>
      <c r="I50" s="18">
        <v>15</v>
      </c>
      <c r="J50" s="18">
        <v>81</v>
      </c>
      <c r="K50" s="15">
        <v>2176.2199999999998</v>
      </c>
      <c r="L50" s="15">
        <f t="shared" si="4"/>
        <v>108.81099999999999</v>
      </c>
      <c r="M50" s="15">
        <v>0.03</v>
      </c>
      <c r="N50" s="15">
        <f t="shared" si="5"/>
        <v>70.991256059200083</v>
      </c>
      <c r="O50" s="17">
        <f t="shared" si="6"/>
        <v>1996.4177439407999</v>
      </c>
      <c r="P50" s="16">
        <v>0.48</v>
      </c>
      <c r="Q50" s="15">
        <f t="shared" si="7"/>
        <v>958.28</v>
      </c>
    </row>
    <row r="51" spans="1:17" s="14" customFormat="1" ht="12.75" customHeight="1">
      <c r="A51" s="21">
        <v>50</v>
      </c>
      <c r="B51" s="19" t="s">
        <v>6</v>
      </c>
      <c r="C51" s="20" t="s">
        <v>5</v>
      </c>
      <c r="D51" s="18" t="s">
        <v>4</v>
      </c>
      <c r="E51" s="18">
        <v>50090501</v>
      </c>
      <c r="F51" s="19" t="s">
        <v>3</v>
      </c>
      <c r="G51" s="18" t="s">
        <v>2</v>
      </c>
      <c r="H51" s="18" t="s">
        <v>1</v>
      </c>
      <c r="I51" s="18">
        <v>3</v>
      </c>
      <c r="J51" s="18">
        <v>6</v>
      </c>
      <c r="K51" s="15">
        <v>158</v>
      </c>
      <c r="L51" s="15">
        <f t="shared" si="4"/>
        <v>7.9</v>
      </c>
      <c r="M51" s="15">
        <v>0.03</v>
      </c>
      <c r="N51" s="15">
        <f t="shared" si="5"/>
        <v>5.1541748800000065</v>
      </c>
      <c r="O51" s="17">
        <f t="shared" si="6"/>
        <v>144.94582511999999</v>
      </c>
      <c r="P51" s="16">
        <v>0.48</v>
      </c>
      <c r="Q51" s="15">
        <f t="shared" si="7"/>
        <v>69.569999999999993</v>
      </c>
    </row>
    <row r="52" spans="1:17" s="6" customFormat="1" ht="25.5" customHeight="1">
      <c r="A52" s="13"/>
      <c r="B52" s="12" t="s">
        <v>0</v>
      </c>
      <c r="C52" s="10"/>
      <c r="D52" s="10"/>
      <c r="E52" s="10"/>
      <c r="F52" s="10"/>
      <c r="G52" s="11"/>
      <c r="H52" s="11"/>
      <c r="I52" s="10"/>
      <c r="J52" s="10"/>
      <c r="K52" s="7">
        <f>SUM(K2:K51)</f>
        <v>871856.10999999987</v>
      </c>
      <c r="L52" s="7"/>
      <c r="M52" s="7"/>
      <c r="N52" s="7">
        <f>SUM(N2:N51)</f>
        <v>28441.132032509635</v>
      </c>
      <c r="O52" s="9">
        <f>SUM(O2:O51)</f>
        <v>799822.17246749043</v>
      </c>
      <c r="P52" s="8"/>
      <c r="Q52" s="7">
        <f>SUM(Q2:Q51)</f>
        <v>383914.6500000002</v>
      </c>
    </row>
  </sheetData>
  <protectedRanges>
    <protectedRange sqref="A2:B2 D2:IV2 B5:F8 B9:B11 D9:F11 B12:F13 B14:B15 D14:F15 B20:B22 D20:F22 B16:F19 B34:B36 D34:F36 G5:IV17 B3:IV4 B23:F33 A53:IV65573 B48:IV51 B37:F47 G5:H47 A3:A51 I18:IV47" name="区域1"/>
    <protectedRange sqref="C2" name="区域1_1"/>
    <protectedRange sqref="C9:C10" name="区域1_3"/>
    <protectedRange sqref="C11" name="区域1_4"/>
    <protectedRange sqref="C14:C15" name="区域1_6"/>
    <protectedRange sqref="C20 C34" name="区域1_7"/>
    <protectedRange sqref="C21:C22 C35:C36" name="区域1_8"/>
    <protectedRange sqref="A52:IV52" name="区域1_2"/>
  </protectedRange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2018-08-01T08:11:56Z</dcterms:modified>
</cp:coreProperties>
</file>