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4120" windowHeight="12285"/>
  </bookViews>
  <sheets>
    <sheet name="Sheet2" sheetId="4" r:id="rId1"/>
  </sheets>
  <calcPr calcId="124519"/>
</workbook>
</file>

<file path=xl/calcChain.xml><?xml version="1.0" encoding="utf-8"?>
<calcChain xmlns="http://schemas.openxmlformats.org/spreadsheetml/2006/main">
  <c r="K29" i="4"/>
  <c r="O29" s="1"/>
  <c r="O23"/>
  <c r="Q23" s="1"/>
  <c r="O24"/>
  <c r="Q24" s="1"/>
  <c r="O25"/>
  <c r="Q25" s="1"/>
  <c r="O26"/>
  <c r="Q26" s="1"/>
  <c r="O27"/>
  <c r="Q27" s="1"/>
  <c r="O28"/>
  <c r="Q28" s="1"/>
  <c r="N23"/>
  <c r="N24"/>
  <c r="N25"/>
  <c r="N26"/>
  <c r="N27"/>
  <c r="N28"/>
  <c r="L23"/>
  <c r="L24"/>
  <c r="L25"/>
  <c r="L26"/>
  <c r="L27"/>
  <c r="L28"/>
  <c r="O3"/>
  <c r="Q3" s="1"/>
  <c r="O4"/>
  <c r="Q4" s="1"/>
  <c r="O5"/>
  <c r="Q5" s="1"/>
  <c r="O6"/>
  <c r="Q6" s="1"/>
  <c r="O7"/>
  <c r="Q7" s="1"/>
  <c r="O8"/>
  <c r="Q8" s="1"/>
  <c r="O9"/>
  <c r="Q9" s="1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"/>
  <c r="Q2" s="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"/>
  <c r="Q29" l="1"/>
  <c r="N29"/>
</calcChain>
</file>

<file path=xl/sharedStrings.xml><?xml version="1.0" encoding="utf-8"?>
<sst xmlns="http://schemas.openxmlformats.org/spreadsheetml/2006/main" count="153" uniqueCount="75">
  <si>
    <t>序号</t>
  </si>
  <si>
    <t>影片编码</t>
  </si>
  <si>
    <t>设备归属</t>
    <phoneticPr fontId="1" type="noConversion"/>
  </si>
  <si>
    <t>中影设备</t>
    <phoneticPr fontId="1" type="noConversion"/>
  </si>
  <si>
    <t>50120601</t>
    <phoneticPr fontId="1" type="noConversion"/>
  </si>
  <si>
    <t>重庆UME影城（两江新区）</t>
    <phoneticPr fontId="1" type="noConversion"/>
  </si>
  <si>
    <t>影片名称</t>
    <phoneticPr fontId="1" type="noConversion"/>
  </si>
  <si>
    <t>影院名称</t>
    <phoneticPr fontId="1" type="noConversion"/>
  </si>
  <si>
    <t>影院编码</t>
    <phoneticPr fontId="1" type="noConversion"/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</si>
  <si>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</si>
  <si>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</si>
  <si>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</si>
  <si>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</si>
  <si>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</si>
  <si>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</si>
  <si>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</si>
  <si>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</si>
  <si>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净票房</t>
    <phoneticPr fontId="1" type="noConversion"/>
  </si>
  <si>
    <t>分账比例</t>
    <phoneticPr fontId="1" type="noConversion"/>
  </si>
  <si>
    <t>分账片款</t>
    <phoneticPr fontId="1" type="noConversion"/>
  </si>
  <si>
    <t>合计</t>
    <phoneticPr fontId="1" type="noConversion"/>
  </si>
  <si>
    <t>西虹市首富</t>
  </si>
  <si>
    <t>幸福马上来</t>
  </si>
  <si>
    <t>龙虾刑警</t>
  </si>
  <si>
    <t>超时空同居</t>
  </si>
  <si>
    <t>摩天营救（3D）</t>
  </si>
  <si>
    <t>阿飞正传</t>
  </si>
  <si>
    <t>汪星卧底</t>
  </si>
  <si>
    <t>猛虫过江</t>
  </si>
  <si>
    <t>金蝉脱壳2：冥府</t>
  </si>
  <si>
    <t>北方一片苍茫</t>
  </si>
  <si>
    <t>昨日青空</t>
  </si>
  <si>
    <t>阿修罗（3D）</t>
  </si>
  <si>
    <t>泄密者</t>
  </si>
  <si>
    <t>超人总动员2（3D）</t>
  </si>
  <si>
    <t>青年马克思</t>
  </si>
  <si>
    <t>神奇马戏团之动物饼干（3D）</t>
    <phoneticPr fontId="1" type="noConversion"/>
  </si>
  <si>
    <t>001c05642018</t>
    <phoneticPr fontId="1" type="noConversion"/>
  </si>
  <si>
    <t>051201202018</t>
    <phoneticPr fontId="1" type="noConversion"/>
  </si>
  <si>
    <t>002101142018</t>
    <phoneticPr fontId="1" type="noConversion"/>
  </si>
  <si>
    <t>我不是药神</t>
    <phoneticPr fontId="1" type="noConversion"/>
  </si>
  <si>
    <t>001104962018</t>
    <phoneticPr fontId="1" type="noConversion"/>
  </si>
  <si>
    <t>动物世界（3D）</t>
    <phoneticPr fontId="1" type="noConversion"/>
  </si>
  <si>
    <t>001203772018</t>
    <phoneticPr fontId="1" type="noConversion"/>
  </si>
  <si>
    <t>001104442018</t>
    <phoneticPr fontId="1" type="noConversion"/>
  </si>
  <si>
    <t>侏罗纪世界2（3D）</t>
    <phoneticPr fontId="1" type="noConversion"/>
  </si>
  <si>
    <t>051201022018</t>
    <phoneticPr fontId="1" type="noConversion"/>
  </si>
  <si>
    <t>淘气大侦探（3D）</t>
    <phoneticPr fontId="1" type="noConversion"/>
  </si>
  <si>
    <t>051201262018</t>
    <phoneticPr fontId="1" type="noConversion"/>
  </si>
  <si>
    <t>051101152018</t>
    <phoneticPr fontId="1" type="noConversion"/>
  </si>
  <si>
    <t>复仇者联盟3：无限战争（3D）</t>
    <phoneticPr fontId="1" type="noConversion"/>
  </si>
  <si>
    <t>051200922018</t>
    <phoneticPr fontId="1" type="noConversion"/>
  </si>
  <si>
    <t>001108552017</t>
    <phoneticPr fontId="1" type="noConversion"/>
  </si>
  <si>
    <t>风语咒（3D）</t>
    <phoneticPr fontId="1" type="noConversion"/>
  </si>
  <si>
    <t>001c05272018</t>
    <phoneticPr fontId="1" type="noConversion"/>
  </si>
  <si>
    <t>狄仁杰之四大天王（3D）</t>
    <phoneticPr fontId="1" type="noConversion"/>
  </si>
  <si>
    <t>001202172018</t>
    <phoneticPr fontId="1" type="noConversion"/>
  </si>
  <si>
    <t>001106062018</t>
    <phoneticPr fontId="1" type="noConversion"/>
  </si>
  <si>
    <t>小悟空（3D）</t>
    <phoneticPr fontId="1" type="noConversion"/>
  </si>
  <si>
    <t>001c03982018</t>
    <phoneticPr fontId="1" type="noConversion"/>
  </si>
  <si>
    <t>001b04542018</t>
    <phoneticPr fontId="1" type="noConversion"/>
  </si>
  <si>
    <t>001102782017</t>
    <phoneticPr fontId="1" type="noConversion"/>
  </si>
  <si>
    <t>001103782018</t>
    <phoneticPr fontId="1" type="noConversion"/>
  </si>
  <si>
    <t>001204972018</t>
    <phoneticPr fontId="1" type="noConversion"/>
  </si>
  <si>
    <t>001103922018</t>
    <phoneticPr fontId="1" type="noConversion"/>
  </si>
  <si>
    <t>潜艇总动员：海底两万里（3D）</t>
    <phoneticPr fontId="1" type="noConversion"/>
  </si>
  <si>
    <t>001c03542018</t>
    <phoneticPr fontId="1" type="noConversion"/>
  </si>
  <si>
    <t>051201112018</t>
    <phoneticPr fontId="1" type="noConversion"/>
  </si>
  <si>
    <t>001102802018</t>
    <phoneticPr fontId="1" type="noConversion"/>
  </si>
  <si>
    <t>075100892018</t>
    <phoneticPr fontId="1" type="noConversion"/>
  </si>
  <si>
    <t>051101182018</t>
    <phoneticPr fontId="1" type="noConversion"/>
  </si>
  <si>
    <t>001104952018</t>
    <phoneticPr fontId="1" type="noConversion"/>
  </si>
  <si>
    <t>邪不压正</t>
  </si>
  <si>
    <t>001b03562018</t>
    <phoneticPr fontId="1" type="noConversion"/>
  </si>
  <si>
    <t>新大头儿子和小头爸爸3俄罗斯奇遇记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</si>
</sst>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9">
    <font>
      <sz val="10"/>
      <name val="Arial"/>
      <family val="2"/>
    </font>
    <font>
      <sz val="9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176" fontId="0" fillId="0" borderId="1" xfId="0" applyNumberFormat="1" applyFill="1" applyBorder="1" applyAlignment="1">
      <alignment horizontal="center"/>
    </xf>
    <xf numFmtId="49" fontId="0" fillId="0" borderId="1" xfId="0" applyNumberFormat="1" applyFill="1" applyBorder="1"/>
    <xf numFmtId="0" fontId="6" fillId="0" borderId="0" xfId="0" applyFont="1"/>
    <xf numFmtId="176" fontId="0" fillId="0" borderId="1" xfId="0" applyNumberForma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6" fontId="0" fillId="0" borderId="1" xfId="0" applyNumberFormat="1" applyFill="1" applyBorder="1" applyAlignment="1">
      <alignment shrinkToFit="1"/>
    </xf>
    <xf numFmtId="176" fontId="0" fillId="0" borderId="1" xfId="0" applyNumberFormat="1" applyBorder="1" applyAlignment="1">
      <alignment horizontal="center" shrinkToFit="1"/>
    </xf>
    <xf numFmtId="176" fontId="0" fillId="0" borderId="1" xfId="0" applyNumberFormat="1" applyFill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177" fontId="0" fillId="0" borderId="1" xfId="0" applyNumberFormat="1" applyFill="1" applyBorder="1" applyAlignment="1">
      <alignment shrinkToFit="1"/>
    </xf>
    <xf numFmtId="176" fontId="7" fillId="0" borderId="2" xfId="0" applyNumberFormat="1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49" fontId="0" fillId="0" borderId="1" xfId="0" applyNumberFormat="1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shrinkToFit="1"/>
    </xf>
    <xf numFmtId="0" fontId="4" fillId="2" borderId="1" xfId="0" applyFont="1" applyFill="1" applyBorder="1" applyAlignment="1" applyProtection="1">
      <alignment horizontal="left" vertical="center" wrapText="1"/>
    </xf>
    <xf numFmtId="49" fontId="5" fillId="2" borderId="1" xfId="0" applyNumberFormat="1" applyFont="1" applyFill="1" applyBorder="1" applyAlignment="1" applyProtection="1">
      <alignment horizontal="center" vertical="center" wrapText="1"/>
    </xf>
    <xf numFmtId="49" fontId="4" fillId="2" borderId="1" xfId="0" applyNumberFormat="1" applyFont="1" applyFill="1" applyBorder="1" applyAlignment="1" applyProtection="1">
      <alignment horizontal="center" vertical="center" wrapText="1"/>
    </xf>
    <xf numFmtId="14" fontId="5" fillId="2" borderId="1" xfId="0" applyNumberFormat="1" applyFont="1" applyFill="1" applyBorder="1" applyAlignment="1" applyProtection="1">
      <alignment horizontal="center" vertical="center" wrapText="1"/>
    </xf>
    <xf numFmtId="176" fontId="5" fillId="2" borderId="1" xfId="0" applyNumberFormat="1" applyFont="1" applyFill="1" applyBorder="1" applyAlignment="1" applyProtection="1">
      <alignment horizontal="center" vertical="center" wrapText="1"/>
    </xf>
    <xf numFmtId="177" fontId="5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shrinkToFit="1"/>
    </xf>
    <xf numFmtId="0" fontId="0" fillId="0" borderId="1" xfId="0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5" fillId="2" borderId="1" xfId="0" applyNumberFormat="1" applyFont="1" applyFill="1" applyBorder="1" applyAlignment="1" applyProtection="1">
      <alignment horizontal="left" vertical="center" wrapText="1"/>
    </xf>
    <xf numFmtId="0" fontId="1" fillId="0" borderId="2" xfId="0" applyFont="1" applyFill="1" applyBorder="1" applyAlignment="1">
      <alignment horizontal="left" shrinkToFit="1"/>
    </xf>
    <xf numFmtId="49" fontId="7" fillId="0" borderId="1" xfId="0" applyNumberFormat="1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 shrinkToFit="1"/>
    </xf>
    <xf numFmtId="14" fontId="8" fillId="0" borderId="3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9"/>
  <sheetViews>
    <sheetView tabSelected="1" topLeftCell="A4" zoomScale="120" zoomScaleNormal="120" workbookViewId="0">
      <selection activeCell="D15" sqref="D15"/>
    </sheetView>
  </sheetViews>
  <sheetFormatPr defaultRowHeight="13.5" customHeight="1"/>
  <cols>
    <col min="1" max="1" width="4.85546875" style="8" customWidth="1"/>
    <col min="2" max="2" width="15.28515625" style="8" customWidth="1"/>
    <col min="3" max="3" width="11.5703125" customWidth="1"/>
    <col min="4" max="4" width="17.28515625" customWidth="1"/>
    <col min="5" max="5" width="9.140625" customWidth="1"/>
    <col min="6" max="6" width="8.140625" customWidth="1"/>
    <col min="7" max="7" width="8.140625" style="10" customWidth="1"/>
    <col min="8" max="8" width="7.7109375" style="10" customWidth="1"/>
    <col min="9" max="9" width="5.140625" customWidth="1"/>
    <col min="10" max="10" width="5" customWidth="1"/>
    <col min="11" max="11" width="7.42578125" customWidth="1"/>
    <col min="12" max="12" width="8.42578125" customWidth="1"/>
    <col min="13" max="13" width="5.7109375" customWidth="1"/>
    <col min="14" max="14" width="8.42578125" customWidth="1"/>
    <col min="15" max="15" width="10.140625" customWidth="1"/>
    <col min="16" max="16" width="5.140625" customWidth="1"/>
    <col min="17" max="17" width="8.28515625" customWidth="1"/>
  </cols>
  <sheetData>
    <row r="1" spans="1:17" s="4" customFormat="1" ht="26.25" customHeight="1">
      <c r="A1" s="22" t="s">
        <v>0</v>
      </c>
      <c r="B1" s="31" t="s">
        <v>6</v>
      </c>
      <c r="C1" s="24" t="s">
        <v>1</v>
      </c>
      <c r="D1" s="23" t="s">
        <v>7</v>
      </c>
      <c r="E1" s="23" t="s">
        <v>8</v>
      </c>
      <c r="F1" s="23" t="s">
        <v>2</v>
      </c>
      <c r="G1" s="25" t="s">
        <v>9</v>
      </c>
      <c r="H1" s="25" t="s">
        <v>10</v>
      </c>
      <c r="I1" s="23" t="s">
        <v>11</v>
      </c>
      <c r="J1" s="23" t="s">
        <v>12</v>
      </c>
      <c r="K1" s="26" t="s">
        <v>13</v>
      </c>
      <c r="L1" s="26" t="s">
        <v>14</v>
      </c>
      <c r="M1" s="26" t="s">
        <v>15</v>
      </c>
      <c r="N1" s="26" t="s">
        <v>16</v>
      </c>
      <c r="O1" s="26" t="s">
        <v>17</v>
      </c>
      <c r="P1" s="27" t="s">
        <v>18</v>
      </c>
      <c r="Q1" s="26" t="s">
        <v>19</v>
      </c>
    </row>
    <row r="2" spans="1:17" ht="13.5" customHeight="1">
      <c r="A2" s="6">
        <v>1</v>
      </c>
      <c r="B2" s="32" t="s">
        <v>25</v>
      </c>
      <c r="C2" s="30" t="s">
        <v>38</v>
      </c>
      <c r="D2" s="19" t="s">
        <v>5</v>
      </c>
      <c r="E2" s="20" t="s">
        <v>4</v>
      </c>
      <c r="F2" s="21" t="s">
        <v>3</v>
      </c>
      <c r="G2" s="34">
        <v>43282</v>
      </c>
      <c r="H2" s="35">
        <v>43312</v>
      </c>
      <c r="I2" s="11">
        <v>230</v>
      </c>
      <c r="J2" s="11">
        <v>4174</v>
      </c>
      <c r="K2" s="16">
        <v>164152.57</v>
      </c>
      <c r="L2" s="14">
        <f>K2*0.05</f>
        <v>8207.6285000000007</v>
      </c>
      <c r="M2" s="12">
        <v>0.03</v>
      </c>
      <c r="N2" s="14">
        <f>K2*(1-0.96737864)</f>
        <v>5354.8800808952074</v>
      </c>
      <c r="O2" s="14">
        <f>K2*0.91737864</f>
        <v>150590.06141910481</v>
      </c>
      <c r="P2" s="18">
        <v>0.48</v>
      </c>
      <c r="Q2" s="14">
        <f>O2*P2</f>
        <v>72283.229481170303</v>
      </c>
    </row>
    <row r="3" spans="1:17" ht="13.5" customHeight="1">
      <c r="A3" s="6">
        <v>2</v>
      </c>
      <c r="B3" s="32" t="s">
        <v>26</v>
      </c>
      <c r="C3" s="30" t="s">
        <v>39</v>
      </c>
      <c r="D3" s="19" t="s">
        <v>5</v>
      </c>
      <c r="E3" s="20" t="s">
        <v>4</v>
      </c>
      <c r="F3" s="21" t="s">
        <v>3</v>
      </c>
      <c r="G3" s="34">
        <v>43282</v>
      </c>
      <c r="H3" s="35">
        <v>43312</v>
      </c>
      <c r="I3" s="11">
        <v>22</v>
      </c>
      <c r="J3" s="11">
        <v>55</v>
      </c>
      <c r="K3" s="16">
        <v>1746.15</v>
      </c>
      <c r="L3" s="14">
        <f t="shared" ref="L3:L28" si="0">K3*0.05</f>
        <v>87.307500000000005</v>
      </c>
      <c r="M3" s="12">
        <v>0.03</v>
      </c>
      <c r="N3" s="14">
        <f t="shared" ref="N3:N28" si="1">K3*(1-0.96737864)</f>
        <v>56.961787764000078</v>
      </c>
      <c r="O3" s="14">
        <f t="shared" ref="O3:O29" si="2">K3*0.91737864</f>
        <v>1601.8807122360001</v>
      </c>
      <c r="P3" s="18">
        <v>0.48</v>
      </c>
      <c r="Q3" s="14">
        <f t="shared" ref="Q3:Q28" si="3">O3*P3</f>
        <v>768.90274187328009</v>
      </c>
    </row>
    <row r="4" spans="1:17" ht="13.5" customHeight="1">
      <c r="A4" s="6">
        <v>3</v>
      </c>
      <c r="B4" s="32" t="s">
        <v>36</v>
      </c>
      <c r="C4" s="30" t="s">
        <v>37</v>
      </c>
      <c r="D4" s="19" t="s">
        <v>5</v>
      </c>
      <c r="E4" s="20" t="s">
        <v>4</v>
      </c>
      <c r="F4" s="21" t="s">
        <v>3</v>
      </c>
      <c r="G4" s="34">
        <v>43282</v>
      </c>
      <c r="H4" s="35">
        <v>43312</v>
      </c>
      <c r="I4" s="11">
        <v>56</v>
      </c>
      <c r="J4" s="11">
        <v>583</v>
      </c>
      <c r="K4" s="16">
        <v>20843.25</v>
      </c>
      <c r="L4" s="14">
        <f t="shared" si="0"/>
        <v>1042.1625000000001</v>
      </c>
      <c r="M4" s="12">
        <v>0.03</v>
      </c>
      <c r="N4" s="14">
        <f t="shared" si="1"/>
        <v>679.93516182000087</v>
      </c>
      <c r="O4" s="14">
        <f t="shared" si="2"/>
        <v>19121.15233818</v>
      </c>
      <c r="P4" s="18">
        <v>0.48</v>
      </c>
      <c r="Q4" s="14">
        <f t="shared" si="3"/>
        <v>9178.1531223263992</v>
      </c>
    </row>
    <row r="5" spans="1:17" ht="13.5" customHeight="1">
      <c r="A5" s="6">
        <v>4</v>
      </c>
      <c r="B5" s="32" t="s">
        <v>40</v>
      </c>
      <c r="C5" s="30" t="s">
        <v>41</v>
      </c>
      <c r="D5" s="19" t="s">
        <v>5</v>
      </c>
      <c r="E5" s="20" t="s">
        <v>4</v>
      </c>
      <c r="F5" s="21" t="s">
        <v>3</v>
      </c>
      <c r="G5" s="34">
        <v>43282</v>
      </c>
      <c r="H5" s="35">
        <v>43312</v>
      </c>
      <c r="I5" s="11">
        <v>664</v>
      </c>
      <c r="J5" s="11">
        <v>17566</v>
      </c>
      <c r="K5" s="16">
        <v>654351.06999999995</v>
      </c>
      <c r="L5" s="14">
        <f t="shared" si="0"/>
        <v>32717.553499999998</v>
      </c>
      <c r="M5" s="12">
        <v>0.03</v>
      </c>
      <c r="N5" s="14">
        <f t="shared" si="1"/>
        <v>21345.821820855228</v>
      </c>
      <c r="O5" s="14">
        <f t="shared" si="2"/>
        <v>600287.69467914477</v>
      </c>
      <c r="P5" s="18">
        <v>0.48</v>
      </c>
      <c r="Q5" s="14">
        <f t="shared" si="3"/>
        <v>288138.09344598948</v>
      </c>
    </row>
    <row r="6" spans="1:17" ht="13.5" customHeight="1">
      <c r="A6" s="6">
        <v>5</v>
      </c>
      <c r="B6" s="36" t="s">
        <v>72</v>
      </c>
      <c r="C6" s="30" t="s">
        <v>71</v>
      </c>
      <c r="D6" s="19" t="s">
        <v>5</v>
      </c>
      <c r="E6" s="20" t="s">
        <v>4</v>
      </c>
      <c r="F6" s="21" t="s">
        <v>3</v>
      </c>
      <c r="G6" s="34">
        <v>43282</v>
      </c>
      <c r="H6" s="35">
        <v>43312</v>
      </c>
      <c r="I6" s="11">
        <v>278</v>
      </c>
      <c r="J6" s="11">
        <v>3782</v>
      </c>
      <c r="K6" s="16">
        <v>145483.43</v>
      </c>
      <c r="L6" s="14">
        <f t="shared" si="0"/>
        <v>7274.1715000000004</v>
      </c>
      <c r="M6" s="12">
        <v>0.03</v>
      </c>
      <c r="N6" s="14">
        <f t="shared" si="1"/>
        <v>4745.8673440648063</v>
      </c>
      <c r="O6" s="14">
        <f t="shared" si="2"/>
        <v>133463.39115593518</v>
      </c>
      <c r="P6" s="18">
        <v>0.48</v>
      </c>
      <c r="Q6" s="14">
        <f t="shared" si="3"/>
        <v>64062.427754848883</v>
      </c>
    </row>
    <row r="7" spans="1:17" ht="13.5" customHeight="1">
      <c r="A7" s="6">
        <v>6</v>
      </c>
      <c r="B7" s="32" t="s">
        <v>27</v>
      </c>
      <c r="C7" s="30" t="s">
        <v>70</v>
      </c>
      <c r="D7" s="19" t="s">
        <v>5</v>
      </c>
      <c r="E7" s="20" t="s">
        <v>4</v>
      </c>
      <c r="F7" s="21" t="s">
        <v>3</v>
      </c>
      <c r="G7" s="34">
        <v>43282</v>
      </c>
      <c r="H7" s="35">
        <v>43312</v>
      </c>
      <c r="I7" s="11">
        <v>35</v>
      </c>
      <c r="J7" s="11">
        <v>204</v>
      </c>
      <c r="K7" s="16">
        <v>7129.7</v>
      </c>
      <c r="L7" s="14">
        <f t="shared" si="0"/>
        <v>356.48500000000001</v>
      </c>
      <c r="M7" s="12">
        <v>0.03</v>
      </c>
      <c r="N7" s="14">
        <f t="shared" si="1"/>
        <v>232.58051039200029</v>
      </c>
      <c r="O7" s="14">
        <f t="shared" si="2"/>
        <v>6540.634489608</v>
      </c>
      <c r="P7" s="18">
        <v>0.48</v>
      </c>
      <c r="Q7" s="14">
        <f t="shared" si="3"/>
        <v>3139.5045550118398</v>
      </c>
    </row>
    <row r="8" spans="1:17" ht="13.5" customHeight="1">
      <c r="A8" s="6">
        <v>7</v>
      </c>
      <c r="B8" s="32" t="s">
        <v>42</v>
      </c>
      <c r="C8" s="30" t="s">
        <v>43</v>
      </c>
      <c r="D8" s="19" t="s">
        <v>5</v>
      </c>
      <c r="E8" s="20" t="s">
        <v>4</v>
      </c>
      <c r="F8" s="21" t="s">
        <v>3</v>
      </c>
      <c r="G8" s="34">
        <v>43282</v>
      </c>
      <c r="H8" s="35">
        <v>43312</v>
      </c>
      <c r="I8" s="11">
        <v>170</v>
      </c>
      <c r="J8" s="11">
        <v>1811</v>
      </c>
      <c r="K8" s="16">
        <v>63986.95</v>
      </c>
      <c r="L8" s="14">
        <f t="shared" si="0"/>
        <v>3199.3474999999999</v>
      </c>
      <c r="M8" s="12">
        <v>0.03</v>
      </c>
      <c r="N8" s="14">
        <f t="shared" si="1"/>
        <v>2087.3413312520029</v>
      </c>
      <c r="O8" s="14">
        <f t="shared" si="2"/>
        <v>58700.261168748002</v>
      </c>
      <c r="P8" s="18">
        <v>0.48</v>
      </c>
      <c r="Q8" s="14">
        <f t="shared" si="3"/>
        <v>28176.125360999042</v>
      </c>
    </row>
    <row r="9" spans="1:17" ht="13.5" customHeight="1">
      <c r="A9" s="6">
        <v>8</v>
      </c>
      <c r="B9" s="32" t="s">
        <v>28</v>
      </c>
      <c r="C9" s="30" t="s">
        <v>44</v>
      </c>
      <c r="D9" s="19" t="s">
        <v>5</v>
      </c>
      <c r="E9" s="20" t="s">
        <v>4</v>
      </c>
      <c r="F9" s="21" t="s">
        <v>3</v>
      </c>
      <c r="G9" s="34">
        <v>43282</v>
      </c>
      <c r="H9" s="35">
        <v>43312</v>
      </c>
      <c r="I9" s="11">
        <v>11</v>
      </c>
      <c r="J9" s="11">
        <v>56</v>
      </c>
      <c r="K9" s="16">
        <v>1823.8</v>
      </c>
      <c r="L9" s="14">
        <f t="shared" si="0"/>
        <v>91.19</v>
      </c>
      <c r="M9" s="12">
        <v>0.03</v>
      </c>
      <c r="N9" s="14">
        <f t="shared" si="1"/>
        <v>59.49483636800008</v>
      </c>
      <c r="O9" s="14">
        <f t="shared" si="2"/>
        <v>1673.1151636320001</v>
      </c>
      <c r="P9" s="18">
        <v>0.48</v>
      </c>
      <c r="Q9" s="14">
        <f t="shared" si="3"/>
        <v>803.09527854336</v>
      </c>
    </row>
    <row r="10" spans="1:17" ht="13.5" customHeight="1">
      <c r="A10" s="6">
        <v>9</v>
      </c>
      <c r="B10" s="32" t="s">
        <v>45</v>
      </c>
      <c r="C10" s="30" t="s">
        <v>46</v>
      </c>
      <c r="D10" s="19" t="s">
        <v>5</v>
      </c>
      <c r="E10" s="20" t="s">
        <v>4</v>
      </c>
      <c r="F10" s="21" t="s">
        <v>3</v>
      </c>
      <c r="G10" s="34">
        <v>43282</v>
      </c>
      <c r="H10" s="35">
        <v>43312</v>
      </c>
      <c r="I10" s="11">
        <v>177</v>
      </c>
      <c r="J10" s="11">
        <v>2022</v>
      </c>
      <c r="K10" s="16">
        <v>79076.45</v>
      </c>
      <c r="L10" s="14">
        <f t="shared" si="0"/>
        <v>3953.8225000000002</v>
      </c>
      <c r="M10" s="12">
        <v>0.03</v>
      </c>
      <c r="N10" s="14">
        <f t="shared" si="1"/>
        <v>2579.5813429720033</v>
      </c>
      <c r="O10" s="14">
        <f t="shared" si="2"/>
        <v>72543.046157028002</v>
      </c>
      <c r="P10" s="18">
        <v>0.48</v>
      </c>
      <c r="Q10" s="14">
        <f t="shared" si="3"/>
        <v>34820.662155373437</v>
      </c>
    </row>
    <row r="11" spans="1:17" ht="13.5" customHeight="1">
      <c r="A11" s="6">
        <v>10</v>
      </c>
      <c r="B11" s="32" t="s">
        <v>47</v>
      </c>
      <c r="C11" s="30" t="s">
        <v>48</v>
      </c>
      <c r="D11" s="19" t="s">
        <v>5</v>
      </c>
      <c r="E11" s="20" t="s">
        <v>4</v>
      </c>
      <c r="F11" s="21" t="s">
        <v>3</v>
      </c>
      <c r="G11" s="34">
        <v>43282</v>
      </c>
      <c r="H11" s="35">
        <v>43312</v>
      </c>
      <c r="I11" s="11">
        <v>25</v>
      </c>
      <c r="J11" s="11">
        <v>99</v>
      </c>
      <c r="K11" s="16">
        <v>3569</v>
      </c>
      <c r="L11" s="14">
        <f t="shared" si="0"/>
        <v>178.45000000000002</v>
      </c>
      <c r="M11" s="12">
        <v>0.03</v>
      </c>
      <c r="N11" s="14">
        <f t="shared" si="1"/>
        <v>116.42563384000016</v>
      </c>
      <c r="O11" s="14">
        <f t="shared" si="2"/>
        <v>3274.1243661600001</v>
      </c>
      <c r="P11" s="18">
        <v>0.48</v>
      </c>
      <c r="Q11" s="14">
        <f t="shared" si="3"/>
        <v>1571.5796957568</v>
      </c>
    </row>
    <row r="12" spans="1:17" ht="13.5" customHeight="1">
      <c r="A12" s="6">
        <v>11</v>
      </c>
      <c r="B12" s="32" t="s">
        <v>29</v>
      </c>
      <c r="C12" s="30" t="s">
        <v>49</v>
      </c>
      <c r="D12" s="19" t="s">
        <v>5</v>
      </c>
      <c r="E12" s="20" t="s">
        <v>4</v>
      </c>
      <c r="F12" s="21" t="s">
        <v>3</v>
      </c>
      <c r="G12" s="34">
        <v>43282</v>
      </c>
      <c r="H12" s="35">
        <v>43312</v>
      </c>
      <c r="I12" s="11">
        <v>108</v>
      </c>
      <c r="J12" s="11">
        <v>657</v>
      </c>
      <c r="K12" s="16">
        <v>21893.9</v>
      </c>
      <c r="L12" s="14">
        <f t="shared" si="0"/>
        <v>1094.6950000000002</v>
      </c>
      <c r="M12" s="12">
        <v>0.03</v>
      </c>
      <c r="N12" s="14">
        <f t="shared" si="1"/>
        <v>714.20879370400098</v>
      </c>
      <c r="O12" s="14">
        <f t="shared" si="2"/>
        <v>20084.996206296</v>
      </c>
      <c r="P12" s="18">
        <v>0.48</v>
      </c>
      <c r="Q12" s="14">
        <f t="shared" si="3"/>
        <v>9640.7981790220801</v>
      </c>
    </row>
    <row r="13" spans="1:17" s="1" customFormat="1" ht="13.5" customHeight="1">
      <c r="A13" s="7">
        <v>12</v>
      </c>
      <c r="B13" s="32" t="s">
        <v>50</v>
      </c>
      <c r="C13" s="30" t="s">
        <v>51</v>
      </c>
      <c r="D13" s="19" t="s">
        <v>5</v>
      </c>
      <c r="E13" s="20" t="s">
        <v>4</v>
      </c>
      <c r="F13" s="21" t="s">
        <v>3</v>
      </c>
      <c r="G13" s="34">
        <v>43282</v>
      </c>
      <c r="H13" s="35">
        <v>43312</v>
      </c>
      <c r="I13" s="11">
        <v>13</v>
      </c>
      <c r="J13" s="11">
        <v>59</v>
      </c>
      <c r="K13" s="28">
        <v>2063.1999999999998</v>
      </c>
      <c r="L13" s="15">
        <f t="shared" si="0"/>
        <v>103.16</v>
      </c>
      <c r="M13" s="29">
        <v>0.03</v>
      </c>
      <c r="N13" s="15">
        <f t="shared" si="1"/>
        <v>67.304389952000079</v>
      </c>
      <c r="O13" s="15">
        <f t="shared" si="2"/>
        <v>1892.7356100479999</v>
      </c>
      <c r="P13" s="18">
        <v>0.48</v>
      </c>
      <c r="Q13" s="15">
        <f t="shared" si="3"/>
        <v>908.51309282303987</v>
      </c>
    </row>
    <row r="14" spans="1:17" ht="13.5" customHeight="1">
      <c r="A14" s="6">
        <v>13</v>
      </c>
      <c r="B14" s="32" t="s">
        <v>30</v>
      </c>
      <c r="C14" s="30" t="s">
        <v>52</v>
      </c>
      <c r="D14" s="19" t="s">
        <v>5</v>
      </c>
      <c r="E14" s="20" t="s">
        <v>4</v>
      </c>
      <c r="F14" s="21" t="s">
        <v>3</v>
      </c>
      <c r="G14" s="34">
        <v>43282</v>
      </c>
      <c r="H14" s="35">
        <v>43312</v>
      </c>
      <c r="I14" s="11">
        <v>12</v>
      </c>
      <c r="J14" s="11">
        <v>20</v>
      </c>
      <c r="K14" s="16">
        <v>756</v>
      </c>
      <c r="L14" s="14">
        <f t="shared" si="0"/>
        <v>37.800000000000004</v>
      </c>
      <c r="M14" s="12">
        <v>0.03</v>
      </c>
      <c r="N14" s="14">
        <f t="shared" si="1"/>
        <v>24.661748160000034</v>
      </c>
      <c r="O14" s="14">
        <f t="shared" si="2"/>
        <v>693.53825184000004</v>
      </c>
      <c r="P14" s="18">
        <v>0.48</v>
      </c>
      <c r="Q14" s="14">
        <f t="shared" si="3"/>
        <v>332.89836088319998</v>
      </c>
    </row>
    <row r="15" spans="1:17" ht="13.5" customHeight="1">
      <c r="A15" s="6">
        <v>14</v>
      </c>
      <c r="B15" s="32" t="s">
        <v>53</v>
      </c>
      <c r="C15" s="30" t="s">
        <v>54</v>
      </c>
      <c r="D15" s="19" t="s">
        <v>5</v>
      </c>
      <c r="E15" s="20" t="s">
        <v>4</v>
      </c>
      <c r="F15" s="21" t="s">
        <v>3</v>
      </c>
      <c r="G15" s="34">
        <v>43282</v>
      </c>
      <c r="H15" s="35">
        <v>43312</v>
      </c>
      <c r="I15" s="11">
        <v>1</v>
      </c>
      <c r="J15" s="11">
        <v>14</v>
      </c>
      <c r="K15" s="16">
        <v>509.5</v>
      </c>
      <c r="L15" s="14">
        <f t="shared" si="0"/>
        <v>25.475000000000001</v>
      </c>
      <c r="M15" s="12">
        <v>0.03</v>
      </c>
      <c r="N15" s="14">
        <f t="shared" si="1"/>
        <v>16.620582920000022</v>
      </c>
      <c r="O15" s="14">
        <f t="shared" si="2"/>
        <v>467.40441708000003</v>
      </c>
      <c r="P15" s="18">
        <v>0.48</v>
      </c>
      <c r="Q15" s="14">
        <f t="shared" si="3"/>
        <v>224.35412019840001</v>
      </c>
    </row>
    <row r="16" spans="1:17" ht="13.5" customHeight="1">
      <c r="A16" s="6">
        <v>15</v>
      </c>
      <c r="B16" s="32" t="s">
        <v>55</v>
      </c>
      <c r="C16" s="30" t="s">
        <v>56</v>
      </c>
      <c r="D16" s="19" t="s">
        <v>5</v>
      </c>
      <c r="E16" s="20" t="s">
        <v>4</v>
      </c>
      <c r="F16" s="21" t="s">
        <v>3</v>
      </c>
      <c r="G16" s="34">
        <v>43282</v>
      </c>
      <c r="H16" s="35">
        <v>43312</v>
      </c>
      <c r="I16" s="11">
        <v>118</v>
      </c>
      <c r="J16" s="11">
        <v>1998</v>
      </c>
      <c r="K16" s="16">
        <v>82854.849999999991</v>
      </c>
      <c r="L16" s="14">
        <f t="shared" si="0"/>
        <v>4142.7424999999994</v>
      </c>
      <c r="M16" s="12">
        <v>0.03</v>
      </c>
      <c r="N16" s="14">
        <f t="shared" si="1"/>
        <v>2702.8378895960032</v>
      </c>
      <c r="O16" s="14">
        <f t="shared" si="2"/>
        <v>76009.269610403993</v>
      </c>
      <c r="P16" s="18">
        <v>0.48</v>
      </c>
      <c r="Q16" s="14">
        <f t="shared" si="3"/>
        <v>36484.449412993912</v>
      </c>
    </row>
    <row r="17" spans="1:17" ht="13.5" customHeight="1">
      <c r="A17" s="6">
        <v>16</v>
      </c>
      <c r="B17" s="32" t="s">
        <v>21</v>
      </c>
      <c r="C17" s="30" t="s">
        <v>57</v>
      </c>
      <c r="D17" s="19" t="s">
        <v>5</v>
      </c>
      <c r="E17" s="20" t="s">
        <v>4</v>
      </c>
      <c r="F17" s="21" t="s">
        <v>3</v>
      </c>
      <c r="G17" s="34">
        <v>43282</v>
      </c>
      <c r="H17" s="35">
        <v>43312</v>
      </c>
      <c r="I17" s="11">
        <v>145</v>
      </c>
      <c r="J17" s="11">
        <v>5865</v>
      </c>
      <c r="K17" s="16">
        <v>219869.14</v>
      </c>
      <c r="L17" s="14">
        <f t="shared" si="0"/>
        <v>10993.457000000002</v>
      </c>
      <c r="M17" s="12">
        <v>0.03</v>
      </c>
      <c r="N17" s="14">
        <f t="shared" si="1"/>
        <v>7172.4303688304099</v>
      </c>
      <c r="O17" s="14">
        <f t="shared" si="2"/>
        <v>201703.25263116963</v>
      </c>
      <c r="P17" s="18">
        <v>0.48</v>
      </c>
      <c r="Q17" s="14">
        <f t="shared" si="3"/>
        <v>96817.561262961419</v>
      </c>
    </row>
    <row r="18" spans="1:17" ht="13.5" customHeight="1">
      <c r="A18" s="6">
        <v>17</v>
      </c>
      <c r="B18" s="32" t="s">
        <v>58</v>
      </c>
      <c r="C18" s="30" t="s">
        <v>59</v>
      </c>
      <c r="D18" s="19" t="s">
        <v>5</v>
      </c>
      <c r="E18" s="20" t="s">
        <v>4</v>
      </c>
      <c r="F18" s="21" t="s">
        <v>3</v>
      </c>
      <c r="G18" s="34">
        <v>43282</v>
      </c>
      <c r="H18" s="35">
        <v>43312</v>
      </c>
      <c r="I18" s="11">
        <v>14</v>
      </c>
      <c r="J18" s="11">
        <v>94</v>
      </c>
      <c r="K18" s="16">
        <v>3246.25</v>
      </c>
      <c r="L18" s="14">
        <f t="shared" si="0"/>
        <v>162.3125</v>
      </c>
      <c r="M18" s="12">
        <v>0.03</v>
      </c>
      <c r="N18" s="14">
        <f t="shared" si="1"/>
        <v>105.89708990000014</v>
      </c>
      <c r="O18" s="14">
        <f t="shared" si="2"/>
        <v>2978.0404100999999</v>
      </c>
      <c r="P18" s="18">
        <v>0.48</v>
      </c>
      <c r="Q18" s="14">
        <f t="shared" si="3"/>
        <v>1429.4593968479999</v>
      </c>
    </row>
    <row r="19" spans="1:17" ht="13.5" customHeight="1">
      <c r="A19" s="6">
        <v>18</v>
      </c>
      <c r="B19" s="32" t="s">
        <v>31</v>
      </c>
      <c r="C19" s="30" t="s">
        <v>60</v>
      </c>
      <c r="D19" s="19" t="s">
        <v>5</v>
      </c>
      <c r="E19" s="20" t="s">
        <v>4</v>
      </c>
      <c r="F19" s="21" t="s">
        <v>3</v>
      </c>
      <c r="G19" s="34">
        <v>43282</v>
      </c>
      <c r="H19" s="35">
        <v>43312</v>
      </c>
      <c r="I19" s="11">
        <v>2</v>
      </c>
      <c r="J19" s="11">
        <v>56</v>
      </c>
      <c r="K19" s="16">
        <v>1842.5</v>
      </c>
      <c r="L19" s="14">
        <f t="shared" si="0"/>
        <v>92.125</v>
      </c>
      <c r="M19" s="12">
        <v>0.03</v>
      </c>
      <c r="N19" s="14">
        <f t="shared" si="1"/>
        <v>60.104855800000081</v>
      </c>
      <c r="O19" s="14">
        <f t="shared" si="2"/>
        <v>1690.2701442</v>
      </c>
      <c r="P19" s="18">
        <v>0.48</v>
      </c>
      <c r="Q19" s="14">
        <f t="shared" si="3"/>
        <v>811.32966921599996</v>
      </c>
    </row>
    <row r="20" spans="1:17" ht="13.5" customHeight="1">
      <c r="A20" s="6">
        <v>19</v>
      </c>
      <c r="B20" s="32" t="s">
        <v>22</v>
      </c>
      <c r="C20" s="30" t="s">
        <v>61</v>
      </c>
      <c r="D20" s="19" t="s">
        <v>5</v>
      </c>
      <c r="E20" s="20" t="s">
        <v>4</v>
      </c>
      <c r="F20" s="21" t="s">
        <v>3</v>
      </c>
      <c r="G20" s="34">
        <v>43282</v>
      </c>
      <c r="H20" s="35">
        <v>43312</v>
      </c>
      <c r="I20" s="11">
        <v>26</v>
      </c>
      <c r="J20" s="11">
        <v>218</v>
      </c>
      <c r="K20" s="16">
        <v>7162.32</v>
      </c>
      <c r="L20" s="14">
        <f t="shared" si="0"/>
        <v>358.11599999999999</v>
      </c>
      <c r="M20" s="12">
        <v>0.03</v>
      </c>
      <c r="N20" s="14">
        <f t="shared" si="1"/>
        <v>233.6446191552003</v>
      </c>
      <c r="O20" s="14">
        <f t="shared" si="2"/>
        <v>6570.5593808448002</v>
      </c>
      <c r="P20" s="18">
        <v>0.48</v>
      </c>
      <c r="Q20" s="14">
        <f t="shared" si="3"/>
        <v>3153.8685028055038</v>
      </c>
    </row>
    <row r="21" spans="1:17" ht="13.5" customHeight="1">
      <c r="A21" s="6">
        <v>20</v>
      </c>
      <c r="B21" s="32" t="s">
        <v>23</v>
      </c>
      <c r="C21" s="30" t="s">
        <v>62</v>
      </c>
      <c r="D21" s="19" t="s">
        <v>5</v>
      </c>
      <c r="E21" s="20" t="s">
        <v>4</v>
      </c>
      <c r="F21" s="21" t="s">
        <v>3</v>
      </c>
      <c r="G21" s="34">
        <v>43282</v>
      </c>
      <c r="H21" s="35">
        <v>43312</v>
      </c>
      <c r="I21" s="11">
        <v>28</v>
      </c>
      <c r="J21" s="11">
        <v>64</v>
      </c>
      <c r="K21" s="16">
        <v>2112.4</v>
      </c>
      <c r="L21" s="14">
        <f t="shared" si="0"/>
        <v>105.62</v>
      </c>
      <c r="M21" s="12">
        <v>0.03</v>
      </c>
      <c r="N21" s="14">
        <f t="shared" si="1"/>
        <v>68.909360864000092</v>
      </c>
      <c r="O21" s="14">
        <f t="shared" si="2"/>
        <v>1937.8706391360001</v>
      </c>
      <c r="P21" s="18">
        <v>0.48</v>
      </c>
      <c r="Q21" s="14">
        <f t="shared" si="3"/>
        <v>930.17790678528002</v>
      </c>
    </row>
    <row r="22" spans="1:17" ht="13.5" customHeight="1">
      <c r="A22" s="6">
        <v>21</v>
      </c>
      <c r="B22" s="32" t="s">
        <v>74</v>
      </c>
      <c r="C22" s="30" t="s">
        <v>73</v>
      </c>
      <c r="D22" s="19" t="s">
        <v>5</v>
      </c>
      <c r="E22" s="20" t="s">
        <v>4</v>
      </c>
      <c r="F22" s="21" t="s">
        <v>3</v>
      </c>
      <c r="G22" s="34">
        <v>43282</v>
      </c>
      <c r="H22" s="35">
        <v>43312</v>
      </c>
      <c r="I22" s="11">
        <v>124</v>
      </c>
      <c r="J22" s="11">
        <v>1648</v>
      </c>
      <c r="K22" s="16">
        <v>57876.85</v>
      </c>
      <c r="L22" s="14">
        <f t="shared" si="0"/>
        <v>2893.8425000000002</v>
      </c>
      <c r="M22" s="12">
        <v>0.03</v>
      </c>
      <c r="N22" s="14">
        <f t="shared" si="1"/>
        <v>1888.0215595160025</v>
      </c>
      <c r="O22" s="14">
        <f t="shared" si="2"/>
        <v>53094.985940484003</v>
      </c>
      <c r="P22" s="18">
        <v>0.48</v>
      </c>
      <c r="Q22" s="14">
        <f t="shared" si="3"/>
        <v>25485.593251432321</v>
      </c>
    </row>
    <row r="23" spans="1:17" ht="13.5" customHeight="1">
      <c r="A23" s="6">
        <v>22</v>
      </c>
      <c r="B23" s="32" t="s">
        <v>32</v>
      </c>
      <c r="C23" s="30" t="s">
        <v>63</v>
      </c>
      <c r="D23" s="19" t="s">
        <v>5</v>
      </c>
      <c r="E23" s="20" t="s">
        <v>4</v>
      </c>
      <c r="F23" s="21" t="s">
        <v>3</v>
      </c>
      <c r="G23" s="34">
        <v>43282</v>
      </c>
      <c r="H23" s="35">
        <v>43312</v>
      </c>
      <c r="I23" s="11">
        <v>31</v>
      </c>
      <c r="J23" s="11">
        <v>143</v>
      </c>
      <c r="K23" s="16">
        <v>5195.45</v>
      </c>
      <c r="L23" s="14">
        <f t="shared" si="0"/>
        <v>259.77249999999998</v>
      </c>
      <c r="M23" s="12">
        <v>0.03</v>
      </c>
      <c r="N23" s="14">
        <f t="shared" si="1"/>
        <v>169.48264481200022</v>
      </c>
      <c r="O23" s="14">
        <f t="shared" si="2"/>
        <v>4766.1948551879996</v>
      </c>
      <c r="P23" s="18">
        <v>0.48</v>
      </c>
      <c r="Q23" s="14">
        <f t="shared" si="3"/>
        <v>2287.7735304902399</v>
      </c>
    </row>
    <row r="24" spans="1:17" ht="13.5" customHeight="1">
      <c r="A24" s="6">
        <v>23</v>
      </c>
      <c r="B24" s="32" t="s">
        <v>33</v>
      </c>
      <c r="C24" s="30" t="s">
        <v>64</v>
      </c>
      <c r="D24" s="19" t="s">
        <v>5</v>
      </c>
      <c r="E24" s="20" t="s">
        <v>4</v>
      </c>
      <c r="F24" s="21" t="s">
        <v>3</v>
      </c>
      <c r="G24" s="34">
        <v>43282</v>
      </c>
      <c r="H24" s="35">
        <v>43312</v>
      </c>
      <c r="I24" s="11">
        <v>7</v>
      </c>
      <c r="J24" s="11">
        <v>25</v>
      </c>
      <c r="K24" s="16">
        <v>833.5</v>
      </c>
      <c r="L24" s="14">
        <f t="shared" si="0"/>
        <v>41.675000000000004</v>
      </c>
      <c r="M24" s="12">
        <v>0.03</v>
      </c>
      <c r="N24" s="14">
        <f t="shared" si="1"/>
        <v>27.189903560000037</v>
      </c>
      <c r="O24" s="14">
        <f t="shared" si="2"/>
        <v>764.63509643999998</v>
      </c>
      <c r="P24" s="18">
        <v>0.48</v>
      </c>
      <c r="Q24" s="14">
        <f t="shared" si="3"/>
        <v>367.02484629119999</v>
      </c>
    </row>
    <row r="25" spans="1:17" ht="13.5" customHeight="1">
      <c r="A25" s="6">
        <v>24</v>
      </c>
      <c r="B25" s="32" t="s">
        <v>65</v>
      </c>
      <c r="C25" s="30" t="s">
        <v>66</v>
      </c>
      <c r="D25" s="19" t="s">
        <v>5</v>
      </c>
      <c r="E25" s="20" t="s">
        <v>4</v>
      </c>
      <c r="F25" s="21" t="s">
        <v>3</v>
      </c>
      <c r="G25" s="34">
        <v>43282</v>
      </c>
      <c r="H25" s="35">
        <v>43312</v>
      </c>
      <c r="I25" s="11">
        <v>18</v>
      </c>
      <c r="J25" s="11">
        <v>70</v>
      </c>
      <c r="K25" s="16">
        <v>2045.75</v>
      </c>
      <c r="L25" s="14">
        <f t="shared" si="0"/>
        <v>102.28750000000001</v>
      </c>
      <c r="M25" s="12">
        <v>0.03</v>
      </c>
      <c r="N25" s="14">
        <f t="shared" si="1"/>
        <v>66.735147220000087</v>
      </c>
      <c r="O25" s="14">
        <f t="shared" si="2"/>
        <v>1876.72735278</v>
      </c>
      <c r="P25" s="18">
        <v>0.48</v>
      </c>
      <c r="Q25" s="14">
        <f t="shared" si="3"/>
        <v>900.82912933440002</v>
      </c>
    </row>
    <row r="26" spans="1:17" ht="13.5" customHeight="1">
      <c r="A26" s="6">
        <v>25</v>
      </c>
      <c r="B26" s="32" t="s">
        <v>34</v>
      </c>
      <c r="C26" s="30" t="s">
        <v>67</v>
      </c>
      <c r="D26" s="19" t="s">
        <v>5</v>
      </c>
      <c r="E26" s="20" t="s">
        <v>4</v>
      </c>
      <c r="F26" s="21" t="s">
        <v>3</v>
      </c>
      <c r="G26" s="34">
        <v>43282</v>
      </c>
      <c r="H26" s="35">
        <v>43312</v>
      </c>
      <c r="I26" s="11">
        <v>143</v>
      </c>
      <c r="J26" s="11">
        <v>1668</v>
      </c>
      <c r="K26" s="16">
        <v>55471</v>
      </c>
      <c r="L26" s="14">
        <f t="shared" si="0"/>
        <v>2773.55</v>
      </c>
      <c r="M26" s="12">
        <v>0.03</v>
      </c>
      <c r="N26" s="14">
        <f t="shared" si="1"/>
        <v>1809.5394605600025</v>
      </c>
      <c r="O26" s="14">
        <f t="shared" si="2"/>
        <v>50887.910539440003</v>
      </c>
      <c r="P26" s="18">
        <v>0.48</v>
      </c>
      <c r="Q26" s="14">
        <f t="shared" si="3"/>
        <v>24426.1970589312</v>
      </c>
    </row>
    <row r="27" spans="1:17" ht="13.5" customHeight="1">
      <c r="A27" s="6">
        <v>26</v>
      </c>
      <c r="B27" s="32" t="s">
        <v>24</v>
      </c>
      <c r="C27" s="30" t="s">
        <v>68</v>
      </c>
      <c r="D27" s="19" t="s">
        <v>5</v>
      </c>
      <c r="E27" s="20" t="s">
        <v>4</v>
      </c>
      <c r="F27" s="21" t="s">
        <v>3</v>
      </c>
      <c r="G27" s="34">
        <v>43282</v>
      </c>
      <c r="H27" s="35">
        <v>43312</v>
      </c>
      <c r="I27" s="11">
        <v>6</v>
      </c>
      <c r="J27" s="11">
        <v>11</v>
      </c>
      <c r="K27" s="16">
        <v>366</v>
      </c>
      <c r="L27" s="14">
        <f t="shared" si="0"/>
        <v>18.3</v>
      </c>
      <c r="M27" s="12">
        <v>0.03</v>
      </c>
      <c r="N27" s="14">
        <f t="shared" si="1"/>
        <v>11.939417760000016</v>
      </c>
      <c r="O27" s="14">
        <f t="shared" si="2"/>
        <v>335.76058224000002</v>
      </c>
      <c r="P27" s="18">
        <v>0.48</v>
      </c>
      <c r="Q27" s="14">
        <f t="shared" si="3"/>
        <v>161.1650794752</v>
      </c>
    </row>
    <row r="28" spans="1:17" ht="13.5" customHeight="1">
      <c r="A28" s="6">
        <v>27</v>
      </c>
      <c r="B28" s="32" t="s">
        <v>35</v>
      </c>
      <c r="C28" s="30" t="s">
        <v>69</v>
      </c>
      <c r="D28" s="19" t="s">
        <v>5</v>
      </c>
      <c r="E28" s="20" t="s">
        <v>4</v>
      </c>
      <c r="F28" s="21" t="s">
        <v>3</v>
      </c>
      <c r="G28" s="34">
        <v>43282</v>
      </c>
      <c r="H28" s="35">
        <v>43312</v>
      </c>
      <c r="I28" s="11">
        <v>1</v>
      </c>
      <c r="J28" s="11">
        <v>60</v>
      </c>
      <c r="K28" s="16">
        <v>1500</v>
      </c>
      <c r="L28" s="14">
        <f t="shared" si="0"/>
        <v>75</v>
      </c>
      <c r="M28" s="12">
        <v>0.03</v>
      </c>
      <c r="N28" s="14">
        <f t="shared" si="1"/>
        <v>48.932040000000065</v>
      </c>
      <c r="O28" s="14">
        <f t="shared" si="2"/>
        <v>1376.0679600000001</v>
      </c>
      <c r="P28" s="18">
        <v>0.48</v>
      </c>
      <c r="Q28" s="14">
        <f t="shared" si="3"/>
        <v>660.51262080000004</v>
      </c>
    </row>
    <row r="29" spans="1:17" s="1" customFormat="1" ht="13.5" customHeight="1">
      <c r="A29" s="7"/>
      <c r="B29" s="33" t="s">
        <v>20</v>
      </c>
      <c r="C29" s="3"/>
      <c r="D29" s="3"/>
      <c r="E29" s="3"/>
      <c r="F29" s="3"/>
      <c r="G29" s="9"/>
      <c r="H29" s="9"/>
      <c r="I29" s="3"/>
      <c r="J29" s="3"/>
      <c r="K29" s="13">
        <f>SUM(K2:K28)</f>
        <v>1607760.98</v>
      </c>
      <c r="L29" s="2"/>
      <c r="M29" s="5"/>
      <c r="N29" s="15">
        <f>SUM(N2:N28)</f>
        <v>52447.349722532854</v>
      </c>
      <c r="O29" s="14">
        <f t="shared" si="2"/>
        <v>1474925.5812774673</v>
      </c>
      <c r="P29" s="17"/>
      <c r="Q29" s="13">
        <f>SUM(Q2:Q28)</f>
        <v>707964.27901318413</v>
      </c>
    </row>
  </sheetData>
  <protectedRanges>
    <protectedRange sqref="H2:H28" name="区域1_1"/>
  </protectedRanges>
  <phoneticPr fontId="1" type="noConversion"/>
  <pageMargins left="0.17" right="0.17" top="0.31" bottom="0.21" header="0.31" footer="0.16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User</cp:lastModifiedBy>
  <cp:lastPrinted>2018-07-05T08:56:02Z</cp:lastPrinted>
  <dcterms:created xsi:type="dcterms:W3CDTF">2015-11-10T02:22:50Z</dcterms:created>
  <dcterms:modified xsi:type="dcterms:W3CDTF">2018-08-01T04:52:26Z</dcterms:modified>
</cp:coreProperties>
</file>