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630" windowWidth="19620" windowHeight="72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L11" i="1"/>
  <c r="N11"/>
  <c r="O11"/>
  <c r="Q11" s="1"/>
  <c r="N38"/>
  <c r="N39"/>
  <c r="N40"/>
  <c r="N41"/>
  <c r="N42"/>
  <c r="N43"/>
  <c r="N44"/>
  <c r="O38"/>
  <c r="Q38" s="1"/>
  <c r="O39"/>
  <c r="Q39" s="1"/>
  <c r="O40"/>
  <c r="Q40" s="1"/>
  <c r="O41"/>
  <c r="Q41" s="1"/>
  <c r="O42"/>
  <c r="Q42" s="1"/>
  <c r="O43"/>
  <c r="Q43" s="1"/>
  <c r="O44"/>
  <c r="Q44" s="1"/>
  <c r="L38"/>
  <c r="L39"/>
  <c r="L40"/>
  <c r="L41"/>
  <c r="L42"/>
  <c r="L43"/>
  <c r="L44"/>
  <c r="K45" l="1"/>
  <c r="O37"/>
  <c r="Q37" s="1"/>
  <c r="N37"/>
  <c r="L37"/>
  <c r="O36"/>
  <c r="Q36" s="1"/>
  <c r="N36"/>
  <c r="L36"/>
  <c r="O35" l="1"/>
  <c r="Q35" s="1"/>
  <c r="N35"/>
  <c r="L35"/>
  <c r="O34"/>
  <c r="Q34" s="1"/>
  <c r="N34"/>
  <c r="L34"/>
  <c r="O33"/>
  <c r="Q33" s="1"/>
  <c r="N33"/>
  <c r="L33"/>
  <c r="O32"/>
  <c r="Q32" s="1"/>
  <c r="N32"/>
  <c r="L32"/>
  <c r="O31"/>
  <c r="Q31" s="1"/>
  <c r="N31"/>
  <c r="L31"/>
  <c r="O30"/>
  <c r="Q30" s="1"/>
  <c r="N30"/>
  <c r="L30"/>
  <c r="O29"/>
  <c r="Q29" s="1"/>
  <c r="N29"/>
  <c r="L29"/>
  <c r="O28"/>
  <c r="Q28" s="1"/>
  <c r="N28"/>
  <c r="L28"/>
  <c r="O27"/>
  <c r="Q27" s="1"/>
  <c r="N27"/>
  <c r="L27"/>
  <c r="O26"/>
  <c r="Q26" s="1"/>
  <c r="N26"/>
  <c r="L26"/>
  <c r="O25"/>
  <c r="Q25" s="1"/>
  <c r="N25"/>
  <c r="L25"/>
  <c r="O24"/>
  <c r="Q24" s="1"/>
  <c r="N24"/>
  <c r="L24"/>
  <c r="O23"/>
  <c r="Q23" s="1"/>
  <c r="N23"/>
  <c r="L23"/>
  <c r="O22"/>
  <c r="Q22" s="1"/>
  <c r="N22"/>
  <c r="L22"/>
  <c r="O21"/>
  <c r="Q21" s="1"/>
  <c r="N21"/>
  <c r="L21"/>
  <c r="O20"/>
  <c r="Q20" s="1"/>
  <c r="N20"/>
  <c r="L20"/>
  <c r="O19"/>
  <c r="Q19" s="1"/>
  <c r="N19"/>
  <c r="L19"/>
  <c r="O18"/>
  <c r="Q18" s="1"/>
  <c r="N18"/>
  <c r="L18"/>
  <c r="O17"/>
  <c r="Q17" s="1"/>
  <c r="N17"/>
  <c r="L17"/>
  <c r="O16"/>
  <c r="Q16" s="1"/>
  <c r="N16"/>
  <c r="L16"/>
  <c r="O15"/>
  <c r="Q15" s="1"/>
  <c r="N15"/>
  <c r="L15"/>
  <c r="O14"/>
  <c r="Q14" s="1"/>
  <c r="N14"/>
  <c r="L14"/>
  <c r="O13"/>
  <c r="Q13" s="1"/>
  <c r="N13"/>
  <c r="L13"/>
  <c r="O12"/>
  <c r="Q12" s="1"/>
  <c r="N12"/>
  <c r="L12"/>
  <c r="O10"/>
  <c r="Q10" s="1"/>
  <c r="N10"/>
  <c r="L10"/>
  <c r="O9"/>
  <c r="Q9" s="1"/>
  <c r="N9"/>
  <c r="L9"/>
  <c r="O8"/>
  <c r="Q8" s="1"/>
  <c r="N8"/>
  <c r="L8"/>
  <c r="O7"/>
  <c r="Q7" s="1"/>
  <c r="N7"/>
  <c r="L7"/>
  <c r="O6"/>
  <c r="Q6" s="1"/>
  <c r="N6"/>
  <c r="L6"/>
  <c r="O5"/>
  <c r="Q5" s="1"/>
  <c r="N5"/>
  <c r="L5"/>
  <c r="O4"/>
  <c r="Q4" s="1"/>
  <c r="N4"/>
  <c r="L4"/>
  <c r="O3"/>
  <c r="Q3" s="1"/>
  <c r="N3"/>
  <c r="L3"/>
  <c r="O2"/>
  <c r="N2"/>
  <c r="L2"/>
  <c r="Q2" l="1"/>
  <c r="Q45" s="1"/>
  <c r="O45"/>
  <c r="N45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<sst xmlns="http://schemas.openxmlformats.org/spreadsheetml/2006/main" count="241" uniqueCount="103">
  <si>
    <t>序号</t>
  </si>
  <si>
    <t>影片名称</t>
    <phoneticPr fontId="4" type="noConversion"/>
  </si>
  <si>
    <t>影片编码</t>
  </si>
  <si>
    <t>影院名称</t>
    <phoneticPr fontId="4" type="noConversion"/>
  </si>
  <si>
    <t>影院编码</t>
    <phoneticPr fontId="4" type="noConversion"/>
  </si>
  <si>
    <t>设备归属</t>
    <phoneticPr fontId="4" type="noConversion"/>
  </si>
  <si>
    <t>开始日期</t>
    <phoneticPr fontId="4" type="noConversion"/>
  </si>
  <si>
    <t>结束日期</t>
    <phoneticPr fontId="4" type="noConversion"/>
  </si>
  <si>
    <t>总场次</t>
    <phoneticPr fontId="4" type="noConversion"/>
  </si>
  <si>
    <t>总人次</t>
    <phoneticPr fontId="4" type="noConversion"/>
  </si>
  <si>
    <t>总票房</t>
    <phoneticPr fontId="4" type="noConversion"/>
  </si>
  <si>
    <t>电影专项基金</t>
    <phoneticPr fontId="4" type="noConversion"/>
  </si>
  <si>
    <t>增值税率</t>
    <phoneticPr fontId="4" type="noConversion"/>
  </si>
  <si>
    <t>税金</t>
    <phoneticPr fontId="4" type="noConversion"/>
  </si>
  <si>
    <t>净票房</t>
    <phoneticPr fontId="4" type="noConversion"/>
  </si>
  <si>
    <t>分账比例</t>
    <phoneticPr fontId="4" type="noConversion"/>
  </si>
  <si>
    <t>分账片款</t>
    <phoneticPr fontId="4" type="noConversion"/>
  </si>
  <si>
    <t>重庆UME影城（涪陵）</t>
  </si>
  <si>
    <t>合计</t>
    <phoneticPr fontId="4" type="noConversion"/>
  </si>
  <si>
    <t>中影设备</t>
    <phoneticPr fontId="4" type="noConversion"/>
  </si>
  <si>
    <r>
      <rPr>
        <sz val="10"/>
        <rFont val="宋体"/>
        <family val="3"/>
        <charset val="134"/>
      </rPr>
      <t>重庆</t>
    </r>
    <r>
      <rPr>
        <sz val="10"/>
        <rFont val="Arial"/>
        <family val="2"/>
      </rPr>
      <t>UME</t>
    </r>
    <r>
      <rPr>
        <sz val="10"/>
        <rFont val="宋体"/>
        <family val="3"/>
        <charset val="134"/>
      </rPr>
      <t>影城（涪陵）</t>
    </r>
    <phoneticPr fontId="2" type="noConversion"/>
  </si>
  <si>
    <t>2018-07-02</t>
  </si>
  <si>
    <t>2018-07-17</t>
    <phoneticPr fontId="2" type="noConversion"/>
  </si>
  <si>
    <t>2018-07-13</t>
    <phoneticPr fontId="2" type="noConversion"/>
  </si>
  <si>
    <t>2018-07-15</t>
    <phoneticPr fontId="2" type="noConversion"/>
  </si>
  <si>
    <t>2018-07-14</t>
  </si>
  <si>
    <t>2018-07-16</t>
  </si>
  <si>
    <t>2018-07-27</t>
    <phoneticPr fontId="2" type="noConversion"/>
  </si>
  <si>
    <t>2018-07-31</t>
    <phoneticPr fontId="2" type="noConversion"/>
  </si>
  <si>
    <t>2018-07-29</t>
    <phoneticPr fontId="2" type="noConversion"/>
  </si>
  <si>
    <t>2018-07-01</t>
    <phoneticPr fontId="2" type="noConversion"/>
  </si>
  <si>
    <t>2018-07-02</t>
    <phoneticPr fontId="2" type="noConversion"/>
  </si>
  <si>
    <t>2018-07-08</t>
    <phoneticPr fontId="2" type="noConversion"/>
  </si>
  <si>
    <t>2018-07-04</t>
    <phoneticPr fontId="2" type="noConversion"/>
  </si>
  <si>
    <t>2018-07-18</t>
    <phoneticPr fontId="2" type="noConversion"/>
  </si>
  <si>
    <t>2018-07-21</t>
    <phoneticPr fontId="2" type="noConversion"/>
  </si>
  <si>
    <t>2018-07-22</t>
    <phoneticPr fontId="2" type="noConversion"/>
  </si>
  <si>
    <t>2018-07-07</t>
    <phoneticPr fontId="2" type="noConversion"/>
  </si>
  <si>
    <t>2018-07-16</t>
    <phoneticPr fontId="2" type="noConversion"/>
  </si>
  <si>
    <t>2018-07-20</t>
    <phoneticPr fontId="2" type="noConversion"/>
  </si>
  <si>
    <t>2018-07-28</t>
    <phoneticPr fontId="2" type="noConversion"/>
  </si>
  <si>
    <t>2018-07-08</t>
    <phoneticPr fontId="2" type="noConversion"/>
  </si>
  <si>
    <t>2018-07-15</t>
    <phoneticPr fontId="2" type="noConversion"/>
  </si>
  <si>
    <t>2018-07-06</t>
    <phoneticPr fontId="2" type="noConversion"/>
  </si>
  <si>
    <t>2018-07-12</t>
    <phoneticPr fontId="2" type="noConversion"/>
  </si>
  <si>
    <t>2018-07-19</t>
    <phoneticPr fontId="2" type="noConversion"/>
  </si>
  <si>
    <t>2018-07-31</t>
    <phoneticPr fontId="2" type="noConversion"/>
  </si>
  <si>
    <t>2018-07-26</t>
    <phoneticPr fontId="2" type="noConversion"/>
  </si>
  <si>
    <t>2018-07-11</t>
    <phoneticPr fontId="2" type="noConversion"/>
  </si>
  <si>
    <t>2018-07-29</t>
    <phoneticPr fontId="2" type="noConversion"/>
  </si>
  <si>
    <t>2018-07-20</t>
    <phoneticPr fontId="2" type="noConversion"/>
  </si>
  <si>
    <t>2018-07-09</t>
    <phoneticPr fontId="2" type="noConversion"/>
  </si>
  <si>
    <t>001c05332018</t>
  </si>
  <si>
    <t>001c03982018</t>
  </si>
  <si>
    <t>001c05642018</t>
  </si>
  <si>
    <t>001b04542018</t>
  </si>
  <si>
    <t>001b05332018</t>
  </si>
  <si>
    <t>001b03562018</t>
  </si>
  <si>
    <t>001l05482017</t>
  </si>
  <si>
    <t>001c05272018</t>
  </si>
  <si>
    <t>寂静之地(字幕版)</t>
  </si>
  <si>
    <t>阿修罗(3D国语)</t>
  </si>
  <si>
    <t>西虹市首富(国语)</t>
  </si>
  <si>
    <t>神秘世界历险记4(3D国语)</t>
  </si>
  <si>
    <t>我不是药神(国语)</t>
  </si>
  <si>
    <t>超时空同居(国语)</t>
  </si>
  <si>
    <t>最后一球(字幕版)</t>
  </si>
  <si>
    <t>小悟空(3D国语)</t>
  </si>
  <si>
    <t>神奇马戏团之动物饼干(3D配音版)</t>
  </si>
  <si>
    <t>昨日青空(国语)</t>
  </si>
  <si>
    <t>幸福马上来(国语)</t>
  </si>
  <si>
    <t>快乐星球之三十六号(3D国语)</t>
  </si>
  <si>
    <t>邪不压正(国语)</t>
  </si>
  <si>
    <t>淘气大侦探(3D配音版)</t>
  </si>
  <si>
    <t>第七个小矮人(配音版)</t>
  </si>
  <si>
    <t>龙虾刑警(国语)</t>
  </si>
  <si>
    <t>新大头儿子和小头爸爸3俄罗斯奇遇记(国语)</t>
  </si>
  <si>
    <t>细思极恐(国语)</t>
  </si>
  <si>
    <t>超人总动员2(3D配音版)</t>
  </si>
  <si>
    <t>狄仁杰之四大天王(3D国语)</t>
  </si>
  <si>
    <t>金蝉脱壳2：冥府(字幕版)</t>
  </si>
  <si>
    <t>侏罗纪世界2(3D字幕版)</t>
  </si>
  <si>
    <t>动物世界(3D国语)</t>
  </si>
  <si>
    <t>心灵救赎(国语)</t>
  </si>
  <si>
    <t>摩天营救(3D字幕版)</t>
  </si>
  <si>
    <t>兄弟班(国语)</t>
  </si>
  <si>
    <t>风语咒(3D国语)</t>
  </si>
  <si>
    <t>复仇者联盟3：无限战争(3D字幕版)</t>
  </si>
  <si>
    <t>猛虫过江(国语)</t>
  </si>
  <si>
    <t>北方一片苍茫(国语)</t>
  </si>
  <si>
    <r>
      <rPr>
        <sz val="10"/>
        <rFont val="宋体"/>
        <family val="3"/>
        <charset val="134"/>
      </rPr>
      <t>摩天营救</t>
    </r>
    <r>
      <rPr>
        <sz val="10"/>
        <rFont val="Arial"/>
        <family val="2"/>
      </rPr>
      <t>(3D</t>
    </r>
    <r>
      <rPr>
        <sz val="10"/>
        <rFont val="宋体"/>
        <family val="3"/>
        <charset val="134"/>
      </rPr>
      <t>字幕版</t>
    </r>
    <r>
      <rPr>
        <sz val="10"/>
        <rFont val="Arial"/>
        <family val="2"/>
      </rPr>
      <t>)</t>
    </r>
    <phoneticPr fontId="2" type="noConversion"/>
  </si>
  <si>
    <r>
      <rPr>
        <sz val="10"/>
        <rFont val="宋体"/>
        <family val="3"/>
        <charset val="134"/>
      </rPr>
      <t>侏罗纪世界</t>
    </r>
    <r>
      <rPr>
        <sz val="10"/>
        <rFont val="Arial"/>
        <family val="2"/>
      </rPr>
      <t>2(3D</t>
    </r>
    <r>
      <rPr>
        <sz val="10"/>
        <rFont val="宋体"/>
        <family val="3"/>
        <charset val="134"/>
      </rPr>
      <t>字幕版</t>
    </r>
    <r>
      <rPr>
        <sz val="10"/>
        <rFont val="Arial"/>
        <family val="2"/>
      </rPr>
      <t>)</t>
    </r>
    <phoneticPr fontId="2" type="noConversion"/>
  </si>
  <si>
    <r>
      <rPr>
        <sz val="10"/>
        <rFont val="宋体"/>
        <family val="3"/>
        <charset val="134"/>
      </rPr>
      <t>阿修罗</t>
    </r>
    <r>
      <rPr>
        <sz val="10"/>
        <rFont val="Arial"/>
        <family val="2"/>
      </rPr>
      <t>(3D</t>
    </r>
    <r>
      <rPr>
        <sz val="10"/>
        <rFont val="宋体"/>
        <family val="3"/>
        <charset val="134"/>
      </rPr>
      <t>国语</t>
    </r>
    <r>
      <rPr>
        <sz val="10"/>
        <rFont val="Arial"/>
        <family val="2"/>
      </rPr>
      <t>)</t>
    </r>
    <phoneticPr fontId="2" type="noConversion"/>
  </si>
  <si>
    <r>
      <rPr>
        <sz val="10"/>
        <rFont val="宋体"/>
        <family val="3"/>
        <charset val="134"/>
      </rPr>
      <t>动物世界（</t>
    </r>
    <r>
      <rPr>
        <sz val="10"/>
        <rFont val="Arial"/>
        <family val="2"/>
      </rPr>
      <t>3D</t>
    </r>
    <r>
      <rPr>
        <sz val="10"/>
        <rFont val="宋体"/>
        <family val="3"/>
        <charset val="134"/>
      </rPr>
      <t>国语）</t>
    </r>
    <phoneticPr fontId="2" type="noConversion"/>
  </si>
  <si>
    <r>
      <rPr>
        <sz val="10"/>
        <rFont val="宋体"/>
        <family val="3"/>
        <charset val="134"/>
      </rPr>
      <t>狄仁杰之四大天王</t>
    </r>
    <r>
      <rPr>
        <sz val="10"/>
        <rFont val="Arial"/>
        <family val="2"/>
      </rPr>
      <t>(3D</t>
    </r>
    <r>
      <rPr>
        <sz val="10"/>
        <rFont val="宋体"/>
        <family val="3"/>
        <charset val="134"/>
      </rPr>
      <t>国语</t>
    </r>
    <r>
      <rPr>
        <sz val="10"/>
        <rFont val="Arial"/>
        <family val="2"/>
      </rPr>
      <t>)</t>
    </r>
    <phoneticPr fontId="2" type="noConversion"/>
  </si>
  <si>
    <r>
      <rPr>
        <sz val="10"/>
        <rFont val="宋体"/>
        <family val="3"/>
        <charset val="134"/>
      </rPr>
      <t>泄密者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国语</t>
    </r>
    <r>
      <rPr>
        <sz val="10"/>
        <rFont val="Arial"/>
        <family val="2"/>
      </rPr>
      <t>)</t>
    </r>
    <phoneticPr fontId="2" type="noConversion"/>
  </si>
  <si>
    <r>
      <rPr>
        <sz val="10"/>
        <rFont val="宋体"/>
        <family val="3"/>
        <charset val="134"/>
      </rPr>
      <t>阿飞正传（</t>
    </r>
    <r>
      <rPr>
        <sz val="10"/>
        <rFont val="Arial"/>
        <family val="2"/>
      </rPr>
      <t>2D</t>
    </r>
    <r>
      <rPr>
        <sz val="10"/>
        <rFont val="宋体"/>
        <family val="3"/>
        <charset val="134"/>
      </rPr>
      <t>）</t>
    </r>
    <phoneticPr fontId="2" type="noConversion"/>
  </si>
  <si>
    <r>
      <rPr>
        <sz val="10"/>
        <rFont val="宋体"/>
        <family val="3"/>
        <charset val="134"/>
      </rPr>
      <t>您一定不要错过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内蒙古民族电影</t>
    </r>
    <r>
      <rPr>
        <sz val="10"/>
        <rFont val="Arial"/>
        <family val="2"/>
      </rPr>
      <t>70</t>
    </r>
    <r>
      <rPr>
        <sz val="10"/>
        <rFont val="宋体"/>
        <family val="3"/>
        <charset val="134"/>
      </rPr>
      <t>年（</t>
    </r>
    <r>
      <rPr>
        <sz val="10"/>
        <rFont val="Arial"/>
        <family val="2"/>
      </rPr>
      <t>2D</t>
    </r>
    <r>
      <rPr>
        <sz val="10"/>
        <rFont val="宋体"/>
        <family val="3"/>
        <charset val="134"/>
      </rPr>
      <t>）</t>
    </r>
    <phoneticPr fontId="2" type="noConversion"/>
  </si>
  <si>
    <r>
      <rPr>
        <sz val="10"/>
        <rFont val="宋体"/>
        <family val="3"/>
        <charset val="134"/>
      </rPr>
      <t>邪不压正</t>
    </r>
    <r>
      <rPr>
        <sz val="10"/>
        <rFont val="Arial"/>
        <family val="2"/>
      </rPr>
      <t/>
    </r>
    <phoneticPr fontId="2" type="noConversion"/>
  </si>
  <si>
    <r>
      <rPr>
        <sz val="10"/>
        <rFont val="宋体"/>
        <family val="3"/>
        <charset val="134"/>
      </rPr>
      <t>我不是药神</t>
    </r>
    <r>
      <rPr>
        <sz val="10"/>
        <rFont val="Arial"/>
        <family val="2"/>
      </rPr>
      <t/>
    </r>
    <phoneticPr fontId="2" type="noConversion"/>
  </si>
  <si>
    <r>
      <rPr>
        <sz val="10"/>
        <rFont val="宋体"/>
        <family val="3"/>
        <charset val="134"/>
      </rPr>
      <t>神秘世界历险记</t>
    </r>
    <r>
      <rPr>
        <sz val="10"/>
        <rFont val="Arial"/>
        <family val="2"/>
      </rPr>
      <t>4</t>
    </r>
    <phoneticPr fontId="2" type="noConversion"/>
  </si>
  <si>
    <r>
      <rPr>
        <sz val="10"/>
        <rFont val="宋体"/>
        <family val="3"/>
        <charset val="134"/>
      </rPr>
      <t>汪星卧底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字幕版</t>
    </r>
    <r>
      <rPr>
        <sz val="10"/>
        <rFont val="Arial"/>
        <family val="2"/>
      </rPr>
      <t>)</t>
    </r>
    <phoneticPr fontId="2" type="noConversion"/>
  </si>
  <si>
    <r>
      <rPr>
        <sz val="10"/>
        <rFont val="宋体"/>
        <family val="3"/>
        <charset val="134"/>
      </rPr>
      <t>超人总动员</t>
    </r>
    <r>
      <rPr>
        <sz val="10"/>
        <rFont val="Arial"/>
        <family val="2"/>
      </rPr>
      <t>2(3D</t>
    </r>
    <r>
      <rPr>
        <sz val="10"/>
        <rFont val="宋体"/>
        <family val="3"/>
        <charset val="134"/>
      </rPr>
      <t>字幕版</t>
    </r>
    <r>
      <rPr>
        <sz val="10"/>
        <rFont val="Arial"/>
        <family val="2"/>
      </rPr>
      <t>)</t>
    </r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</si>
</sst>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2">
    <font>
      <sz val="11"/>
      <color theme="1"/>
      <name val="宋体"/>
      <family val="2"/>
      <charset val="134"/>
      <scheme val="minor"/>
    </font>
    <font>
      <b/>
      <sz val="12"/>
      <color theme="1" tint="0.249977111117893"/>
      <name val="Arial"/>
      <family val="2"/>
    </font>
    <font>
      <sz val="9"/>
      <name val="宋体"/>
      <family val="2"/>
      <charset val="134"/>
      <scheme val="minor"/>
    </font>
    <font>
      <b/>
      <sz val="12"/>
      <color theme="1" tint="0.249977111117893"/>
      <name val="宋体"/>
      <family val="3"/>
      <charset val="134"/>
    </font>
    <font>
      <sz val="9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/>
    <xf numFmtId="0" fontId="10" fillId="0" borderId="0"/>
    <xf numFmtId="0" fontId="11" fillId="0" borderId="0"/>
    <xf numFmtId="0" fontId="11" fillId="0" borderId="0"/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49" fontId="1" fillId="2" borderId="1" xfId="0" applyNumberFormat="1" applyFont="1" applyFill="1" applyBorder="1" applyAlignment="1" applyProtection="1">
      <alignment horizontal="center" wrapText="1"/>
    </xf>
    <xf numFmtId="14" fontId="3" fillId="2" borderId="1" xfId="0" applyNumberFormat="1" applyFont="1" applyFill="1" applyBorder="1" applyAlignment="1" applyProtection="1">
      <alignment horizontal="center" wrapText="1"/>
    </xf>
    <xf numFmtId="176" fontId="3" fillId="2" borderId="1" xfId="0" applyNumberFormat="1" applyFont="1" applyFill="1" applyBorder="1" applyAlignment="1" applyProtection="1">
      <alignment horizontal="center" wrapText="1"/>
    </xf>
    <xf numFmtId="177" fontId="3" fillId="2" borderId="1" xfId="0" applyNumberFormat="1" applyFont="1" applyFill="1" applyBorder="1" applyAlignment="1" applyProtection="1">
      <alignment horizontal="center" wrapText="1"/>
    </xf>
    <xf numFmtId="0" fontId="5" fillId="0" borderId="0" xfId="0" applyFont="1" applyAlignment="1"/>
    <xf numFmtId="0" fontId="6" fillId="0" borderId="0" xfId="0" applyFont="1" applyFill="1" applyAlignment="1"/>
    <xf numFmtId="0" fontId="0" fillId="0" borderId="2" xfId="0" applyFill="1" applyBorder="1" applyAlignment="1"/>
    <xf numFmtId="49" fontId="6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/>
    <xf numFmtId="14" fontId="0" fillId="0" borderId="2" xfId="0" applyNumberFormat="1" applyFill="1" applyBorder="1" applyAlignment="1"/>
    <xf numFmtId="176" fontId="0" fillId="0" borderId="2" xfId="0" applyNumberFormat="1" applyFill="1" applyBorder="1" applyAlignment="1"/>
    <xf numFmtId="176" fontId="0" fillId="0" borderId="3" xfId="0" applyNumberFormat="1" applyFill="1" applyBorder="1" applyAlignment="1">
      <alignment horizontal="right"/>
    </xf>
    <xf numFmtId="177" fontId="0" fillId="0" borderId="2" xfId="0" applyNumberFormat="1" applyFill="1" applyBorder="1" applyAlignment="1"/>
    <xf numFmtId="0" fontId="0" fillId="0" borderId="0" xfId="0" applyFill="1" applyAlignment="1"/>
    <xf numFmtId="0" fontId="0" fillId="0" borderId="0" xfId="0" applyAlignment="1"/>
    <xf numFmtId="49" fontId="0" fillId="0" borderId="0" xfId="0" applyNumberFormat="1" applyAlignment="1"/>
    <xf numFmtId="14" fontId="0" fillId="0" borderId="0" xfId="0" applyNumberFormat="1" applyAlignment="1"/>
    <xf numFmtId="176" fontId="0" fillId="0" borderId="0" xfId="0" applyNumberFormat="1" applyAlignment="1"/>
    <xf numFmtId="177" fontId="0" fillId="0" borderId="0" xfId="0" applyNumberFormat="1" applyAlignment="1"/>
    <xf numFmtId="0" fontId="8" fillId="0" borderId="0" xfId="0" applyFont="1" applyFill="1" applyAlignment="1"/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right" vertical="center"/>
    </xf>
    <xf numFmtId="176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/>
    <xf numFmtId="0" fontId="7" fillId="0" borderId="1" xfId="1" applyNumberFormat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1" fontId="7" fillId="0" borderId="1" xfId="1" applyNumberFormat="1" applyBorder="1" applyAlignment="1">
      <alignment horizontal="center" vertical="center"/>
    </xf>
    <xf numFmtId="0" fontId="7" fillId="0" borderId="1" xfId="1" applyFont="1" applyBorder="1" applyAlignment="1">
      <alignment horizontal="center" wrapText="1"/>
    </xf>
  </cellXfs>
  <cellStyles count="5">
    <cellStyle name="常规" xfId="0" builtinId="0"/>
    <cellStyle name="常规 2" xfId="2"/>
    <cellStyle name="常规 2 2" xfId="4"/>
    <cellStyle name="常规 3" xfId="3"/>
    <cellStyle name="常规 3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"/>
  <sheetViews>
    <sheetView tabSelected="1" zoomScaleNormal="100" workbookViewId="0">
      <selection activeCell="B20" sqref="B20"/>
    </sheetView>
  </sheetViews>
  <sheetFormatPr defaultColWidth="14" defaultRowHeight="13.5"/>
  <cols>
    <col min="1" max="1" width="7.375" style="17" customWidth="1"/>
    <col min="2" max="2" width="28.875" style="18" customWidth="1"/>
    <col min="3" max="3" width="12.125" style="18" bestFit="1" customWidth="1"/>
    <col min="4" max="4" width="17.625" style="18" customWidth="1"/>
    <col min="5" max="5" width="10.25" style="18" customWidth="1"/>
    <col min="6" max="6" width="14" style="18"/>
    <col min="7" max="8" width="12" style="19" customWidth="1"/>
    <col min="9" max="10" width="9.75" style="18" customWidth="1"/>
    <col min="11" max="11" width="12.75" style="20" customWidth="1"/>
    <col min="12" max="12" width="14" style="20"/>
    <col min="13" max="13" width="9.875" style="20" customWidth="1"/>
    <col min="14" max="14" width="10.375" style="20" customWidth="1"/>
    <col min="15" max="15" width="14" style="20"/>
    <col min="16" max="16" width="11.5" style="21" customWidth="1"/>
    <col min="17" max="17" width="14" style="20"/>
    <col min="18" max="16384" width="14" style="17"/>
  </cols>
  <sheetData>
    <row r="1" spans="1:17" s="7" customFormat="1" ht="15.7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</row>
    <row r="2" spans="1:17" s="8" customFormat="1" ht="12.75">
      <c r="A2" s="23">
        <v>1</v>
      </c>
      <c r="B2" s="31" t="s">
        <v>60</v>
      </c>
      <c r="C2" s="24">
        <v>51100932018</v>
      </c>
      <c r="D2" s="24" t="s">
        <v>17</v>
      </c>
      <c r="E2" s="24">
        <v>50020091</v>
      </c>
      <c r="F2" s="25" t="s">
        <v>19</v>
      </c>
      <c r="G2" s="24" t="s">
        <v>21</v>
      </c>
      <c r="H2" s="24" t="s">
        <v>22</v>
      </c>
      <c r="I2" s="30">
        <v>20</v>
      </c>
      <c r="J2" s="31">
        <v>63</v>
      </c>
      <c r="K2" s="32">
        <v>2049.6</v>
      </c>
      <c r="L2" s="26">
        <f t="shared" ref="L2:L35" si="0">K2*0.05</f>
        <v>102.48</v>
      </c>
      <c r="M2" s="27">
        <v>0.03</v>
      </c>
      <c r="N2" s="26">
        <f t="shared" ref="N2:N35" si="1">K2*(1-0.96737864)</f>
        <v>66.86073945600009</v>
      </c>
      <c r="O2" s="26">
        <f t="shared" ref="O2:O35" si="2">K2*0.91737864</f>
        <v>1880.259260544</v>
      </c>
      <c r="P2" s="28">
        <v>0.48</v>
      </c>
      <c r="Q2" s="26">
        <f t="shared" ref="Q2:Q35" si="3">O2*P2</f>
        <v>902.52444506111999</v>
      </c>
    </row>
    <row r="3" spans="1:17" s="8" customFormat="1" ht="12.75">
      <c r="A3" s="23">
        <v>2</v>
      </c>
      <c r="B3" s="31" t="s">
        <v>61</v>
      </c>
      <c r="C3" s="24">
        <v>1204972018</v>
      </c>
      <c r="D3" s="24" t="s">
        <v>17</v>
      </c>
      <c r="E3" s="24">
        <v>50020091</v>
      </c>
      <c r="F3" s="25" t="s">
        <v>19</v>
      </c>
      <c r="G3" s="24" t="s">
        <v>23</v>
      </c>
      <c r="H3" s="24" t="s">
        <v>24</v>
      </c>
      <c r="I3" s="30">
        <v>28</v>
      </c>
      <c r="J3" s="31">
        <v>227</v>
      </c>
      <c r="K3" s="32">
        <v>8185.4</v>
      </c>
      <c r="L3" s="26">
        <f t="shared" si="0"/>
        <v>409.27</v>
      </c>
      <c r="M3" s="27">
        <v>0.03</v>
      </c>
      <c r="N3" s="26">
        <f t="shared" si="1"/>
        <v>267.01888014400032</v>
      </c>
      <c r="O3" s="26">
        <f t="shared" si="2"/>
        <v>7509.1111198560002</v>
      </c>
      <c r="P3" s="28">
        <v>0.48</v>
      </c>
      <c r="Q3" s="26">
        <f t="shared" si="3"/>
        <v>3604.3733375308798</v>
      </c>
    </row>
    <row r="4" spans="1:17" s="22" customFormat="1" ht="12.75">
      <c r="A4" s="23">
        <v>3</v>
      </c>
      <c r="B4" s="31" t="s">
        <v>98</v>
      </c>
      <c r="C4" s="24">
        <v>1104952018</v>
      </c>
      <c r="D4" s="24" t="s">
        <v>17</v>
      </c>
      <c r="E4" s="24">
        <v>50020091</v>
      </c>
      <c r="F4" s="25" t="s">
        <v>19</v>
      </c>
      <c r="G4" s="24" t="s">
        <v>25</v>
      </c>
      <c r="H4" s="24" t="s">
        <v>26</v>
      </c>
      <c r="I4" s="30">
        <v>5</v>
      </c>
      <c r="J4" s="31">
        <v>50</v>
      </c>
      <c r="K4" s="32">
        <v>2630.5</v>
      </c>
      <c r="L4" s="26">
        <f t="shared" si="0"/>
        <v>131.52500000000001</v>
      </c>
      <c r="M4" s="27">
        <v>0.03</v>
      </c>
      <c r="N4" s="26">
        <f t="shared" si="1"/>
        <v>85.81048748000012</v>
      </c>
      <c r="O4" s="26">
        <f t="shared" si="2"/>
        <v>2413.1645125200002</v>
      </c>
      <c r="P4" s="28">
        <v>0.48</v>
      </c>
      <c r="Q4" s="26">
        <f t="shared" si="3"/>
        <v>1158.3189660096</v>
      </c>
    </row>
    <row r="5" spans="1:17" s="8" customFormat="1" ht="12.75">
      <c r="A5" s="23">
        <v>4</v>
      </c>
      <c r="B5" s="31" t="s">
        <v>62</v>
      </c>
      <c r="C5" s="24">
        <v>1106062018</v>
      </c>
      <c r="D5" s="24" t="s">
        <v>17</v>
      </c>
      <c r="E5" s="24">
        <v>50020091</v>
      </c>
      <c r="F5" s="25" t="s">
        <v>19</v>
      </c>
      <c r="G5" s="24" t="s">
        <v>27</v>
      </c>
      <c r="H5" s="24" t="s">
        <v>28</v>
      </c>
      <c r="I5" s="30">
        <v>142</v>
      </c>
      <c r="J5" s="31">
        <v>5404</v>
      </c>
      <c r="K5" s="30">
        <v>199101.02</v>
      </c>
      <c r="L5" s="26">
        <f t="shared" si="0"/>
        <v>9955.0509999999995</v>
      </c>
      <c r="M5" s="27">
        <v>0.03</v>
      </c>
      <c r="N5" s="26">
        <f t="shared" si="1"/>
        <v>6494.9460497872087</v>
      </c>
      <c r="O5" s="26">
        <f t="shared" si="2"/>
        <v>182651.02295021279</v>
      </c>
      <c r="P5" s="28">
        <v>0.48</v>
      </c>
      <c r="Q5" s="26">
        <f t="shared" si="3"/>
        <v>87672.49101610214</v>
      </c>
    </row>
    <row r="6" spans="1:17" s="8" customFormat="1" ht="12.75">
      <c r="A6" s="23">
        <v>5</v>
      </c>
      <c r="B6" s="31" t="s">
        <v>63</v>
      </c>
      <c r="C6" s="24" t="s">
        <v>52</v>
      </c>
      <c r="D6" s="24" t="s">
        <v>17</v>
      </c>
      <c r="E6" s="24">
        <v>50020091</v>
      </c>
      <c r="F6" s="25" t="s">
        <v>19</v>
      </c>
      <c r="G6" s="24" t="s">
        <v>29</v>
      </c>
      <c r="H6" s="24" t="s">
        <v>29</v>
      </c>
      <c r="I6" s="30">
        <v>1</v>
      </c>
      <c r="J6" s="31">
        <v>16</v>
      </c>
      <c r="K6" s="32">
        <v>548.5</v>
      </c>
      <c r="L6" s="26">
        <f t="shared" si="0"/>
        <v>27.425000000000001</v>
      </c>
      <c r="M6" s="27">
        <v>0.03</v>
      </c>
      <c r="N6" s="26">
        <f t="shared" si="1"/>
        <v>17.892815960000025</v>
      </c>
      <c r="O6" s="26">
        <f t="shared" si="2"/>
        <v>503.18218404000004</v>
      </c>
      <c r="P6" s="28">
        <v>0.48</v>
      </c>
      <c r="Q6" s="26">
        <f t="shared" si="3"/>
        <v>241.52744833920002</v>
      </c>
    </row>
    <row r="7" spans="1:17" s="8" customFormat="1" ht="12.75">
      <c r="A7" s="23">
        <v>6</v>
      </c>
      <c r="B7" s="31" t="s">
        <v>64</v>
      </c>
      <c r="C7" s="24">
        <v>1104962018</v>
      </c>
      <c r="D7" s="24" t="s">
        <v>17</v>
      </c>
      <c r="E7" s="24">
        <v>50020091</v>
      </c>
      <c r="F7" s="25" t="s">
        <v>19</v>
      </c>
      <c r="G7" s="24" t="s">
        <v>30</v>
      </c>
      <c r="H7" s="24" t="s">
        <v>28</v>
      </c>
      <c r="I7" s="30">
        <v>598</v>
      </c>
      <c r="J7" s="31">
        <v>15104</v>
      </c>
      <c r="K7" s="30">
        <v>548052.67000000004</v>
      </c>
      <c r="L7" s="26">
        <f t="shared" si="0"/>
        <v>27402.633500000004</v>
      </c>
      <c r="M7" s="27">
        <v>0.03</v>
      </c>
      <c r="N7" s="26">
        <f t="shared" si="1"/>
        <v>17878.223447031225</v>
      </c>
      <c r="O7" s="26">
        <f t="shared" si="2"/>
        <v>502771.81305296888</v>
      </c>
      <c r="P7" s="28">
        <v>0.48</v>
      </c>
      <c r="Q7" s="26">
        <f t="shared" si="3"/>
        <v>241330.47026542504</v>
      </c>
    </row>
    <row r="8" spans="1:17" s="8" customFormat="1" ht="12.75">
      <c r="A8" s="23">
        <v>7</v>
      </c>
      <c r="B8" s="31" t="s">
        <v>65</v>
      </c>
      <c r="C8" s="24">
        <v>1102802018</v>
      </c>
      <c r="D8" s="24" t="s">
        <v>17</v>
      </c>
      <c r="E8" s="24">
        <v>50020091</v>
      </c>
      <c r="F8" s="25" t="s">
        <v>19</v>
      </c>
      <c r="G8" s="24" t="s">
        <v>31</v>
      </c>
      <c r="H8" s="24" t="s">
        <v>32</v>
      </c>
      <c r="I8" s="30">
        <v>3</v>
      </c>
      <c r="J8" s="31">
        <v>4</v>
      </c>
      <c r="K8" s="32">
        <v>132</v>
      </c>
      <c r="L8" s="26">
        <f t="shared" si="0"/>
        <v>6.6000000000000005</v>
      </c>
      <c r="M8" s="27">
        <v>0.03</v>
      </c>
      <c r="N8" s="26">
        <f t="shared" si="1"/>
        <v>4.3060195200000058</v>
      </c>
      <c r="O8" s="26">
        <f t="shared" si="2"/>
        <v>121.09398048</v>
      </c>
      <c r="P8" s="28">
        <v>0.48</v>
      </c>
      <c r="Q8" s="26">
        <f t="shared" si="3"/>
        <v>58.125110630399995</v>
      </c>
    </row>
    <row r="9" spans="1:17" s="8" customFormat="1" ht="12.75">
      <c r="A9" s="23">
        <v>8</v>
      </c>
      <c r="B9" s="31" t="s">
        <v>66</v>
      </c>
      <c r="C9" s="24">
        <v>91101172018</v>
      </c>
      <c r="D9" s="24" t="s">
        <v>17</v>
      </c>
      <c r="E9" s="24">
        <v>50020091</v>
      </c>
      <c r="F9" s="25" t="s">
        <v>19</v>
      </c>
      <c r="G9" s="24" t="s">
        <v>33</v>
      </c>
      <c r="H9" s="24" t="s">
        <v>33</v>
      </c>
      <c r="I9" s="30">
        <v>1</v>
      </c>
      <c r="J9" s="31">
        <v>2</v>
      </c>
      <c r="K9" s="32">
        <v>90</v>
      </c>
      <c r="L9" s="26">
        <f t="shared" si="0"/>
        <v>4.5</v>
      </c>
      <c r="M9" s="27">
        <v>0.03</v>
      </c>
      <c r="N9" s="26">
        <f t="shared" si="1"/>
        <v>2.9359224000000039</v>
      </c>
      <c r="O9" s="26">
        <f t="shared" si="2"/>
        <v>82.564077600000005</v>
      </c>
      <c r="P9" s="28">
        <v>0.48</v>
      </c>
      <c r="Q9" s="26">
        <f t="shared" si="3"/>
        <v>39.630757248000002</v>
      </c>
    </row>
    <row r="10" spans="1:17" s="22" customFormat="1" ht="12.75">
      <c r="A10" s="23">
        <v>9</v>
      </c>
      <c r="B10" s="31" t="s">
        <v>67</v>
      </c>
      <c r="C10" s="24" t="s">
        <v>53</v>
      </c>
      <c r="D10" s="24" t="s">
        <v>17</v>
      </c>
      <c r="E10" s="24">
        <v>50020091</v>
      </c>
      <c r="F10" s="25" t="s">
        <v>19</v>
      </c>
      <c r="G10" s="24" t="s">
        <v>26</v>
      </c>
      <c r="H10" s="24" t="s">
        <v>34</v>
      </c>
      <c r="I10" s="30">
        <v>4</v>
      </c>
      <c r="J10" s="31">
        <v>14</v>
      </c>
      <c r="K10" s="32">
        <v>493</v>
      </c>
      <c r="L10" s="26">
        <f t="shared" si="0"/>
        <v>24.650000000000002</v>
      </c>
      <c r="M10" s="27">
        <v>0.03</v>
      </c>
      <c r="N10" s="26">
        <f t="shared" si="1"/>
        <v>16.082330480000021</v>
      </c>
      <c r="O10" s="26">
        <f t="shared" si="2"/>
        <v>452.26766952000003</v>
      </c>
      <c r="P10" s="28">
        <v>0.48</v>
      </c>
      <c r="Q10" s="26">
        <f t="shared" si="3"/>
        <v>217.0884813696</v>
      </c>
    </row>
    <row r="11" spans="1:17" s="22" customFormat="1" ht="12.75">
      <c r="A11" s="23">
        <v>10</v>
      </c>
      <c r="B11" s="31" t="s">
        <v>68</v>
      </c>
      <c r="C11" s="24" t="s">
        <v>54</v>
      </c>
      <c r="D11" s="24" t="s">
        <v>17</v>
      </c>
      <c r="E11" s="24">
        <v>50020091</v>
      </c>
      <c r="F11" s="25" t="s">
        <v>19</v>
      </c>
      <c r="G11" s="24" t="s">
        <v>35</v>
      </c>
      <c r="H11" s="24" t="s">
        <v>28</v>
      </c>
      <c r="I11" s="30">
        <v>41</v>
      </c>
      <c r="J11" s="31">
        <v>366</v>
      </c>
      <c r="K11" s="32">
        <v>13412.46</v>
      </c>
      <c r="L11" s="26">
        <f t="shared" si="0"/>
        <v>670.62300000000005</v>
      </c>
      <c r="M11" s="27">
        <v>0.03</v>
      </c>
      <c r="N11" s="26">
        <f t="shared" si="1"/>
        <v>437.53268614560056</v>
      </c>
      <c r="O11" s="26">
        <f t="shared" si="2"/>
        <v>12304.3043138544</v>
      </c>
      <c r="P11" s="28">
        <v>0.48</v>
      </c>
      <c r="Q11" s="26">
        <f t="shared" si="3"/>
        <v>5906.0660706501121</v>
      </c>
    </row>
    <row r="12" spans="1:17" s="8" customFormat="1" ht="12.75">
      <c r="A12" s="23">
        <v>11</v>
      </c>
      <c r="B12" s="31" t="s">
        <v>69</v>
      </c>
      <c r="C12" s="24" t="s">
        <v>55</v>
      </c>
      <c r="D12" s="24" t="s">
        <v>17</v>
      </c>
      <c r="E12" s="24">
        <v>50020091</v>
      </c>
      <c r="F12" s="25" t="s">
        <v>19</v>
      </c>
      <c r="G12" s="24" t="s">
        <v>35</v>
      </c>
      <c r="H12" s="24" t="s">
        <v>36</v>
      </c>
      <c r="I12" s="30">
        <v>2</v>
      </c>
      <c r="J12" s="31">
        <v>48</v>
      </c>
      <c r="K12" s="32">
        <v>1691</v>
      </c>
      <c r="L12" s="26">
        <f t="shared" si="0"/>
        <v>84.550000000000011</v>
      </c>
      <c r="M12" s="27">
        <v>0.03</v>
      </c>
      <c r="N12" s="26">
        <f t="shared" si="1"/>
        <v>55.162719760000073</v>
      </c>
      <c r="O12" s="26">
        <f t="shared" si="2"/>
        <v>1551.28728024</v>
      </c>
      <c r="P12" s="28">
        <v>0.48</v>
      </c>
      <c r="Q12" s="26">
        <f t="shared" si="3"/>
        <v>744.61789451519996</v>
      </c>
    </row>
    <row r="13" spans="1:17" s="8" customFormat="1" ht="12.75">
      <c r="A13" s="23">
        <v>12</v>
      </c>
      <c r="B13" s="31" t="s">
        <v>70</v>
      </c>
      <c r="C13" s="24">
        <v>1102782017</v>
      </c>
      <c r="D13" s="24" t="s">
        <v>17</v>
      </c>
      <c r="E13" s="24">
        <v>50020091</v>
      </c>
      <c r="F13" s="25" t="s">
        <v>19</v>
      </c>
      <c r="G13" s="24" t="s">
        <v>30</v>
      </c>
      <c r="H13" s="24" t="s">
        <v>34</v>
      </c>
      <c r="I13" s="30">
        <v>18</v>
      </c>
      <c r="J13" s="31">
        <v>92</v>
      </c>
      <c r="K13" s="32">
        <v>3147.8</v>
      </c>
      <c r="L13" s="26">
        <f t="shared" si="0"/>
        <v>157.39000000000001</v>
      </c>
      <c r="M13" s="27">
        <v>0.03</v>
      </c>
      <c r="N13" s="26">
        <f t="shared" si="1"/>
        <v>102.68551700800015</v>
      </c>
      <c r="O13" s="26">
        <f t="shared" si="2"/>
        <v>2887.724482992</v>
      </c>
      <c r="P13" s="28">
        <v>0.48</v>
      </c>
      <c r="Q13" s="26">
        <f t="shared" si="3"/>
        <v>1386.1077518361599</v>
      </c>
    </row>
    <row r="14" spans="1:17" s="8" customFormat="1" ht="12.75">
      <c r="A14" s="23">
        <v>13</v>
      </c>
      <c r="B14" s="31" t="s">
        <v>71</v>
      </c>
      <c r="C14" s="24">
        <v>1206792015</v>
      </c>
      <c r="D14" s="24" t="s">
        <v>17</v>
      </c>
      <c r="E14" s="24">
        <v>50020091</v>
      </c>
      <c r="F14" s="25" t="s">
        <v>19</v>
      </c>
      <c r="G14" s="24" t="s">
        <v>33</v>
      </c>
      <c r="H14" s="24" t="s">
        <v>33</v>
      </c>
      <c r="I14" s="30">
        <v>1</v>
      </c>
      <c r="J14" s="31">
        <v>0</v>
      </c>
      <c r="K14" s="32">
        <v>0</v>
      </c>
      <c r="L14" s="26">
        <f t="shared" si="0"/>
        <v>0</v>
      </c>
      <c r="M14" s="27">
        <v>0.03</v>
      </c>
      <c r="N14" s="26">
        <f t="shared" si="1"/>
        <v>0</v>
      </c>
      <c r="O14" s="26">
        <f t="shared" si="2"/>
        <v>0</v>
      </c>
      <c r="P14" s="28">
        <v>0.48</v>
      </c>
      <c r="Q14" s="26">
        <f t="shared" si="3"/>
        <v>0</v>
      </c>
    </row>
    <row r="15" spans="1:17" s="8" customFormat="1" ht="12.75">
      <c r="A15" s="23">
        <v>14</v>
      </c>
      <c r="B15" s="31" t="s">
        <v>99</v>
      </c>
      <c r="C15" s="24">
        <v>1104962018</v>
      </c>
      <c r="D15" s="24" t="s">
        <v>17</v>
      </c>
      <c r="E15" s="24">
        <v>50020091</v>
      </c>
      <c r="F15" s="25" t="s">
        <v>19</v>
      </c>
      <c r="G15" s="24" t="s">
        <v>37</v>
      </c>
      <c r="H15" s="24" t="s">
        <v>38</v>
      </c>
      <c r="I15" s="30">
        <v>2</v>
      </c>
      <c r="J15" s="31">
        <v>44</v>
      </c>
      <c r="K15" s="32">
        <v>2252.1999999999998</v>
      </c>
      <c r="L15" s="26">
        <f t="shared" si="0"/>
        <v>112.61</v>
      </c>
      <c r="M15" s="27">
        <v>0.03</v>
      </c>
      <c r="N15" s="26">
        <f t="shared" si="1"/>
        <v>73.469826992000094</v>
      </c>
      <c r="O15" s="26">
        <f t="shared" si="2"/>
        <v>2066.1201730079997</v>
      </c>
      <c r="P15" s="28">
        <v>0.48</v>
      </c>
      <c r="Q15" s="26">
        <f t="shared" si="3"/>
        <v>991.73768304383987</v>
      </c>
    </row>
    <row r="16" spans="1:17" s="8" customFormat="1" ht="12.75">
      <c r="A16" s="23">
        <v>15</v>
      </c>
      <c r="B16" s="31" t="s">
        <v>72</v>
      </c>
      <c r="C16" s="24">
        <v>1104952018</v>
      </c>
      <c r="D16" s="24" t="s">
        <v>17</v>
      </c>
      <c r="E16" s="24">
        <v>50020091</v>
      </c>
      <c r="F16" s="25" t="s">
        <v>19</v>
      </c>
      <c r="G16" s="24" t="s">
        <v>23</v>
      </c>
      <c r="H16" s="24" t="s">
        <v>28</v>
      </c>
      <c r="I16" s="30">
        <v>254</v>
      </c>
      <c r="J16" s="31">
        <v>3510</v>
      </c>
      <c r="K16" s="30">
        <v>128470.85</v>
      </c>
      <c r="L16" s="26">
        <f t="shared" si="0"/>
        <v>6423.5425000000005</v>
      </c>
      <c r="M16" s="27">
        <v>0.03</v>
      </c>
      <c r="N16" s="26">
        <f t="shared" si="1"/>
        <v>4190.8938473560056</v>
      </c>
      <c r="O16" s="26">
        <f t="shared" si="2"/>
        <v>117856.41365264401</v>
      </c>
      <c r="P16" s="28">
        <v>0.48</v>
      </c>
      <c r="Q16" s="26">
        <f t="shared" si="3"/>
        <v>56571.078553269122</v>
      </c>
    </row>
    <row r="17" spans="1:17" s="29" customFormat="1" ht="12.75">
      <c r="A17" s="23">
        <v>16</v>
      </c>
      <c r="B17" s="31" t="s">
        <v>73</v>
      </c>
      <c r="C17" s="24">
        <v>51201262018</v>
      </c>
      <c r="D17" s="24" t="s">
        <v>17</v>
      </c>
      <c r="E17" s="24">
        <v>50020091</v>
      </c>
      <c r="F17" s="25" t="s">
        <v>19</v>
      </c>
      <c r="G17" s="24" t="s">
        <v>39</v>
      </c>
      <c r="H17" s="24" t="s">
        <v>29</v>
      </c>
      <c r="I17" s="30">
        <v>15</v>
      </c>
      <c r="J17" s="31">
        <v>56</v>
      </c>
      <c r="K17" s="32">
        <v>1920.15</v>
      </c>
      <c r="L17" s="26">
        <f t="shared" si="0"/>
        <v>96.007500000000007</v>
      </c>
      <c r="M17" s="27">
        <v>0.03</v>
      </c>
      <c r="N17" s="26">
        <f t="shared" si="1"/>
        <v>62.637904404000089</v>
      </c>
      <c r="O17" s="26">
        <f t="shared" si="2"/>
        <v>1761.5045955960002</v>
      </c>
      <c r="P17" s="28">
        <v>0.48</v>
      </c>
      <c r="Q17" s="26">
        <f t="shared" si="3"/>
        <v>845.52220588608009</v>
      </c>
    </row>
    <row r="18" spans="1:17" s="8" customFormat="1" ht="12.75">
      <c r="A18" s="23">
        <v>17</v>
      </c>
      <c r="B18" s="31" t="s">
        <v>94</v>
      </c>
      <c r="C18" s="24">
        <v>1202172018</v>
      </c>
      <c r="D18" s="24" t="s">
        <v>17</v>
      </c>
      <c r="E18" s="24">
        <v>50020091</v>
      </c>
      <c r="F18" s="25" t="s">
        <v>19</v>
      </c>
      <c r="G18" s="24" t="s">
        <v>40</v>
      </c>
      <c r="H18" s="24" t="s">
        <v>28</v>
      </c>
      <c r="I18" s="30">
        <v>15</v>
      </c>
      <c r="J18" s="31">
        <v>163</v>
      </c>
      <c r="K18" s="32">
        <v>8493.5</v>
      </c>
      <c r="L18" s="26">
        <f t="shared" si="0"/>
        <v>424.67500000000001</v>
      </c>
      <c r="M18" s="27">
        <v>0.03</v>
      </c>
      <c r="N18" s="26">
        <f t="shared" si="1"/>
        <v>277.06952116000036</v>
      </c>
      <c r="O18" s="26">
        <f t="shared" si="2"/>
        <v>7791.7554788400003</v>
      </c>
      <c r="P18" s="28">
        <v>0.48</v>
      </c>
      <c r="Q18" s="26">
        <f t="shared" si="3"/>
        <v>3740.0426298431998</v>
      </c>
    </row>
    <row r="19" spans="1:17" s="8" customFormat="1" ht="12.75">
      <c r="A19" s="23">
        <v>18</v>
      </c>
      <c r="B19" s="31" t="s">
        <v>100</v>
      </c>
      <c r="C19" s="24" t="s">
        <v>56</v>
      </c>
      <c r="D19" s="24" t="s">
        <v>17</v>
      </c>
      <c r="E19" s="24">
        <v>50020091</v>
      </c>
      <c r="F19" s="25" t="s">
        <v>19</v>
      </c>
      <c r="G19" s="24" t="s">
        <v>40</v>
      </c>
      <c r="H19" s="24" t="s">
        <v>40</v>
      </c>
      <c r="I19" s="30">
        <v>1</v>
      </c>
      <c r="J19" s="31">
        <v>22</v>
      </c>
      <c r="K19" s="32">
        <v>705</v>
      </c>
      <c r="L19" s="26">
        <f t="shared" si="0"/>
        <v>35.25</v>
      </c>
      <c r="M19" s="27">
        <v>0.03</v>
      </c>
      <c r="N19" s="26">
        <f t="shared" si="1"/>
        <v>22.998058800000031</v>
      </c>
      <c r="O19" s="26">
        <f t="shared" si="2"/>
        <v>646.75194120000003</v>
      </c>
      <c r="P19" s="28">
        <v>0.48</v>
      </c>
      <c r="Q19" s="26">
        <f t="shared" si="3"/>
        <v>310.44093177600001</v>
      </c>
    </row>
    <row r="20" spans="1:17" s="8" customFormat="1" ht="12.75">
      <c r="A20" s="23">
        <v>19</v>
      </c>
      <c r="B20" s="31" t="s">
        <v>74</v>
      </c>
      <c r="C20" s="24">
        <v>66100982018</v>
      </c>
      <c r="D20" s="24" t="s">
        <v>17</v>
      </c>
      <c r="E20" s="24">
        <v>50020091</v>
      </c>
      <c r="F20" s="25" t="s">
        <v>19</v>
      </c>
      <c r="G20" s="24" t="s">
        <v>30</v>
      </c>
      <c r="H20" s="24" t="s">
        <v>41</v>
      </c>
      <c r="I20" s="30">
        <v>2</v>
      </c>
      <c r="J20" s="31">
        <v>12</v>
      </c>
      <c r="K20" s="32">
        <v>440</v>
      </c>
      <c r="L20" s="26">
        <f t="shared" si="0"/>
        <v>22</v>
      </c>
      <c r="M20" s="27">
        <v>0.03</v>
      </c>
      <c r="N20" s="26">
        <f t="shared" si="1"/>
        <v>14.353398400000019</v>
      </c>
      <c r="O20" s="26">
        <f t="shared" si="2"/>
        <v>403.6466016</v>
      </c>
      <c r="P20" s="28">
        <v>0.48</v>
      </c>
      <c r="Q20" s="26">
        <f t="shared" si="3"/>
        <v>193.75036876799999</v>
      </c>
    </row>
    <row r="21" spans="1:17" s="8" customFormat="1" ht="12.75">
      <c r="A21" s="23">
        <v>20</v>
      </c>
      <c r="B21" s="31" t="s">
        <v>75</v>
      </c>
      <c r="C21" s="24">
        <v>1103782018</v>
      </c>
      <c r="D21" s="24" t="s">
        <v>17</v>
      </c>
      <c r="E21" s="24">
        <v>50020091</v>
      </c>
      <c r="F21" s="25" t="s">
        <v>19</v>
      </c>
      <c r="G21" s="24" t="s">
        <v>30</v>
      </c>
      <c r="H21" s="24" t="s">
        <v>42</v>
      </c>
      <c r="I21" s="30">
        <v>7</v>
      </c>
      <c r="J21" s="31">
        <v>78</v>
      </c>
      <c r="K21" s="32">
        <v>2766</v>
      </c>
      <c r="L21" s="26">
        <f t="shared" si="0"/>
        <v>138.30000000000001</v>
      </c>
      <c r="M21" s="27">
        <v>0.03</v>
      </c>
      <c r="N21" s="26">
        <f t="shared" si="1"/>
        <v>90.230681760000124</v>
      </c>
      <c r="O21" s="26">
        <f t="shared" si="2"/>
        <v>2537.4693182400001</v>
      </c>
      <c r="P21" s="28">
        <v>0.48</v>
      </c>
      <c r="Q21" s="26">
        <f t="shared" si="3"/>
        <v>1217.9852727552</v>
      </c>
    </row>
    <row r="22" spans="1:17" s="8" customFormat="1" ht="12.75">
      <c r="A22" s="23">
        <v>21</v>
      </c>
      <c r="B22" s="31" t="s">
        <v>76</v>
      </c>
      <c r="C22" s="24" t="s">
        <v>57</v>
      </c>
      <c r="D22" s="24" t="s">
        <v>17</v>
      </c>
      <c r="E22" s="24">
        <v>50020091</v>
      </c>
      <c r="F22" s="25" t="s">
        <v>19</v>
      </c>
      <c r="G22" s="24" t="s">
        <v>43</v>
      </c>
      <c r="H22" s="24" t="s">
        <v>28</v>
      </c>
      <c r="I22" s="30">
        <v>144</v>
      </c>
      <c r="J22" s="31">
        <v>1813</v>
      </c>
      <c r="K22" s="32">
        <v>63433.47</v>
      </c>
      <c r="L22" s="26">
        <f t="shared" si="0"/>
        <v>3171.6735000000003</v>
      </c>
      <c r="M22" s="27">
        <v>0.03</v>
      </c>
      <c r="N22" s="26">
        <f t="shared" si="1"/>
        <v>2069.286060919203</v>
      </c>
      <c r="O22" s="26">
        <f t="shared" si="2"/>
        <v>58192.510439080805</v>
      </c>
      <c r="P22" s="28">
        <v>0.48</v>
      </c>
      <c r="Q22" s="26">
        <f t="shared" si="3"/>
        <v>27932.405010758786</v>
      </c>
    </row>
    <row r="23" spans="1:17" s="8" customFormat="1" ht="12.75">
      <c r="A23" s="23">
        <v>22</v>
      </c>
      <c r="B23" s="31" t="s">
        <v>77</v>
      </c>
      <c r="C23" s="24">
        <v>1106302017</v>
      </c>
      <c r="D23" s="24" t="s">
        <v>17</v>
      </c>
      <c r="E23" s="24">
        <v>50020091</v>
      </c>
      <c r="F23" s="25" t="s">
        <v>19</v>
      </c>
      <c r="G23" s="24" t="s">
        <v>43</v>
      </c>
      <c r="H23" s="24" t="s">
        <v>44</v>
      </c>
      <c r="I23" s="30">
        <v>5</v>
      </c>
      <c r="J23" s="31">
        <v>4</v>
      </c>
      <c r="K23" s="32">
        <v>124</v>
      </c>
      <c r="L23" s="26">
        <f t="shared" si="0"/>
        <v>6.2</v>
      </c>
      <c r="M23" s="27">
        <v>0.03</v>
      </c>
      <c r="N23" s="26">
        <f t="shared" si="1"/>
        <v>4.0450486400000054</v>
      </c>
      <c r="O23" s="26">
        <f t="shared" si="2"/>
        <v>113.75495136000001</v>
      </c>
      <c r="P23" s="28">
        <v>0.48</v>
      </c>
      <c r="Q23" s="26">
        <f t="shared" si="3"/>
        <v>54.602376652800004</v>
      </c>
    </row>
    <row r="24" spans="1:17" s="8" customFormat="1" ht="12.75">
      <c r="A24" s="23">
        <v>23</v>
      </c>
      <c r="B24" s="31" t="s">
        <v>93</v>
      </c>
      <c r="C24" s="24">
        <v>1203772018</v>
      </c>
      <c r="D24" s="24" t="s">
        <v>17</v>
      </c>
      <c r="E24" s="24">
        <v>50020091</v>
      </c>
      <c r="F24" s="25" t="s">
        <v>19</v>
      </c>
      <c r="G24" s="24" t="s">
        <v>30</v>
      </c>
      <c r="H24" s="24" t="s">
        <v>42</v>
      </c>
      <c r="I24" s="30">
        <v>12</v>
      </c>
      <c r="J24" s="31">
        <v>91</v>
      </c>
      <c r="K24" s="32">
        <v>4581.45</v>
      </c>
      <c r="L24" s="26">
        <f t="shared" si="0"/>
        <v>229.07249999999999</v>
      </c>
      <c r="M24" s="27">
        <v>0.03</v>
      </c>
      <c r="N24" s="26">
        <f t="shared" si="1"/>
        <v>149.45312977200018</v>
      </c>
      <c r="O24" s="26">
        <f t="shared" si="2"/>
        <v>4202.924370228</v>
      </c>
      <c r="P24" s="28">
        <v>0.48</v>
      </c>
      <c r="Q24" s="26">
        <f t="shared" si="3"/>
        <v>2017.4036977094399</v>
      </c>
    </row>
    <row r="25" spans="1:17" s="8" customFormat="1" ht="12.75">
      <c r="A25" s="23">
        <v>24</v>
      </c>
      <c r="B25" s="31" t="s">
        <v>78</v>
      </c>
      <c r="C25" s="24">
        <v>51201112018</v>
      </c>
      <c r="D25" s="24" t="s">
        <v>17</v>
      </c>
      <c r="E25" s="24">
        <v>50020091</v>
      </c>
      <c r="F25" s="25" t="s">
        <v>19</v>
      </c>
      <c r="G25" s="24" t="s">
        <v>30</v>
      </c>
      <c r="H25" s="24" t="s">
        <v>45</v>
      </c>
      <c r="I25" s="30">
        <v>44</v>
      </c>
      <c r="J25" s="31">
        <v>428</v>
      </c>
      <c r="K25" s="32">
        <v>14406.85</v>
      </c>
      <c r="L25" s="26">
        <f t="shared" si="0"/>
        <v>720.34250000000009</v>
      </c>
      <c r="M25" s="27">
        <v>0.03</v>
      </c>
      <c r="N25" s="26">
        <f t="shared" si="1"/>
        <v>469.97104031600065</v>
      </c>
      <c r="O25" s="26">
        <f t="shared" si="2"/>
        <v>13216.536459684001</v>
      </c>
      <c r="P25" s="28">
        <v>0.48</v>
      </c>
      <c r="Q25" s="26">
        <f t="shared" si="3"/>
        <v>6343.9375006483206</v>
      </c>
    </row>
    <row r="26" spans="1:17" s="8" customFormat="1" ht="12.75">
      <c r="A26" s="23">
        <v>25</v>
      </c>
      <c r="B26" s="31" t="s">
        <v>102</v>
      </c>
      <c r="C26" s="24">
        <v>51201112018</v>
      </c>
      <c r="D26" s="24" t="s">
        <v>17</v>
      </c>
      <c r="E26" s="24">
        <v>50020091</v>
      </c>
      <c r="F26" s="25" t="s">
        <v>19</v>
      </c>
      <c r="G26" s="24" t="s">
        <v>30</v>
      </c>
      <c r="H26" s="24" t="s">
        <v>46</v>
      </c>
      <c r="I26" s="30">
        <v>72</v>
      </c>
      <c r="J26" s="31">
        <v>517</v>
      </c>
      <c r="K26" s="32">
        <v>17899.099999999999</v>
      </c>
      <c r="L26" s="26">
        <f t="shared" si="0"/>
        <v>894.95499999999993</v>
      </c>
      <c r="M26" s="27">
        <v>0.03</v>
      </c>
      <c r="N26" s="26">
        <f t="shared" si="1"/>
        <v>583.89298477600073</v>
      </c>
      <c r="O26" s="26">
        <f t="shared" si="2"/>
        <v>16420.252015223999</v>
      </c>
      <c r="P26" s="28">
        <v>0.48</v>
      </c>
      <c r="Q26" s="26">
        <f t="shared" si="3"/>
        <v>7881.7209673075195</v>
      </c>
    </row>
    <row r="27" spans="1:17" s="8" customFormat="1" ht="12.75">
      <c r="A27" s="23">
        <v>26</v>
      </c>
      <c r="B27" s="31" t="s">
        <v>101</v>
      </c>
      <c r="C27" s="24">
        <v>51101182018</v>
      </c>
      <c r="D27" s="24" t="s">
        <v>17</v>
      </c>
      <c r="E27" s="24">
        <v>50020091</v>
      </c>
      <c r="F27" s="25" t="s">
        <v>19</v>
      </c>
      <c r="G27" s="24" t="s">
        <v>39</v>
      </c>
      <c r="H27" s="24" t="s">
        <v>47</v>
      </c>
      <c r="I27" s="30">
        <v>17</v>
      </c>
      <c r="J27" s="31">
        <v>114</v>
      </c>
      <c r="K27" s="32">
        <v>4041.55</v>
      </c>
      <c r="L27" s="26">
        <f t="shared" si="0"/>
        <v>202.07750000000001</v>
      </c>
      <c r="M27" s="27">
        <v>0.03</v>
      </c>
      <c r="N27" s="26">
        <f t="shared" si="1"/>
        <v>131.84085750800017</v>
      </c>
      <c r="O27" s="26">
        <f t="shared" si="2"/>
        <v>3707.6316424920001</v>
      </c>
      <c r="P27" s="28">
        <v>0.48</v>
      </c>
      <c r="Q27" s="26">
        <f t="shared" si="3"/>
        <v>1779.66318839616</v>
      </c>
    </row>
    <row r="28" spans="1:17" s="8" customFormat="1" ht="12.75">
      <c r="A28" s="23">
        <v>27</v>
      </c>
      <c r="B28" s="31" t="s">
        <v>79</v>
      </c>
      <c r="C28" s="24">
        <v>1202172018</v>
      </c>
      <c r="D28" s="24" t="s">
        <v>17</v>
      </c>
      <c r="E28" s="24">
        <v>50020091</v>
      </c>
      <c r="F28" s="25" t="s">
        <v>19</v>
      </c>
      <c r="G28" s="24" t="s">
        <v>27</v>
      </c>
      <c r="H28" s="24" t="s">
        <v>28</v>
      </c>
      <c r="I28" s="30">
        <v>103</v>
      </c>
      <c r="J28" s="31">
        <v>1937</v>
      </c>
      <c r="K28" s="32">
        <v>75839</v>
      </c>
      <c r="L28" s="26">
        <f t="shared" si="0"/>
        <v>3791.9500000000003</v>
      </c>
      <c r="M28" s="27">
        <v>0.03</v>
      </c>
      <c r="N28" s="26">
        <f t="shared" si="1"/>
        <v>2473.9713210400032</v>
      </c>
      <c r="O28" s="26">
        <f t="shared" si="2"/>
        <v>69573.078678959995</v>
      </c>
      <c r="P28" s="28">
        <v>0.48</v>
      </c>
      <c r="Q28" s="26">
        <f t="shared" si="3"/>
        <v>33395.077765900794</v>
      </c>
    </row>
    <row r="29" spans="1:17" s="8" customFormat="1" ht="12.75">
      <c r="A29" s="23">
        <v>28</v>
      </c>
      <c r="B29" s="31" t="s">
        <v>92</v>
      </c>
      <c r="C29" s="24">
        <v>1204972018</v>
      </c>
      <c r="D29" s="24" t="s">
        <v>17</v>
      </c>
      <c r="E29" s="24">
        <v>50020091</v>
      </c>
      <c r="F29" s="25" t="s">
        <v>19</v>
      </c>
      <c r="G29" s="24" t="s">
        <v>23</v>
      </c>
      <c r="H29" s="24" t="s">
        <v>23</v>
      </c>
      <c r="I29" s="30">
        <v>2</v>
      </c>
      <c r="J29" s="31">
        <v>2</v>
      </c>
      <c r="K29" s="32">
        <v>92</v>
      </c>
      <c r="L29" s="26">
        <f t="shared" si="0"/>
        <v>4.6000000000000005</v>
      </c>
      <c r="M29" s="27">
        <v>0.03</v>
      </c>
      <c r="N29" s="26">
        <f t="shared" si="1"/>
        <v>3.001165120000004</v>
      </c>
      <c r="O29" s="26">
        <f t="shared" si="2"/>
        <v>84.398834879999995</v>
      </c>
      <c r="P29" s="28">
        <v>0.48</v>
      </c>
      <c r="Q29" s="26">
        <f t="shared" si="3"/>
        <v>40.511440742399998</v>
      </c>
    </row>
    <row r="30" spans="1:17" s="8" customFormat="1" ht="12.75">
      <c r="A30" s="23">
        <v>29</v>
      </c>
      <c r="B30" s="31" t="s">
        <v>80</v>
      </c>
      <c r="C30" s="24">
        <v>51101152018</v>
      </c>
      <c r="D30" s="24" t="s">
        <v>17</v>
      </c>
      <c r="E30" s="24">
        <v>50020091</v>
      </c>
      <c r="F30" s="25" t="s">
        <v>19</v>
      </c>
      <c r="G30" s="24" t="s">
        <v>30</v>
      </c>
      <c r="H30" s="24" t="s">
        <v>47</v>
      </c>
      <c r="I30" s="30">
        <v>101</v>
      </c>
      <c r="J30" s="31">
        <v>496</v>
      </c>
      <c r="K30" s="32">
        <v>17007.21</v>
      </c>
      <c r="L30" s="26">
        <f t="shared" si="0"/>
        <v>850.3605</v>
      </c>
      <c r="M30" s="27">
        <v>0.03</v>
      </c>
      <c r="N30" s="26">
        <f t="shared" si="1"/>
        <v>554.79832000560066</v>
      </c>
      <c r="O30" s="26">
        <f t="shared" si="2"/>
        <v>15602.0511799944</v>
      </c>
      <c r="P30" s="28">
        <v>0.48</v>
      </c>
      <c r="Q30" s="26">
        <f t="shared" si="3"/>
        <v>7488.9845663973119</v>
      </c>
    </row>
    <row r="31" spans="1:17" s="8" customFormat="1" ht="12.75">
      <c r="A31" s="23">
        <v>30</v>
      </c>
      <c r="B31" s="31" t="s">
        <v>81</v>
      </c>
      <c r="C31" s="24">
        <v>51201022018</v>
      </c>
      <c r="D31" s="24" t="s">
        <v>17</v>
      </c>
      <c r="E31" s="24">
        <v>50020091</v>
      </c>
      <c r="F31" s="25" t="s">
        <v>19</v>
      </c>
      <c r="G31" s="24" t="s">
        <v>30</v>
      </c>
      <c r="H31" s="24" t="s">
        <v>46</v>
      </c>
      <c r="I31" s="30">
        <v>163</v>
      </c>
      <c r="J31" s="31">
        <v>1937</v>
      </c>
      <c r="K31" s="32">
        <v>67595.960000000006</v>
      </c>
      <c r="L31" s="26">
        <f t="shared" si="0"/>
        <v>3379.7980000000007</v>
      </c>
      <c r="M31" s="27">
        <v>0.03</v>
      </c>
      <c r="N31" s="26">
        <f t="shared" si="1"/>
        <v>2205.0721457056034</v>
      </c>
      <c r="O31" s="26">
        <f t="shared" si="2"/>
        <v>62011.089854294405</v>
      </c>
      <c r="P31" s="28">
        <v>0.48</v>
      </c>
      <c r="Q31" s="26">
        <f t="shared" si="3"/>
        <v>29765.323130061312</v>
      </c>
    </row>
    <row r="32" spans="1:17" s="8" customFormat="1" ht="12.75">
      <c r="A32" s="23">
        <v>31</v>
      </c>
      <c r="B32" s="31" t="s">
        <v>96</v>
      </c>
      <c r="C32" s="24">
        <v>2101142018</v>
      </c>
      <c r="D32" s="24" t="s">
        <v>17</v>
      </c>
      <c r="E32" s="24">
        <v>50020091</v>
      </c>
      <c r="F32" s="25" t="s">
        <v>19</v>
      </c>
      <c r="G32" s="24" t="s">
        <v>30</v>
      </c>
      <c r="H32" s="24" t="s">
        <v>45</v>
      </c>
      <c r="I32" s="30">
        <v>20</v>
      </c>
      <c r="J32" s="31">
        <v>64</v>
      </c>
      <c r="K32" s="32">
        <v>2088.35</v>
      </c>
      <c r="L32" s="26">
        <f t="shared" si="0"/>
        <v>104.4175</v>
      </c>
      <c r="M32" s="27">
        <v>0.03</v>
      </c>
      <c r="N32" s="26">
        <f t="shared" si="1"/>
        <v>68.124817156000091</v>
      </c>
      <c r="O32" s="26">
        <f t="shared" si="2"/>
        <v>1915.8076828440001</v>
      </c>
      <c r="P32" s="28">
        <v>0.48</v>
      </c>
      <c r="Q32" s="26">
        <f t="shared" si="3"/>
        <v>919.58768776511999</v>
      </c>
    </row>
    <row r="33" spans="1:17" s="8" customFormat="1" ht="12.75">
      <c r="A33" s="23">
        <v>32</v>
      </c>
      <c r="B33" s="31" t="s">
        <v>95</v>
      </c>
      <c r="C33" s="24">
        <v>1103922018</v>
      </c>
      <c r="D33" s="24" t="s">
        <v>17</v>
      </c>
      <c r="E33" s="24">
        <v>50020091</v>
      </c>
      <c r="F33" s="25" t="s">
        <v>19</v>
      </c>
      <c r="G33" s="24" t="s">
        <v>30</v>
      </c>
      <c r="H33" s="24" t="s">
        <v>48</v>
      </c>
      <c r="I33" s="30">
        <v>14</v>
      </c>
      <c r="J33" s="31">
        <v>47</v>
      </c>
      <c r="K33" s="32">
        <v>1594.2</v>
      </c>
      <c r="L33" s="26">
        <f t="shared" si="0"/>
        <v>79.710000000000008</v>
      </c>
      <c r="M33" s="27">
        <v>0.03</v>
      </c>
      <c r="N33" s="26">
        <f t="shared" si="1"/>
        <v>52.004972112000068</v>
      </c>
      <c r="O33" s="26">
        <f t="shared" si="2"/>
        <v>1462.4850278880001</v>
      </c>
      <c r="P33" s="28">
        <v>0.48</v>
      </c>
      <c r="Q33" s="26">
        <f t="shared" si="3"/>
        <v>701.99281338624007</v>
      </c>
    </row>
    <row r="34" spans="1:17" s="8" customFormat="1" ht="12.75">
      <c r="A34" s="23">
        <v>33</v>
      </c>
      <c r="B34" s="31" t="s">
        <v>82</v>
      </c>
      <c r="C34" s="24">
        <v>1203772018</v>
      </c>
      <c r="D34" s="24" t="s">
        <v>17</v>
      </c>
      <c r="E34" s="24">
        <v>50020091</v>
      </c>
      <c r="F34" s="25" t="s">
        <v>19</v>
      </c>
      <c r="G34" s="24" t="s">
        <v>30</v>
      </c>
      <c r="H34" s="24" t="s">
        <v>49</v>
      </c>
      <c r="I34" s="30">
        <v>218</v>
      </c>
      <c r="J34" s="31">
        <v>2636</v>
      </c>
      <c r="K34" s="32">
        <v>94590.399999999994</v>
      </c>
      <c r="L34" s="26">
        <f t="shared" si="0"/>
        <v>4729.5199999999995</v>
      </c>
      <c r="M34" s="27">
        <v>0.03</v>
      </c>
      <c r="N34" s="26">
        <f t="shared" si="1"/>
        <v>3085.6674909440039</v>
      </c>
      <c r="O34" s="26">
        <f t="shared" si="2"/>
        <v>86775.212509056</v>
      </c>
      <c r="P34" s="28">
        <v>0.48</v>
      </c>
      <c r="Q34" s="26">
        <f t="shared" si="3"/>
        <v>41652.102004346882</v>
      </c>
    </row>
    <row r="35" spans="1:17" s="8" customFormat="1" ht="12.75">
      <c r="A35" s="23">
        <v>34</v>
      </c>
      <c r="B35" s="31" t="s">
        <v>83</v>
      </c>
      <c r="C35" s="24">
        <v>1101082017</v>
      </c>
      <c r="D35" s="24" t="s">
        <v>17</v>
      </c>
      <c r="E35" s="24">
        <v>50020091</v>
      </c>
      <c r="F35" s="25" t="s">
        <v>19</v>
      </c>
      <c r="G35" s="24" t="s">
        <v>21</v>
      </c>
      <c r="H35" s="24" t="s">
        <v>21</v>
      </c>
      <c r="I35" s="30">
        <v>1</v>
      </c>
      <c r="J35" s="31">
        <v>2</v>
      </c>
      <c r="K35" s="32">
        <v>52</v>
      </c>
      <c r="L35" s="26">
        <f t="shared" si="0"/>
        <v>2.6</v>
      </c>
      <c r="M35" s="27">
        <v>0.03</v>
      </c>
      <c r="N35" s="26">
        <f t="shared" si="1"/>
        <v>1.6963107200000023</v>
      </c>
      <c r="O35" s="26">
        <f t="shared" si="2"/>
        <v>47.703689279999999</v>
      </c>
      <c r="P35" s="28">
        <v>0.48</v>
      </c>
      <c r="Q35" s="26">
        <f t="shared" si="3"/>
        <v>22.897770854399997</v>
      </c>
    </row>
    <row r="36" spans="1:17" s="8" customFormat="1" ht="25.5">
      <c r="A36" s="23">
        <v>35</v>
      </c>
      <c r="B36" s="33" t="s">
        <v>97</v>
      </c>
      <c r="C36" s="24" t="s">
        <v>58</v>
      </c>
      <c r="D36" s="24" t="s">
        <v>17</v>
      </c>
      <c r="E36" s="24">
        <v>50020091</v>
      </c>
      <c r="F36" s="25" t="s">
        <v>19</v>
      </c>
      <c r="G36" s="24" t="s">
        <v>43</v>
      </c>
      <c r="H36" s="24" t="s">
        <v>45</v>
      </c>
      <c r="I36" s="30">
        <v>22</v>
      </c>
      <c r="J36" s="31">
        <v>89</v>
      </c>
      <c r="K36" s="32">
        <v>2911</v>
      </c>
      <c r="L36" s="26">
        <f t="shared" ref="L36:L44" si="4">K36*0.05</f>
        <v>145.55000000000001</v>
      </c>
      <c r="M36" s="27">
        <v>0.03</v>
      </c>
      <c r="N36" s="26">
        <f t="shared" ref="N36:N44" si="5">K36*(1-0.96737864)</f>
        <v>94.960778960000127</v>
      </c>
      <c r="O36" s="26">
        <f t="shared" ref="O36:O44" si="6">K36*0.91737864</f>
        <v>2670.4892210399998</v>
      </c>
      <c r="P36" s="28">
        <v>0.48</v>
      </c>
      <c r="Q36" s="26">
        <f t="shared" ref="Q36:Q44" si="7">O36*P36</f>
        <v>1281.8348260992</v>
      </c>
    </row>
    <row r="37" spans="1:17" s="8" customFormat="1" ht="12.75">
      <c r="A37" s="23">
        <v>36</v>
      </c>
      <c r="B37" s="31" t="s">
        <v>84</v>
      </c>
      <c r="C37" s="24">
        <v>51201202018</v>
      </c>
      <c r="D37" s="24" t="s">
        <v>20</v>
      </c>
      <c r="E37" s="24">
        <v>50020091</v>
      </c>
      <c r="F37" s="25" t="s">
        <v>19</v>
      </c>
      <c r="G37" s="24" t="s">
        <v>50</v>
      </c>
      <c r="H37" s="24" t="s">
        <v>46</v>
      </c>
      <c r="I37" s="30">
        <v>143</v>
      </c>
      <c r="J37" s="31">
        <v>2522</v>
      </c>
      <c r="K37" s="32">
        <v>88198.33</v>
      </c>
      <c r="L37" s="26">
        <f t="shared" si="4"/>
        <v>4409.9165000000003</v>
      </c>
      <c r="M37" s="27">
        <v>0.03</v>
      </c>
      <c r="N37" s="26">
        <f t="shared" si="5"/>
        <v>2877.149474328804</v>
      </c>
      <c r="O37" s="26">
        <f t="shared" si="6"/>
        <v>80911.264025671204</v>
      </c>
      <c r="P37" s="28">
        <v>0.48</v>
      </c>
      <c r="Q37" s="26">
        <f t="shared" si="7"/>
        <v>38837.406732322175</v>
      </c>
    </row>
    <row r="38" spans="1:17" s="8" customFormat="1" ht="12.75">
      <c r="A38" s="23">
        <v>37</v>
      </c>
      <c r="B38" s="31" t="s">
        <v>85</v>
      </c>
      <c r="C38" s="24">
        <v>1104632017</v>
      </c>
      <c r="D38" s="24" t="s">
        <v>20</v>
      </c>
      <c r="E38" s="24">
        <v>50020091</v>
      </c>
      <c r="F38" s="25" t="s">
        <v>19</v>
      </c>
      <c r="G38" s="24" t="s">
        <v>50</v>
      </c>
      <c r="H38" s="24" t="s">
        <v>36</v>
      </c>
      <c r="I38" s="30">
        <v>3</v>
      </c>
      <c r="J38" s="31">
        <v>0</v>
      </c>
      <c r="K38" s="32">
        <v>0</v>
      </c>
      <c r="L38" s="26">
        <f t="shared" si="4"/>
        <v>0</v>
      </c>
      <c r="M38" s="27">
        <v>0.03</v>
      </c>
      <c r="N38" s="26">
        <f t="shared" si="5"/>
        <v>0</v>
      </c>
      <c r="O38" s="26">
        <f t="shared" si="6"/>
        <v>0</v>
      </c>
      <c r="P38" s="28">
        <v>0.48</v>
      </c>
      <c r="Q38" s="26">
        <f t="shared" si="7"/>
        <v>0</v>
      </c>
    </row>
    <row r="39" spans="1:17" s="8" customFormat="1" ht="12.75">
      <c r="A39" s="23">
        <v>38</v>
      </c>
      <c r="B39" s="31" t="s">
        <v>86</v>
      </c>
      <c r="C39" s="24" t="s">
        <v>59</v>
      </c>
      <c r="D39" s="24" t="s">
        <v>20</v>
      </c>
      <c r="E39" s="24">
        <v>50020091</v>
      </c>
      <c r="F39" s="25" t="s">
        <v>19</v>
      </c>
      <c r="G39" s="24" t="s">
        <v>36</v>
      </c>
      <c r="H39" s="24" t="s">
        <v>49</v>
      </c>
      <c r="I39" s="30">
        <v>2</v>
      </c>
      <c r="J39" s="31">
        <v>21</v>
      </c>
      <c r="K39" s="32">
        <v>745</v>
      </c>
      <c r="L39" s="26">
        <f t="shared" si="4"/>
        <v>37.25</v>
      </c>
      <c r="M39" s="27">
        <v>0.03</v>
      </c>
      <c r="N39" s="26">
        <f t="shared" si="5"/>
        <v>24.302913200000031</v>
      </c>
      <c r="O39" s="26">
        <f t="shared" si="6"/>
        <v>683.44708679999997</v>
      </c>
      <c r="P39" s="28">
        <v>0.48</v>
      </c>
      <c r="Q39" s="26">
        <f t="shared" si="7"/>
        <v>328.05460166399996</v>
      </c>
    </row>
    <row r="40" spans="1:17" s="8" customFormat="1" ht="12.75">
      <c r="A40" s="23">
        <v>39</v>
      </c>
      <c r="B40" s="31" t="s">
        <v>91</v>
      </c>
      <c r="C40" s="24">
        <v>51201022018</v>
      </c>
      <c r="D40" s="24" t="s">
        <v>20</v>
      </c>
      <c r="E40" s="24">
        <v>50020091</v>
      </c>
      <c r="F40" s="25" t="s">
        <v>19</v>
      </c>
      <c r="G40" s="24" t="s">
        <v>30</v>
      </c>
      <c r="H40" s="24" t="s">
        <v>50</v>
      </c>
      <c r="I40" s="30">
        <v>82</v>
      </c>
      <c r="J40" s="31">
        <v>825</v>
      </c>
      <c r="K40" s="32">
        <v>40015.800000000003</v>
      </c>
      <c r="L40" s="26">
        <f t="shared" si="4"/>
        <v>2000.7900000000002</v>
      </c>
      <c r="M40" s="27">
        <v>0.03</v>
      </c>
      <c r="N40" s="26">
        <f t="shared" si="5"/>
        <v>1305.3698174880019</v>
      </c>
      <c r="O40" s="26">
        <f t="shared" si="6"/>
        <v>36709.640182512005</v>
      </c>
      <c r="P40" s="28">
        <v>0.48</v>
      </c>
      <c r="Q40" s="26">
        <f t="shared" si="7"/>
        <v>17620.627287605763</v>
      </c>
    </row>
    <row r="41" spans="1:17" s="8" customFormat="1" ht="12.75">
      <c r="A41" s="23">
        <v>40</v>
      </c>
      <c r="B41" s="31" t="s">
        <v>87</v>
      </c>
      <c r="C41" s="24">
        <v>51200922018</v>
      </c>
      <c r="D41" s="24" t="s">
        <v>20</v>
      </c>
      <c r="E41" s="24">
        <v>50020091</v>
      </c>
      <c r="F41" s="25" t="s">
        <v>19</v>
      </c>
      <c r="G41" s="24" t="s">
        <v>30</v>
      </c>
      <c r="H41" s="24" t="s">
        <v>51</v>
      </c>
      <c r="I41" s="30">
        <v>20</v>
      </c>
      <c r="J41" s="31">
        <v>140</v>
      </c>
      <c r="K41" s="32">
        <v>5027.25</v>
      </c>
      <c r="L41" s="26">
        <f t="shared" si="4"/>
        <v>251.36250000000001</v>
      </c>
      <c r="M41" s="27">
        <v>0.03</v>
      </c>
      <c r="N41" s="26">
        <f t="shared" si="5"/>
        <v>163.99573206000022</v>
      </c>
      <c r="O41" s="26">
        <f t="shared" si="6"/>
        <v>4611.8917679400001</v>
      </c>
      <c r="P41" s="28">
        <v>0.48</v>
      </c>
      <c r="Q41" s="26">
        <f t="shared" si="7"/>
        <v>2213.7080486112</v>
      </c>
    </row>
    <row r="42" spans="1:17" s="8" customFormat="1" ht="12.75">
      <c r="A42" s="23">
        <v>41</v>
      </c>
      <c r="B42" s="31" t="s">
        <v>88</v>
      </c>
      <c r="C42" s="24">
        <v>1104442018</v>
      </c>
      <c r="D42" s="24" t="s">
        <v>20</v>
      </c>
      <c r="E42" s="24">
        <v>50020091</v>
      </c>
      <c r="F42" s="25" t="s">
        <v>19</v>
      </c>
      <c r="G42" s="24" t="s">
        <v>30</v>
      </c>
      <c r="H42" s="24" t="s">
        <v>44</v>
      </c>
      <c r="I42" s="30">
        <v>27</v>
      </c>
      <c r="J42" s="31">
        <v>120</v>
      </c>
      <c r="K42" s="32">
        <v>4150.8999999999996</v>
      </c>
      <c r="L42" s="26">
        <f t="shared" si="4"/>
        <v>207.54499999999999</v>
      </c>
      <c r="M42" s="27">
        <v>0.03</v>
      </c>
      <c r="N42" s="26">
        <f t="shared" si="5"/>
        <v>135.40800322400017</v>
      </c>
      <c r="O42" s="26">
        <f t="shared" si="6"/>
        <v>3807.9469967759997</v>
      </c>
      <c r="P42" s="28">
        <v>0.48</v>
      </c>
      <c r="Q42" s="26">
        <f t="shared" si="7"/>
        <v>1827.8145584524798</v>
      </c>
    </row>
    <row r="43" spans="1:17" s="8" customFormat="1" ht="12.75">
      <c r="A43" s="23">
        <v>42</v>
      </c>
      <c r="B43" s="31" t="s">
        <v>90</v>
      </c>
      <c r="C43" s="24">
        <v>51201202018</v>
      </c>
      <c r="D43" s="24" t="s">
        <v>20</v>
      </c>
      <c r="E43" s="24">
        <v>50020091</v>
      </c>
      <c r="F43" s="25" t="s">
        <v>19</v>
      </c>
      <c r="G43" s="24" t="s">
        <v>50</v>
      </c>
      <c r="H43" s="24" t="s">
        <v>28</v>
      </c>
      <c r="I43" s="30">
        <v>58</v>
      </c>
      <c r="J43" s="31">
        <v>1044</v>
      </c>
      <c r="K43" s="32">
        <v>53326.9</v>
      </c>
      <c r="L43" s="26">
        <f t="shared" si="4"/>
        <v>2666.3450000000003</v>
      </c>
      <c r="M43" s="27">
        <v>0.03</v>
      </c>
      <c r="N43" s="26">
        <f t="shared" si="5"/>
        <v>1739.5960025840025</v>
      </c>
      <c r="O43" s="26">
        <f t="shared" si="6"/>
        <v>48920.958997416004</v>
      </c>
      <c r="P43" s="28">
        <v>0.48</v>
      </c>
      <c r="Q43" s="26">
        <f t="shared" si="7"/>
        <v>23482.060318759683</v>
      </c>
    </row>
    <row r="44" spans="1:17" s="8" customFormat="1" ht="12.75">
      <c r="A44" s="23">
        <v>43</v>
      </c>
      <c r="B44" s="31" t="s">
        <v>89</v>
      </c>
      <c r="C44" s="24">
        <v>1108552017</v>
      </c>
      <c r="D44" s="24" t="s">
        <v>17</v>
      </c>
      <c r="E44" s="24">
        <v>50020091</v>
      </c>
      <c r="F44" s="25" t="s">
        <v>19</v>
      </c>
      <c r="G44" s="24" t="s">
        <v>36</v>
      </c>
      <c r="H44" s="24" t="s">
        <v>47</v>
      </c>
      <c r="I44" s="30">
        <v>4</v>
      </c>
      <c r="J44" s="31">
        <v>2</v>
      </c>
      <c r="K44" s="32">
        <v>59.4</v>
      </c>
      <c r="L44" s="26">
        <f t="shared" si="4"/>
        <v>2.97</v>
      </c>
      <c r="M44" s="27">
        <v>0.03</v>
      </c>
      <c r="N44" s="26">
        <f t="shared" si="5"/>
        <v>1.9377087840000025</v>
      </c>
      <c r="O44" s="26">
        <f t="shared" si="6"/>
        <v>54.492291215999998</v>
      </c>
      <c r="P44" s="28">
        <v>0.48</v>
      </c>
      <c r="Q44" s="26">
        <f t="shared" si="7"/>
        <v>26.156299783679998</v>
      </c>
    </row>
    <row r="45" spans="1:17" s="16" customFormat="1" ht="25.5" customHeight="1">
      <c r="A45" s="9"/>
      <c r="B45" s="10" t="s">
        <v>18</v>
      </c>
      <c r="C45" s="11"/>
      <c r="D45" s="11"/>
      <c r="E45" s="11"/>
      <c r="F45" s="11"/>
      <c r="G45" s="12"/>
      <c r="H45" s="12"/>
      <c r="I45" s="11"/>
      <c r="J45" s="11"/>
      <c r="K45" s="13">
        <f>SUM(K2:K44)</f>
        <v>1482361.7699999996</v>
      </c>
      <c r="L45" s="13"/>
      <c r="M45" s="13"/>
      <c r="N45" s="13">
        <f>SUM(N2:N44)</f>
        <v>48356.656949407276</v>
      </c>
      <c r="O45" s="14">
        <f>SUM(O2:O44)</f>
        <v>1359887.0245505928</v>
      </c>
      <c r="P45" s="15"/>
      <c r="Q45" s="13">
        <f>SUM(Q2:Q44)</f>
        <v>652745.77178428473</v>
      </c>
    </row>
  </sheetData>
  <protectedRanges>
    <protectedRange sqref="A2:XFD1048576" name="区域1"/>
  </protectedRanges>
  <phoneticPr fontId="2" type="noConversion"/>
  <pageMargins left="0.7" right="0.7" top="0.75" bottom="0.75" header="0.3" footer="0.3"/>
  <pageSetup paperSize="9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WWW.JUJUMAO.ORG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JUJUMAO</dc:creator>
  <cp:lastModifiedBy>Administrator</cp:lastModifiedBy>
  <cp:lastPrinted>2018-06-01T06:21:18Z</cp:lastPrinted>
  <dcterms:created xsi:type="dcterms:W3CDTF">2018-06-01T03:29:28Z</dcterms:created>
  <dcterms:modified xsi:type="dcterms:W3CDTF">2018-08-01T08:00:45Z</dcterms:modified>
</cp:coreProperties>
</file>