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月结算表" sheetId="2" r:id="rId1"/>
  </sheets>
  <calcPr calcId="124519"/>
</workbook>
</file>

<file path=xl/calcChain.xml><?xml version="1.0" encoding="utf-8"?>
<calcChain xmlns="http://schemas.openxmlformats.org/spreadsheetml/2006/main">
  <c r="L6" i="2"/>
  <c r="N6"/>
  <c r="O6"/>
  <c r="Q6" s="1"/>
  <c r="L24"/>
  <c r="N24"/>
  <c r="O24"/>
  <c r="Q24" s="1"/>
  <c r="L25"/>
  <c r="N25"/>
  <c r="O25"/>
  <c r="Q25" s="1"/>
  <c r="L26"/>
  <c r="N26"/>
  <c r="O26"/>
  <c r="Q26" s="1"/>
  <c r="L27"/>
  <c r="N27"/>
  <c r="O27"/>
  <c r="Q27" s="1"/>
  <c r="L28"/>
  <c r="N28"/>
  <c r="O28"/>
  <c r="Q28" s="1"/>
  <c r="L29"/>
  <c r="N29"/>
  <c r="O29"/>
  <c r="Q29" s="1"/>
  <c r="L30"/>
  <c r="N30"/>
  <c r="O30"/>
  <c r="Q30" s="1"/>
  <c r="L31"/>
  <c r="N31"/>
  <c r="O31"/>
  <c r="Q31" s="1"/>
  <c r="L32"/>
  <c r="N32"/>
  <c r="O32"/>
  <c r="Q32" s="1"/>
  <c r="L33"/>
  <c r="N33"/>
  <c r="O33"/>
  <c r="Q33" s="1"/>
  <c r="L34"/>
  <c r="N34"/>
  <c r="O34"/>
  <c r="Q34" s="1"/>
  <c r="L35"/>
  <c r="N35"/>
  <c r="O35"/>
  <c r="Q35" s="1"/>
  <c r="K36"/>
  <c r="L18" l="1"/>
  <c r="N18"/>
  <c r="O18"/>
  <c r="Q18" s="1"/>
  <c r="L19"/>
  <c r="N19"/>
  <c r="O19"/>
  <c r="Q19" s="1"/>
  <c r="L20"/>
  <c r="N20"/>
  <c r="O20"/>
  <c r="Q20" s="1"/>
  <c r="L21"/>
  <c r="N21"/>
  <c r="O21"/>
  <c r="Q21" s="1"/>
  <c r="L22"/>
  <c r="N22"/>
  <c r="O22"/>
  <c r="Q22" s="1"/>
  <c r="L23"/>
  <c r="N23"/>
  <c r="O23"/>
  <c r="Q23" s="1"/>
  <c r="L2"/>
  <c r="N2"/>
  <c r="O2"/>
  <c r="L3"/>
  <c r="N3"/>
  <c r="O3"/>
  <c r="Q3" s="1"/>
  <c r="L4"/>
  <c r="N4"/>
  <c r="O4"/>
  <c r="Q4" s="1"/>
  <c r="L5"/>
  <c r="N5"/>
  <c r="O5"/>
  <c r="Q5" s="1"/>
  <c r="L7"/>
  <c r="N7"/>
  <c r="O7"/>
  <c r="Q7" s="1"/>
  <c r="L8"/>
  <c r="N8"/>
  <c r="O8"/>
  <c r="Q8" s="1"/>
  <c r="L9"/>
  <c r="N9"/>
  <c r="O9"/>
  <c r="Q9" s="1"/>
  <c r="L10"/>
  <c r="N10"/>
  <c r="O10"/>
  <c r="Q10" s="1"/>
  <c r="L11"/>
  <c r="N11"/>
  <c r="O11"/>
  <c r="Q11" s="1"/>
  <c r="L12"/>
  <c r="N12"/>
  <c r="O12"/>
  <c r="Q12" s="1"/>
  <c r="L13"/>
  <c r="N13"/>
  <c r="O13"/>
  <c r="Q13" s="1"/>
  <c r="L14"/>
  <c r="N14"/>
  <c r="O14"/>
  <c r="Q14" s="1"/>
  <c r="L15"/>
  <c r="N15"/>
  <c r="O15"/>
  <c r="Q15" s="1"/>
  <c r="L16"/>
  <c r="N16"/>
  <c r="O16"/>
  <c r="Q16" s="1"/>
  <c r="L17"/>
  <c r="N17"/>
  <c r="O17"/>
  <c r="Q17" s="1"/>
  <c r="Q2" l="1"/>
  <c r="O36"/>
  <c r="L36"/>
  <c r="N36"/>
  <c r="Q36"/>
</calcChain>
</file>

<file path=xl/sharedStrings.xml><?xml version="1.0" encoding="utf-8"?>
<sst xmlns="http://schemas.openxmlformats.org/spreadsheetml/2006/main" count="256" uniqueCount="88">
  <si>
    <t>序号</t>
  </si>
  <si>
    <t>影片名称</t>
    <phoneticPr fontId="4" type="noConversion"/>
  </si>
  <si>
    <t>影片编码</t>
  </si>
  <si>
    <t>影院名称</t>
    <phoneticPr fontId="4" type="noConversion"/>
  </si>
  <si>
    <t>影院编码</t>
    <phoneticPr fontId="4" type="noConversion"/>
  </si>
  <si>
    <t>设备归属</t>
    <phoneticPr fontId="4" type="noConversion"/>
  </si>
  <si>
    <t>开始日期</t>
    <phoneticPr fontId="4" type="noConversion"/>
  </si>
  <si>
    <t>结束日期</t>
    <phoneticPr fontId="4" type="noConversion"/>
  </si>
  <si>
    <t>总场次</t>
    <phoneticPr fontId="4" type="noConversion"/>
  </si>
  <si>
    <t>总人次</t>
    <phoneticPr fontId="4" type="noConversion"/>
  </si>
  <si>
    <t>总票房</t>
    <phoneticPr fontId="4" type="noConversion"/>
  </si>
  <si>
    <t>电影专项基金</t>
    <phoneticPr fontId="4" type="noConversion"/>
  </si>
  <si>
    <t>增值税率</t>
    <phoneticPr fontId="4" type="noConversion"/>
  </si>
  <si>
    <t>税金</t>
    <phoneticPr fontId="4" type="noConversion"/>
  </si>
  <si>
    <t>净票房</t>
    <phoneticPr fontId="4" type="noConversion"/>
  </si>
  <si>
    <t>分账比例</t>
    <phoneticPr fontId="4" type="noConversion"/>
  </si>
  <si>
    <t>分账片款</t>
    <phoneticPr fontId="4" type="noConversion"/>
  </si>
  <si>
    <t>50030191</t>
    <phoneticPr fontId="4" type="noConversion"/>
  </si>
  <si>
    <t>合计</t>
    <phoneticPr fontId="4" type="noConversion"/>
  </si>
  <si>
    <t>重庆百丽宫（天地店）</t>
    <phoneticPr fontId="1" type="noConversion"/>
  </si>
  <si>
    <t>中影设备</t>
    <phoneticPr fontId="4" type="noConversion"/>
  </si>
  <si>
    <t>051201022018</t>
  </si>
  <si>
    <t>001b03542018</t>
  </si>
  <si>
    <t>001103922018</t>
  </si>
  <si>
    <t>001104442018</t>
  </si>
  <si>
    <t>001203772018</t>
  </si>
  <si>
    <t>051101152018</t>
  </si>
  <si>
    <t>002101142018</t>
  </si>
  <si>
    <t>051201112018</t>
  </si>
  <si>
    <t>001103782018</t>
  </si>
  <si>
    <t>012101122018</t>
  </si>
  <si>
    <t>051101022018</t>
  </si>
  <si>
    <t>051101112018</t>
  </si>
  <si>
    <t>091101172018</t>
  </si>
  <si>
    <t>001104962018</t>
  </si>
  <si>
    <r>
      <rPr>
        <sz val="10"/>
        <color rgb="FF000000"/>
        <rFont val="Tahoma"/>
        <family val="2"/>
      </rPr>
      <t>侏罗纪世界</t>
    </r>
    <r>
      <rPr>
        <sz val="10"/>
        <color rgb="FF000000"/>
        <rFont val="Arial"/>
        <family val="2"/>
      </rPr>
      <t>2</t>
    </r>
    <r>
      <rPr>
        <sz val="10"/>
        <color rgb="FF000000"/>
        <rFont val="Tahoma"/>
        <family val="2"/>
      </rPr>
      <t>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</si>
  <si>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潜艇总动员：海底两万里</t>
    </r>
  </si>
  <si>
    <r>
      <rPr>
        <sz val="10"/>
        <color rgb="FF000000"/>
        <rFont val="Tahoma"/>
        <family val="2"/>
      </rPr>
      <t>泄密者</t>
    </r>
  </si>
  <si>
    <r>
      <rPr>
        <sz val="10"/>
        <color rgb="FF000000"/>
        <rFont val="Tahoma"/>
        <family val="2"/>
      </rPr>
      <t>猛虫过江</t>
    </r>
  </si>
  <si>
    <r>
      <rPr>
        <sz val="10"/>
        <color rgb="FF000000"/>
        <rFont val="Tahoma"/>
        <family val="2"/>
      </rPr>
      <t>动物世界（数字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</si>
  <si>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金蝉脱壳</t>
    </r>
    <r>
      <rPr>
        <sz val="10"/>
        <color rgb="FF000000"/>
        <rFont val="Arial"/>
        <family val="2"/>
      </rPr>
      <t>2</t>
    </r>
    <r>
      <rPr>
        <sz val="10"/>
        <color rgb="FF000000"/>
        <rFont val="Tahoma"/>
        <family val="2"/>
      </rPr>
      <t>：冥府（数字）</t>
    </r>
  </si>
  <si>
    <r>
      <rPr>
        <sz val="10"/>
        <color rgb="FF000000"/>
        <rFont val="Tahoma"/>
        <family val="2"/>
      </rPr>
      <t>阿飞正传（数字）</t>
    </r>
  </si>
  <si>
    <r>
      <rPr>
        <sz val="10"/>
        <color rgb="FF000000"/>
        <rFont val="Tahoma"/>
        <family val="2"/>
      </rPr>
      <t>超人总动员</t>
    </r>
    <r>
      <rPr>
        <sz val="10"/>
        <color rgb="FF000000"/>
        <rFont val="Arial"/>
        <family val="2"/>
      </rPr>
      <t>2</t>
    </r>
    <r>
      <rPr>
        <sz val="10"/>
        <color rgb="FF000000"/>
        <rFont val="Tahoma"/>
        <family val="2"/>
      </rPr>
      <t>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</si>
  <si>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龙虾刑警</t>
    </r>
  </si>
  <si>
    <r>
      <rPr>
        <sz val="10"/>
        <color rgb="FF000000"/>
        <rFont val="Tahoma"/>
        <family val="2"/>
      </rPr>
      <t>生存家族（数字）</t>
    </r>
  </si>
  <si>
    <r>
      <rPr>
        <sz val="10"/>
        <color rgb="FF000000"/>
        <rFont val="Tahoma"/>
        <family val="2"/>
      </rPr>
      <t>侏罗纪世界</t>
    </r>
    <r>
      <rPr>
        <sz val="10"/>
        <color rgb="FF000000"/>
        <rFont val="Arial"/>
        <family val="2"/>
      </rPr>
      <t>2</t>
    </r>
    <r>
      <rPr>
        <sz val="10"/>
        <color rgb="FF000000"/>
        <rFont val="Tahoma"/>
        <family val="2"/>
      </rPr>
      <t>（数字）</t>
    </r>
  </si>
  <si>
    <r>
      <rPr>
        <sz val="10"/>
        <color rgb="FF000000"/>
        <rFont val="Tahoma"/>
        <family val="2"/>
      </rPr>
      <t>超人总动员</t>
    </r>
    <r>
      <rPr>
        <sz val="10"/>
        <color rgb="FF000000"/>
        <rFont val="Arial"/>
        <family val="2"/>
      </rPr>
      <t>2</t>
    </r>
    <r>
      <rPr>
        <sz val="10"/>
        <color rgb="FF000000"/>
        <rFont val="Tahoma"/>
        <family val="2"/>
      </rPr>
      <t>（数字）</t>
    </r>
  </si>
  <si>
    <r>
      <rPr>
        <sz val="10"/>
        <color rgb="FF000000"/>
        <rFont val="Tahoma"/>
        <family val="2"/>
      </rPr>
      <t>最后一球（数字）</t>
    </r>
  </si>
  <si>
    <r>
      <rPr>
        <sz val="10"/>
        <color rgb="FF000000"/>
        <rFont val="Tahoma"/>
        <family val="2"/>
      </rPr>
      <t>我不是药神</t>
    </r>
  </si>
  <si>
    <t>50030191</t>
    <phoneticPr fontId="1" type="noConversion"/>
  </si>
  <si>
    <t>001104952018</t>
  </si>
  <si>
    <t>051201202018</t>
  </si>
  <si>
    <t>001b03562018</t>
  </si>
  <si>
    <t>001106302017</t>
  </si>
  <si>
    <t>001104972018</t>
  </si>
  <si>
    <t>001204972018</t>
  </si>
  <si>
    <t>001202172018</t>
  </si>
  <si>
    <t>001c03982018</t>
  </si>
  <si>
    <t>001c05642018</t>
  </si>
  <si>
    <t>001108552017</t>
  </si>
  <si>
    <t>051101262018</t>
  </si>
  <si>
    <t>051201262018</t>
  </si>
  <si>
    <t>001106062018</t>
  </si>
  <si>
    <t>001104632017</t>
  </si>
  <si>
    <t>051101182018</t>
  </si>
  <si>
    <t>001c05272018</t>
  </si>
  <si>
    <t>001b05272018</t>
  </si>
  <si>
    <t>001b05332018</t>
  </si>
  <si>
    <t>2018-07-01</t>
    <phoneticPr fontId="4" type="noConversion"/>
  </si>
  <si>
    <t>2018-07-31</t>
    <phoneticPr fontId="4" type="noConversion"/>
  </si>
  <si>
    <r>
      <rPr>
        <sz val="10"/>
        <color rgb="FF000000"/>
        <rFont val="Tahoma"/>
        <family val="2"/>
      </rPr>
      <t>邪不压正</t>
    </r>
  </si>
  <si>
    <r>
      <rPr>
        <sz val="10"/>
        <color rgb="FF000000"/>
        <rFont val="Tahoma"/>
        <family val="2"/>
      </rPr>
      <t>摩天营救（数字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</si>
  <si>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新大头儿子和小头爸爸</t>
    </r>
    <r>
      <rPr>
        <sz val="10"/>
        <color rgb="FF000000"/>
        <rFont val="Arial"/>
        <family val="2"/>
      </rPr>
      <t>3</t>
    </r>
    <r>
      <rPr>
        <sz val="10"/>
        <color rgb="FF000000"/>
        <rFont val="Tahoma"/>
        <family val="2"/>
      </rPr>
      <t>俄罗斯奇遇记</t>
    </r>
  </si>
  <si>
    <r>
      <rPr>
        <sz val="10"/>
        <color rgb="FF000000"/>
        <rFont val="Tahoma"/>
        <family val="2"/>
      </rPr>
      <t>细思极恐</t>
    </r>
  </si>
  <si>
    <r>
      <rPr>
        <sz val="10"/>
        <color rgb="FF000000"/>
        <rFont val="Tahoma"/>
        <family val="2"/>
      </rPr>
      <t>阿修罗</t>
    </r>
  </si>
  <si>
    <r>
      <rPr>
        <sz val="10"/>
        <color rgb="FF000000"/>
        <rFont val="Tahoma"/>
        <family val="2"/>
      </rPr>
      <t>阿修罗（数字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</si>
  <si>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狄仁杰之四大天王（数字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</si>
  <si>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小悟空（数字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</si>
  <si>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神奇马戏团之动物饼干（数字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</si>
  <si>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北方一片苍茫</t>
    </r>
  </si>
  <si>
    <r>
      <rPr>
        <sz val="10"/>
        <color rgb="FF000000"/>
        <rFont val="Tahoma"/>
        <family val="2"/>
      </rPr>
      <t>淘气大侦探（数字）</t>
    </r>
  </si>
  <si>
    <r>
      <rPr>
        <sz val="10"/>
        <color rgb="FF000000"/>
        <rFont val="Tahoma"/>
        <family val="2"/>
      </rPr>
      <t>淘气大侦探（数字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</si>
  <si>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西虹市首富</t>
    </r>
  </si>
  <si>
    <r>
      <rPr>
        <sz val="10"/>
        <color rgb="FF000000"/>
        <rFont val="Tahoma"/>
        <family val="2"/>
      </rPr>
      <t>兄弟班</t>
    </r>
  </si>
  <si>
    <r>
      <rPr>
        <sz val="10"/>
        <color rgb="FF000000"/>
        <rFont val="Tahoma"/>
        <family val="2"/>
      </rPr>
      <t>汪星卧底（数字）</t>
    </r>
  </si>
  <si>
    <r>
      <rPr>
        <sz val="10"/>
        <color rgb="FF000000"/>
        <rFont val="Tahoma"/>
        <family val="2"/>
      </rPr>
      <t>风语咒（数字</t>
    </r>
    <r>
      <rPr>
        <sz val="10"/>
        <color rgb="FF000000"/>
        <rFont val="Arial"/>
        <family val="2"/>
      </rPr>
      <t>3D</t>
    </r>
    <r>
      <rPr>
        <sz val="10"/>
        <color rgb="FF000000"/>
        <rFont val="Tahoma"/>
        <family val="2"/>
      </rPr>
      <t>）</t>
    </r>
  </si>
  <si>
    <r>
      <rPr>
        <sz val="10"/>
        <color rgb="FF000000"/>
        <rFont val="Tahoma"/>
        <family val="2"/>
      </rPr>
      <t>风语咒</t>
    </r>
  </si>
  <si>
    <r>
      <rPr>
        <sz val="10"/>
        <color rgb="FF000000"/>
        <rFont val="Tahoma"/>
        <family val="2"/>
      </rPr>
      <t>神秘世界历险记</t>
    </r>
    <r>
      <rPr>
        <sz val="10"/>
        <color rgb="FF000000"/>
        <rFont val="Arial"/>
        <family val="2"/>
      </rPr>
      <t>4</t>
    </r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</si>
</sst>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.0000_ "/>
    <numFmt numFmtId="178" formatCode="#,##0.00_);[Red]\(#,##0.00\)"/>
    <numFmt numFmtId="179" formatCode="#,##0.00_ "/>
    <numFmt numFmtId="180" formatCode="#,##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wrapText="1"/>
    </xf>
    <xf numFmtId="177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wrapText="1"/>
    </xf>
    <xf numFmtId="176" fontId="3" fillId="2" borderId="3" xfId="0" applyNumberFormat="1" applyFont="1" applyFill="1" applyBorder="1" applyAlignment="1" applyProtection="1">
      <alignment horizontal="center" wrapText="1"/>
    </xf>
    <xf numFmtId="177" fontId="3" fillId="2" borderId="3" xfId="0" applyNumberFormat="1" applyFont="1" applyFill="1" applyBorder="1" applyAlignment="1" applyProtection="1">
      <alignment horizontal="center" wrapText="1"/>
    </xf>
    <xf numFmtId="176" fontId="5" fillId="0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wrapText="1"/>
    </xf>
    <xf numFmtId="0" fontId="5" fillId="0" borderId="4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 applyProtection="1">
      <alignment horizontal="center" wrapText="1"/>
    </xf>
    <xf numFmtId="49" fontId="6" fillId="3" borderId="2" xfId="0" applyNumberFormat="1" applyFont="1" applyFill="1" applyBorder="1" applyAlignment="1">
      <alignment horizontal="left" vertical="center" wrapText="1"/>
    </xf>
    <xf numFmtId="0" fontId="5" fillId="0" borderId="5" xfId="0" applyFont="1" applyFill="1" applyBorder="1" applyAlignment="1"/>
    <xf numFmtId="49" fontId="5" fillId="0" borderId="2" xfId="0" applyNumberFormat="1" applyFont="1" applyFill="1" applyBorder="1" applyAlignment="1"/>
    <xf numFmtId="49" fontId="5" fillId="0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/>
    <xf numFmtId="176" fontId="5" fillId="0" borderId="2" xfId="0" applyNumberFormat="1" applyFont="1" applyFill="1" applyBorder="1" applyAlignment="1"/>
    <xf numFmtId="178" fontId="5" fillId="0" borderId="2" xfId="0" applyNumberFormat="1" applyFont="1" applyFill="1" applyBorder="1" applyAlignment="1">
      <alignment horizontal="right" vertical="center"/>
    </xf>
    <xf numFmtId="178" fontId="5" fillId="0" borderId="2" xfId="0" applyNumberFormat="1" applyFont="1" applyFill="1" applyBorder="1" applyAlignment="1"/>
    <xf numFmtId="179" fontId="5" fillId="0" borderId="2" xfId="0" applyNumberFormat="1" applyFont="1" applyFill="1" applyBorder="1" applyAlignment="1">
      <alignment horizontal="right" vertical="center"/>
    </xf>
    <xf numFmtId="179" fontId="5" fillId="0" borderId="2" xfId="0" applyNumberFormat="1" applyFont="1" applyFill="1" applyBorder="1" applyAlignment="1"/>
    <xf numFmtId="49" fontId="7" fillId="3" borderId="6" xfId="0" applyNumberFormat="1" applyFont="1" applyFill="1" applyBorder="1" applyAlignment="1">
      <alignment horizontal="left" vertical="center" wrapText="1"/>
    </xf>
    <xf numFmtId="180" fontId="6" fillId="3" borderId="2" xfId="0" applyNumberFormat="1" applyFont="1" applyFill="1" applyBorder="1" applyAlignment="1">
      <alignment horizontal="right" vertical="center" wrapText="1"/>
    </xf>
    <xf numFmtId="179" fontId="6" fillId="3" borderId="2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defaultRowHeight="13.5"/>
  <cols>
    <col min="2" max="2" width="27" customWidth="1"/>
    <col min="3" max="3" width="14.375" customWidth="1"/>
    <col min="4" max="4" width="17.875" customWidth="1"/>
    <col min="5" max="5" width="12.75" customWidth="1"/>
    <col min="6" max="6" width="12.5" customWidth="1"/>
    <col min="7" max="7" width="10.625" customWidth="1"/>
    <col min="8" max="8" width="10.5" customWidth="1"/>
    <col min="11" max="11" width="11.375" customWidth="1"/>
    <col min="12" max="12" width="16.875" customWidth="1"/>
    <col min="13" max="13" width="10.375" customWidth="1"/>
    <col min="14" max="14" width="11.5" customWidth="1"/>
    <col min="15" max="15" width="12.625" customWidth="1"/>
    <col min="16" max="16" width="10.5" customWidth="1"/>
    <col min="17" max="17" width="12.875" customWidth="1"/>
  </cols>
  <sheetData>
    <row r="1" spans="1:17" ht="24.75" customHeight="1">
      <c r="A1" s="1" t="s">
        <v>0</v>
      </c>
      <c r="B1" s="5" t="s">
        <v>1</v>
      </c>
      <c r="C1" s="9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11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6" t="s">
        <v>16</v>
      </c>
    </row>
    <row r="2" spans="1:17" ht="15" customHeight="1">
      <c r="A2" s="10">
        <v>1</v>
      </c>
      <c r="B2" s="12" t="s">
        <v>39</v>
      </c>
      <c r="C2" s="22" t="s">
        <v>25</v>
      </c>
      <c r="D2" s="4" t="s">
        <v>19</v>
      </c>
      <c r="E2" s="4" t="s">
        <v>17</v>
      </c>
      <c r="F2" s="4" t="s">
        <v>20</v>
      </c>
      <c r="G2" s="4" t="s">
        <v>68</v>
      </c>
      <c r="H2" s="4" t="s">
        <v>69</v>
      </c>
      <c r="I2" s="23">
        <v>109</v>
      </c>
      <c r="J2" s="23">
        <v>414</v>
      </c>
      <c r="K2" s="24">
        <v>16826.16</v>
      </c>
      <c r="L2" s="18">
        <f t="shared" ref="L2:L23" si="0">K2*0.05</f>
        <v>841.30799999999999</v>
      </c>
      <c r="M2" s="8">
        <v>0.03</v>
      </c>
      <c r="N2" s="20">
        <f t="shared" ref="N2:N23" si="1">K2*(1-0.96737864)</f>
        <v>548.89222277760075</v>
      </c>
      <c r="O2" s="20">
        <f t="shared" ref="O2:O23" si="2">K2*0.91737864</f>
        <v>15435.959777222401</v>
      </c>
      <c r="P2" s="2">
        <v>0.48</v>
      </c>
      <c r="Q2" s="3">
        <f t="shared" ref="Q2:Q23" si="3">O2*P2</f>
        <v>7409.2606930667516</v>
      </c>
    </row>
    <row r="3" spans="1:17" ht="15" customHeight="1">
      <c r="A3" s="10">
        <v>2</v>
      </c>
      <c r="B3" s="12" t="s">
        <v>42</v>
      </c>
      <c r="C3" s="22" t="s">
        <v>28</v>
      </c>
      <c r="D3" s="4" t="s">
        <v>19</v>
      </c>
      <c r="E3" s="4" t="s">
        <v>17</v>
      </c>
      <c r="F3" s="4" t="s">
        <v>20</v>
      </c>
      <c r="G3" s="4" t="s">
        <v>68</v>
      </c>
      <c r="H3" s="4" t="s">
        <v>69</v>
      </c>
      <c r="I3" s="23">
        <v>49</v>
      </c>
      <c r="J3" s="23">
        <v>206</v>
      </c>
      <c r="K3" s="24">
        <v>8241</v>
      </c>
      <c r="L3" s="18">
        <f t="shared" si="0"/>
        <v>412.05</v>
      </c>
      <c r="M3" s="8">
        <v>0.03</v>
      </c>
      <c r="N3" s="20">
        <f t="shared" si="1"/>
        <v>268.83262776000038</v>
      </c>
      <c r="O3" s="20">
        <f t="shared" si="2"/>
        <v>7560.1173722399999</v>
      </c>
      <c r="P3" s="2">
        <v>0.48</v>
      </c>
      <c r="Q3" s="3">
        <f t="shared" si="3"/>
        <v>3628.8563386751998</v>
      </c>
    </row>
    <row r="4" spans="1:17" ht="15" customHeight="1">
      <c r="A4" s="10">
        <v>3</v>
      </c>
      <c r="B4" s="12" t="s">
        <v>35</v>
      </c>
      <c r="C4" s="22" t="s">
        <v>21</v>
      </c>
      <c r="D4" s="4" t="s">
        <v>19</v>
      </c>
      <c r="E4" s="4" t="s">
        <v>17</v>
      </c>
      <c r="F4" s="4" t="s">
        <v>20</v>
      </c>
      <c r="G4" s="4" t="s">
        <v>68</v>
      </c>
      <c r="H4" s="4" t="s">
        <v>69</v>
      </c>
      <c r="I4" s="23">
        <v>28</v>
      </c>
      <c r="J4" s="23">
        <v>93</v>
      </c>
      <c r="K4" s="24">
        <v>3884.5</v>
      </c>
      <c r="L4" s="18">
        <f t="shared" si="0"/>
        <v>194.22500000000002</v>
      </c>
      <c r="M4" s="8">
        <v>0.03</v>
      </c>
      <c r="N4" s="20">
        <f t="shared" si="1"/>
        <v>126.71767292000017</v>
      </c>
      <c r="O4" s="20">
        <f t="shared" si="2"/>
        <v>3563.5573270800001</v>
      </c>
      <c r="P4" s="2">
        <v>0.48</v>
      </c>
      <c r="Q4" s="3">
        <f t="shared" si="3"/>
        <v>1710.5075169984</v>
      </c>
    </row>
    <row r="5" spans="1:17" ht="15" customHeight="1">
      <c r="A5" s="10">
        <v>4</v>
      </c>
      <c r="B5" s="12" t="s">
        <v>48</v>
      </c>
      <c r="C5" s="22" t="s">
        <v>34</v>
      </c>
      <c r="D5" s="4" t="s">
        <v>19</v>
      </c>
      <c r="E5" s="4" t="s">
        <v>17</v>
      </c>
      <c r="F5" s="4" t="s">
        <v>20</v>
      </c>
      <c r="G5" s="4" t="s">
        <v>68</v>
      </c>
      <c r="H5" s="4" t="s">
        <v>69</v>
      </c>
      <c r="I5" s="23">
        <v>429</v>
      </c>
      <c r="J5" s="23">
        <v>5937</v>
      </c>
      <c r="K5" s="24">
        <v>223470</v>
      </c>
      <c r="L5" s="18">
        <f t="shared" si="0"/>
        <v>11173.5</v>
      </c>
      <c r="M5" s="8">
        <v>0.03</v>
      </c>
      <c r="N5" s="20">
        <f t="shared" si="1"/>
        <v>7289.8953192000099</v>
      </c>
      <c r="O5" s="20">
        <f t="shared" si="2"/>
        <v>205006.6046808</v>
      </c>
      <c r="P5" s="2">
        <v>0.48</v>
      </c>
      <c r="Q5" s="20">
        <f t="shared" si="3"/>
        <v>98403.170246783993</v>
      </c>
    </row>
    <row r="6" spans="1:17" ht="15" customHeight="1">
      <c r="A6" s="10">
        <v>5</v>
      </c>
      <c r="B6" s="12" t="s">
        <v>70</v>
      </c>
      <c r="C6" s="22" t="s">
        <v>50</v>
      </c>
      <c r="D6" s="4" t="s">
        <v>19</v>
      </c>
      <c r="E6" s="4" t="s">
        <v>49</v>
      </c>
      <c r="F6" s="4" t="s">
        <v>20</v>
      </c>
      <c r="G6" s="4" t="s">
        <v>68</v>
      </c>
      <c r="H6" s="4" t="s">
        <v>69</v>
      </c>
      <c r="I6" s="23">
        <v>194</v>
      </c>
      <c r="J6" s="23">
        <v>2015</v>
      </c>
      <c r="K6" s="24">
        <v>66832</v>
      </c>
      <c r="L6" s="18">
        <f t="shared" si="0"/>
        <v>3341.6000000000004</v>
      </c>
      <c r="M6" s="8">
        <v>0.03</v>
      </c>
      <c r="N6" s="20">
        <f t="shared" si="1"/>
        <v>2180.1507315200029</v>
      </c>
      <c r="O6" s="20">
        <f t="shared" si="2"/>
        <v>61310.249268480002</v>
      </c>
      <c r="P6" s="2">
        <v>0.48</v>
      </c>
      <c r="Q6" s="20">
        <f t="shared" si="3"/>
        <v>29428.9196488704</v>
      </c>
    </row>
    <row r="7" spans="1:17" ht="15" customHeight="1">
      <c r="A7" s="10">
        <v>6</v>
      </c>
      <c r="B7" s="12" t="s">
        <v>40</v>
      </c>
      <c r="C7" s="22" t="s">
        <v>26</v>
      </c>
      <c r="D7" s="4" t="s">
        <v>19</v>
      </c>
      <c r="E7" s="4" t="s">
        <v>17</v>
      </c>
      <c r="F7" s="4" t="s">
        <v>20</v>
      </c>
      <c r="G7" s="4" t="s">
        <v>68</v>
      </c>
      <c r="H7" s="4" t="s">
        <v>69</v>
      </c>
      <c r="I7" s="23">
        <v>40</v>
      </c>
      <c r="J7" s="23">
        <v>47</v>
      </c>
      <c r="K7" s="24">
        <v>1640.5</v>
      </c>
      <c r="L7" s="18">
        <f t="shared" si="0"/>
        <v>82.025000000000006</v>
      </c>
      <c r="M7" s="8">
        <v>0.03</v>
      </c>
      <c r="N7" s="20">
        <f t="shared" si="1"/>
        <v>53.51534108000007</v>
      </c>
      <c r="O7" s="20">
        <f t="shared" si="2"/>
        <v>1504.95965892</v>
      </c>
      <c r="P7" s="2">
        <v>0.48</v>
      </c>
      <c r="Q7" s="20">
        <f t="shared" si="3"/>
        <v>722.3806362816</v>
      </c>
    </row>
    <row r="8" spans="1:17" ht="15" customHeight="1">
      <c r="A8" s="10">
        <v>7</v>
      </c>
      <c r="B8" s="12" t="s">
        <v>42</v>
      </c>
      <c r="C8" s="22" t="s">
        <v>28</v>
      </c>
      <c r="D8" s="4" t="s">
        <v>19</v>
      </c>
      <c r="E8" s="4" t="s">
        <v>17</v>
      </c>
      <c r="F8" s="4" t="s">
        <v>20</v>
      </c>
      <c r="G8" s="4" t="s">
        <v>68</v>
      </c>
      <c r="H8" s="4" t="s">
        <v>69</v>
      </c>
      <c r="I8" s="23">
        <v>15</v>
      </c>
      <c r="J8" s="23">
        <v>48</v>
      </c>
      <c r="K8" s="24">
        <v>2059</v>
      </c>
      <c r="L8" s="18">
        <f t="shared" si="0"/>
        <v>102.95</v>
      </c>
      <c r="M8" s="8">
        <v>0.03</v>
      </c>
      <c r="N8" s="20">
        <f t="shared" si="1"/>
        <v>67.167380240000085</v>
      </c>
      <c r="O8" s="20">
        <f t="shared" si="2"/>
        <v>1888.8826197600001</v>
      </c>
      <c r="P8" s="2">
        <v>0.48</v>
      </c>
      <c r="Q8" s="20">
        <f t="shared" si="3"/>
        <v>906.66365748480007</v>
      </c>
    </row>
    <row r="9" spans="1:17" ht="15" customHeight="1">
      <c r="A9" s="10">
        <v>8</v>
      </c>
      <c r="B9" s="12" t="s">
        <v>47</v>
      </c>
      <c r="C9" s="22" t="s">
        <v>33</v>
      </c>
      <c r="D9" s="4" t="s">
        <v>19</v>
      </c>
      <c r="E9" s="4" t="s">
        <v>17</v>
      </c>
      <c r="F9" s="4" t="s">
        <v>20</v>
      </c>
      <c r="G9" s="4" t="s">
        <v>68</v>
      </c>
      <c r="H9" s="4" t="s">
        <v>69</v>
      </c>
      <c r="I9" s="23">
        <v>13</v>
      </c>
      <c r="J9" s="23">
        <v>21</v>
      </c>
      <c r="K9" s="24">
        <v>809.5</v>
      </c>
      <c r="L9" s="18">
        <f t="shared" si="0"/>
        <v>40.475000000000001</v>
      </c>
      <c r="M9" s="8">
        <v>0.03</v>
      </c>
      <c r="N9" s="20">
        <f t="shared" si="1"/>
        <v>26.406990920000034</v>
      </c>
      <c r="O9" s="20">
        <f t="shared" si="2"/>
        <v>742.61800907999998</v>
      </c>
      <c r="P9" s="2">
        <v>0.48</v>
      </c>
      <c r="Q9" s="20">
        <f t="shared" si="3"/>
        <v>356.45664435839996</v>
      </c>
    </row>
    <row r="10" spans="1:17" ht="15" customHeight="1">
      <c r="A10" s="10">
        <v>9</v>
      </c>
      <c r="B10" s="12" t="s">
        <v>45</v>
      </c>
      <c r="C10" s="22" t="s">
        <v>31</v>
      </c>
      <c r="D10" s="4" t="s">
        <v>19</v>
      </c>
      <c r="E10" s="4" t="s">
        <v>17</v>
      </c>
      <c r="F10" s="4" t="s">
        <v>20</v>
      </c>
      <c r="G10" s="4" t="s">
        <v>68</v>
      </c>
      <c r="H10" s="4" t="s">
        <v>69</v>
      </c>
      <c r="I10" s="23">
        <v>48</v>
      </c>
      <c r="J10" s="23">
        <v>143</v>
      </c>
      <c r="K10" s="24">
        <v>5441.5</v>
      </c>
      <c r="L10" s="18">
        <f t="shared" si="0"/>
        <v>272.07499999999999</v>
      </c>
      <c r="M10" s="8">
        <v>0.03</v>
      </c>
      <c r="N10" s="20">
        <f t="shared" si="1"/>
        <v>177.50913044000023</v>
      </c>
      <c r="O10" s="20">
        <f t="shared" si="2"/>
        <v>4991.9158695599999</v>
      </c>
      <c r="P10" s="2">
        <v>0.48</v>
      </c>
      <c r="Q10" s="20">
        <f t="shared" si="3"/>
        <v>2396.1196173887997</v>
      </c>
    </row>
    <row r="11" spans="1:17" ht="15" customHeight="1">
      <c r="A11" s="10">
        <v>10</v>
      </c>
      <c r="B11" s="12" t="s">
        <v>38</v>
      </c>
      <c r="C11" s="22" t="s">
        <v>24</v>
      </c>
      <c r="D11" s="4" t="s">
        <v>19</v>
      </c>
      <c r="E11" s="4" t="s">
        <v>17</v>
      </c>
      <c r="F11" s="4" t="s">
        <v>20</v>
      </c>
      <c r="G11" s="4" t="s">
        <v>68</v>
      </c>
      <c r="H11" s="4" t="s">
        <v>69</v>
      </c>
      <c r="I11" s="23">
        <v>4</v>
      </c>
      <c r="J11" s="23">
        <v>0</v>
      </c>
      <c r="K11" s="24">
        <v>0</v>
      </c>
      <c r="L11" s="18">
        <f t="shared" si="0"/>
        <v>0</v>
      </c>
      <c r="M11" s="8">
        <v>0.03</v>
      </c>
      <c r="N11" s="20">
        <f t="shared" si="1"/>
        <v>0</v>
      </c>
      <c r="O11" s="20">
        <f t="shared" si="2"/>
        <v>0</v>
      </c>
      <c r="P11" s="2">
        <v>0.48</v>
      </c>
      <c r="Q11" s="20">
        <f t="shared" si="3"/>
        <v>0</v>
      </c>
    </row>
    <row r="12" spans="1:17" ht="15" customHeight="1">
      <c r="A12" s="10">
        <v>11</v>
      </c>
      <c r="B12" s="12" t="s">
        <v>36</v>
      </c>
      <c r="C12" s="22" t="s">
        <v>22</v>
      </c>
      <c r="D12" s="4" t="s">
        <v>19</v>
      </c>
      <c r="E12" s="4" t="s">
        <v>17</v>
      </c>
      <c r="F12" s="4" t="s">
        <v>20</v>
      </c>
      <c r="G12" s="4" t="s">
        <v>68</v>
      </c>
      <c r="H12" s="4" t="s">
        <v>69</v>
      </c>
      <c r="I12" s="23">
        <v>3</v>
      </c>
      <c r="J12" s="23">
        <v>2</v>
      </c>
      <c r="K12" s="24">
        <v>85</v>
      </c>
      <c r="L12" s="18">
        <f t="shared" si="0"/>
        <v>4.25</v>
      </c>
      <c r="M12" s="8">
        <v>0.03</v>
      </c>
      <c r="N12" s="20">
        <f t="shared" si="1"/>
        <v>2.7728156000000039</v>
      </c>
      <c r="O12" s="20">
        <f t="shared" si="2"/>
        <v>77.977184399999999</v>
      </c>
      <c r="P12" s="2">
        <v>0.48</v>
      </c>
      <c r="Q12" s="20">
        <f t="shared" si="3"/>
        <v>37.429048512000001</v>
      </c>
    </row>
    <row r="13" spans="1:17" ht="15" customHeight="1">
      <c r="A13" s="10">
        <v>12</v>
      </c>
      <c r="B13" s="12" t="s">
        <v>37</v>
      </c>
      <c r="C13" s="22" t="s">
        <v>23</v>
      </c>
      <c r="D13" s="4" t="s">
        <v>19</v>
      </c>
      <c r="E13" s="4" t="s">
        <v>17</v>
      </c>
      <c r="F13" s="4" t="s">
        <v>20</v>
      </c>
      <c r="G13" s="4" t="s">
        <v>68</v>
      </c>
      <c r="H13" s="4" t="s">
        <v>69</v>
      </c>
      <c r="I13" s="23">
        <v>2</v>
      </c>
      <c r="J13" s="23">
        <v>1</v>
      </c>
      <c r="K13" s="24">
        <v>42.5</v>
      </c>
      <c r="L13" s="18">
        <f t="shared" si="0"/>
        <v>2.125</v>
      </c>
      <c r="M13" s="8">
        <v>0.03</v>
      </c>
      <c r="N13" s="20">
        <f t="shared" si="1"/>
        <v>1.386407800000002</v>
      </c>
      <c r="O13" s="20">
        <f t="shared" si="2"/>
        <v>38.988592199999999</v>
      </c>
      <c r="P13" s="2">
        <v>0.48</v>
      </c>
      <c r="Q13" s="20">
        <f t="shared" si="3"/>
        <v>18.714524256000001</v>
      </c>
    </row>
    <row r="14" spans="1:17" ht="15" customHeight="1">
      <c r="A14" s="10">
        <v>13</v>
      </c>
      <c r="B14" s="12" t="s">
        <v>41</v>
      </c>
      <c r="C14" s="22" t="s">
        <v>27</v>
      </c>
      <c r="D14" s="4" t="s">
        <v>19</v>
      </c>
      <c r="E14" s="4" t="s">
        <v>17</v>
      </c>
      <c r="F14" s="4" t="s">
        <v>20</v>
      </c>
      <c r="G14" s="4" t="s">
        <v>68</v>
      </c>
      <c r="H14" s="4" t="s">
        <v>69</v>
      </c>
      <c r="I14" s="23">
        <v>14</v>
      </c>
      <c r="J14" s="23">
        <v>14</v>
      </c>
      <c r="K14" s="24">
        <v>463</v>
      </c>
      <c r="L14" s="18">
        <f t="shared" si="0"/>
        <v>23.150000000000002</v>
      </c>
      <c r="M14" s="8">
        <v>0.03</v>
      </c>
      <c r="N14" s="20">
        <f t="shared" si="1"/>
        <v>15.10368968000002</v>
      </c>
      <c r="O14" s="20">
        <f t="shared" si="2"/>
        <v>424.74631032000002</v>
      </c>
      <c r="P14" s="2">
        <v>0.48</v>
      </c>
      <c r="Q14" s="20">
        <f t="shared" si="3"/>
        <v>203.8782289536</v>
      </c>
    </row>
    <row r="15" spans="1:17" ht="15" customHeight="1">
      <c r="A15" s="10">
        <v>14</v>
      </c>
      <c r="B15" s="12" t="s">
        <v>43</v>
      </c>
      <c r="C15" s="22" t="s">
        <v>29</v>
      </c>
      <c r="D15" s="4" t="s">
        <v>19</v>
      </c>
      <c r="E15" s="4" t="s">
        <v>17</v>
      </c>
      <c r="F15" s="4" t="s">
        <v>20</v>
      </c>
      <c r="G15" s="4" t="s">
        <v>68</v>
      </c>
      <c r="H15" s="4" t="s">
        <v>69</v>
      </c>
      <c r="I15" s="23">
        <v>2</v>
      </c>
      <c r="J15" s="23">
        <v>0</v>
      </c>
      <c r="K15" s="24">
        <v>0</v>
      </c>
      <c r="L15" s="18">
        <f t="shared" si="0"/>
        <v>0</v>
      </c>
      <c r="M15" s="8">
        <v>0.03</v>
      </c>
      <c r="N15" s="20">
        <f t="shared" si="1"/>
        <v>0</v>
      </c>
      <c r="O15" s="20">
        <f t="shared" si="2"/>
        <v>0</v>
      </c>
      <c r="P15" s="2">
        <v>0.48</v>
      </c>
      <c r="Q15" s="20">
        <f t="shared" si="3"/>
        <v>0</v>
      </c>
    </row>
    <row r="16" spans="1:17" ht="15" customHeight="1">
      <c r="A16" s="10">
        <v>15</v>
      </c>
      <c r="B16" s="12" t="s">
        <v>71</v>
      </c>
      <c r="C16" s="22" t="s">
        <v>51</v>
      </c>
      <c r="D16" s="4" t="s">
        <v>19</v>
      </c>
      <c r="E16" s="4" t="s">
        <v>17</v>
      </c>
      <c r="F16" s="4" t="s">
        <v>20</v>
      </c>
      <c r="G16" s="4" t="s">
        <v>68</v>
      </c>
      <c r="H16" s="4" t="s">
        <v>69</v>
      </c>
      <c r="I16" s="23">
        <v>150</v>
      </c>
      <c r="J16" s="23">
        <v>1224</v>
      </c>
      <c r="K16" s="24">
        <v>49991</v>
      </c>
      <c r="L16" s="18">
        <f t="shared" si="0"/>
        <v>2499.5500000000002</v>
      </c>
      <c r="M16" s="8">
        <v>0.03</v>
      </c>
      <c r="N16" s="20">
        <f t="shared" si="1"/>
        <v>1630.7744077600021</v>
      </c>
      <c r="O16" s="20">
        <f t="shared" si="2"/>
        <v>45860.675592240004</v>
      </c>
      <c r="P16" s="2">
        <v>0.48</v>
      </c>
      <c r="Q16" s="20">
        <f t="shared" si="3"/>
        <v>22013.1242842752</v>
      </c>
    </row>
    <row r="17" spans="1:17" ht="15" customHeight="1">
      <c r="A17" s="10">
        <v>16</v>
      </c>
      <c r="B17" s="12" t="s">
        <v>44</v>
      </c>
      <c r="C17" s="22" t="s">
        <v>30</v>
      </c>
      <c r="D17" s="4" t="s">
        <v>19</v>
      </c>
      <c r="E17" s="4" t="s">
        <v>17</v>
      </c>
      <c r="F17" s="4" t="s">
        <v>20</v>
      </c>
      <c r="G17" s="4" t="s">
        <v>68</v>
      </c>
      <c r="H17" s="4" t="s">
        <v>69</v>
      </c>
      <c r="I17" s="23">
        <v>4</v>
      </c>
      <c r="J17" s="23">
        <v>9</v>
      </c>
      <c r="K17" s="24">
        <v>292.5</v>
      </c>
      <c r="L17" s="18">
        <f t="shared" si="0"/>
        <v>14.625</v>
      </c>
      <c r="M17" s="8">
        <v>0.03</v>
      </c>
      <c r="N17" s="20">
        <f t="shared" si="1"/>
        <v>9.541747800000012</v>
      </c>
      <c r="O17" s="20">
        <f t="shared" si="2"/>
        <v>268.3332522</v>
      </c>
      <c r="P17" s="2">
        <v>0.48</v>
      </c>
      <c r="Q17" s="20">
        <f t="shared" si="3"/>
        <v>128.799961056</v>
      </c>
    </row>
    <row r="18" spans="1:17" ht="15" customHeight="1">
      <c r="A18" s="10">
        <v>17</v>
      </c>
      <c r="B18" s="12" t="s">
        <v>72</v>
      </c>
      <c r="C18" s="22" t="s">
        <v>52</v>
      </c>
      <c r="D18" s="4" t="s">
        <v>19</v>
      </c>
      <c r="E18" s="4" t="s">
        <v>17</v>
      </c>
      <c r="F18" s="4" t="s">
        <v>20</v>
      </c>
      <c r="G18" s="4" t="s">
        <v>68</v>
      </c>
      <c r="H18" s="4" t="s">
        <v>69</v>
      </c>
      <c r="I18" s="23">
        <v>74</v>
      </c>
      <c r="J18" s="23">
        <v>196</v>
      </c>
      <c r="K18" s="24">
        <v>7148.5</v>
      </c>
      <c r="L18" s="18">
        <f t="shared" si="0"/>
        <v>357.42500000000001</v>
      </c>
      <c r="M18" s="8">
        <v>0.03</v>
      </c>
      <c r="N18" s="20">
        <f t="shared" si="1"/>
        <v>233.19379196000031</v>
      </c>
      <c r="O18" s="20">
        <f t="shared" si="2"/>
        <v>6557.8812080400003</v>
      </c>
      <c r="P18" s="2">
        <v>0.48</v>
      </c>
      <c r="Q18" s="20">
        <f t="shared" si="3"/>
        <v>3147.7829798592002</v>
      </c>
    </row>
    <row r="19" spans="1:17" ht="15" customHeight="1">
      <c r="A19" s="10">
        <v>18</v>
      </c>
      <c r="B19" s="12" t="s">
        <v>46</v>
      </c>
      <c r="C19" s="22" t="s">
        <v>32</v>
      </c>
      <c r="D19" s="4" t="s">
        <v>19</v>
      </c>
      <c r="E19" s="4" t="s">
        <v>17</v>
      </c>
      <c r="F19" s="4" t="s">
        <v>20</v>
      </c>
      <c r="G19" s="4" t="s">
        <v>68</v>
      </c>
      <c r="H19" s="4" t="s">
        <v>69</v>
      </c>
      <c r="I19" s="23">
        <v>50</v>
      </c>
      <c r="J19" s="23">
        <v>208</v>
      </c>
      <c r="K19" s="24">
        <v>8022</v>
      </c>
      <c r="L19" s="18">
        <f t="shared" si="0"/>
        <v>401.1</v>
      </c>
      <c r="M19" s="8">
        <v>0.03</v>
      </c>
      <c r="N19" s="20">
        <f t="shared" si="1"/>
        <v>261.68854992000036</v>
      </c>
      <c r="O19" s="20">
        <f t="shared" si="2"/>
        <v>7359.2114500799998</v>
      </c>
      <c r="P19" s="2">
        <v>0.48</v>
      </c>
      <c r="Q19" s="20">
        <f t="shared" si="3"/>
        <v>3532.4214960383997</v>
      </c>
    </row>
    <row r="20" spans="1:17" ht="15" customHeight="1">
      <c r="A20" s="10">
        <v>19</v>
      </c>
      <c r="B20" s="12" t="s">
        <v>73</v>
      </c>
      <c r="C20" s="22" t="s">
        <v>53</v>
      </c>
      <c r="D20" s="4" t="s">
        <v>19</v>
      </c>
      <c r="E20" s="4" t="s">
        <v>17</v>
      </c>
      <c r="F20" s="4" t="s">
        <v>20</v>
      </c>
      <c r="G20" s="4" t="s">
        <v>68</v>
      </c>
      <c r="H20" s="4" t="s">
        <v>69</v>
      </c>
      <c r="I20" s="23">
        <v>1</v>
      </c>
      <c r="J20" s="23">
        <v>0</v>
      </c>
      <c r="K20" s="24">
        <v>0</v>
      </c>
      <c r="L20" s="18">
        <f t="shared" si="0"/>
        <v>0</v>
      </c>
      <c r="M20" s="8">
        <v>0.03</v>
      </c>
      <c r="N20" s="20">
        <f t="shared" si="1"/>
        <v>0</v>
      </c>
      <c r="O20" s="20">
        <f t="shared" si="2"/>
        <v>0</v>
      </c>
      <c r="P20" s="2">
        <v>0.48</v>
      </c>
      <c r="Q20" s="20">
        <f t="shared" si="3"/>
        <v>0</v>
      </c>
    </row>
    <row r="21" spans="1:17" ht="15" customHeight="1">
      <c r="A21" s="10">
        <v>20</v>
      </c>
      <c r="B21" s="12" t="s">
        <v>74</v>
      </c>
      <c r="C21" s="22" t="s">
        <v>54</v>
      </c>
      <c r="D21" s="4" t="s">
        <v>19</v>
      </c>
      <c r="E21" s="4" t="s">
        <v>17</v>
      </c>
      <c r="F21" s="4" t="s">
        <v>20</v>
      </c>
      <c r="G21" s="4" t="s">
        <v>68</v>
      </c>
      <c r="H21" s="4" t="s">
        <v>69</v>
      </c>
      <c r="I21" s="23">
        <v>10</v>
      </c>
      <c r="J21" s="23">
        <v>38</v>
      </c>
      <c r="K21" s="24">
        <v>1927.5</v>
      </c>
      <c r="L21" s="18">
        <f t="shared" si="0"/>
        <v>96.375</v>
      </c>
      <c r="M21" s="8">
        <v>0.03</v>
      </c>
      <c r="N21" s="20">
        <f t="shared" si="1"/>
        <v>62.877671400000082</v>
      </c>
      <c r="O21" s="20">
        <f t="shared" si="2"/>
        <v>1768.2473285999999</v>
      </c>
      <c r="P21" s="2">
        <v>0.48</v>
      </c>
      <c r="Q21" s="20">
        <f t="shared" si="3"/>
        <v>848.75871772799997</v>
      </c>
    </row>
    <row r="22" spans="1:17" ht="15" customHeight="1">
      <c r="A22" s="10">
        <v>21</v>
      </c>
      <c r="B22" s="12" t="s">
        <v>75</v>
      </c>
      <c r="C22" s="22" t="s">
        <v>55</v>
      </c>
      <c r="D22" s="4" t="s">
        <v>19</v>
      </c>
      <c r="E22" s="4" t="s">
        <v>17</v>
      </c>
      <c r="F22" s="4" t="s">
        <v>20</v>
      </c>
      <c r="G22" s="4" t="s">
        <v>68</v>
      </c>
      <c r="H22" s="4" t="s">
        <v>69</v>
      </c>
      <c r="I22" s="23">
        <v>6</v>
      </c>
      <c r="J22" s="23">
        <v>3</v>
      </c>
      <c r="K22" s="24">
        <v>101</v>
      </c>
      <c r="L22" s="18">
        <f t="shared" si="0"/>
        <v>5.0500000000000007</v>
      </c>
      <c r="M22" s="8">
        <v>0.03</v>
      </c>
      <c r="N22" s="20">
        <f t="shared" si="1"/>
        <v>3.2947573600000046</v>
      </c>
      <c r="O22" s="20">
        <f t="shared" si="2"/>
        <v>92.655242639999997</v>
      </c>
      <c r="P22" s="2">
        <v>0.48</v>
      </c>
      <c r="Q22" s="20">
        <f t="shared" si="3"/>
        <v>44.474516467199997</v>
      </c>
    </row>
    <row r="23" spans="1:17" ht="15" customHeight="1">
      <c r="A23" s="10">
        <v>22</v>
      </c>
      <c r="B23" s="12" t="s">
        <v>76</v>
      </c>
      <c r="C23" s="22" t="s">
        <v>56</v>
      </c>
      <c r="D23" s="4" t="s">
        <v>19</v>
      </c>
      <c r="E23" s="4" t="s">
        <v>17</v>
      </c>
      <c r="F23" s="4" t="s">
        <v>20</v>
      </c>
      <c r="G23" s="4" t="s">
        <v>68</v>
      </c>
      <c r="H23" s="4" t="s">
        <v>69</v>
      </c>
      <c r="I23" s="23">
        <v>63</v>
      </c>
      <c r="J23" s="23">
        <v>707</v>
      </c>
      <c r="K23" s="24">
        <v>29033</v>
      </c>
      <c r="L23" s="18">
        <f t="shared" si="0"/>
        <v>1451.65</v>
      </c>
      <c r="M23" s="8">
        <v>0.03</v>
      </c>
      <c r="N23" s="20">
        <f t="shared" si="1"/>
        <v>947.0959448800013</v>
      </c>
      <c r="O23" s="20">
        <f t="shared" si="2"/>
        <v>26634.25405512</v>
      </c>
      <c r="P23" s="2">
        <v>0.48</v>
      </c>
      <c r="Q23" s="20">
        <f t="shared" si="3"/>
        <v>12784.4419464576</v>
      </c>
    </row>
    <row r="24" spans="1:17" ht="15" customHeight="1">
      <c r="A24" s="10">
        <v>23</v>
      </c>
      <c r="B24" s="12" t="s">
        <v>77</v>
      </c>
      <c r="C24" s="22" t="s">
        <v>57</v>
      </c>
      <c r="D24" s="4" t="s">
        <v>19</v>
      </c>
      <c r="E24" s="4" t="s">
        <v>17</v>
      </c>
      <c r="F24" s="4" t="s">
        <v>20</v>
      </c>
      <c r="G24" s="4" t="s">
        <v>68</v>
      </c>
      <c r="H24" s="4" t="s">
        <v>69</v>
      </c>
      <c r="I24" s="23">
        <v>3</v>
      </c>
      <c r="J24" s="23">
        <v>0</v>
      </c>
      <c r="K24" s="24">
        <v>0</v>
      </c>
      <c r="L24" s="18">
        <f t="shared" ref="L24:L35" si="4">K24*0.05</f>
        <v>0</v>
      </c>
      <c r="M24" s="8">
        <v>0.03</v>
      </c>
      <c r="N24" s="20">
        <f t="shared" ref="N24:N35" si="5">K24*(1-0.96737864)</f>
        <v>0</v>
      </c>
      <c r="O24" s="20">
        <f t="shared" ref="O24:O35" si="6">K24*0.91737864</f>
        <v>0</v>
      </c>
      <c r="P24" s="2">
        <v>0.48</v>
      </c>
      <c r="Q24" s="20">
        <f t="shared" ref="Q24:Q35" si="7">O24*P24</f>
        <v>0</v>
      </c>
    </row>
    <row r="25" spans="1:17" ht="15" customHeight="1">
      <c r="A25" s="10">
        <v>24</v>
      </c>
      <c r="B25" s="12" t="s">
        <v>78</v>
      </c>
      <c r="C25" s="22" t="s">
        <v>58</v>
      </c>
      <c r="D25" s="4" t="s">
        <v>19</v>
      </c>
      <c r="E25" s="4" t="s">
        <v>17</v>
      </c>
      <c r="F25" s="4" t="s">
        <v>20</v>
      </c>
      <c r="G25" s="4" t="s">
        <v>68</v>
      </c>
      <c r="H25" s="4" t="s">
        <v>69</v>
      </c>
      <c r="I25" s="23">
        <v>1</v>
      </c>
      <c r="J25" s="23">
        <v>0</v>
      </c>
      <c r="K25" s="24">
        <v>0</v>
      </c>
      <c r="L25" s="18">
        <f t="shared" si="4"/>
        <v>0</v>
      </c>
      <c r="M25" s="8">
        <v>0.03</v>
      </c>
      <c r="N25" s="20">
        <f t="shared" si="5"/>
        <v>0</v>
      </c>
      <c r="O25" s="20">
        <f t="shared" si="6"/>
        <v>0</v>
      </c>
      <c r="P25" s="2">
        <v>0.48</v>
      </c>
      <c r="Q25" s="20">
        <f t="shared" si="7"/>
        <v>0</v>
      </c>
    </row>
    <row r="26" spans="1:17" ht="15" customHeight="1">
      <c r="A26" s="10">
        <v>25</v>
      </c>
      <c r="B26" s="12" t="s">
        <v>78</v>
      </c>
      <c r="C26" s="22" t="s">
        <v>58</v>
      </c>
      <c r="D26" s="4" t="s">
        <v>19</v>
      </c>
      <c r="E26" s="4" t="s">
        <v>17</v>
      </c>
      <c r="F26" s="4" t="s">
        <v>20</v>
      </c>
      <c r="G26" s="4" t="s">
        <v>68</v>
      </c>
      <c r="H26" s="4" t="s">
        <v>69</v>
      </c>
      <c r="I26" s="23">
        <v>23</v>
      </c>
      <c r="J26" s="23">
        <v>57</v>
      </c>
      <c r="K26" s="24">
        <v>2238</v>
      </c>
      <c r="L26" s="18">
        <f t="shared" si="4"/>
        <v>111.9</v>
      </c>
      <c r="M26" s="8">
        <v>0.03</v>
      </c>
      <c r="N26" s="20">
        <f t="shared" si="5"/>
        <v>73.006603680000097</v>
      </c>
      <c r="O26" s="20">
        <f t="shared" si="6"/>
        <v>2053.09339632</v>
      </c>
      <c r="P26" s="2">
        <v>0.48</v>
      </c>
      <c r="Q26" s="20">
        <f t="shared" si="7"/>
        <v>985.48483023359995</v>
      </c>
    </row>
    <row r="27" spans="1:17" ht="15" customHeight="1">
      <c r="A27" s="10">
        <v>26</v>
      </c>
      <c r="B27" s="12" t="s">
        <v>79</v>
      </c>
      <c r="C27" s="22" t="s">
        <v>59</v>
      </c>
      <c r="D27" s="4" t="s">
        <v>19</v>
      </c>
      <c r="E27" s="4" t="s">
        <v>17</v>
      </c>
      <c r="F27" s="4" t="s">
        <v>20</v>
      </c>
      <c r="G27" s="4" t="s">
        <v>68</v>
      </c>
      <c r="H27" s="4" t="s">
        <v>69</v>
      </c>
      <c r="I27" s="23">
        <v>14</v>
      </c>
      <c r="J27" s="23">
        <v>3</v>
      </c>
      <c r="K27" s="24">
        <v>113.5</v>
      </c>
      <c r="L27" s="18">
        <f t="shared" si="4"/>
        <v>5.6750000000000007</v>
      </c>
      <c r="M27" s="8">
        <v>0.03</v>
      </c>
      <c r="N27" s="20">
        <f t="shared" si="5"/>
        <v>3.7025243600000048</v>
      </c>
      <c r="O27" s="20">
        <f t="shared" si="6"/>
        <v>104.12247564</v>
      </c>
      <c r="P27" s="2">
        <v>0.48</v>
      </c>
      <c r="Q27" s="20">
        <f t="shared" si="7"/>
        <v>49.978788307199999</v>
      </c>
    </row>
    <row r="28" spans="1:17" ht="15" customHeight="1">
      <c r="A28" s="10">
        <v>27</v>
      </c>
      <c r="B28" s="12" t="s">
        <v>80</v>
      </c>
      <c r="C28" s="22" t="s">
        <v>60</v>
      </c>
      <c r="D28" s="4" t="s">
        <v>19</v>
      </c>
      <c r="E28" s="4" t="s">
        <v>17</v>
      </c>
      <c r="F28" s="4" t="s">
        <v>20</v>
      </c>
      <c r="G28" s="4" t="s">
        <v>68</v>
      </c>
      <c r="H28" s="4" t="s">
        <v>69</v>
      </c>
      <c r="I28" s="23">
        <v>6</v>
      </c>
      <c r="J28" s="23">
        <v>6</v>
      </c>
      <c r="K28" s="24">
        <v>190</v>
      </c>
      <c r="L28" s="18">
        <f t="shared" si="4"/>
        <v>9.5</v>
      </c>
      <c r="M28" s="8">
        <v>0.03</v>
      </c>
      <c r="N28" s="20">
        <f t="shared" si="5"/>
        <v>6.1980584000000079</v>
      </c>
      <c r="O28" s="20">
        <f t="shared" si="6"/>
        <v>174.30194159999999</v>
      </c>
      <c r="P28" s="2">
        <v>0.48</v>
      </c>
      <c r="Q28" s="20">
        <f t="shared" si="7"/>
        <v>83.664931967999991</v>
      </c>
    </row>
    <row r="29" spans="1:17" ht="15" customHeight="1">
      <c r="A29" s="10">
        <v>28</v>
      </c>
      <c r="B29" s="12" t="s">
        <v>81</v>
      </c>
      <c r="C29" s="22" t="s">
        <v>61</v>
      </c>
      <c r="D29" s="4" t="s">
        <v>19</v>
      </c>
      <c r="E29" s="4" t="s">
        <v>17</v>
      </c>
      <c r="F29" s="4" t="s">
        <v>20</v>
      </c>
      <c r="G29" s="4" t="s">
        <v>68</v>
      </c>
      <c r="H29" s="4" t="s">
        <v>69</v>
      </c>
      <c r="I29" s="23">
        <v>5</v>
      </c>
      <c r="J29" s="23">
        <v>20</v>
      </c>
      <c r="K29" s="24">
        <v>1000</v>
      </c>
      <c r="L29" s="18">
        <f t="shared" si="4"/>
        <v>50</v>
      </c>
      <c r="M29" s="8">
        <v>0.03</v>
      </c>
      <c r="N29" s="20">
        <f t="shared" si="5"/>
        <v>32.621360000000045</v>
      </c>
      <c r="O29" s="20">
        <f t="shared" si="6"/>
        <v>917.37864000000002</v>
      </c>
      <c r="P29" s="2">
        <v>0.48</v>
      </c>
      <c r="Q29" s="20">
        <f t="shared" si="7"/>
        <v>440.34174719999999</v>
      </c>
    </row>
    <row r="30" spans="1:17" ht="15" customHeight="1">
      <c r="A30" s="10">
        <v>29</v>
      </c>
      <c r="B30" s="12" t="s">
        <v>82</v>
      </c>
      <c r="C30" s="22" t="s">
        <v>62</v>
      </c>
      <c r="D30" s="4" t="s">
        <v>19</v>
      </c>
      <c r="E30" s="4" t="s">
        <v>17</v>
      </c>
      <c r="F30" s="4" t="s">
        <v>20</v>
      </c>
      <c r="G30" s="4" t="s">
        <v>68</v>
      </c>
      <c r="H30" s="4" t="s">
        <v>69</v>
      </c>
      <c r="I30" s="23">
        <v>118</v>
      </c>
      <c r="J30" s="23">
        <v>2497</v>
      </c>
      <c r="K30" s="24">
        <v>93489</v>
      </c>
      <c r="L30" s="18">
        <f t="shared" si="4"/>
        <v>4674.45</v>
      </c>
      <c r="M30" s="8">
        <v>0.03</v>
      </c>
      <c r="N30" s="20">
        <f t="shared" si="5"/>
        <v>3049.7383250400039</v>
      </c>
      <c r="O30" s="20">
        <f t="shared" si="6"/>
        <v>85764.811674960001</v>
      </c>
      <c r="P30" s="2">
        <v>0.48</v>
      </c>
      <c r="Q30" s="20">
        <f t="shared" si="7"/>
        <v>41167.109603980796</v>
      </c>
    </row>
    <row r="31" spans="1:17" ht="15" customHeight="1">
      <c r="A31" s="10">
        <v>30</v>
      </c>
      <c r="B31" s="12" t="s">
        <v>83</v>
      </c>
      <c r="C31" s="22" t="s">
        <v>63</v>
      </c>
      <c r="D31" s="4" t="s">
        <v>19</v>
      </c>
      <c r="E31" s="4" t="s">
        <v>17</v>
      </c>
      <c r="F31" s="4" t="s">
        <v>20</v>
      </c>
      <c r="G31" s="4" t="s">
        <v>68</v>
      </c>
      <c r="H31" s="4" t="s">
        <v>69</v>
      </c>
      <c r="I31" s="23">
        <v>1</v>
      </c>
      <c r="J31" s="23">
        <v>0</v>
      </c>
      <c r="K31" s="24">
        <v>0</v>
      </c>
      <c r="L31" s="18">
        <f t="shared" si="4"/>
        <v>0</v>
      </c>
      <c r="M31" s="8">
        <v>0.03</v>
      </c>
      <c r="N31" s="20">
        <f t="shared" si="5"/>
        <v>0</v>
      </c>
      <c r="O31" s="20">
        <f t="shared" si="6"/>
        <v>0</v>
      </c>
      <c r="P31" s="2">
        <v>0.48</v>
      </c>
      <c r="Q31" s="20">
        <f t="shared" si="7"/>
        <v>0</v>
      </c>
    </row>
    <row r="32" spans="1:17" ht="15" customHeight="1">
      <c r="A32" s="10">
        <v>31</v>
      </c>
      <c r="B32" s="12" t="s">
        <v>84</v>
      </c>
      <c r="C32" s="22" t="s">
        <v>64</v>
      </c>
      <c r="D32" s="4" t="s">
        <v>19</v>
      </c>
      <c r="E32" s="4" t="s">
        <v>17</v>
      </c>
      <c r="F32" s="4" t="s">
        <v>20</v>
      </c>
      <c r="G32" s="4" t="s">
        <v>68</v>
      </c>
      <c r="H32" s="4" t="s">
        <v>69</v>
      </c>
      <c r="I32" s="23">
        <v>2</v>
      </c>
      <c r="J32" s="23">
        <v>1</v>
      </c>
      <c r="K32" s="24">
        <v>35</v>
      </c>
      <c r="L32" s="18">
        <f t="shared" si="4"/>
        <v>1.75</v>
      </c>
      <c r="M32" s="8">
        <v>0.03</v>
      </c>
      <c r="N32" s="20">
        <f t="shared" si="5"/>
        <v>1.1417476000000015</v>
      </c>
      <c r="O32" s="20">
        <f t="shared" si="6"/>
        <v>32.108252399999998</v>
      </c>
      <c r="P32" s="2">
        <v>0.48</v>
      </c>
      <c r="Q32" s="20">
        <f t="shared" si="7"/>
        <v>15.411961151999998</v>
      </c>
    </row>
    <row r="33" spans="1:17" ht="15" customHeight="1">
      <c r="A33" s="10">
        <v>32</v>
      </c>
      <c r="B33" s="12" t="s">
        <v>85</v>
      </c>
      <c r="C33" s="22" t="s">
        <v>65</v>
      </c>
      <c r="D33" s="4" t="s">
        <v>19</v>
      </c>
      <c r="E33" s="4" t="s">
        <v>17</v>
      </c>
      <c r="F33" s="4" t="s">
        <v>20</v>
      </c>
      <c r="G33" s="4" t="s">
        <v>68</v>
      </c>
      <c r="H33" s="4" t="s">
        <v>69</v>
      </c>
      <c r="I33" s="23">
        <v>1</v>
      </c>
      <c r="J33" s="23">
        <v>7</v>
      </c>
      <c r="K33" s="24">
        <v>276.5</v>
      </c>
      <c r="L33" s="18">
        <f t="shared" si="4"/>
        <v>13.825000000000001</v>
      </c>
      <c r="M33" s="8">
        <v>0.03</v>
      </c>
      <c r="N33" s="20">
        <f t="shared" si="5"/>
        <v>9.0198060400000113</v>
      </c>
      <c r="O33" s="20">
        <f t="shared" si="6"/>
        <v>253.65519396000002</v>
      </c>
      <c r="P33" s="2">
        <v>0.48</v>
      </c>
      <c r="Q33" s="20">
        <f t="shared" si="7"/>
        <v>121.7544931008</v>
      </c>
    </row>
    <row r="34" spans="1:17" ht="15" customHeight="1">
      <c r="A34" s="10">
        <v>33</v>
      </c>
      <c r="B34" s="12" t="s">
        <v>86</v>
      </c>
      <c r="C34" s="22" t="s">
        <v>66</v>
      </c>
      <c r="D34" s="4" t="s">
        <v>19</v>
      </c>
      <c r="E34" s="4" t="s">
        <v>17</v>
      </c>
      <c r="F34" s="4" t="s">
        <v>20</v>
      </c>
      <c r="G34" s="4" t="s">
        <v>68</v>
      </c>
      <c r="H34" s="4" t="s">
        <v>69</v>
      </c>
      <c r="I34" s="23">
        <v>2</v>
      </c>
      <c r="J34" s="23">
        <v>12</v>
      </c>
      <c r="K34" s="24">
        <v>486</v>
      </c>
      <c r="L34" s="18">
        <f t="shared" si="4"/>
        <v>24.3</v>
      </c>
      <c r="M34" s="8">
        <v>0.03</v>
      </c>
      <c r="N34" s="20">
        <f t="shared" si="5"/>
        <v>15.853980960000021</v>
      </c>
      <c r="O34" s="20">
        <f t="shared" si="6"/>
        <v>445.84601903999999</v>
      </c>
      <c r="P34" s="2">
        <v>0.48</v>
      </c>
      <c r="Q34" s="20">
        <f t="shared" si="7"/>
        <v>214.00608913919999</v>
      </c>
    </row>
    <row r="35" spans="1:17" ht="15" customHeight="1">
      <c r="A35" s="10">
        <v>34</v>
      </c>
      <c r="B35" s="12" t="s">
        <v>87</v>
      </c>
      <c r="C35" s="22" t="s">
        <v>67</v>
      </c>
      <c r="D35" s="4" t="s">
        <v>19</v>
      </c>
      <c r="E35" s="4" t="s">
        <v>17</v>
      </c>
      <c r="F35" s="4" t="s">
        <v>20</v>
      </c>
      <c r="G35" s="4" t="s">
        <v>68</v>
      </c>
      <c r="H35" s="4" t="s">
        <v>69</v>
      </c>
      <c r="I35" s="23">
        <v>1</v>
      </c>
      <c r="J35" s="23">
        <v>2</v>
      </c>
      <c r="K35" s="24">
        <v>40</v>
      </c>
      <c r="L35" s="18">
        <f t="shared" si="4"/>
        <v>2</v>
      </c>
      <c r="M35" s="8">
        <v>0.03</v>
      </c>
      <c r="N35" s="20">
        <f t="shared" si="5"/>
        <v>1.3048544000000017</v>
      </c>
      <c r="O35" s="20">
        <f t="shared" si="6"/>
        <v>36.695145600000004</v>
      </c>
      <c r="P35" s="2">
        <v>0.48</v>
      </c>
      <c r="Q35" s="20">
        <f t="shared" si="7"/>
        <v>17.613669888</v>
      </c>
    </row>
    <row r="36" spans="1:17" ht="21" customHeight="1">
      <c r="A36" s="13"/>
      <c r="B36" s="4" t="s">
        <v>18</v>
      </c>
      <c r="C36" s="14"/>
      <c r="D36" s="15"/>
      <c r="E36" s="14"/>
      <c r="F36" s="14"/>
      <c r="G36" s="16"/>
      <c r="H36" s="16"/>
      <c r="I36" s="14"/>
      <c r="J36" s="14"/>
      <c r="K36" s="19">
        <f>SUM(K2:K35)</f>
        <v>524178.16000000003</v>
      </c>
      <c r="L36" s="19">
        <f>SUM(L2:L35)</f>
        <v>26208.908000000003</v>
      </c>
      <c r="M36" s="17"/>
      <c r="N36" s="21">
        <f>SUM(N2:N35)</f>
        <v>17099.404461497619</v>
      </c>
      <c r="O36" s="21">
        <f>SUM(O2:O35)</f>
        <v>480869.8475385023</v>
      </c>
      <c r="P36" s="17"/>
      <c r="Q36" s="21">
        <f>SUM(Q2:Q35)</f>
        <v>230817.52681848116</v>
      </c>
    </row>
  </sheetData>
  <protectedRanges>
    <protectedRange sqref="A36:D36 F36:Q36 A2:Q35" name="区域1"/>
  </protectedRanges>
  <phoneticPr fontId="1" type="noConversion"/>
  <pageMargins left="0.7" right="0.7" top="0.75" bottom="0.75" header="0.3" footer="0.3"/>
  <pageSetup paperSize="9" scale="61" orientation="landscape" horizontalDpi="200" verticalDpi="20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2018-08-01T04:57:59Z</dcterms:modified>
</cp:coreProperties>
</file>