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N28" i="1"/>
  <c r="O28"/>
  <c r="Q28" s="1"/>
  <c r="N29"/>
  <c r="O29"/>
  <c r="Q29" s="1"/>
  <c r="N30"/>
  <c r="O30"/>
  <c r="Q30" s="1"/>
  <c r="N31"/>
  <c r="O31"/>
  <c r="Q31" s="1"/>
  <c r="N32"/>
  <c r="O32"/>
  <c r="Q32" s="1"/>
  <c r="N33"/>
  <c r="O33"/>
  <c r="Q33" s="1"/>
  <c r="N34"/>
  <c r="O34"/>
  <c r="Q34" s="1"/>
  <c r="N13"/>
  <c r="O13"/>
  <c r="Q13" s="1"/>
  <c r="N14"/>
  <c r="O14"/>
  <c r="Q14" s="1"/>
  <c r="N15"/>
  <c r="O15"/>
  <c r="Q15" s="1"/>
  <c r="N16"/>
  <c r="O16"/>
  <c r="Q16" s="1"/>
  <c r="N17"/>
  <c r="O17"/>
  <c r="Q17" s="1"/>
  <c r="N18"/>
  <c r="O18"/>
  <c r="Q18" s="1"/>
  <c r="N19"/>
  <c r="O19"/>
  <c r="Q19" s="1"/>
  <c r="N20"/>
  <c r="O20"/>
  <c r="Q20" s="1"/>
  <c r="N21"/>
  <c r="O21"/>
  <c r="Q21" s="1"/>
  <c r="N22"/>
  <c r="O22"/>
  <c r="Q22" s="1"/>
  <c r="N23"/>
  <c r="O23"/>
  <c r="Q23" s="1"/>
  <c r="N24"/>
  <c r="O24"/>
  <c r="Q24" s="1"/>
  <c r="N25"/>
  <c r="O25"/>
  <c r="Q25" s="1"/>
  <c r="N26"/>
  <c r="O26"/>
  <c r="Q26" s="1"/>
  <c r="N27"/>
  <c r="O27"/>
  <c r="Q27" s="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"/>
  <c r="L4"/>
  <c r="L5"/>
  <c r="L6"/>
  <c r="L7"/>
  <c r="L8"/>
  <c r="L9"/>
  <c r="L10"/>
  <c r="L11"/>
  <c r="L12"/>
  <c r="N4"/>
  <c r="O4"/>
  <c r="Q4" s="1"/>
  <c r="N5"/>
  <c r="O5"/>
  <c r="Q5" s="1"/>
  <c r="N6"/>
  <c r="O6"/>
  <c r="Q6" s="1"/>
  <c r="N7"/>
  <c r="O7"/>
  <c r="Q7" s="1"/>
  <c r="N8"/>
  <c r="O8"/>
  <c r="Q8" s="1"/>
  <c r="N9"/>
  <c r="O9"/>
  <c r="Q9" s="1"/>
  <c r="N10"/>
  <c r="O10"/>
  <c r="Q10" s="1"/>
  <c r="N11"/>
  <c r="O11"/>
  <c r="Q11" s="1"/>
  <c r="N12"/>
  <c r="O12"/>
  <c r="Q12" s="1"/>
  <c r="K35" l="1"/>
  <c r="O3" l="1"/>
  <c r="Q3" s="1"/>
  <c r="N3"/>
  <c r="O2"/>
  <c r="N2"/>
  <c r="L2"/>
  <c r="L35" s="1"/>
  <c r="Q2" l="1"/>
  <c r="Q35" s="1"/>
  <c r="O35"/>
  <c r="N35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<sst xmlns="http://schemas.openxmlformats.org/spreadsheetml/2006/main" count="183" uniqueCount="86">
  <si>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</si>
  <si>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</si>
  <si>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</si>
  <si>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</si>
  <si>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</si>
  <si>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</si>
  <si>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</si>
  <si>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</si>
  <si>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</si>
  <si>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</si>
  <si>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</si>
  <si>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</si>
  <si>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</si>
  <si>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</si>
  <si>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</si>
  <si>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</si>
  <si>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</si>
  <si>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</si>
  <si>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</si>
  <si>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影立方沙坪坝融汇影城</t>
  </si>
  <si>
    <t>50061201</t>
  </si>
  <si>
    <t>幸福马上来</t>
  </si>
  <si>
    <t>001102782017</t>
  </si>
  <si>
    <t>侏罗纪世界2（数字3D）</t>
  </si>
  <si>
    <t>051201022018</t>
  </si>
  <si>
    <t>超人总动员2（数字3D）</t>
  </si>
  <si>
    <t>051201112018</t>
  </si>
  <si>
    <t>龙虾刑警</t>
  </si>
  <si>
    <t>001103782018</t>
  </si>
  <si>
    <t>动物世界（数字3D）</t>
  </si>
  <si>
    <t>001203772018</t>
  </si>
  <si>
    <t>阿飞正传（数字）</t>
  </si>
  <si>
    <t>002101142018</t>
  </si>
  <si>
    <t>金蝉脱壳2：冥府（数字）</t>
  </si>
  <si>
    <t>051101152018</t>
  </si>
  <si>
    <t>001903772018</t>
  </si>
  <si>
    <t>最后一球（数字）</t>
  </si>
  <si>
    <t>091101172018</t>
  </si>
  <si>
    <t>暹罗决：九神战甲（数字）</t>
  </si>
  <si>
    <t>014101072018</t>
  </si>
  <si>
    <t>我不是药神</t>
  </si>
  <si>
    <t>001104962018</t>
  </si>
  <si>
    <t>动物世界（中国巨幕立体）</t>
  </si>
  <si>
    <t>出·路</t>
  </si>
  <si>
    <t>001l03342018</t>
  </si>
  <si>
    <t>我不是药神（中国巨幕）</t>
  </si>
  <si>
    <t>001804962018</t>
  </si>
  <si>
    <t>细思极恐</t>
  </si>
  <si>
    <t>001106302017</t>
  </si>
  <si>
    <t>新大头儿子和小头爸爸3俄罗斯奇遇记</t>
  </si>
  <si>
    <t>001b03562018</t>
  </si>
  <si>
    <t>阿修罗（数字3D）</t>
  </si>
  <si>
    <t>001204972018</t>
  </si>
  <si>
    <t>邪不压正</t>
  </si>
  <si>
    <t>001104952018</t>
  </si>
  <si>
    <t>邪不压正（中国巨幕）</t>
  </si>
  <si>
    <t>001804952018</t>
  </si>
  <si>
    <t>海龙屯</t>
  </si>
  <si>
    <t>001l05312018</t>
  </si>
  <si>
    <t>小悟空</t>
  </si>
  <si>
    <t>001b03982018</t>
  </si>
  <si>
    <t>摩天营救（数字3D）</t>
  </si>
  <si>
    <t>051201202018</t>
  </si>
  <si>
    <t>淘气大侦探（数字3D）</t>
  </si>
  <si>
    <t>051201262018</t>
  </si>
  <si>
    <t>摩天营救（中国巨幕立体）</t>
  </si>
  <si>
    <t>051901202018</t>
  </si>
  <si>
    <t>汪星卧底（数字）</t>
  </si>
  <si>
    <t>051101182018</t>
  </si>
  <si>
    <t>001c05642018</t>
  </si>
  <si>
    <t>狄仁杰之四大天王（数字3D）</t>
  </si>
  <si>
    <t>001202172018</t>
  </si>
  <si>
    <t>狄仁杰之四大天王（中国巨幕立体）</t>
  </si>
  <si>
    <t>001902172018</t>
  </si>
  <si>
    <t>西虹市首富</t>
  </si>
  <si>
    <t>001106062018</t>
  </si>
  <si>
    <t>西虹市首富（中国巨幕）</t>
  </si>
  <si>
    <t>001806062018</t>
  </si>
  <si>
    <t>001b05332018</t>
  </si>
  <si>
    <t>萌学园：寻找盘古</t>
  </si>
  <si>
    <t>001108392016</t>
  </si>
  <si>
    <t>文朝荣</t>
  </si>
  <si>
    <t>001103792018</t>
  </si>
  <si>
    <t>神秘世界历险记4</t>
    <phoneticPr fontId="1" type="noConversion"/>
  </si>
  <si>
    <t>神奇马戏团之动物饼干（数字3D）</t>
    <phoneticPr fontId="1" type="noConversion"/>
  </si>
  <si>
    <t>神奇马戏团之动物饼干（数字3D）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</si>
</sst>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2" xfId="0" applyFill="1" applyBorder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6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>
      <selection activeCell="F15" sqref="F15"/>
    </sheetView>
  </sheetViews>
  <sheetFormatPr defaultColWidth="16" defaultRowHeight="12.75"/>
  <cols>
    <col min="1" max="1" width="8.42578125" customWidth="1"/>
    <col min="2" max="2" width="32.85546875" style="2" customWidth="1"/>
    <col min="3" max="3" width="23" style="2" customWidth="1"/>
    <col min="4" max="4" width="21.5703125" style="2" bestFit="1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5" t="s">
        <v>0</v>
      </c>
      <c r="B1" s="26" t="s">
        <v>7</v>
      </c>
      <c r="C1" s="27" t="s">
        <v>1</v>
      </c>
      <c r="D1" s="26" t="s">
        <v>17</v>
      </c>
      <c r="E1" s="26" t="s">
        <v>18</v>
      </c>
      <c r="F1" s="26" t="s">
        <v>10</v>
      </c>
      <c r="G1" s="28" t="s">
        <v>2</v>
      </c>
      <c r="H1" s="28" t="s">
        <v>3</v>
      </c>
      <c r="I1" s="26" t="s">
        <v>4</v>
      </c>
      <c r="J1" s="26" t="s">
        <v>5</v>
      </c>
      <c r="K1" s="29" t="s">
        <v>6</v>
      </c>
      <c r="L1" s="29" t="s">
        <v>11</v>
      </c>
      <c r="M1" s="29" t="s">
        <v>12</v>
      </c>
      <c r="N1" s="29" t="s">
        <v>13</v>
      </c>
      <c r="O1" s="29" t="s">
        <v>8</v>
      </c>
      <c r="P1" s="30" t="s">
        <v>14</v>
      </c>
      <c r="Q1" s="29" t="s">
        <v>9</v>
      </c>
    </row>
    <row r="2" spans="1:17" s="16" customFormat="1">
      <c r="A2" s="11">
        <v>1</v>
      </c>
      <c r="B2" s="32" t="s">
        <v>23</v>
      </c>
      <c r="C2" s="32" t="s">
        <v>24</v>
      </c>
      <c r="D2" s="13" t="s">
        <v>19</v>
      </c>
      <c r="E2" s="12" t="s">
        <v>20</v>
      </c>
      <c r="F2" s="13" t="s">
        <v>15</v>
      </c>
      <c r="G2" s="35">
        <v>43282</v>
      </c>
      <c r="H2" s="35">
        <v>43293</v>
      </c>
      <c r="I2" s="32">
        <v>76</v>
      </c>
      <c r="J2" s="32">
        <v>825</v>
      </c>
      <c r="K2" s="36">
        <v>20995</v>
      </c>
      <c r="L2" s="23">
        <f>K2*0.05</f>
        <v>1049.75</v>
      </c>
      <c r="M2" s="14">
        <v>0.03</v>
      </c>
      <c r="N2" s="23">
        <f>K2*(1-0.96737864)</f>
        <v>684.88545320000094</v>
      </c>
      <c r="O2" s="23">
        <f>K2*0.91737864</f>
        <v>19260.3645468</v>
      </c>
      <c r="P2" s="15">
        <v>0.48</v>
      </c>
      <c r="Q2" s="23">
        <f>O2*P2</f>
        <v>9244.9749824640003</v>
      </c>
    </row>
    <row r="3" spans="1:17" s="16" customFormat="1" ht="13.5" customHeight="1">
      <c r="A3" s="11">
        <v>2</v>
      </c>
      <c r="B3" s="32" t="s">
        <v>42</v>
      </c>
      <c r="C3" s="32" t="s">
        <v>35</v>
      </c>
      <c r="D3" s="13" t="s">
        <v>19</v>
      </c>
      <c r="E3" s="12" t="s">
        <v>20</v>
      </c>
      <c r="F3" s="13" t="s">
        <v>15</v>
      </c>
      <c r="G3" s="35">
        <v>43282</v>
      </c>
      <c r="H3" s="35">
        <v>43285</v>
      </c>
      <c r="I3" s="32">
        <v>24</v>
      </c>
      <c r="J3" s="32">
        <v>120</v>
      </c>
      <c r="K3" s="36">
        <v>4856</v>
      </c>
      <c r="L3" s="23">
        <f t="shared" ref="L3:L34" si="0">K3*0.05</f>
        <v>242.8</v>
      </c>
      <c r="M3" s="14">
        <v>0.03</v>
      </c>
      <c r="N3" s="23">
        <f t="shared" ref="N3" si="1">K3*(1-0.96737864)</f>
        <v>158.40932416000021</v>
      </c>
      <c r="O3" s="23">
        <f t="shared" ref="O3" si="2">K3*0.91737864</f>
        <v>4454.7906758400004</v>
      </c>
      <c r="P3" s="15">
        <v>0.48</v>
      </c>
      <c r="Q3" s="23">
        <f>O3*P3</f>
        <v>2138.2995244031999</v>
      </c>
    </row>
    <row r="4" spans="1:17" s="16" customFormat="1" ht="13.5" customHeight="1">
      <c r="A4" s="11">
        <v>3</v>
      </c>
      <c r="B4" s="32" t="s">
        <v>36</v>
      </c>
      <c r="C4" s="32" t="s">
        <v>37</v>
      </c>
      <c r="D4" s="13" t="s">
        <v>19</v>
      </c>
      <c r="E4" s="12" t="s">
        <v>20</v>
      </c>
      <c r="F4" s="13" t="s">
        <v>15</v>
      </c>
      <c r="G4" s="35">
        <v>43282</v>
      </c>
      <c r="H4" s="35">
        <v>43285</v>
      </c>
      <c r="I4" s="32">
        <v>11</v>
      </c>
      <c r="J4" s="32">
        <v>51</v>
      </c>
      <c r="K4" s="36">
        <v>1220</v>
      </c>
      <c r="L4" s="23">
        <f t="shared" si="0"/>
        <v>61</v>
      </c>
      <c r="M4" s="14">
        <v>0.03</v>
      </c>
      <c r="N4" s="23">
        <f t="shared" ref="N4:N12" si="3">K4*(1-0.96737864)</f>
        <v>39.798059200000054</v>
      </c>
      <c r="O4" s="23">
        <f t="shared" ref="O4:O12" si="4">K4*0.91737864</f>
        <v>1119.2019408000001</v>
      </c>
      <c r="P4" s="15">
        <v>0.48</v>
      </c>
      <c r="Q4" s="23">
        <f t="shared" ref="Q4:Q34" si="5">O4*P4</f>
        <v>537.21693158400001</v>
      </c>
    </row>
    <row r="5" spans="1:17" s="16" customFormat="1" ht="13.5" customHeight="1">
      <c r="A5" s="11">
        <v>4</v>
      </c>
      <c r="B5" s="32" t="s">
        <v>43</v>
      </c>
      <c r="C5" s="32" t="s">
        <v>44</v>
      </c>
      <c r="D5" s="13" t="s">
        <v>19</v>
      </c>
      <c r="E5" s="12" t="s">
        <v>20</v>
      </c>
      <c r="F5" s="13" t="s">
        <v>15</v>
      </c>
      <c r="G5" s="35">
        <v>43282</v>
      </c>
      <c r="H5" s="35">
        <v>43282</v>
      </c>
      <c r="I5" s="32">
        <v>1</v>
      </c>
      <c r="J5" s="32">
        <v>83</v>
      </c>
      <c r="K5" s="36">
        <v>2075</v>
      </c>
      <c r="L5" s="23">
        <f t="shared" si="0"/>
        <v>103.75</v>
      </c>
      <c r="M5" s="14">
        <v>0.03</v>
      </c>
      <c r="N5" s="23">
        <f t="shared" si="3"/>
        <v>67.689322000000089</v>
      </c>
      <c r="O5" s="23">
        <f t="shared" si="4"/>
        <v>1903.5606780000001</v>
      </c>
      <c r="P5" s="15">
        <v>0.48</v>
      </c>
      <c r="Q5" s="23">
        <f t="shared" si="5"/>
        <v>913.70912543999998</v>
      </c>
    </row>
    <row r="6" spans="1:17" s="16" customFormat="1" ht="13.5" customHeight="1">
      <c r="A6" s="11">
        <v>5</v>
      </c>
      <c r="B6" s="32" t="s">
        <v>38</v>
      </c>
      <c r="C6" s="32" t="s">
        <v>39</v>
      </c>
      <c r="D6" s="13" t="s">
        <v>19</v>
      </c>
      <c r="E6" s="12" t="s">
        <v>20</v>
      </c>
      <c r="F6" s="13" t="s">
        <v>15</v>
      </c>
      <c r="G6" s="35">
        <v>43282</v>
      </c>
      <c r="H6" s="35">
        <v>43285</v>
      </c>
      <c r="I6" s="32">
        <v>5</v>
      </c>
      <c r="J6" s="32">
        <v>7</v>
      </c>
      <c r="K6" s="36">
        <v>140</v>
      </c>
      <c r="L6" s="23">
        <f t="shared" si="0"/>
        <v>7</v>
      </c>
      <c r="M6" s="14">
        <v>0.03</v>
      </c>
      <c r="N6" s="23">
        <f t="shared" si="3"/>
        <v>4.5669904000000061</v>
      </c>
      <c r="O6" s="23">
        <f t="shared" si="4"/>
        <v>128.43300959999999</v>
      </c>
      <c r="P6" s="15">
        <v>0.48</v>
      </c>
      <c r="Q6" s="23">
        <f t="shared" si="5"/>
        <v>61.647844607999993</v>
      </c>
    </row>
    <row r="7" spans="1:17" s="16" customFormat="1" ht="13.5" customHeight="1">
      <c r="A7" s="11">
        <v>6</v>
      </c>
      <c r="B7" s="32" t="s">
        <v>33</v>
      </c>
      <c r="C7" s="32" t="s">
        <v>34</v>
      </c>
      <c r="D7" s="13" t="s">
        <v>19</v>
      </c>
      <c r="E7" s="12" t="s">
        <v>20</v>
      </c>
      <c r="F7" s="13" t="s">
        <v>15</v>
      </c>
      <c r="G7" s="35">
        <v>43282</v>
      </c>
      <c r="H7" s="35">
        <v>43293</v>
      </c>
      <c r="I7" s="32">
        <v>46</v>
      </c>
      <c r="J7" s="32">
        <v>128</v>
      </c>
      <c r="K7" s="36">
        <v>2596</v>
      </c>
      <c r="L7" s="23">
        <f t="shared" si="0"/>
        <v>129.80000000000001</v>
      </c>
      <c r="M7" s="14">
        <v>0.03</v>
      </c>
      <c r="N7" s="23">
        <f t="shared" si="3"/>
        <v>84.685050560000107</v>
      </c>
      <c r="O7" s="23">
        <f t="shared" si="4"/>
        <v>2381.5149494400002</v>
      </c>
      <c r="P7" s="15">
        <v>0.48</v>
      </c>
      <c r="Q7" s="23">
        <f t="shared" si="5"/>
        <v>1143.1271757312002</v>
      </c>
    </row>
    <row r="8" spans="1:17" s="16" customFormat="1" ht="13.5" customHeight="1">
      <c r="A8" s="11">
        <v>7</v>
      </c>
      <c r="B8" s="32" t="s">
        <v>27</v>
      </c>
      <c r="C8" s="32" t="s">
        <v>28</v>
      </c>
      <c r="D8" s="13" t="s">
        <v>19</v>
      </c>
      <c r="E8" s="12" t="s">
        <v>20</v>
      </c>
      <c r="F8" s="13" t="s">
        <v>15</v>
      </c>
      <c r="G8" s="35">
        <v>43282</v>
      </c>
      <c r="H8" s="35">
        <v>43282</v>
      </c>
      <c r="I8" s="32">
        <v>1</v>
      </c>
      <c r="J8" s="32">
        <v>6</v>
      </c>
      <c r="K8" s="36">
        <v>150</v>
      </c>
      <c r="L8" s="23">
        <f t="shared" si="0"/>
        <v>7.5</v>
      </c>
      <c r="M8" s="14">
        <v>0.03</v>
      </c>
      <c r="N8" s="23">
        <f t="shared" si="3"/>
        <v>4.8932040000000061</v>
      </c>
      <c r="O8" s="23">
        <f t="shared" si="4"/>
        <v>137.606796</v>
      </c>
      <c r="P8" s="15">
        <v>0.48</v>
      </c>
      <c r="Q8" s="23">
        <f t="shared" si="5"/>
        <v>66.051262080000001</v>
      </c>
    </row>
    <row r="9" spans="1:17" s="16" customFormat="1" ht="13.5" customHeight="1">
      <c r="A9" s="11">
        <v>8</v>
      </c>
      <c r="B9" s="32" t="s">
        <v>31</v>
      </c>
      <c r="C9" s="32" t="s">
        <v>32</v>
      </c>
      <c r="D9" s="13" t="s">
        <v>19</v>
      </c>
      <c r="E9" s="12" t="s">
        <v>20</v>
      </c>
      <c r="F9" s="13" t="s">
        <v>15</v>
      </c>
      <c r="G9" s="35">
        <v>43282</v>
      </c>
      <c r="H9" s="35">
        <v>43286</v>
      </c>
      <c r="I9" s="32">
        <v>11</v>
      </c>
      <c r="J9" s="32">
        <v>17</v>
      </c>
      <c r="K9" s="36">
        <v>340</v>
      </c>
      <c r="L9" s="23">
        <f t="shared" si="0"/>
        <v>17</v>
      </c>
      <c r="M9" s="14">
        <v>0.03</v>
      </c>
      <c r="N9" s="23">
        <f t="shared" si="3"/>
        <v>11.091262400000016</v>
      </c>
      <c r="O9" s="23">
        <f t="shared" si="4"/>
        <v>311.90873759999999</v>
      </c>
      <c r="P9" s="15">
        <v>0.48</v>
      </c>
      <c r="Q9" s="23">
        <f t="shared" si="5"/>
        <v>149.71619404800001</v>
      </c>
    </row>
    <row r="10" spans="1:17" s="16" customFormat="1" ht="13.5" customHeight="1">
      <c r="A10" s="11">
        <v>9</v>
      </c>
      <c r="B10" s="32" t="s">
        <v>40</v>
      </c>
      <c r="C10" s="32" t="s">
        <v>41</v>
      </c>
      <c r="D10" s="13" t="s">
        <v>19</v>
      </c>
      <c r="E10" s="12" t="s">
        <v>20</v>
      </c>
      <c r="F10" s="13" t="s">
        <v>15</v>
      </c>
      <c r="G10" s="35">
        <v>43282</v>
      </c>
      <c r="H10" s="35">
        <v>43312</v>
      </c>
      <c r="I10" s="32">
        <v>327</v>
      </c>
      <c r="J10" s="32">
        <v>9044</v>
      </c>
      <c r="K10" s="36">
        <v>272520</v>
      </c>
      <c r="L10" s="23">
        <f t="shared" si="0"/>
        <v>13626</v>
      </c>
      <c r="M10" s="14">
        <v>0.03</v>
      </c>
      <c r="N10" s="23">
        <f t="shared" si="3"/>
        <v>8889.9730272000124</v>
      </c>
      <c r="O10" s="23">
        <f t="shared" si="4"/>
        <v>250004.0269728</v>
      </c>
      <c r="P10" s="15">
        <v>0.48</v>
      </c>
      <c r="Q10" s="23">
        <f t="shared" si="5"/>
        <v>120001.932946944</v>
      </c>
    </row>
    <row r="11" spans="1:17" s="16" customFormat="1" ht="13.5" customHeight="1">
      <c r="A11" s="11">
        <v>10</v>
      </c>
      <c r="B11" s="32" t="s">
        <v>25</v>
      </c>
      <c r="C11" s="32" t="s">
        <v>26</v>
      </c>
      <c r="D11" s="13" t="s">
        <v>19</v>
      </c>
      <c r="E11" s="12" t="s">
        <v>20</v>
      </c>
      <c r="F11" s="13" t="s">
        <v>15</v>
      </c>
      <c r="G11" s="35">
        <v>43282</v>
      </c>
      <c r="H11" s="35">
        <v>43293</v>
      </c>
      <c r="I11" s="32">
        <v>27</v>
      </c>
      <c r="J11" s="32">
        <v>88</v>
      </c>
      <c r="K11" s="36">
        <v>2210</v>
      </c>
      <c r="L11" s="23">
        <f t="shared" si="0"/>
        <v>110.5</v>
      </c>
      <c r="M11" s="14">
        <v>0.03</v>
      </c>
      <c r="N11" s="23">
        <f t="shared" si="3"/>
        <v>72.09320560000009</v>
      </c>
      <c r="O11" s="23">
        <f t="shared" si="4"/>
        <v>2027.4067944000001</v>
      </c>
      <c r="P11" s="15">
        <v>0.48</v>
      </c>
      <c r="Q11" s="23">
        <f t="shared" si="5"/>
        <v>973.15526131199999</v>
      </c>
    </row>
    <row r="12" spans="1:17" s="16" customFormat="1" ht="13.5" customHeight="1">
      <c r="A12" s="11">
        <v>11</v>
      </c>
      <c r="B12" s="32" t="s">
        <v>29</v>
      </c>
      <c r="C12" s="32" t="s">
        <v>30</v>
      </c>
      <c r="D12" s="13" t="s">
        <v>19</v>
      </c>
      <c r="E12" s="12" t="s">
        <v>20</v>
      </c>
      <c r="F12" s="13" t="s">
        <v>15</v>
      </c>
      <c r="G12" s="35">
        <v>43282</v>
      </c>
      <c r="H12" s="35">
        <v>43293</v>
      </c>
      <c r="I12" s="32">
        <v>55</v>
      </c>
      <c r="J12" s="32">
        <v>523</v>
      </c>
      <c r="K12" s="36">
        <v>15860</v>
      </c>
      <c r="L12" s="23">
        <f t="shared" si="0"/>
        <v>793</v>
      </c>
      <c r="M12" s="14">
        <v>0.03</v>
      </c>
      <c r="N12" s="23">
        <f t="shared" si="3"/>
        <v>517.37476960000072</v>
      </c>
      <c r="O12" s="23">
        <f t="shared" si="4"/>
        <v>14549.625230400001</v>
      </c>
      <c r="P12" s="15">
        <v>0.48</v>
      </c>
      <c r="Q12" s="23">
        <f t="shared" si="5"/>
        <v>6983.8201105919998</v>
      </c>
    </row>
    <row r="13" spans="1:17" s="16" customFormat="1" ht="13.5" customHeight="1">
      <c r="A13" s="11">
        <v>12</v>
      </c>
      <c r="B13" s="32" t="s">
        <v>21</v>
      </c>
      <c r="C13" s="32" t="s">
        <v>22</v>
      </c>
      <c r="D13" s="13" t="s">
        <v>19</v>
      </c>
      <c r="E13" s="12" t="s">
        <v>20</v>
      </c>
      <c r="F13" s="13" t="s">
        <v>15</v>
      </c>
      <c r="G13" s="35">
        <v>43285</v>
      </c>
      <c r="H13" s="35">
        <v>43286</v>
      </c>
      <c r="I13" s="32">
        <v>2</v>
      </c>
      <c r="J13" s="32">
        <v>33</v>
      </c>
      <c r="K13" s="36">
        <v>825</v>
      </c>
      <c r="L13" s="23">
        <f t="shared" si="0"/>
        <v>41.25</v>
      </c>
      <c r="M13" s="14">
        <v>0.03</v>
      </c>
      <c r="N13" s="23">
        <f t="shared" ref="N13:N28" si="6">K13*(1-0.96737864)</f>
        <v>26.912622000000034</v>
      </c>
      <c r="O13" s="23">
        <f t="shared" ref="O13:O28" si="7">K13*0.91737864</f>
        <v>756.83737800000006</v>
      </c>
      <c r="P13" s="15">
        <v>0.48</v>
      </c>
      <c r="Q13" s="23">
        <f t="shared" si="5"/>
        <v>363.28194144000003</v>
      </c>
    </row>
    <row r="14" spans="1:17" s="16" customFormat="1" ht="13.5" customHeight="1">
      <c r="A14" s="11">
        <v>13</v>
      </c>
      <c r="B14" s="32" t="s">
        <v>45</v>
      </c>
      <c r="C14" s="32" t="s">
        <v>46</v>
      </c>
      <c r="D14" s="13" t="s">
        <v>19</v>
      </c>
      <c r="E14" s="12" t="s">
        <v>20</v>
      </c>
      <c r="F14" s="13" t="s">
        <v>15</v>
      </c>
      <c r="G14" s="35">
        <v>43286</v>
      </c>
      <c r="H14" s="35">
        <v>43300</v>
      </c>
      <c r="I14" s="32">
        <v>80</v>
      </c>
      <c r="J14" s="32">
        <v>1718</v>
      </c>
      <c r="K14" s="36">
        <v>65164</v>
      </c>
      <c r="L14" s="23">
        <f t="shared" si="0"/>
        <v>3258.2000000000003</v>
      </c>
      <c r="M14" s="14">
        <v>0.03</v>
      </c>
      <c r="N14" s="23">
        <f t="shared" si="6"/>
        <v>2125.7383030400028</v>
      </c>
      <c r="O14" s="23">
        <f t="shared" si="7"/>
        <v>59780.061696960001</v>
      </c>
      <c r="P14" s="15">
        <v>0.48</v>
      </c>
      <c r="Q14" s="23">
        <f t="shared" si="5"/>
        <v>28694.429614540801</v>
      </c>
    </row>
    <row r="15" spans="1:17" s="16" customFormat="1" ht="13.5" customHeight="1">
      <c r="A15" s="11">
        <v>14</v>
      </c>
      <c r="B15" s="32" t="s">
        <v>47</v>
      </c>
      <c r="C15" s="32" t="s">
        <v>48</v>
      </c>
      <c r="D15" s="13" t="s">
        <v>19</v>
      </c>
      <c r="E15" s="12" t="s">
        <v>20</v>
      </c>
      <c r="F15" s="13" t="s">
        <v>15</v>
      </c>
      <c r="G15" s="35">
        <v>43287</v>
      </c>
      <c r="H15" s="35">
        <v>43290</v>
      </c>
      <c r="I15" s="32">
        <v>4</v>
      </c>
      <c r="J15" s="32">
        <v>0</v>
      </c>
      <c r="K15" s="36">
        <v>0</v>
      </c>
      <c r="L15" s="23">
        <f t="shared" si="0"/>
        <v>0</v>
      </c>
      <c r="M15" s="14">
        <v>0.03</v>
      </c>
      <c r="N15" s="23">
        <f t="shared" si="6"/>
        <v>0</v>
      </c>
      <c r="O15" s="23">
        <f t="shared" si="7"/>
        <v>0</v>
      </c>
      <c r="P15" s="15">
        <v>0.48</v>
      </c>
      <c r="Q15" s="23">
        <f t="shared" si="5"/>
        <v>0</v>
      </c>
    </row>
    <row r="16" spans="1:17" s="16" customFormat="1" ht="13.5" customHeight="1">
      <c r="A16" s="11">
        <v>15</v>
      </c>
      <c r="B16" s="32" t="s">
        <v>49</v>
      </c>
      <c r="C16" s="32" t="s">
        <v>50</v>
      </c>
      <c r="D16" s="13" t="s">
        <v>19</v>
      </c>
      <c r="E16" s="12" t="s">
        <v>20</v>
      </c>
      <c r="F16" s="13" t="s">
        <v>15</v>
      </c>
      <c r="G16" s="35">
        <v>43287</v>
      </c>
      <c r="H16" s="35">
        <v>43300</v>
      </c>
      <c r="I16" s="32">
        <v>32</v>
      </c>
      <c r="J16" s="32">
        <v>211</v>
      </c>
      <c r="K16" s="36">
        <v>6330</v>
      </c>
      <c r="L16" s="23">
        <f t="shared" si="0"/>
        <v>316.5</v>
      </c>
      <c r="M16" s="14">
        <v>0.03</v>
      </c>
      <c r="N16" s="23">
        <f t="shared" si="6"/>
        <v>206.49320880000028</v>
      </c>
      <c r="O16" s="23">
        <f t="shared" si="7"/>
        <v>5807.0067912000004</v>
      </c>
      <c r="P16" s="15">
        <v>0.48</v>
      </c>
      <c r="Q16" s="23">
        <f t="shared" si="5"/>
        <v>2787.3632597760002</v>
      </c>
    </row>
    <row r="17" spans="1:17" s="16" customFormat="1" ht="13.5" customHeight="1">
      <c r="A17" s="11">
        <v>16</v>
      </c>
      <c r="B17" s="32" t="s">
        <v>51</v>
      </c>
      <c r="C17" s="32" t="s">
        <v>52</v>
      </c>
      <c r="D17" s="13" t="s">
        <v>19</v>
      </c>
      <c r="E17" s="12" t="s">
        <v>20</v>
      </c>
      <c r="F17" s="13" t="s">
        <v>15</v>
      </c>
      <c r="G17" s="35">
        <v>43294</v>
      </c>
      <c r="H17" s="35">
        <v>43296</v>
      </c>
      <c r="I17" s="32">
        <v>10</v>
      </c>
      <c r="J17" s="32">
        <v>68</v>
      </c>
      <c r="K17" s="36">
        <v>2040</v>
      </c>
      <c r="L17" s="23">
        <f t="shared" si="0"/>
        <v>102</v>
      </c>
      <c r="M17" s="14">
        <v>0.03</v>
      </c>
      <c r="N17" s="23">
        <f t="shared" si="6"/>
        <v>66.547574400000087</v>
      </c>
      <c r="O17" s="23">
        <f t="shared" si="7"/>
        <v>1871.4524256</v>
      </c>
      <c r="P17" s="15">
        <v>0.48</v>
      </c>
      <c r="Q17" s="23">
        <f t="shared" si="5"/>
        <v>898.29716428799998</v>
      </c>
    </row>
    <row r="18" spans="1:17" s="16" customFormat="1" ht="13.5" customHeight="1">
      <c r="A18" s="11">
        <v>17</v>
      </c>
      <c r="B18" s="32" t="s">
        <v>53</v>
      </c>
      <c r="C18" s="32" t="s">
        <v>54</v>
      </c>
      <c r="D18" s="13" t="s">
        <v>19</v>
      </c>
      <c r="E18" s="12" t="s">
        <v>20</v>
      </c>
      <c r="F18" s="13" t="s">
        <v>15</v>
      </c>
      <c r="G18" s="35">
        <v>43294</v>
      </c>
      <c r="H18" s="35">
        <v>43312</v>
      </c>
      <c r="I18" s="32">
        <v>148</v>
      </c>
      <c r="J18" s="32">
        <v>1703</v>
      </c>
      <c r="K18" s="36">
        <v>51930</v>
      </c>
      <c r="L18" s="23">
        <f t="shared" si="0"/>
        <v>2596.5</v>
      </c>
      <c r="M18" s="14">
        <v>0.03</v>
      </c>
      <c r="N18" s="23">
        <f t="shared" si="6"/>
        <v>1694.0272248000022</v>
      </c>
      <c r="O18" s="23">
        <f t="shared" si="7"/>
        <v>47639.472775200004</v>
      </c>
      <c r="P18" s="15">
        <v>0.48</v>
      </c>
      <c r="Q18" s="23">
        <f t="shared" si="5"/>
        <v>22866.946932096002</v>
      </c>
    </row>
    <row r="19" spans="1:17" s="16" customFormat="1" ht="13.5" customHeight="1">
      <c r="A19" s="11">
        <v>18</v>
      </c>
      <c r="B19" s="32" t="s">
        <v>55</v>
      </c>
      <c r="C19" s="32" t="s">
        <v>56</v>
      </c>
      <c r="D19" s="13" t="s">
        <v>19</v>
      </c>
      <c r="E19" s="12" t="s">
        <v>20</v>
      </c>
      <c r="F19" s="13" t="s">
        <v>15</v>
      </c>
      <c r="G19" s="35">
        <v>43294</v>
      </c>
      <c r="H19" s="35">
        <v>43295</v>
      </c>
      <c r="I19" s="32">
        <v>10</v>
      </c>
      <c r="J19" s="32">
        <v>236</v>
      </c>
      <c r="K19" s="36">
        <v>8958</v>
      </c>
      <c r="L19" s="23">
        <f t="shared" si="0"/>
        <v>447.90000000000003</v>
      </c>
      <c r="M19" s="14">
        <v>0.03</v>
      </c>
      <c r="N19" s="23">
        <f t="shared" si="6"/>
        <v>292.22214288000038</v>
      </c>
      <c r="O19" s="23">
        <f t="shared" si="7"/>
        <v>8217.87785712</v>
      </c>
      <c r="P19" s="15">
        <v>0.48</v>
      </c>
      <c r="Q19" s="23">
        <f t="shared" si="5"/>
        <v>3944.5813714175997</v>
      </c>
    </row>
    <row r="20" spans="1:17" s="16" customFormat="1" ht="13.5" customHeight="1">
      <c r="A20" s="11">
        <v>19</v>
      </c>
      <c r="B20" s="32" t="s">
        <v>57</v>
      </c>
      <c r="C20" s="32" t="s">
        <v>58</v>
      </c>
      <c r="D20" s="13" t="s">
        <v>19</v>
      </c>
      <c r="E20" s="12" t="s">
        <v>20</v>
      </c>
      <c r="F20" s="13" t="s">
        <v>15</v>
      </c>
      <c r="G20" s="35">
        <v>43294</v>
      </c>
      <c r="H20" s="35">
        <v>43307</v>
      </c>
      <c r="I20" s="32">
        <v>14</v>
      </c>
      <c r="J20" s="32">
        <v>10</v>
      </c>
      <c r="K20" s="36">
        <v>250</v>
      </c>
      <c r="L20" s="23">
        <f t="shared" si="0"/>
        <v>12.5</v>
      </c>
      <c r="M20" s="14">
        <v>0.03</v>
      </c>
      <c r="N20" s="23">
        <f t="shared" si="6"/>
        <v>8.1553400000000114</v>
      </c>
      <c r="O20" s="23">
        <f t="shared" si="7"/>
        <v>229.34466</v>
      </c>
      <c r="P20" s="15">
        <v>0.48</v>
      </c>
      <c r="Q20" s="23">
        <f t="shared" si="5"/>
        <v>110.0854368</v>
      </c>
    </row>
    <row r="21" spans="1:17" s="16" customFormat="1" ht="13.5" customHeight="1">
      <c r="A21" s="11">
        <v>20</v>
      </c>
      <c r="B21" s="32" t="s">
        <v>59</v>
      </c>
      <c r="C21" s="32" t="s">
        <v>60</v>
      </c>
      <c r="D21" s="13" t="s">
        <v>19</v>
      </c>
      <c r="E21" s="12" t="s">
        <v>20</v>
      </c>
      <c r="F21" s="13" t="s">
        <v>15</v>
      </c>
      <c r="G21" s="35">
        <v>43295</v>
      </c>
      <c r="H21" s="35">
        <v>43300</v>
      </c>
      <c r="I21" s="32">
        <v>12</v>
      </c>
      <c r="J21" s="32">
        <v>53</v>
      </c>
      <c r="K21" s="36">
        <v>1395</v>
      </c>
      <c r="L21" s="23">
        <f t="shared" si="0"/>
        <v>69.75</v>
      </c>
      <c r="M21" s="14">
        <v>0.03</v>
      </c>
      <c r="N21" s="23">
        <f t="shared" si="6"/>
        <v>45.506797200000058</v>
      </c>
      <c r="O21" s="23">
        <f t="shared" si="7"/>
        <v>1279.7432028000001</v>
      </c>
      <c r="P21" s="15">
        <v>0.48</v>
      </c>
      <c r="Q21" s="23">
        <f t="shared" si="5"/>
        <v>614.27673734400003</v>
      </c>
    </row>
    <row r="22" spans="1:17" s="16" customFormat="1" ht="13.5" customHeight="1">
      <c r="A22" s="11">
        <v>21</v>
      </c>
      <c r="B22" s="32" t="s">
        <v>85</v>
      </c>
      <c r="C22" s="32" t="s">
        <v>69</v>
      </c>
      <c r="D22" s="13" t="s">
        <v>19</v>
      </c>
      <c r="E22" s="12" t="s">
        <v>20</v>
      </c>
      <c r="F22" s="13" t="s">
        <v>15</v>
      </c>
      <c r="G22" s="35">
        <v>43296</v>
      </c>
      <c r="H22" s="35">
        <v>43296</v>
      </c>
      <c r="I22" s="32">
        <v>1</v>
      </c>
      <c r="J22" s="32">
        <v>11</v>
      </c>
      <c r="K22" s="36">
        <v>330</v>
      </c>
      <c r="L22" s="23">
        <f t="shared" si="0"/>
        <v>16.5</v>
      </c>
      <c r="M22" s="14">
        <v>0.03</v>
      </c>
      <c r="N22" s="23">
        <f t="shared" si="6"/>
        <v>10.765048800000015</v>
      </c>
      <c r="O22" s="23">
        <f t="shared" si="7"/>
        <v>302.73495120000001</v>
      </c>
      <c r="P22" s="15">
        <v>0.48</v>
      </c>
      <c r="Q22" s="23">
        <f t="shared" si="5"/>
        <v>145.312776576</v>
      </c>
    </row>
    <row r="23" spans="1:17" s="16" customFormat="1" ht="13.5" customHeight="1">
      <c r="A23" s="11">
        <v>22</v>
      </c>
      <c r="B23" s="32" t="s">
        <v>61</v>
      </c>
      <c r="C23" s="32" t="s">
        <v>62</v>
      </c>
      <c r="D23" s="13" t="s">
        <v>19</v>
      </c>
      <c r="E23" s="12" t="s">
        <v>20</v>
      </c>
      <c r="F23" s="13" t="s">
        <v>15</v>
      </c>
      <c r="G23" s="35">
        <v>43301</v>
      </c>
      <c r="H23" s="35">
        <v>43312</v>
      </c>
      <c r="I23" s="32">
        <v>104</v>
      </c>
      <c r="J23" s="32">
        <v>2186</v>
      </c>
      <c r="K23" s="36">
        <v>55370</v>
      </c>
      <c r="L23" s="23">
        <f t="shared" si="0"/>
        <v>2768.5</v>
      </c>
      <c r="M23" s="14">
        <v>0.03</v>
      </c>
      <c r="N23" s="23">
        <f t="shared" si="6"/>
        <v>1806.2447032000025</v>
      </c>
      <c r="O23" s="23">
        <f t="shared" si="7"/>
        <v>50795.255296800002</v>
      </c>
      <c r="P23" s="15">
        <v>0.48</v>
      </c>
      <c r="Q23" s="23">
        <f t="shared" si="5"/>
        <v>24381.722542463998</v>
      </c>
    </row>
    <row r="24" spans="1:17" s="16" customFormat="1" ht="13.5" customHeight="1">
      <c r="A24" s="11">
        <v>23</v>
      </c>
      <c r="B24" s="32" t="s">
        <v>63</v>
      </c>
      <c r="C24" s="32" t="s">
        <v>64</v>
      </c>
      <c r="D24" s="13" t="s">
        <v>19</v>
      </c>
      <c r="E24" s="12" t="s">
        <v>20</v>
      </c>
      <c r="F24" s="13" t="s">
        <v>15</v>
      </c>
      <c r="G24" s="35">
        <v>43301</v>
      </c>
      <c r="H24" s="35">
        <v>43307</v>
      </c>
      <c r="I24" s="32">
        <v>21</v>
      </c>
      <c r="J24" s="32">
        <v>54</v>
      </c>
      <c r="K24" s="36">
        <v>1355</v>
      </c>
      <c r="L24" s="23">
        <f t="shared" si="0"/>
        <v>67.75</v>
      </c>
      <c r="M24" s="14">
        <v>0.03</v>
      </c>
      <c r="N24" s="23">
        <f t="shared" si="6"/>
        <v>44.201942800000062</v>
      </c>
      <c r="O24" s="23">
        <f t="shared" si="7"/>
        <v>1243.0480572000001</v>
      </c>
      <c r="P24" s="15">
        <v>0.48</v>
      </c>
      <c r="Q24" s="23">
        <f t="shared" si="5"/>
        <v>596.66306745600002</v>
      </c>
    </row>
    <row r="25" spans="1:17" s="16" customFormat="1" ht="13.5" customHeight="1">
      <c r="A25" s="11">
        <v>24</v>
      </c>
      <c r="B25" s="32" t="s">
        <v>65</v>
      </c>
      <c r="C25" s="32" t="s">
        <v>66</v>
      </c>
      <c r="D25" s="13" t="s">
        <v>19</v>
      </c>
      <c r="E25" s="12" t="s">
        <v>20</v>
      </c>
      <c r="F25" s="13" t="s">
        <v>15</v>
      </c>
      <c r="G25" s="35">
        <v>43301</v>
      </c>
      <c r="H25" s="35">
        <v>43307</v>
      </c>
      <c r="I25" s="32">
        <v>49</v>
      </c>
      <c r="J25" s="32">
        <v>666</v>
      </c>
      <c r="K25" s="36">
        <v>25700</v>
      </c>
      <c r="L25" s="23">
        <f t="shared" si="0"/>
        <v>1285</v>
      </c>
      <c r="M25" s="14">
        <v>0.03</v>
      </c>
      <c r="N25" s="23">
        <f t="shared" si="6"/>
        <v>838.36895200000117</v>
      </c>
      <c r="O25" s="23">
        <f t="shared" si="7"/>
        <v>23576.631047999999</v>
      </c>
      <c r="P25" s="15">
        <v>0.48</v>
      </c>
      <c r="Q25" s="23">
        <f t="shared" si="5"/>
        <v>11316.782903039999</v>
      </c>
    </row>
    <row r="26" spans="1:17" s="16" customFormat="1" ht="13.5" customHeight="1">
      <c r="A26" s="11">
        <v>25</v>
      </c>
      <c r="B26" s="32" t="s">
        <v>67</v>
      </c>
      <c r="C26" s="32" t="s">
        <v>68</v>
      </c>
      <c r="D26" s="13" t="s">
        <v>19</v>
      </c>
      <c r="E26" s="12" t="s">
        <v>20</v>
      </c>
      <c r="F26" s="13" t="s">
        <v>15</v>
      </c>
      <c r="G26" s="35">
        <v>43301</v>
      </c>
      <c r="H26" s="35">
        <v>43307</v>
      </c>
      <c r="I26" s="32">
        <v>9</v>
      </c>
      <c r="J26" s="32">
        <v>22</v>
      </c>
      <c r="K26" s="36">
        <v>440</v>
      </c>
      <c r="L26" s="23">
        <f t="shared" si="0"/>
        <v>22</v>
      </c>
      <c r="M26" s="14">
        <v>0.03</v>
      </c>
      <c r="N26" s="23">
        <f t="shared" si="6"/>
        <v>14.353398400000019</v>
      </c>
      <c r="O26" s="23">
        <f t="shared" si="7"/>
        <v>403.6466016</v>
      </c>
      <c r="P26" s="15">
        <v>0.48</v>
      </c>
      <c r="Q26" s="23">
        <f t="shared" si="5"/>
        <v>193.75036876799999</v>
      </c>
    </row>
    <row r="27" spans="1:17" s="16" customFormat="1" ht="13.5" customHeight="1">
      <c r="A27" s="11">
        <v>26</v>
      </c>
      <c r="B27" s="32" t="s">
        <v>84</v>
      </c>
      <c r="C27" s="32" t="s">
        <v>69</v>
      </c>
      <c r="D27" s="13" t="s">
        <v>19</v>
      </c>
      <c r="E27" s="12" t="s">
        <v>20</v>
      </c>
      <c r="F27" s="13" t="s">
        <v>15</v>
      </c>
      <c r="G27" s="35">
        <v>43302</v>
      </c>
      <c r="H27" s="35">
        <v>43308</v>
      </c>
      <c r="I27" s="32">
        <v>26</v>
      </c>
      <c r="J27" s="32">
        <v>150</v>
      </c>
      <c r="K27" s="36">
        <v>4515</v>
      </c>
      <c r="L27" s="23">
        <f t="shared" si="0"/>
        <v>225.75</v>
      </c>
      <c r="M27" s="14">
        <v>0.03</v>
      </c>
      <c r="N27" s="23">
        <f t="shared" si="6"/>
        <v>147.2854404000002</v>
      </c>
      <c r="O27" s="23">
        <f t="shared" si="7"/>
        <v>4141.9645596</v>
      </c>
      <c r="P27" s="15">
        <v>0.48</v>
      </c>
      <c r="Q27" s="23">
        <f t="shared" si="5"/>
        <v>1988.142988608</v>
      </c>
    </row>
    <row r="28" spans="1:17" s="16" customFormat="1" ht="13.5" customHeight="1">
      <c r="A28" s="11">
        <v>27</v>
      </c>
      <c r="B28" s="32" t="s">
        <v>70</v>
      </c>
      <c r="C28" s="32" t="s">
        <v>71</v>
      </c>
      <c r="D28" s="13" t="s">
        <v>19</v>
      </c>
      <c r="E28" s="12" t="s">
        <v>20</v>
      </c>
      <c r="F28" s="13" t="s">
        <v>15</v>
      </c>
      <c r="G28" s="35">
        <v>43308</v>
      </c>
      <c r="H28" s="35">
        <v>43312</v>
      </c>
      <c r="I28" s="32">
        <v>60</v>
      </c>
      <c r="J28" s="32">
        <v>879</v>
      </c>
      <c r="K28" s="36">
        <v>30835</v>
      </c>
      <c r="L28" s="23">
        <f t="shared" si="0"/>
        <v>1541.75</v>
      </c>
      <c r="M28" s="14">
        <v>0.03</v>
      </c>
      <c r="N28" s="23">
        <f t="shared" si="6"/>
        <v>1005.8796356000014</v>
      </c>
      <c r="O28" s="23">
        <f t="shared" si="7"/>
        <v>28287.370364400002</v>
      </c>
      <c r="P28" s="15">
        <v>0.48</v>
      </c>
      <c r="Q28" s="23">
        <f t="shared" si="5"/>
        <v>13577.937774911999</v>
      </c>
    </row>
    <row r="29" spans="1:17" s="16" customFormat="1" ht="13.5" customHeight="1">
      <c r="A29" s="11">
        <v>28</v>
      </c>
      <c r="B29" s="32" t="s">
        <v>72</v>
      </c>
      <c r="C29" s="32" t="s">
        <v>73</v>
      </c>
      <c r="D29" s="13" t="s">
        <v>19</v>
      </c>
      <c r="E29" s="12" t="s">
        <v>20</v>
      </c>
      <c r="F29" s="13" t="s">
        <v>15</v>
      </c>
      <c r="G29" s="35">
        <v>43308</v>
      </c>
      <c r="H29" s="35">
        <v>43308</v>
      </c>
      <c r="I29" s="32">
        <v>5</v>
      </c>
      <c r="J29" s="32">
        <v>135</v>
      </c>
      <c r="K29" s="36">
        <v>5124</v>
      </c>
      <c r="L29" s="23">
        <f t="shared" si="0"/>
        <v>256.2</v>
      </c>
      <c r="M29" s="14">
        <v>0.03</v>
      </c>
      <c r="N29" s="23">
        <f t="shared" ref="N29:N34" si="8">K29*(1-0.96737864)</f>
        <v>167.15184864000022</v>
      </c>
      <c r="O29" s="23">
        <f t="shared" ref="O29:O34" si="9">K29*0.91737864</f>
        <v>4700.6481513600002</v>
      </c>
      <c r="P29" s="15">
        <v>0.48</v>
      </c>
      <c r="Q29" s="23">
        <f t="shared" si="5"/>
        <v>2256.3111126528001</v>
      </c>
    </row>
    <row r="30" spans="1:17" s="16" customFormat="1" ht="13.5" customHeight="1">
      <c r="A30" s="11">
        <v>29</v>
      </c>
      <c r="B30" s="32" t="s">
        <v>74</v>
      </c>
      <c r="C30" s="32" t="s">
        <v>75</v>
      </c>
      <c r="D30" s="13" t="s">
        <v>19</v>
      </c>
      <c r="E30" s="12" t="s">
        <v>20</v>
      </c>
      <c r="F30" s="13" t="s">
        <v>15</v>
      </c>
      <c r="G30" s="35">
        <v>43308</v>
      </c>
      <c r="H30" s="35">
        <v>43312</v>
      </c>
      <c r="I30" s="32">
        <v>76</v>
      </c>
      <c r="J30" s="32">
        <v>3741</v>
      </c>
      <c r="K30" s="36">
        <v>112440</v>
      </c>
      <c r="L30" s="23">
        <f t="shared" si="0"/>
        <v>5622</v>
      </c>
      <c r="M30" s="14">
        <v>0.03</v>
      </c>
      <c r="N30" s="23">
        <f t="shared" si="8"/>
        <v>3667.9457184000048</v>
      </c>
      <c r="O30" s="23">
        <f t="shared" si="9"/>
        <v>103150.05428160001</v>
      </c>
      <c r="P30" s="15">
        <v>0.48</v>
      </c>
      <c r="Q30" s="23">
        <f t="shared" si="5"/>
        <v>49512.026055168004</v>
      </c>
    </row>
    <row r="31" spans="1:17" s="16" customFormat="1" ht="13.5" customHeight="1">
      <c r="A31" s="11">
        <v>30</v>
      </c>
      <c r="B31" s="32" t="s">
        <v>76</v>
      </c>
      <c r="C31" s="32" t="s">
        <v>77</v>
      </c>
      <c r="D31" s="13" t="s">
        <v>19</v>
      </c>
      <c r="E31" s="12" t="s">
        <v>20</v>
      </c>
      <c r="F31" s="13" t="s">
        <v>15</v>
      </c>
      <c r="G31" s="35">
        <v>43308</v>
      </c>
      <c r="H31" s="35">
        <v>43312</v>
      </c>
      <c r="I31" s="32">
        <v>25</v>
      </c>
      <c r="J31" s="32">
        <v>816</v>
      </c>
      <c r="K31" s="36">
        <v>31106</v>
      </c>
      <c r="L31" s="23">
        <f t="shared" si="0"/>
        <v>1555.3000000000002</v>
      </c>
      <c r="M31" s="14">
        <v>0.03</v>
      </c>
      <c r="N31" s="23">
        <f t="shared" si="8"/>
        <v>1014.7200241600013</v>
      </c>
      <c r="O31" s="23">
        <f t="shared" si="9"/>
        <v>28535.97997584</v>
      </c>
      <c r="P31" s="15">
        <v>0.48</v>
      </c>
      <c r="Q31" s="23">
        <f t="shared" si="5"/>
        <v>13697.2703884032</v>
      </c>
    </row>
    <row r="32" spans="1:17" s="16" customFormat="1" ht="13.5" customHeight="1">
      <c r="A32" s="11">
        <v>31</v>
      </c>
      <c r="B32" s="32" t="s">
        <v>83</v>
      </c>
      <c r="C32" s="32" t="s">
        <v>78</v>
      </c>
      <c r="D32" s="13" t="s">
        <v>19</v>
      </c>
      <c r="E32" s="12" t="s">
        <v>20</v>
      </c>
      <c r="F32" s="13" t="s">
        <v>15</v>
      </c>
      <c r="G32" s="35">
        <v>43309</v>
      </c>
      <c r="H32" s="35">
        <v>43310</v>
      </c>
      <c r="I32" s="32">
        <v>2</v>
      </c>
      <c r="J32" s="32">
        <v>44</v>
      </c>
      <c r="K32" s="36">
        <v>880</v>
      </c>
      <c r="L32" s="23">
        <f t="shared" si="0"/>
        <v>44</v>
      </c>
      <c r="M32" s="14">
        <v>0.03</v>
      </c>
      <c r="N32" s="23">
        <f t="shared" si="8"/>
        <v>28.706796800000038</v>
      </c>
      <c r="O32" s="23">
        <f t="shared" si="9"/>
        <v>807.29320319999999</v>
      </c>
      <c r="P32" s="15">
        <v>0.48</v>
      </c>
      <c r="Q32" s="23">
        <f t="shared" si="5"/>
        <v>387.50073753599997</v>
      </c>
    </row>
    <row r="33" spans="1:17" s="16" customFormat="1" ht="13.5" customHeight="1">
      <c r="A33" s="11">
        <v>32</v>
      </c>
      <c r="B33" s="33" t="s">
        <v>79</v>
      </c>
      <c r="C33" s="33" t="s">
        <v>80</v>
      </c>
      <c r="D33" s="13" t="s">
        <v>19</v>
      </c>
      <c r="E33" s="12" t="s">
        <v>20</v>
      </c>
      <c r="F33" s="13" t="s">
        <v>15</v>
      </c>
      <c r="G33" s="35">
        <v>43309</v>
      </c>
      <c r="H33" s="35">
        <v>43311</v>
      </c>
      <c r="I33" s="32">
        <v>5</v>
      </c>
      <c r="J33" s="32">
        <v>50</v>
      </c>
      <c r="K33" s="36">
        <v>1000</v>
      </c>
      <c r="L33" s="23">
        <f t="shared" si="0"/>
        <v>50</v>
      </c>
      <c r="M33" s="14">
        <v>0.03</v>
      </c>
      <c r="N33" s="23">
        <f t="shared" si="8"/>
        <v>32.621360000000045</v>
      </c>
      <c r="O33" s="23">
        <f t="shared" si="9"/>
        <v>917.37864000000002</v>
      </c>
      <c r="P33" s="15">
        <v>0.48</v>
      </c>
      <c r="Q33" s="23">
        <f t="shared" si="5"/>
        <v>440.34174719999999</v>
      </c>
    </row>
    <row r="34" spans="1:17" s="16" customFormat="1" ht="13.5" customHeight="1">
      <c r="A34" s="11">
        <v>33</v>
      </c>
      <c r="B34" s="34" t="s">
        <v>81</v>
      </c>
      <c r="C34" s="34" t="s">
        <v>82</v>
      </c>
      <c r="D34" s="13" t="s">
        <v>19</v>
      </c>
      <c r="E34" s="12" t="s">
        <v>20</v>
      </c>
      <c r="F34" s="13" t="s">
        <v>15</v>
      </c>
      <c r="G34" s="35">
        <v>43309</v>
      </c>
      <c r="H34" s="35">
        <v>43312</v>
      </c>
      <c r="I34" s="32">
        <v>8</v>
      </c>
      <c r="J34" s="32">
        <v>1</v>
      </c>
      <c r="K34" s="36">
        <v>25</v>
      </c>
      <c r="L34" s="23">
        <f t="shared" si="0"/>
        <v>1.25</v>
      </c>
      <c r="M34" s="14">
        <v>0.03</v>
      </c>
      <c r="N34" s="23">
        <f t="shared" si="8"/>
        <v>0.81553400000000109</v>
      </c>
      <c r="O34" s="23">
        <f t="shared" si="9"/>
        <v>22.934466</v>
      </c>
      <c r="P34" s="15">
        <v>0.48</v>
      </c>
      <c r="Q34" s="23">
        <f t="shared" si="5"/>
        <v>11.008543679999999</v>
      </c>
    </row>
    <row r="35" spans="1:17" s="5" customFormat="1" ht="25.5" customHeight="1">
      <c r="A35" s="17"/>
      <c r="B35" s="18" t="s">
        <v>16</v>
      </c>
      <c r="C35" s="19"/>
      <c r="D35" s="19"/>
      <c r="E35" s="19"/>
      <c r="F35" s="19"/>
      <c r="G35" s="20"/>
      <c r="H35" s="20"/>
      <c r="I35" s="19"/>
      <c r="J35" s="19"/>
      <c r="K35" s="21">
        <f>SUM(K2:K34)</f>
        <v>728974</v>
      </c>
      <c r="L35" s="21">
        <f>SUM(L2:L34)</f>
        <v>36448.700000000004</v>
      </c>
      <c r="M35" s="21"/>
      <c r="N35" s="21">
        <f>SUM(N2:N34)</f>
        <v>23780.123284640031</v>
      </c>
      <c r="O35" s="24">
        <f>SUM(O2:O34)</f>
        <v>668745.17671535991</v>
      </c>
      <c r="P35" s="22"/>
      <c r="Q35" s="21">
        <f>SUM(Q2:Q34)</f>
        <v>320997.68482337275</v>
      </c>
    </row>
    <row r="36" spans="1:17" s="5" customFormat="1">
      <c r="B36" s="6"/>
      <c r="C36" s="6"/>
      <c r="D36" s="6"/>
      <c r="E36" s="6"/>
      <c r="F36" s="6"/>
      <c r="G36" s="7"/>
      <c r="H36" s="7"/>
      <c r="I36" s="6"/>
      <c r="J36" s="6"/>
      <c r="K36" s="8"/>
      <c r="L36" s="8"/>
      <c r="M36" s="8"/>
      <c r="N36" s="8"/>
      <c r="O36" s="8"/>
      <c r="P36" s="9"/>
    </row>
    <row r="38" spans="1:17">
      <c r="F38" s="31"/>
    </row>
  </sheetData>
  <protectedRanges>
    <protectedRange sqref="A2:XFD1048576" name="区域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靳静</cp:lastModifiedBy>
  <dcterms:created xsi:type="dcterms:W3CDTF">2015-11-10T02:18:22Z</dcterms:created>
  <dcterms:modified xsi:type="dcterms:W3CDTF">2018-08-02T01:51:42Z</dcterms:modified>
</cp:coreProperties>
</file>