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/>
    </comment>
  </commentList>
</comments>
</file>

<file path=xl/sharedStrings.xml><?xml version="1.0" encoding="utf-8"?>
<sst xmlns="http://schemas.openxmlformats.org/spreadsheetml/2006/main" count="88">
  <si>
    <t>序号</t>
  </si>
  <si>
    <t>影片名称</t>
  </si>
  <si>
    <t>影片编码</t>
  </si>
  <si>
    <t>影院名称</t>
  </si>
  <si>
    <t>影院编码</t>
  </si>
  <si>
    <t>设备归属</t>
  </si>
  <si>
    <t>开始日期</t>
  </si>
  <si>
    <t>结束日期</t>
  </si>
  <si>
    <t>总场次</t>
  </si>
  <si>
    <t>总人次</t>
  </si>
  <si>
    <t>总票房</t>
  </si>
  <si>
    <t>电影专项基金</t>
  </si>
  <si>
    <t>增值税率</t>
  </si>
  <si>
    <t>税金</t>
  </si>
  <si>
    <t>净票房</t>
  </si>
  <si>
    <t>分账比例</t>
  </si>
  <si>
    <t>分账片款</t>
  </si>
  <si>
    <t>最后一球</t>
  </si>
  <si>
    <t>09110117201802</t>
  </si>
  <si>
    <r>
      <rPr>
        <sz val="10"/>
        <rFont val="Arial"/>
        <charset val="134"/>
      </rPr>
      <t>UME</t>
    </r>
    <r>
      <rPr>
        <sz val="10"/>
        <rFont val="宋体"/>
        <charset val="134"/>
      </rPr>
      <t>西安浐灞影城</t>
    </r>
  </si>
  <si>
    <t>中影设备</t>
  </si>
  <si>
    <t>2018-07-01</t>
  </si>
  <si>
    <t>侏罗纪世界2（英语3D）</t>
  </si>
  <si>
    <t>05120102201801</t>
  </si>
  <si>
    <t>兄弟班</t>
  </si>
  <si>
    <t>00110463201701</t>
  </si>
  <si>
    <t>新大头儿子和小头爸爸3：俄罗斯奇遇记</t>
  </si>
  <si>
    <t>001b0356201801</t>
  </si>
  <si>
    <t>邪不压正（中国巨幕）</t>
  </si>
  <si>
    <t>00180495201801</t>
  </si>
  <si>
    <t>邪不压正</t>
  </si>
  <si>
    <t>00110495201802</t>
  </si>
  <si>
    <t>00110495201801</t>
  </si>
  <si>
    <t>小悟空（数字3D）</t>
  </si>
  <si>
    <t>001c0398201801</t>
  </si>
  <si>
    <t>暹罗决：九神战甲</t>
  </si>
  <si>
    <t>01410107201801</t>
  </si>
  <si>
    <t>西虹市首富</t>
  </si>
  <si>
    <t>00110606201801</t>
  </si>
  <si>
    <t>我不是药神</t>
  </si>
  <si>
    <t>00110496201801</t>
  </si>
  <si>
    <t>汪星卧底</t>
  </si>
  <si>
    <t>05110118201801</t>
  </si>
  <si>
    <t>淘气大侦探（3D）</t>
  </si>
  <si>
    <t>05120126201801</t>
  </si>
  <si>
    <t>生存家族</t>
  </si>
  <si>
    <t>01210112201801</t>
  </si>
  <si>
    <t>神奇马戏团之动物饼干（数字3D）</t>
  </si>
  <si>
    <t>001c0564201801</t>
  </si>
  <si>
    <t>神秘世界历险记4（数字3D）</t>
  </si>
  <si>
    <t>001c0533201801</t>
  </si>
  <si>
    <t>青春不留白</t>
  </si>
  <si>
    <t>00110366201801</t>
  </si>
  <si>
    <t>您一定不要错过 内蒙古民族电影70年</t>
  </si>
  <si>
    <t>001l0548201701</t>
  </si>
  <si>
    <t>摩天营救（3D巨幕）</t>
  </si>
  <si>
    <t>05190120201801</t>
  </si>
  <si>
    <t>猛虫过江</t>
  </si>
  <si>
    <t>00110444201801</t>
  </si>
  <si>
    <t>萌学园：寻找盘古</t>
  </si>
  <si>
    <t>00110839201601</t>
  </si>
  <si>
    <t>龙虾刑警</t>
  </si>
  <si>
    <t>00110378201801</t>
  </si>
  <si>
    <t>金蝉脱壳2：冥府</t>
  </si>
  <si>
    <t>05110115201801</t>
  </si>
  <si>
    <t>风语咒（3D）</t>
  </si>
  <si>
    <t>001c0527201801</t>
  </si>
  <si>
    <t>动物世界（巨幕3D）</t>
  </si>
  <si>
    <t>00190377201801</t>
  </si>
  <si>
    <t>动物世界（3D）</t>
  </si>
  <si>
    <t>00120377201801</t>
  </si>
  <si>
    <t>第七个小矮人</t>
  </si>
  <si>
    <t>06610098201801</t>
  </si>
  <si>
    <t>狄仁杰之四大天王（3D）</t>
  </si>
  <si>
    <t>00120217201801</t>
  </si>
  <si>
    <t>超时空同居</t>
  </si>
  <si>
    <t>00110280201801</t>
  </si>
  <si>
    <t>超人总动员2（3D）</t>
  </si>
  <si>
    <t>05120111201801</t>
  </si>
  <si>
    <t>北方一片苍茫</t>
  </si>
  <si>
    <t>00110855201701</t>
  </si>
  <si>
    <t>阿修罗（3D）</t>
  </si>
  <si>
    <t>00120497201801</t>
  </si>
  <si>
    <t>阿飞正传</t>
  </si>
  <si>
    <t>00210114201801</t>
  </si>
  <si>
    <t>（3D英语）复仇者联盟3：无限战争</t>
  </si>
  <si>
    <t>05120092201801</t>
  </si>
  <si>
    <t>合计</t>
  </si>
</sst>
</file>

<file path=xl/styles.xml><?xml version="1.0" encoding="utf-8"?>
<styleSheet xmlns="http://schemas.openxmlformats.org/spreadsheetml/2006/main">
  <numFmts count="7">
    <numFmt numFmtId="176" formatCode="0.00_);[Red]\(0.00\)"/>
    <numFmt numFmtId="177" formatCode="0.00_ "/>
    <numFmt numFmtId="41" formatCode="_ * #,##0_ ;_ * \-#,##0_ ;_ * &quot;-&quot;_ ;_ @_ "/>
    <numFmt numFmtId="42" formatCode="_ &quot;￥&quot;* #,##0_ ;_ &quot;￥&quot;* \-#,##0_ ;_ &quot;￥&quot;* &quot;-&quot;_ ;_ @_ "/>
    <numFmt numFmtId="178" formatCode="0.0000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0"/>
      <color theme="1" tint="0.249977111117893"/>
      <name val="Arial"/>
      <charset val="134"/>
    </font>
    <font>
      <sz val="10"/>
      <color theme="1"/>
      <name val="Arial"/>
      <charset val="134"/>
    </font>
    <font>
      <b/>
      <sz val="12"/>
      <color theme="1" tint="0.249977111117893"/>
      <name val="Arial"/>
      <charset val="134"/>
    </font>
    <font>
      <b/>
      <sz val="12"/>
      <color theme="1" tint="0.249977111117893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Alignment="1"/>
    <xf numFmtId="0" fontId="2" fillId="2" borderId="0" xfId="0" applyFont="1" applyFill="1" applyAlignment="1"/>
    <xf numFmtId="0" fontId="0" fillId="2" borderId="0" xfId="0" applyFill="1" applyAlignment="1"/>
    <xf numFmtId="49" fontId="0" fillId="2" borderId="0" xfId="0" applyNumberFormat="1" applyFill="1" applyAlignment="1"/>
    <xf numFmtId="14" fontId="0" fillId="2" borderId="0" xfId="0" applyNumberFormat="1" applyFill="1" applyAlignment="1"/>
    <xf numFmtId="177" fontId="0" fillId="2" borderId="0" xfId="0" applyNumberFormat="1" applyFill="1" applyAlignment="1"/>
    <xf numFmtId="178" fontId="0" fillId="2" borderId="0" xfId="0" applyNumberFormat="1" applyFill="1" applyAlignment="1"/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2" borderId="2" xfId="0" applyFill="1" applyBorder="1" applyAlignment="1"/>
    <xf numFmtId="49" fontId="2" fillId="2" borderId="2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/>
    <xf numFmtId="14" fontId="0" fillId="2" borderId="2" xfId="0" applyNumberFormat="1" applyFill="1" applyBorder="1" applyAlignment="1"/>
    <xf numFmtId="177" fontId="4" fillId="2" borderId="1" xfId="0" applyNumberFormat="1" applyFont="1" applyFill="1" applyBorder="1" applyAlignment="1" applyProtection="1">
      <alignment horizontal="center" wrapText="1"/>
    </xf>
    <xf numFmtId="178" fontId="4" fillId="2" borderId="1" xfId="0" applyNumberFormat="1" applyFont="1" applyFill="1" applyBorder="1" applyAlignment="1" applyProtection="1">
      <alignment horizontal="center" wrapText="1"/>
    </xf>
    <xf numFmtId="177" fontId="2" fillId="2" borderId="1" xfId="0" applyNumberFormat="1" applyFont="1" applyFill="1" applyBorder="1" applyAlignment="1">
      <alignment horizontal="right" vertical="center"/>
    </xf>
    <xf numFmtId="177" fontId="2" fillId="2" borderId="1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/>
    </xf>
    <xf numFmtId="177" fontId="0" fillId="2" borderId="2" xfId="0" applyNumberFormat="1" applyFill="1" applyBorder="1" applyAlignment="1"/>
    <xf numFmtId="177" fontId="0" fillId="2" borderId="3" xfId="0" applyNumberFormat="1" applyFill="1" applyBorder="1" applyAlignment="1">
      <alignment horizontal="right"/>
    </xf>
    <xf numFmtId="178" fontId="0" fillId="2" borderId="2" xfId="0" applyNumberFormat="1" applyFill="1" applyBorder="1" applyAlignment="1"/>
    <xf numFmtId="176" fontId="0" fillId="2" borderId="0" xfId="0" applyNumberForma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tabSelected="1" workbookViewId="0">
      <pane xSplit="2" ySplit="1" topLeftCell="H23" activePane="bottomRight" state="frozen"/>
      <selection/>
      <selection pane="topRight"/>
      <selection pane="bottomLeft"/>
      <selection pane="bottomRight" activeCell="H44" sqref="H44"/>
    </sheetView>
  </sheetViews>
  <sheetFormatPr defaultColWidth="16" defaultRowHeight="13.5"/>
  <cols>
    <col min="1" max="1" width="8.44166666666667" style="3" customWidth="1"/>
    <col min="2" max="2" width="23.4416666666667" style="4" customWidth="1"/>
    <col min="3" max="3" width="18.1083333333333" style="4" customWidth="1"/>
    <col min="4" max="4" width="18.8833333333333" style="4" customWidth="1"/>
    <col min="5" max="5" width="11.6666666666667" style="4" customWidth="1"/>
    <col min="6" max="6" width="12.3333333333333" style="4" customWidth="1"/>
    <col min="7" max="8" width="13.6666666666667" style="5" customWidth="1"/>
    <col min="9" max="9" width="9.88333333333333" style="4" customWidth="1"/>
    <col min="10" max="10" width="12.5583333333333" style="4" customWidth="1"/>
    <col min="11" max="11" width="12.5583333333333" style="6" customWidth="1"/>
    <col min="12" max="12" width="16" style="6"/>
    <col min="13" max="13" width="11.3333333333333" style="6" customWidth="1"/>
    <col min="14" max="14" width="11.5583333333333" style="6" customWidth="1"/>
    <col min="15" max="15" width="12.5583333333333" style="6" customWidth="1"/>
    <col min="16" max="16" width="13.1083333333333" style="7" customWidth="1"/>
    <col min="17" max="17" width="14.1083333333333" style="6" customWidth="1"/>
    <col min="18" max="16384" width="16" style="3"/>
  </cols>
  <sheetData>
    <row r="1" s="1" customFormat="1" ht="14.25" spans="1:17">
      <c r="A1" s="8" t="s">
        <v>0</v>
      </c>
      <c r="B1" s="9" t="s">
        <v>1</v>
      </c>
      <c r="C1" s="10" t="s">
        <v>2</v>
      </c>
      <c r="D1" s="9" t="s">
        <v>3</v>
      </c>
      <c r="E1" s="9" t="s">
        <v>4</v>
      </c>
      <c r="F1" s="9" t="s">
        <v>5</v>
      </c>
      <c r="G1" s="11" t="s">
        <v>6</v>
      </c>
      <c r="H1" s="11" t="s">
        <v>7</v>
      </c>
      <c r="I1" s="9" t="s">
        <v>8</v>
      </c>
      <c r="J1" s="9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5" t="s">
        <v>15</v>
      </c>
      <c r="Q1" s="24" t="s">
        <v>16</v>
      </c>
    </row>
    <row r="2" s="2" customFormat="1" spans="1:17">
      <c r="A2" s="12">
        <v>1</v>
      </c>
      <c r="B2" s="13" t="s">
        <v>17</v>
      </c>
      <c r="C2" s="13" t="s">
        <v>18</v>
      </c>
      <c r="D2" s="14" t="s">
        <v>19</v>
      </c>
      <c r="E2" s="15">
        <v>61011041</v>
      </c>
      <c r="F2" s="16" t="s">
        <v>20</v>
      </c>
      <c r="G2" s="17" t="s">
        <v>21</v>
      </c>
      <c r="H2" s="18">
        <v>43312</v>
      </c>
      <c r="I2" s="13">
        <v>5</v>
      </c>
      <c r="J2" s="13">
        <v>13</v>
      </c>
      <c r="K2" s="13">
        <v>406</v>
      </c>
      <c r="L2" s="26">
        <f>K2*0.05</f>
        <v>20.3</v>
      </c>
      <c r="M2" s="27">
        <v>0.03</v>
      </c>
      <c r="N2" s="26">
        <f>K2*(1-0.96737864)</f>
        <v>13.24427216</v>
      </c>
      <c r="O2" s="26">
        <f>K2*0.91737864</f>
        <v>372.45572784</v>
      </c>
      <c r="P2" s="28">
        <v>0.48</v>
      </c>
      <c r="Q2" s="26">
        <f>O2*P2</f>
        <v>178.7787493632</v>
      </c>
    </row>
    <row r="3" s="2" customFormat="1" spans="1:17">
      <c r="A3" s="12">
        <v>2</v>
      </c>
      <c r="B3" s="13" t="s">
        <v>22</v>
      </c>
      <c r="C3" s="13" t="s">
        <v>23</v>
      </c>
      <c r="D3" s="14" t="s">
        <v>19</v>
      </c>
      <c r="E3" s="15">
        <v>61011041</v>
      </c>
      <c r="F3" s="16" t="s">
        <v>20</v>
      </c>
      <c r="G3" s="17" t="s">
        <v>21</v>
      </c>
      <c r="H3" s="18">
        <v>43312</v>
      </c>
      <c r="I3" s="13">
        <v>223</v>
      </c>
      <c r="J3" s="13">
        <v>2606</v>
      </c>
      <c r="K3" s="13">
        <v>86350</v>
      </c>
      <c r="L3" s="26">
        <f t="shared" ref="L3:L45" si="0">K3*0.05</f>
        <v>4317.5</v>
      </c>
      <c r="M3" s="27">
        <v>0.03</v>
      </c>
      <c r="N3" s="26">
        <f t="shared" ref="N3:N45" si="1">K3*(1-0.96737864)</f>
        <v>2816.854436</v>
      </c>
      <c r="O3" s="26">
        <f t="shared" ref="O3:O45" si="2">K3*0.91737864</f>
        <v>79215.645564</v>
      </c>
      <c r="P3" s="28">
        <v>0.48</v>
      </c>
      <c r="Q3" s="26">
        <f t="shared" ref="Q3:Q45" si="3">O3*P3</f>
        <v>38023.50987072</v>
      </c>
    </row>
    <row r="4" s="2" customFormat="1" spans="1:17">
      <c r="A4" s="12">
        <v>3</v>
      </c>
      <c r="B4" s="13" t="s">
        <v>22</v>
      </c>
      <c r="C4" s="13" t="s">
        <v>23</v>
      </c>
      <c r="D4" s="14" t="s">
        <v>19</v>
      </c>
      <c r="E4" s="15">
        <v>61011041</v>
      </c>
      <c r="F4" s="16" t="s">
        <v>20</v>
      </c>
      <c r="G4" s="17" t="s">
        <v>21</v>
      </c>
      <c r="H4" s="18">
        <v>43312</v>
      </c>
      <c r="I4" s="13">
        <v>2</v>
      </c>
      <c r="J4" s="13">
        <v>22</v>
      </c>
      <c r="K4" s="13">
        <v>1005</v>
      </c>
      <c r="L4" s="26">
        <f t="shared" si="0"/>
        <v>50.25</v>
      </c>
      <c r="M4" s="27">
        <v>0.03</v>
      </c>
      <c r="N4" s="26">
        <f t="shared" si="1"/>
        <v>32.7844668</v>
      </c>
      <c r="O4" s="26">
        <f t="shared" si="2"/>
        <v>921.9655332</v>
      </c>
      <c r="P4" s="28">
        <v>0.48</v>
      </c>
      <c r="Q4" s="26">
        <f t="shared" si="3"/>
        <v>442.543455936</v>
      </c>
    </row>
    <row r="5" s="2" customFormat="1" spans="1:17">
      <c r="A5" s="12">
        <v>4</v>
      </c>
      <c r="B5" s="13" t="s">
        <v>24</v>
      </c>
      <c r="C5" s="13" t="s">
        <v>25</v>
      </c>
      <c r="D5" s="14" t="s">
        <v>19</v>
      </c>
      <c r="E5" s="15">
        <v>61011041</v>
      </c>
      <c r="F5" s="16" t="s">
        <v>20</v>
      </c>
      <c r="G5" s="17" t="s">
        <v>21</v>
      </c>
      <c r="H5" s="18">
        <v>43312</v>
      </c>
      <c r="I5" s="13">
        <v>4</v>
      </c>
      <c r="J5" s="13">
        <v>0</v>
      </c>
      <c r="K5" s="13">
        <v>0</v>
      </c>
      <c r="L5" s="26">
        <f t="shared" si="0"/>
        <v>0</v>
      </c>
      <c r="M5" s="27">
        <v>0.03</v>
      </c>
      <c r="N5" s="26">
        <f t="shared" si="1"/>
        <v>0</v>
      </c>
      <c r="O5" s="26">
        <f t="shared" si="2"/>
        <v>0</v>
      </c>
      <c r="P5" s="28">
        <v>0.48</v>
      </c>
      <c r="Q5" s="26">
        <f t="shared" si="3"/>
        <v>0</v>
      </c>
    </row>
    <row r="6" s="2" customFormat="1" spans="1:17">
      <c r="A6" s="12">
        <v>5</v>
      </c>
      <c r="B6" s="13" t="s">
        <v>26</v>
      </c>
      <c r="C6" s="13" t="s">
        <v>27</v>
      </c>
      <c r="D6" s="14" t="s">
        <v>19</v>
      </c>
      <c r="E6" s="15">
        <v>61011041</v>
      </c>
      <c r="F6" s="16" t="s">
        <v>20</v>
      </c>
      <c r="G6" s="17" t="s">
        <v>21</v>
      </c>
      <c r="H6" s="18">
        <v>43312</v>
      </c>
      <c r="I6" s="13">
        <v>143</v>
      </c>
      <c r="J6" s="13">
        <v>1795</v>
      </c>
      <c r="K6" s="13">
        <v>57716</v>
      </c>
      <c r="L6" s="26">
        <f t="shared" si="0"/>
        <v>2885.8</v>
      </c>
      <c r="M6" s="27">
        <v>0.03</v>
      </c>
      <c r="N6" s="26">
        <f t="shared" si="1"/>
        <v>1882.77441376</v>
      </c>
      <c r="O6" s="26">
        <f t="shared" si="2"/>
        <v>52947.42558624</v>
      </c>
      <c r="P6" s="28">
        <v>0.48</v>
      </c>
      <c r="Q6" s="26">
        <f t="shared" si="3"/>
        <v>25414.7642813952</v>
      </c>
    </row>
    <row r="7" s="2" customFormat="1" spans="1:17">
      <c r="A7" s="12">
        <v>6</v>
      </c>
      <c r="B7" s="13" t="s">
        <v>28</v>
      </c>
      <c r="C7" s="13" t="s">
        <v>29</v>
      </c>
      <c r="D7" s="14" t="s">
        <v>19</v>
      </c>
      <c r="E7" s="15">
        <v>61011041</v>
      </c>
      <c r="F7" s="16" t="s">
        <v>20</v>
      </c>
      <c r="G7" s="17" t="s">
        <v>21</v>
      </c>
      <c r="H7" s="18">
        <v>43312</v>
      </c>
      <c r="I7" s="13">
        <v>9</v>
      </c>
      <c r="J7" s="13">
        <v>324</v>
      </c>
      <c r="K7" s="13">
        <v>12376.5</v>
      </c>
      <c r="L7" s="26">
        <f t="shared" si="0"/>
        <v>618.825</v>
      </c>
      <c r="M7" s="27">
        <v>0.03</v>
      </c>
      <c r="N7" s="26">
        <f t="shared" si="1"/>
        <v>403.738262040001</v>
      </c>
      <c r="O7" s="26">
        <f t="shared" si="2"/>
        <v>11353.93673796</v>
      </c>
      <c r="P7" s="28">
        <v>0.48</v>
      </c>
      <c r="Q7" s="26">
        <f t="shared" si="3"/>
        <v>5449.8896342208</v>
      </c>
    </row>
    <row r="8" s="2" customFormat="1" spans="1:17">
      <c r="A8" s="12">
        <v>7</v>
      </c>
      <c r="B8" s="13" t="s">
        <v>30</v>
      </c>
      <c r="C8" s="13" t="s">
        <v>31</v>
      </c>
      <c r="D8" s="14" t="s">
        <v>19</v>
      </c>
      <c r="E8" s="15">
        <v>61011041</v>
      </c>
      <c r="F8" s="16" t="s">
        <v>20</v>
      </c>
      <c r="G8" s="17" t="s">
        <v>21</v>
      </c>
      <c r="H8" s="18">
        <v>43312</v>
      </c>
      <c r="I8" s="13">
        <v>32</v>
      </c>
      <c r="J8" s="13">
        <v>258</v>
      </c>
      <c r="K8" s="13">
        <v>12510</v>
      </c>
      <c r="L8" s="26">
        <f t="shared" si="0"/>
        <v>625.5</v>
      </c>
      <c r="M8" s="27">
        <v>0.03</v>
      </c>
      <c r="N8" s="26">
        <f t="shared" si="1"/>
        <v>408.093213600001</v>
      </c>
      <c r="O8" s="26">
        <f t="shared" si="2"/>
        <v>11476.4067864</v>
      </c>
      <c r="P8" s="28">
        <v>0.48</v>
      </c>
      <c r="Q8" s="26">
        <f t="shared" si="3"/>
        <v>5508.675257472</v>
      </c>
    </row>
    <row r="9" s="2" customFormat="1" spans="1:17">
      <c r="A9" s="12">
        <v>8</v>
      </c>
      <c r="B9" s="13" t="s">
        <v>30</v>
      </c>
      <c r="C9" s="13" t="s">
        <v>32</v>
      </c>
      <c r="D9" s="14" t="s">
        <v>19</v>
      </c>
      <c r="E9" s="15">
        <v>61011041</v>
      </c>
      <c r="F9" s="16" t="s">
        <v>20</v>
      </c>
      <c r="G9" s="17" t="s">
        <v>21</v>
      </c>
      <c r="H9" s="18">
        <v>43312</v>
      </c>
      <c r="I9" s="13">
        <v>234</v>
      </c>
      <c r="J9" s="13">
        <v>3677</v>
      </c>
      <c r="K9" s="13">
        <v>124239</v>
      </c>
      <c r="L9" s="26">
        <f t="shared" si="0"/>
        <v>6211.95</v>
      </c>
      <c r="M9" s="27">
        <v>0.03</v>
      </c>
      <c r="N9" s="26">
        <f t="shared" si="1"/>
        <v>4052.84514504001</v>
      </c>
      <c r="O9" s="26">
        <f t="shared" si="2"/>
        <v>113974.20485496</v>
      </c>
      <c r="P9" s="28">
        <v>0.48</v>
      </c>
      <c r="Q9" s="26">
        <f t="shared" si="3"/>
        <v>54707.6183303808</v>
      </c>
    </row>
    <row r="10" s="2" customFormat="1" spans="1:17">
      <c r="A10" s="12">
        <v>9</v>
      </c>
      <c r="B10" s="13" t="s">
        <v>33</v>
      </c>
      <c r="C10" s="13" t="s">
        <v>34</v>
      </c>
      <c r="D10" s="14" t="s">
        <v>19</v>
      </c>
      <c r="E10" s="15">
        <v>61011041</v>
      </c>
      <c r="F10" s="16" t="s">
        <v>20</v>
      </c>
      <c r="G10" s="17" t="s">
        <v>21</v>
      </c>
      <c r="H10" s="18">
        <v>43312</v>
      </c>
      <c r="I10" s="13">
        <v>22</v>
      </c>
      <c r="J10" s="13">
        <v>121</v>
      </c>
      <c r="K10" s="13">
        <v>3701</v>
      </c>
      <c r="L10" s="26">
        <f t="shared" si="0"/>
        <v>185.05</v>
      </c>
      <c r="M10" s="27">
        <v>0.03</v>
      </c>
      <c r="N10" s="26">
        <f t="shared" si="1"/>
        <v>120.73165336</v>
      </c>
      <c r="O10" s="26">
        <f t="shared" si="2"/>
        <v>3395.21834664</v>
      </c>
      <c r="P10" s="28">
        <v>0.48</v>
      </c>
      <c r="Q10" s="26">
        <f t="shared" si="3"/>
        <v>1629.7048063872</v>
      </c>
    </row>
    <row r="11" s="2" customFormat="1" spans="1:17">
      <c r="A11" s="12">
        <v>10</v>
      </c>
      <c r="B11" s="13" t="s">
        <v>35</v>
      </c>
      <c r="C11" s="13" t="s">
        <v>36</v>
      </c>
      <c r="D11" s="14" t="s">
        <v>19</v>
      </c>
      <c r="E11" s="15">
        <v>61011041</v>
      </c>
      <c r="F11" s="16" t="s">
        <v>20</v>
      </c>
      <c r="G11" s="17" t="s">
        <v>21</v>
      </c>
      <c r="H11" s="18">
        <v>43312</v>
      </c>
      <c r="I11" s="13">
        <v>6</v>
      </c>
      <c r="J11" s="13">
        <v>16</v>
      </c>
      <c r="K11" s="13">
        <v>518</v>
      </c>
      <c r="L11" s="26">
        <f t="shared" si="0"/>
        <v>25.9</v>
      </c>
      <c r="M11" s="27">
        <v>0.03</v>
      </c>
      <c r="N11" s="26">
        <f t="shared" si="1"/>
        <v>16.89786448</v>
      </c>
      <c r="O11" s="26">
        <f t="shared" si="2"/>
        <v>475.20213552</v>
      </c>
      <c r="P11" s="28">
        <v>0.48</v>
      </c>
      <c r="Q11" s="26">
        <f t="shared" si="3"/>
        <v>228.0970250496</v>
      </c>
    </row>
    <row r="12" s="2" customFormat="1" spans="1:17">
      <c r="A12" s="12">
        <v>11</v>
      </c>
      <c r="B12" s="13" t="s">
        <v>37</v>
      </c>
      <c r="C12" s="13" t="s">
        <v>38</v>
      </c>
      <c r="D12" s="14" t="s">
        <v>19</v>
      </c>
      <c r="E12" s="15">
        <v>61011041</v>
      </c>
      <c r="F12" s="16" t="s">
        <v>20</v>
      </c>
      <c r="G12" s="17" t="s">
        <v>21</v>
      </c>
      <c r="H12" s="18">
        <v>43312</v>
      </c>
      <c r="I12" s="13">
        <v>16</v>
      </c>
      <c r="J12" s="13">
        <v>754</v>
      </c>
      <c r="K12" s="13">
        <v>29025</v>
      </c>
      <c r="L12" s="26">
        <f t="shared" si="0"/>
        <v>1451.25</v>
      </c>
      <c r="M12" s="27">
        <v>0.03</v>
      </c>
      <c r="N12" s="26">
        <f t="shared" si="1"/>
        <v>946.834974000001</v>
      </c>
      <c r="O12" s="26">
        <f t="shared" si="2"/>
        <v>26626.915026</v>
      </c>
      <c r="P12" s="28">
        <v>0.48</v>
      </c>
      <c r="Q12" s="26">
        <f t="shared" si="3"/>
        <v>12780.91921248</v>
      </c>
    </row>
    <row r="13" s="2" customFormat="1" spans="1:17">
      <c r="A13" s="12">
        <v>12</v>
      </c>
      <c r="B13" s="13" t="s">
        <v>37</v>
      </c>
      <c r="C13" s="13" t="s">
        <v>38</v>
      </c>
      <c r="D13" s="14" t="s">
        <v>19</v>
      </c>
      <c r="E13" s="15">
        <v>61011041</v>
      </c>
      <c r="F13" s="16" t="s">
        <v>20</v>
      </c>
      <c r="G13" s="17" t="s">
        <v>21</v>
      </c>
      <c r="H13" s="18">
        <v>43312</v>
      </c>
      <c r="I13" s="13">
        <v>140</v>
      </c>
      <c r="J13" s="13">
        <v>6880</v>
      </c>
      <c r="K13" s="13">
        <v>234850</v>
      </c>
      <c r="L13" s="26">
        <f t="shared" si="0"/>
        <v>11742.5</v>
      </c>
      <c r="M13" s="27">
        <v>0.03</v>
      </c>
      <c r="N13" s="26">
        <f t="shared" si="1"/>
        <v>7661.12639600001</v>
      </c>
      <c r="O13" s="26">
        <f t="shared" si="2"/>
        <v>215446.373604</v>
      </c>
      <c r="P13" s="28">
        <v>0.48</v>
      </c>
      <c r="Q13" s="26">
        <f t="shared" si="3"/>
        <v>103414.25932992</v>
      </c>
    </row>
    <row r="14" s="2" customFormat="1" spans="1:17">
      <c r="A14" s="12">
        <v>13</v>
      </c>
      <c r="B14" s="13" t="s">
        <v>39</v>
      </c>
      <c r="C14" s="13" t="s">
        <v>40</v>
      </c>
      <c r="D14" s="14" t="s">
        <v>19</v>
      </c>
      <c r="E14" s="15">
        <v>61011041</v>
      </c>
      <c r="F14" s="16" t="s">
        <v>20</v>
      </c>
      <c r="G14" s="17" t="s">
        <v>21</v>
      </c>
      <c r="H14" s="18">
        <v>43312</v>
      </c>
      <c r="I14" s="13">
        <v>66</v>
      </c>
      <c r="J14" s="13">
        <v>1950</v>
      </c>
      <c r="K14" s="13">
        <v>75778</v>
      </c>
      <c r="L14" s="26">
        <f t="shared" si="0"/>
        <v>3788.9</v>
      </c>
      <c r="M14" s="27">
        <v>0.03</v>
      </c>
      <c r="N14" s="26">
        <f t="shared" si="1"/>
        <v>2471.98141808</v>
      </c>
      <c r="O14" s="26">
        <f t="shared" si="2"/>
        <v>69517.11858192</v>
      </c>
      <c r="P14" s="28">
        <v>0.48</v>
      </c>
      <c r="Q14" s="26">
        <f t="shared" si="3"/>
        <v>33368.2169193216</v>
      </c>
    </row>
    <row r="15" s="2" customFormat="1" spans="1:17">
      <c r="A15" s="12">
        <v>14</v>
      </c>
      <c r="B15" s="13" t="s">
        <v>39</v>
      </c>
      <c r="C15" s="13" t="s">
        <v>40</v>
      </c>
      <c r="D15" s="14" t="s">
        <v>19</v>
      </c>
      <c r="E15" s="15">
        <v>61011041</v>
      </c>
      <c r="F15" s="16" t="s">
        <v>20</v>
      </c>
      <c r="G15" s="17" t="s">
        <v>21</v>
      </c>
      <c r="H15" s="18">
        <v>43312</v>
      </c>
      <c r="I15" s="13">
        <v>667</v>
      </c>
      <c r="J15" s="13">
        <v>18005</v>
      </c>
      <c r="K15" s="13">
        <v>613120</v>
      </c>
      <c r="L15" s="26">
        <f t="shared" si="0"/>
        <v>30656</v>
      </c>
      <c r="M15" s="27">
        <v>0.03</v>
      </c>
      <c r="N15" s="26">
        <f t="shared" si="1"/>
        <v>20000.8082432</v>
      </c>
      <c r="O15" s="26">
        <f t="shared" si="2"/>
        <v>562463.1917568</v>
      </c>
      <c r="P15" s="28">
        <v>0.48</v>
      </c>
      <c r="Q15" s="26">
        <f t="shared" si="3"/>
        <v>269982.332043264</v>
      </c>
    </row>
    <row r="16" s="2" customFormat="1" spans="1:17">
      <c r="A16" s="12">
        <v>15</v>
      </c>
      <c r="B16" s="13" t="s">
        <v>41</v>
      </c>
      <c r="C16" s="13" t="s">
        <v>42</v>
      </c>
      <c r="D16" s="14" t="s">
        <v>19</v>
      </c>
      <c r="E16" s="15">
        <v>61011041</v>
      </c>
      <c r="F16" s="16" t="s">
        <v>20</v>
      </c>
      <c r="G16" s="17" t="s">
        <v>21</v>
      </c>
      <c r="H16" s="18">
        <v>43312</v>
      </c>
      <c r="I16" s="13">
        <v>25</v>
      </c>
      <c r="J16" s="13">
        <v>94</v>
      </c>
      <c r="K16" s="13">
        <v>2925</v>
      </c>
      <c r="L16" s="26">
        <f t="shared" si="0"/>
        <v>146.25</v>
      </c>
      <c r="M16" s="27">
        <v>0.03</v>
      </c>
      <c r="N16" s="26">
        <f t="shared" si="1"/>
        <v>95.4174780000001</v>
      </c>
      <c r="O16" s="26">
        <f t="shared" si="2"/>
        <v>2683.332522</v>
      </c>
      <c r="P16" s="28">
        <v>0.48</v>
      </c>
      <c r="Q16" s="26">
        <f t="shared" si="3"/>
        <v>1287.99961056</v>
      </c>
    </row>
    <row r="17" s="2" customFormat="1" spans="1:17">
      <c r="A17" s="12">
        <v>16</v>
      </c>
      <c r="B17" s="13" t="s">
        <v>43</v>
      </c>
      <c r="C17" s="13" t="s">
        <v>44</v>
      </c>
      <c r="D17" s="14" t="s">
        <v>19</v>
      </c>
      <c r="E17" s="15">
        <v>61011041</v>
      </c>
      <c r="F17" s="16" t="s">
        <v>20</v>
      </c>
      <c r="G17" s="17" t="s">
        <v>21</v>
      </c>
      <c r="H17" s="18">
        <v>43312</v>
      </c>
      <c r="I17" s="13">
        <v>17</v>
      </c>
      <c r="J17" s="13">
        <v>78</v>
      </c>
      <c r="K17" s="13">
        <v>2401</v>
      </c>
      <c r="L17" s="26">
        <f t="shared" si="0"/>
        <v>120.05</v>
      </c>
      <c r="M17" s="27">
        <v>0.03</v>
      </c>
      <c r="N17" s="26">
        <f t="shared" si="1"/>
        <v>78.3238853600001</v>
      </c>
      <c r="O17" s="26">
        <f t="shared" si="2"/>
        <v>2202.62611464</v>
      </c>
      <c r="P17" s="28">
        <v>0.48</v>
      </c>
      <c r="Q17" s="26">
        <f t="shared" si="3"/>
        <v>1057.2605350272</v>
      </c>
    </row>
    <row r="18" s="2" customFormat="1" spans="1:17">
      <c r="A18" s="12">
        <v>17</v>
      </c>
      <c r="B18" s="13" t="s">
        <v>45</v>
      </c>
      <c r="C18" s="13" t="s">
        <v>46</v>
      </c>
      <c r="D18" s="14" t="s">
        <v>19</v>
      </c>
      <c r="E18" s="15">
        <v>61011041</v>
      </c>
      <c r="F18" s="16" t="s">
        <v>20</v>
      </c>
      <c r="G18" s="17" t="s">
        <v>21</v>
      </c>
      <c r="H18" s="18">
        <v>43312</v>
      </c>
      <c r="I18" s="13">
        <v>1</v>
      </c>
      <c r="J18" s="13">
        <v>0</v>
      </c>
      <c r="K18" s="13">
        <v>0</v>
      </c>
      <c r="L18" s="26">
        <f t="shared" si="0"/>
        <v>0</v>
      </c>
      <c r="M18" s="27">
        <v>0.03</v>
      </c>
      <c r="N18" s="26">
        <f t="shared" si="1"/>
        <v>0</v>
      </c>
      <c r="O18" s="26">
        <f t="shared" si="2"/>
        <v>0</v>
      </c>
      <c r="P18" s="28">
        <v>0.48</v>
      </c>
      <c r="Q18" s="26">
        <f t="shared" si="3"/>
        <v>0</v>
      </c>
    </row>
    <row r="19" s="2" customFormat="1" spans="1:17">
      <c r="A19" s="12">
        <v>18</v>
      </c>
      <c r="B19" s="13" t="s">
        <v>47</v>
      </c>
      <c r="C19" s="13" t="s">
        <v>48</v>
      </c>
      <c r="D19" s="14" t="s">
        <v>19</v>
      </c>
      <c r="E19" s="15">
        <v>61011041</v>
      </c>
      <c r="F19" s="16" t="s">
        <v>20</v>
      </c>
      <c r="G19" s="17" t="s">
        <v>21</v>
      </c>
      <c r="H19" s="18">
        <v>43312</v>
      </c>
      <c r="I19" s="13">
        <v>79</v>
      </c>
      <c r="J19" s="13">
        <v>896</v>
      </c>
      <c r="K19" s="13">
        <v>29329</v>
      </c>
      <c r="L19" s="26">
        <f t="shared" si="0"/>
        <v>1466.45</v>
      </c>
      <c r="M19" s="27">
        <v>0.03</v>
      </c>
      <c r="N19" s="26">
        <f t="shared" si="1"/>
        <v>956.751867440001</v>
      </c>
      <c r="O19" s="26">
        <f t="shared" si="2"/>
        <v>26905.79813256</v>
      </c>
      <c r="P19" s="28">
        <v>0.48</v>
      </c>
      <c r="Q19" s="26">
        <f t="shared" si="3"/>
        <v>12914.7831036288</v>
      </c>
    </row>
    <row r="20" s="2" customFormat="1" spans="1:17">
      <c r="A20" s="12">
        <v>19</v>
      </c>
      <c r="B20" s="13" t="s">
        <v>49</v>
      </c>
      <c r="C20" s="13" t="s">
        <v>50</v>
      </c>
      <c r="D20" s="14" t="s">
        <v>19</v>
      </c>
      <c r="E20" s="15">
        <v>61011041</v>
      </c>
      <c r="F20" s="16" t="s">
        <v>20</v>
      </c>
      <c r="G20" s="17" t="s">
        <v>21</v>
      </c>
      <c r="H20" s="18">
        <v>43312</v>
      </c>
      <c r="I20" s="13">
        <v>2</v>
      </c>
      <c r="J20" s="13">
        <v>36</v>
      </c>
      <c r="K20" s="13">
        <v>1205</v>
      </c>
      <c r="L20" s="26">
        <f t="shared" si="0"/>
        <v>60.25</v>
      </c>
      <c r="M20" s="27">
        <v>0.03</v>
      </c>
      <c r="N20" s="26">
        <f t="shared" si="1"/>
        <v>39.3087388000001</v>
      </c>
      <c r="O20" s="26">
        <f t="shared" si="2"/>
        <v>1105.4412612</v>
      </c>
      <c r="P20" s="28">
        <v>0.48</v>
      </c>
      <c r="Q20" s="26">
        <f t="shared" si="3"/>
        <v>530.611805376</v>
      </c>
    </row>
    <row r="21" s="2" customFormat="1" spans="1:17">
      <c r="A21" s="12">
        <v>20</v>
      </c>
      <c r="B21" s="13" t="s">
        <v>51</v>
      </c>
      <c r="C21" s="13" t="s">
        <v>52</v>
      </c>
      <c r="D21" s="14" t="s">
        <v>19</v>
      </c>
      <c r="E21" s="15">
        <v>61011041</v>
      </c>
      <c r="F21" s="16" t="s">
        <v>20</v>
      </c>
      <c r="G21" s="17" t="s">
        <v>21</v>
      </c>
      <c r="H21" s="18">
        <v>43312</v>
      </c>
      <c r="I21" s="13">
        <v>2</v>
      </c>
      <c r="J21" s="13">
        <v>2</v>
      </c>
      <c r="K21" s="13">
        <v>60</v>
      </c>
      <c r="L21" s="26">
        <f t="shared" si="0"/>
        <v>3</v>
      </c>
      <c r="M21" s="27">
        <v>0.03</v>
      </c>
      <c r="N21" s="26">
        <f t="shared" si="1"/>
        <v>1.9572816</v>
      </c>
      <c r="O21" s="26">
        <f t="shared" si="2"/>
        <v>55.0427184</v>
      </c>
      <c r="P21" s="28">
        <v>0.48</v>
      </c>
      <c r="Q21" s="26">
        <f t="shared" si="3"/>
        <v>26.420504832</v>
      </c>
    </row>
    <row r="22" s="2" customFormat="1" spans="1:17">
      <c r="A22" s="12">
        <v>21</v>
      </c>
      <c r="B22" s="13" t="s">
        <v>53</v>
      </c>
      <c r="C22" s="13" t="s">
        <v>54</v>
      </c>
      <c r="D22" s="14" t="s">
        <v>19</v>
      </c>
      <c r="E22" s="15">
        <v>61011041</v>
      </c>
      <c r="F22" s="16" t="s">
        <v>20</v>
      </c>
      <c r="G22" s="17" t="s">
        <v>21</v>
      </c>
      <c r="H22" s="18">
        <v>43312</v>
      </c>
      <c r="I22" s="13">
        <v>26</v>
      </c>
      <c r="J22" s="13">
        <v>180</v>
      </c>
      <c r="K22" s="13">
        <v>5987</v>
      </c>
      <c r="L22" s="26">
        <f t="shared" si="0"/>
        <v>299.35</v>
      </c>
      <c r="M22" s="27">
        <v>0.03</v>
      </c>
      <c r="N22" s="26">
        <f t="shared" si="1"/>
        <v>195.30408232</v>
      </c>
      <c r="O22" s="26">
        <f t="shared" si="2"/>
        <v>5492.34591768</v>
      </c>
      <c r="P22" s="28">
        <v>0.48</v>
      </c>
      <c r="Q22" s="26">
        <f t="shared" si="3"/>
        <v>2636.3260404864</v>
      </c>
    </row>
    <row r="23" s="2" customFormat="1" spans="1:17">
      <c r="A23" s="12">
        <v>22</v>
      </c>
      <c r="B23" s="13" t="s">
        <v>55</v>
      </c>
      <c r="C23" s="13" t="s">
        <v>56</v>
      </c>
      <c r="D23" s="14" t="s">
        <v>19</v>
      </c>
      <c r="E23" s="15">
        <v>61011041</v>
      </c>
      <c r="F23" s="16" t="s">
        <v>20</v>
      </c>
      <c r="G23" s="17" t="s">
        <v>21</v>
      </c>
      <c r="H23" s="18">
        <v>43312</v>
      </c>
      <c r="I23" s="13">
        <v>47</v>
      </c>
      <c r="J23" s="13">
        <v>631</v>
      </c>
      <c r="K23" s="13">
        <v>30487.5</v>
      </c>
      <c r="L23" s="26">
        <f t="shared" si="0"/>
        <v>1524.375</v>
      </c>
      <c r="M23" s="27">
        <v>0.03</v>
      </c>
      <c r="N23" s="26">
        <f t="shared" si="1"/>
        <v>994.543713000001</v>
      </c>
      <c r="O23" s="26">
        <f t="shared" si="2"/>
        <v>27968.581287</v>
      </c>
      <c r="P23" s="28">
        <v>0.48</v>
      </c>
      <c r="Q23" s="26">
        <f t="shared" si="3"/>
        <v>13424.91901776</v>
      </c>
    </row>
    <row r="24" s="2" customFormat="1" spans="1:17">
      <c r="A24" s="12">
        <v>23</v>
      </c>
      <c r="B24" s="13" t="s">
        <v>55</v>
      </c>
      <c r="C24" s="13" t="s">
        <v>56</v>
      </c>
      <c r="D24" s="14" t="s">
        <v>19</v>
      </c>
      <c r="E24" s="15">
        <v>61011041</v>
      </c>
      <c r="F24" s="16" t="s">
        <v>20</v>
      </c>
      <c r="G24" s="17" t="s">
        <v>21</v>
      </c>
      <c r="H24" s="18">
        <v>43312</v>
      </c>
      <c r="I24" s="13">
        <v>141</v>
      </c>
      <c r="J24" s="13">
        <v>2135</v>
      </c>
      <c r="K24" s="13">
        <v>71396</v>
      </c>
      <c r="L24" s="26">
        <f t="shared" si="0"/>
        <v>3569.8</v>
      </c>
      <c r="M24" s="27">
        <v>0.03</v>
      </c>
      <c r="N24" s="26">
        <f t="shared" si="1"/>
        <v>2329.03461856</v>
      </c>
      <c r="O24" s="26">
        <f t="shared" si="2"/>
        <v>65497.16538144</v>
      </c>
      <c r="P24" s="28">
        <v>0.48</v>
      </c>
      <c r="Q24" s="26">
        <f t="shared" si="3"/>
        <v>31438.6393830912</v>
      </c>
    </row>
    <row r="25" s="2" customFormat="1" spans="1:17">
      <c r="A25" s="12">
        <v>24</v>
      </c>
      <c r="B25" s="13" t="s">
        <v>55</v>
      </c>
      <c r="C25" s="13" t="s">
        <v>56</v>
      </c>
      <c r="D25" s="14" t="s">
        <v>19</v>
      </c>
      <c r="E25" s="15">
        <v>61011041</v>
      </c>
      <c r="F25" s="16" t="s">
        <v>20</v>
      </c>
      <c r="G25" s="17" t="s">
        <v>21</v>
      </c>
      <c r="H25" s="18">
        <v>43312</v>
      </c>
      <c r="I25" s="13">
        <v>42</v>
      </c>
      <c r="J25" s="13">
        <v>878</v>
      </c>
      <c r="K25" s="13">
        <v>34247</v>
      </c>
      <c r="L25" s="26">
        <f t="shared" si="0"/>
        <v>1712.35</v>
      </c>
      <c r="M25" s="27">
        <v>0.03</v>
      </c>
      <c r="N25" s="26">
        <f t="shared" si="1"/>
        <v>1117.18371592</v>
      </c>
      <c r="O25" s="26">
        <f t="shared" si="2"/>
        <v>31417.46628408</v>
      </c>
      <c r="P25" s="28">
        <v>0.48</v>
      </c>
      <c r="Q25" s="26">
        <f t="shared" si="3"/>
        <v>15080.3838163584</v>
      </c>
    </row>
    <row r="26" s="2" customFormat="1" spans="1:17">
      <c r="A26" s="12">
        <v>25</v>
      </c>
      <c r="B26" s="13" t="s">
        <v>57</v>
      </c>
      <c r="C26" s="13" t="s">
        <v>58</v>
      </c>
      <c r="D26" s="14" t="s">
        <v>19</v>
      </c>
      <c r="E26" s="15">
        <v>61011041</v>
      </c>
      <c r="F26" s="16" t="s">
        <v>20</v>
      </c>
      <c r="G26" s="17" t="s">
        <v>21</v>
      </c>
      <c r="H26" s="18">
        <v>43312</v>
      </c>
      <c r="I26" s="13">
        <v>31</v>
      </c>
      <c r="J26" s="13">
        <v>180</v>
      </c>
      <c r="K26" s="13">
        <v>6039</v>
      </c>
      <c r="L26" s="26">
        <f t="shared" si="0"/>
        <v>301.95</v>
      </c>
      <c r="M26" s="27">
        <v>0.03</v>
      </c>
      <c r="N26" s="26">
        <f t="shared" si="1"/>
        <v>197.00039304</v>
      </c>
      <c r="O26" s="26">
        <f t="shared" si="2"/>
        <v>5540.04960696</v>
      </c>
      <c r="P26" s="28">
        <v>0.48</v>
      </c>
      <c r="Q26" s="26">
        <f t="shared" si="3"/>
        <v>2659.2238113408</v>
      </c>
    </row>
    <row r="27" s="2" customFormat="1" spans="1:17">
      <c r="A27" s="12">
        <v>26</v>
      </c>
      <c r="B27" s="13" t="s">
        <v>59</v>
      </c>
      <c r="C27" s="13" t="s">
        <v>60</v>
      </c>
      <c r="D27" s="14" t="s">
        <v>19</v>
      </c>
      <c r="E27" s="15">
        <v>61011041</v>
      </c>
      <c r="F27" s="16" t="s">
        <v>20</v>
      </c>
      <c r="G27" s="17" t="s">
        <v>21</v>
      </c>
      <c r="H27" s="18">
        <v>43312</v>
      </c>
      <c r="I27" s="13">
        <v>1</v>
      </c>
      <c r="J27" s="13">
        <v>0</v>
      </c>
      <c r="K27" s="13">
        <v>0</v>
      </c>
      <c r="L27" s="26">
        <f t="shared" si="0"/>
        <v>0</v>
      </c>
      <c r="M27" s="27">
        <v>0.03</v>
      </c>
      <c r="N27" s="26">
        <f t="shared" si="1"/>
        <v>0</v>
      </c>
      <c r="O27" s="26">
        <f t="shared" si="2"/>
        <v>0</v>
      </c>
      <c r="P27" s="28">
        <v>0.48</v>
      </c>
      <c r="Q27" s="26">
        <f t="shared" si="3"/>
        <v>0</v>
      </c>
    </row>
    <row r="28" s="2" customFormat="1" spans="1:17">
      <c r="A28" s="12">
        <v>27</v>
      </c>
      <c r="B28" s="13" t="s">
        <v>61</v>
      </c>
      <c r="C28" s="13" t="s">
        <v>62</v>
      </c>
      <c r="D28" s="14" t="s">
        <v>19</v>
      </c>
      <c r="E28" s="15">
        <v>61011041</v>
      </c>
      <c r="F28" s="16" t="s">
        <v>20</v>
      </c>
      <c r="G28" s="17" t="s">
        <v>21</v>
      </c>
      <c r="H28" s="18">
        <v>43312</v>
      </c>
      <c r="I28" s="13">
        <v>20</v>
      </c>
      <c r="J28" s="13">
        <v>54</v>
      </c>
      <c r="K28" s="13">
        <v>1717</v>
      </c>
      <c r="L28" s="26">
        <f t="shared" si="0"/>
        <v>85.85</v>
      </c>
      <c r="M28" s="27">
        <v>0.03</v>
      </c>
      <c r="N28" s="26">
        <f t="shared" si="1"/>
        <v>56.0108751200001</v>
      </c>
      <c r="O28" s="26">
        <f t="shared" si="2"/>
        <v>1575.13912488</v>
      </c>
      <c r="P28" s="28">
        <v>0.48</v>
      </c>
      <c r="Q28" s="26">
        <f t="shared" si="3"/>
        <v>756.0667799424</v>
      </c>
    </row>
    <row r="29" s="2" customFormat="1" spans="1:17">
      <c r="A29" s="12">
        <v>28</v>
      </c>
      <c r="B29" s="13" t="s">
        <v>63</v>
      </c>
      <c r="C29" s="13" t="s">
        <v>64</v>
      </c>
      <c r="D29" s="14" t="s">
        <v>19</v>
      </c>
      <c r="E29" s="15">
        <v>61011041</v>
      </c>
      <c r="F29" s="16" t="s">
        <v>20</v>
      </c>
      <c r="G29" s="17" t="s">
        <v>21</v>
      </c>
      <c r="H29" s="18">
        <v>43312</v>
      </c>
      <c r="I29" s="13">
        <v>67</v>
      </c>
      <c r="J29" s="13">
        <v>318</v>
      </c>
      <c r="K29" s="13">
        <v>10658</v>
      </c>
      <c r="L29" s="26">
        <f t="shared" si="0"/>
        <v>532.9</v>
      </c>
      <c r="M29" s="27">
        <v>0.03</v>
      </c>
      <c r="N29" s="26">
        <f t="shared" si="1"/>
        <v>347.67845488</v>
      </c>
      <c r="O29" s="26">
        <f t="shared" si="2"/>
        <v>9777.42154512</v>
      </c>
      <c r="P29" s="28">
        <v>0.48</v>
      </c>
      <c r="Q29" s="26">
        <f t="shared" si="3"/>
        <v>4693.1623416576</v>
      </c>
    </row>
    <row r="30" s="2" customFormat="1" spans="1:17">
      <c r="A30" s="12">
        <v>29</v>
      </c>
      <c r="B30" s="13" t="s">
        <v>65</v>
      </c>
      <c r="C30" s="13" t="s">
        <v>66</v>
      </c>
      <c r="D30" s="14" t="s">
        <v>19</v>
      </c>
      <c r="E30" s="15">
        <v>61011041</v>
      </c>
      <c r="F30" s="16" t="s">
        <v>20</v>
      </c>
      <c r="G30" s="17" t="s">
        <v>21</v>
      </c>
      <c r="H30" s="18">
        <v>43312</v>
      </c>
      <c r="I30" s="13">
        <v>3</v>
      </c>
      <c r="J30" s="13">
        <v>91</v>
      </c>
      <c r="K30" s="29">
        <v>2964</v>
      </c>
      <c r="L30" s="26">
        <f t="shared" si="0"/>
        <v>148.2</v>
      </c>
      <c r="M30" s="27">
        <v>0.03</v>
      </c>
      <c r="N30" s="26">
        <f t="shared" si="1"/>
        <v>96.6897110400001</v>
      </c>
      <c r="O30" s="26">
        <f t="shared" si="2"/>
        <v>2719.11028896</v>
      </c>
      <c r="P30" s="28">
        <v>0.48</v>
      </c>
      <c r="Q30" s="26">
        <f t="shared" si="3"/>
        <v>1305.1729387008</v>
      </c>
    </row>
    <row r="31" s="2" customFormat="1" spans="1:17">
      <c r="A31" s="12">
        <v>30</v>
      </c>
      <c r="B31" s="13" t="s">
        <v>67</v>
      </c>
      <c r="C31" s="13" t="s">
        <v>68</v>
      </c>
      <c r="D31" s="14" t="s">
        <v>19</v>
      </c>
      <c r="E31" s="15">
        <v>61011041</v>
      </c>
      <c r="F31" s="16" t="s">
        <v>20</v>
      </c>
      <c r="G31" s="17" t="s">
        <v>21</v>
      </c>
      <c r="H31" s="18">
        <v>43312</v>
      </c>
      <c r="I31" s="13">
        <v>15</v>
      </c>
      <c r="J31" s="13">
        <v>165</v>
      </c>
      <c r="K31" s="29">
        <v>6173</v>
      </c>
      <c r="L31" s="26">
        <f t="shared" si="0"/>
        <v>308.65</v>
      </c>
      <c r="M31" s="27">
        <v>0.03</v>
      </c>
      <c r="N31" s="26">
        <f t="shared" si="1"/>
        <v>201.37165528</v>
      </c>
      <c r="O31" s="26">
        <f t="shared" si="2"/>
        <v>5662.97834472</v>
      </c>
      <c r="P31" s="28">
        <v>0.48</v>
      </c>
      <c r="Q31" s="26">
        <f t="shared" si="3"/>
        <v>2718.2296054656</v>
      </c>
    </row>
    <row r="32" s="2" customFormat="1" spans="1:17">
      <c r="A32" s="12">
        <v>31</v>
      </c>
      <c r="B32" s="13" t="s">
        <v>69</v>
      </c>
      <c r="C32" s="13" t="s">
        <v>70</v>
      </c>
      <c r="D32" s="14" t="s">
        <v>19</v>
      </c>
      <c r="E32" s="15">
        <v>61011041</v>
      </c>
      <c r="F32" s="16" t="s">
        <v>20</v>
      </c>
      <c r="G32" s="17" t="s">
        <v>21</v>
      </c>
      <c r="H32" s="18">
        <v>43312</v>
      </c>
      <c r="I32" s="13">
        <v>60</v>
      </c>
      <c r="J32" s="13">
        <v>471</v>
      </c>
      <c r="K32" s="29">
        <v>23095</v>
      </c>
      <c r="L32" s="26">
        <f t="shared" si="0"/>
        <v>1154.75</v>
      </c>
      <c r="M32" s="27">
        <v>0.03</v>
      </c>
      <c r="N32" s="26">
        <f t="shared" si="1"/>
        <v>753.390309200001</v>
      </c>
      <c r="O32" s="26">
        <f t="shared" si="2"/>
        <v>21186.8596908</v>
      </c>
      <c r="P32" s="28">
        <v>0.48</v>
      </c>
      <c r="Q32" s="26">
        <f t="shared" si="3"/>
        <v>10169.692651584</v>
      </c>
    </row>
    <row r="33" s="2" customFormat="1" spans="1:17">
      <c r="A33" s="12">
        <v>32</v>
      </c>
      <c r="B33" s="13" t="s">
        <v>69</v>
      </c>
      <c r="C33" s="13" t="s">
        <v>70</v>
      </c>
      <c r="D33" s="14" t="s">
        <v>19</v>
      </c>
      <c r="E33" s="15">
        <v>61011041</v>
      </c>
      <c r="F33" s="16" t="s">
        <v>20</v>
      </c>
      <c r="G33" s="17" t="s">
        <v>21</v>
      </c>
      <c r="H33" s="18">
        <v>43312</v>
      </c>
      <c r="I33" s="13">
        <v>164</v>
      </c>
      <c r="J33" s="13">
        <v>1580</v>
      </c>
      <c r="K33" s="29">
        <v>52882</v>
      </c>
      <c r="L33" s="26">
        <f t="shared" si="0"/>
        <v>2644.1</v>
      </c>
      <c r="M33" s="27">
        <v>0.03</v>
      </c>
      <c r="N33" s="26">
        <f t="shared" si="1"/>
        <v>1725.08275952</v>
      </c>
      <c r="O33" s="26">
        <f t="shared" si="2"/>
        <v>48512.81724048</v>
      </c>
      <c r="P33" s="28">
        <v>0.48</v>
      </c>
      <c r="Q33" s="26">
        <f t="shared" si="3"/>
        <v>23286.1522754304</v>
      </c>
    </row>
    <row r="34" s="2" customFormat="1" spans="1:17">
      <c r="A34" s="12">
        <v>33</v>
      </c>
      <c r="B34" s="13" t="s">
        <v>71</v>
      </c>
      <c r="C34" s="13" t="s">
        <v>72</v>
      </c>
      <c r="D34" s="14" t="s">
        <v>19</v>
      </c>
      <c r="E34" s="15">
        <v>61011041</v>
      </c>
      <c r="F34" s="16" t="s">
        <v>20</v>
      </c>
      <c r="G34" s="17" t="s">
        <v>21</v>
      </c>
      <c r="H34" s="18">
        <v>43312</v>
      </c>
      <c r="I34" s="13">
        <v>19</v>
      </c>
      <c r="J34" s="13">
        <v>148</v>
      </c>
      <c r="K34" s="29">
        <v>4098</v>
      </c>
      <c r="L34" s="26">
        <f t="shared" si="0"/>
        <v>204.9</v>
      </c>
      <c r="M34" s="27">
        <v>0.03</v>
      </c>
      <c r="N34" s="26">
        <f t="shared" si="1"/>
        <v>133.68233328</v>
      </c>
      <c r="O34" s="26">
        <f t="shared" si="2"/>
        <v>3759.41766672</v>
      </c>
      <c r="P34" s="28">
        <v>0.48</v>
      </c>
      <c r="Q34" s="26">
        <f t="shared" si="3"/>
        <v>1804.5204800256</v>
      </c>
    </row>
    <row r="35" s="2" customFormat="1" spans="1:17">
      <c r="A35" s="12">
        <v>34</v>
      </c>
      <c r="B35" s="13" t="s">
        <v>73</v>
      </c>
      <c r="C35" s="13" t="s">
        <v>74</v>
      </c>
      <c r="D35" s="14" t="s">
        <v>19</v>
      </c>
      <c r="E35" s="15">
        <v>61011041</v>
      </c>
      <c r="F35" s="16" t="s">
        <v>20</v>
      </c>
      <c r="G35" s="17" t="s">
        <v>21</v>
      </c>
      <c r="H35" s="18">
        <v>43312</v>
      </c>
      <c r="I35" s="13">
        <v>11</v>
      </c>
      <c r="J35" s="13">
        <v>283</v>
      </c>
      <c r="K35" s="29">
        <v>10925</v>
      </c>
      <c r="L35" s="26">
        <f t="shared" si="0"/>
        <v>546.25</v>
      </c>
      <c r="M35" s="27">
        <v>0.03</v>
      </c>
      <c r="N35" s="26">
        <f t="shared" si="1"/>
        <v>356.388358</v>
      </c>
      <c r="O35" s="26">
        <f t="shared" si="2"/>
        <v>10022.361642</v>
      </c>
      <c r="P35" s="28">
        <v>0.48</v>
      </c>
      <c r="Q35" s="26">
        <f t="shared" si="3"/>
        <v>4810.73358816</v>
      </c>
    </row>
    <row r="36" s="2" customFormat="1" spans="1:17">
      <c r="A36" s="12">
        <v>35</v>
      </c>
      <c r="B36" s="13" t="s">
        <v>73</v>
      </c>
      <c r="C36" s="13" t="s">
        <v>74</v>
      </c>
      <c r="D36" s="14" t="s">
        <v>19</v>
      </c>
      <c r="E36" s="15">
        <v>61011041</v>
      </c>
      <c r="F36" s="16" t="s">
        <v>20</v>
      </c>
      <c r="G36" s="17" t="s">
        <v>21</v>
      </c>
      <c r="H36" s="18">
        <v>43312</v>
      </c>
      <c r="I36" s="13">
        <v>20</v>
      </c>
      <c r="J36" s="13">
        <v>252</v>
      </c>
      <c r="K36" s="29">
        <v>12291</v>
      </c>
      <c r="L36" s="26">
        <f t="shared" si="0"/>
        <v>614.55</v>
      </c>
      <c r="M36" s="27">
        <v>0.03</v>
      </c>
      <c r="N36" s="26">
        <f t="shared" si="1"/>
        <v>400.949135760001</v>
      </c>
      <c r="O36" s="26">
        <f t="shared" si="2"/>
        <v>11275.50086424</v>
      </c>
      <c r="P36" s="28">
        <v>0.48</v>
      </c>
      <c r="Q36" s="26">
        <f t="shared" si="3"/>
        <v>5412.2404148352</v>
      </c>
    </row>
    <row r="37" s="2" customFormat="1" spans="1:17">
      <c r="A37" s="12">
        <v>36</v>
      </c>
      <c r="B37" s="13" t="s">
        <v>73</v>
      </c>
      <c r="C37" s="13" t="s">
        <v>74</v>
      </c>
      <c r="D37" s="14" t="s">
        <v>19</v>
      </c>
      <c r="E37" s="15">
        <v>61011041</v>
      </c>
      <c r="F37" s="16" t="s">
        <v>20</v>
      </c>
      <c r="G37" s="17" t="s">
        <v>21</v>
      </c>
      <c r="H37" s="18">
        <v>43312</v>
      </c>
      <c r="I37" s="13">
        <v>88</v>
      </c>
      <c r="J37" s="13">
        <v>1558</v>
      </c>
      <c r="K37" s="29">
        <v>56213</v>
      </c>
      <c r="L37" s="26">
        <f t="shared" si="0"/>
        <v>2810.65</v>
      </c>
      <c r="M37" s="27">
        <v>0.03</v>
      </c>
      <c r="N37" s="26">
        <f t="shared" si="1"/>
        <v>1833.74450968</v>
      </c>
      <c r="O37" s="26">
        <f t="shared" si="2"/>
        <v>51568.60549032</v>
      </c>
      <c r="P37" s="28">
        <v>0.48</v>
      </c>
      <c r="Q37" s="26">
        <f t="shared" si="3"/>
        <v>24752.9306353536</v>
      </c>
    </row>
    <row r="38" s="2" customFormat="1" spans="1:17">
      <c r="A38" s="12">
        <v>37</v>
      </c>
      <c r="B38" s="13" t="s">
        <v>75</v>
      </c>
      <c r="C38" s="13" t="s">
        <v>76</v>
      </c>
      <c r="D38" s="14" t="s">
        <v>19</v>
      </c>
      <c r="E38" s="15">
        <v>61011041</v>
      </c>
      <c r="F38" s="16" t="s">
        <v>20</v>
      </c>
      <c r="G38" s="17" t="s">
        <v>21</v>
      </c>
      <c r="H38" s="18">
        <v>43312</v>
      </c>
      <c r="I38" s="13">
        <v>35</v>
      </c>
      <c r="J38" s="13">
        <v>129</v>
      </c>
      <c r="K38" s="29">
        <v>4310</v>
      </c>
      <c r="L38" s="26">
        <f t="shared" si="0"/>
        <v>215.5</v>
      </c>
      <c r="M38" s="27">
        <v>0.03</v>
      </c>
      <c r="N38" s="26">
        <f t="shared" si="1"/>
        <v>140.5980616</v>
      </c>
      <c r="O38" s="26">
        <f t="shared" si="2"/>
        <v>3953.9019384</v>
      </c>
      <c r="P38" s="28">
        <v>0.48</v>
      </c>
      <c r="Q38" s="26">
        <f t="shared" si="3"/>
        <v>1897.872930432</v>
      </c>
    </row>
    <row r="39" s="2" customFormat="1" spans="1:17">
      <c r="A39" s="12">
        <v>38</v>
      </c>
      <c r="B39" s="13" t="s">
        <v>77</v>
      </c>
      <c r="C39" s="13" t="s">
        <v>78</v>
      </c>
      <c r="D39" s="14" t="s">
        <v>19</v>
      </c>
      <c r="E39" s="15">
        <v>61011041</v>
      </c>
      <c r="F39" s="16" t="s">
        <v>20</v>
      </c>
      <c r="G39" s="17" t="s">
        <v>21</v>
      </c>
      <c r="H39" s="18">
        <v>43312</v>
      </c>
      <c r="I39" s="13">
        <v>39</v>
      </c>
      <c r="J39" s="13">
        <v>272</v>
      </c>
      <c r="K39" s="29">
        <v>8888</v>
      </c>
      <c r="L39" s="26">
        <f t="shared" si="0"/>
        <v>444.4</v>
      </c>
      <c r="M39" s="27">
        <v>0.03</v>
      </c>
      <c r="N39" s="26">
        <f t="shared" si="1"/>
        <v>289.93864768</v>
      </c>
      <c r="O39" s="26">
        <f t="shared" si="2"/>
        <v>8153.66135232</v>
      </c>
      <c r="P39" s="28">
        <v>0.48</v>
      </c>
      <c r="Q39" s="26">
        <f t="shared" si="3"/>
        <v>3913.7574491136</v>
      </c>
    </row>
    <row r="40" s="2" customFormat="1" spans="1:17">
      <c r="A40" s="12">
        <v>39</v>
      </c>
      <c r="B40" s="13" t="s">
        <v>77</v>
      </c>
      <c r="C40" s="13" t="s">
        <v>78</v>
      </c>
      <c r="D40" s="14" t="s">
        <v>19</v>
      </c>
      <c r="E40" s="15">
        <v>61011041</v>
      </c>
      <c r="F40" s="16" t="s">
        <v>20</v>
      </c>
      <c r="G40" s="17" t="s">
        <v>21</v>
      </c>
      <c r="H40" s="18">
        <v>43312</v>
      </c>
      <c r="I40" s="13">
        <v>123</v>
      </c>
      <c r="J40" s="13">
        <v>1488</v>
      </c>
      <c r="K40" s="29">
        <v>46462</v>
      </c>
      <c r="L40" s="26">
        <f t="shared" si="0"/>
        <v>2323.1</v>
      </c>
      <c r="M40" s="27">
        <v>0.03</v>
      </c>
      <c r="N40" s="26">
        <f t="shared" si="1"/>
        <v>1515.65362832</v>
      </c>
      <c r="O40" s="26">
        <f t="shared" si="2"/>
        <v>42623.24637168</v>
      </c>
      <c r="P40" s="28">
        <v>0.48</v>
      </c>
      <c r="Q40" s="26">
        <f t="shared" si="3"/>
        <v>20459.1582584064</v>
      </c>
    </row>
    <row r="41" s="2" customFormat="1" spans="1:17">
      <c r="A41" s="12">
        <v>40</v>
      </c>
      <c r="B41" s="13" t="s">
        <v>79</v>
      </c>
      <c r="C41" s="13" t="s">
        <v>80</v>
      </c>
      <c r="D41" s="14" t="s">
        <v>19</v>
      </c>
      <c r="E41" s="15">
        <v>61011041</v>
      </c>
      <c r="F41" s="16" t="s">
        <v>20</v>
      </c>
      <c r="G41" s="17" t="s">
        <v>21</v>
      </c>
      <c r="H41" s="18">
        <v>43312</v>
      </c>
      <c r="I41" s="13">
        <v>10</v>
      </c>
      <c r="J41" s="13">
        <v>7</v>
      </c>
      <c r="K41" s="29">
        <v>243</v>
      </c>
      <c r="L41" s="26">
        <f t="shared" si="0"/>
        <v>12.15</v>
      </c>
      <c r="M41" s="27">
        <v>0.03</v>
      </c>
      <c r="N41" s="26">
        <f t="shared" si="1"/>
        <v>7.92699048000001</v>
      </c>
      <c r="O41" s="26">
        <f t="shared" si="2"/>
        <v>222.92300952</v>
      </c>
      <c r="P41" s="28">
        <v>0.48</v>
      </c>
      <c r="Q41" s="26">
        <f t="shared" si="3"/>
        <v>107.0030445696</v>
      </c>
    </row>
    <row r="42" s="2" customFormat="1" spans="1:17">
      <c r="A42" s="12">
        <v>41</v>
      </c>
      <c r="B42" s="13" t="s">
        <v>81</v>
      </c>
      <c r="C42" s="13" t="s">
        <v>82</v>
      </c>
      <c r="D42" s="14" t="s">
        <v>19</v>
      </c>
      <c r="E42" s="15">
        <v>61011041</v>
      </c>
      <c r="F42" s="16" t="s">
        <v>20</v>
      </c>
      <c r="G42" s="17" t="s">
        <v>21</v>
      </c>
      <c r="H42" s="18">
        <v>43312</v>
      </c>
      <c r="I42" s="13">
        <v>2</v>
      </c>
      <c r="J42" s="13">
        <v>5</v>
      </c>
      <c r="K42" s="29">
        <v>223</v>
      </c>
      <c r="L42" s="26">
        <f t="shared" si="0"/>
        <v>11.15</v>
      </c>
      <c r="M42" s="27">
        <v>0.03</v>
      </c>
      <c r="N42" s="26">
        <f t="shared" si="1"/>
        <v>7.27456328000001</v>
      </c>
      <c r="O42" s="26">
        <f t="shared" si="2"/>
        <v>204.57543672</v>
      </c>
      <c r="P42" s="28">
        <v>0.48</v>
      </c>
      <c r="Q42" s="26">
        <f t="shared" si="3"/>
        <v>98.1962096256</v>
      </c>
    </row>
    <row r="43" s="2" customFormat="1" spans="1:17">
      <c r="A43" s="12">
        <v>42</v>
      </c>
      <c r="B43" s="13" t="s">
        <v>81</v>
      </c>
      <c r="C43" s="13" t="s">
        <v>82</v>
      </c>
      <c r="D43" s="14" t="s">
        <v>19</v>
      </c>
      <c r="E43" s="15">
        <v>61011041</v>
      </c>
      <c r="F43" s="16" t="s">
        <v>20</v>
      </c>
      <c r="G43" s="17" t="s">
        <v>21</v>
      </c>
      <c r="H43" s="18">
        <v>43312</v>
      </c>
      <c r="I43" s="13">
        <v>32</v>
      </c>
      <c r="J43" s="13">
        <v>194</v>
      </c>
      <c r="K43" s="29">
        <v>6485</v>
      </c>
      <c r="L43" s="26">
        <f t="shared" si="0"/>
        <v>324.25</v>
      </c>
      <c r="M43" s="27">
        <v>0.03</v>
      </c>
      <c r="N43" s="26">
        <f t="shared" si="1"/>
        <v>211.5495196</v>
      </c>
      <c r="O43" s="26">
        <f t="shared" si="2"/>
        <v>5949.2004804</v>
      </c>
      <c r="P43" s="28">
        <v>0.48</v>
      </c>
      <c r="Q43" s="26">
        <f t="shared" si="3"/>
        <v>2855.616230592</v>
      </c>
    </row>
    <row r="44" s="2" customFormat="1" spans="1:17">
      <c r="A44" s="12">
        <v>43</v>
      </c>
      <c r="B44" s="13" t="s">
        <v>83</v>
      </c>
      <c r="C44" s="13" t="s">
        <v>84</v>
      </c>
      <c r="D44" s="14" t="s">
        <v>19</v>
      </c>
      <c r="E44" s="15">
        <v>61011041</v>
      </c>
      <c r="F44" s="16" t="s">
        <v>20</v>
      </c>
      <c r="G44" s="17" t="s">
        <v>21</v>
      </c>
      <c r="H44" s="18">
        <v>43312</v>
      </c>
      <c r="I44" s="13">
        <v>42</v>
      </c>
      <c r="J44" s="13">
        <v>132</v>
      </c>
      <c r="K44" s="29">
        <v>4481</v>
      </c>
      <c r="L44" s="26">
        <f t="shared" si="0"/>
        <v>224.05</v>
      </c>
      <c r="M44" s="27">
        <v>0.03</v>
      </c>
      <c r="N44" s="26">
        <f t="shared" si="1"/>
        <v>146.17631416</v>
      </c>
      <c r="O44" s="26">
        <f t="shared" si="2"/>
        <v>4110.77368584</v>
      </c>
      <c r="P44" s="28">
        <v>0.48</v>
      </c>
      <c r="Q44" s="26">
        <f t="shared" si="3"/>
        <v>1973.1713692032</v>
      </c>
    </row>
    <row r="45" s="2" customFormat="1" spans="1:17">
      <c r="A45" s="12">
        <v>44</v>
      </c>
      <c r="B45" s="19" t="s">
        <v>85</v>
      </c>
      <c r="C45" s="19" t="s">
        <v>86</v>
      </c>
      <c r="D45" s="14" t="s">
        <v>19</v>
      </c>
      <c r="E45" s="15">
        <v>61011041</v>
      </c>
      <c r="F45" s="16" t="s">
        <v>20</v>
      </c>
      <c r="G45" s="17" t="s">
        <v>21</v>
      </c>
      <c r="H45" s="18">
        <v>43312</v>
      </c>
      <c r="I45" s="13">
        <v>23</v>
      </c>
      <c r="J45" s="13">
        <v>178</v>
      </c>
      <c r="K45" s="29">
        <v>6545</v>
      </c>
      <c r="L45" s="26">
        <f t="shared" si="0"/>
        <v>327.25</v>
      </c>
      <c r="M45" s="27">
        <v>0.03</v>
      </c>
      <c r="N45" s="26">
        <f t="shared" si="1"/>
        <v>213.5068012</v>
      </c>
      <c r="O45" s="26">
        <f t="shared" si="2"/>
        <v>6004.2431988</v>
      </c>
      <c r="P45" s="28">
        <v>0.48</v>
      </c>
      <c r="Q45" s="26">
        <f t="shared" si="3"/>
        <v>2882.036735424</v>
      </c>
    </row>
    <row r="46" ht="25.2" customHeight="1" spans="1:17">
      <c r="A46" s="20"/>
      <c r="B46" s="21" t="s">
        <v>87</v>
      </c>
      <c r="C46" s="22"/>
      <c r="D46" s="22"/>
      <c r="E46" s="22"/>
      <c r="F46" s="22"/>
      <c r="G46" s="23"/>
      <c r="H46" s="23"/>
      <c r="I46" s="30">
        <f>SUM(I2:I45)</f>
        <v>2756</v>
      </c>
      <c r="J46" s="30">
        <f>SUM(J2:J45)</f>
        <v>48856</v>
      </c>
      <c r="K46" s="30">
        <f>SUM(K2:K45)</f>
        <v>1694324</v>
      </c>
      <c r="L46" s="30">
        <f>SUM(L2:L45)</f>
        <v>84716.2</v>
      </c>
      <c r="M46" s="30"/>
      <c r="N46" s="30">
        <f>SUM(N2:N45)</f>
        <v>55271.1531606401</v>
      </c>
      <c r="O46" s="31">
        <f>SUM(O2:O45)</f>
        <v>1554336.64683936</v>
      </c>
      <c r="P46" s="32"/>
      <c r="Q46" s="30">
        <f>SUM(Q2:Q45)</f>
        <v>746081.590482893</v>
      </c>
    </row>
    <row r="47" spans="17:17">
      <c r="Q47" s="3"/>
    </row>
    <row r="49" spans="9:17">
      <c r="I49" s="33"/>
      <c r="J49" s="33"/>
      <c r="K49" s="33"/>
      <c r="L49" s="33"/>
      <c r="M49" s="33"/>
      <c r="N49" s="33"/>
      <c r="O49" s="33"/>
      <c r="P49" s="33"/>
      <c r="Q49" s="33"/>
    </row>
  </sheetData>
  <protectedRanges>
    <protectedRange sqref="$A46:$XFD1048574 I2:XFD45 A2:C22 A23 C23 B23 A24 C24 B24 A25:C41 A42 C42 B42 A43:C44 A45" name="区域1" securityDescriptor=""/>
    <protectedRange sqref="E2:E45" name="区域1_1" securityDescriptor=""/>
    <protectedRange sqref="C45" name="区域1_2" securityDescriptor=""/>
    <protectedRange sqref="B45" name="区域1_3" securityDescriptor=""/>
  </protectedRange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cqfdzj</cp:lastModifiedBy>
  <dcterms:created xsi:type="dcterms:W3CDTF">2006-09-13T11:21:00Z</dcterms:created>
  <dcterms:modified xsi:type="dcterms:W3CDTF">2018-08-01T03:54:00Z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