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月结算表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2" authorId="0">
      <text/>
    </comment>
  </commentList>
</comments>
</file>

<file path=xl/sharedStrings.xml><?xml version="1.0" encoding="utf-8"?>
<sst xmlns="http://schemas.openxmlformats.org/spreadsheetml/2006/main" count="60">
  <si>
    <t>2018年07月结算报表</t>
  </si>
  <si>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</si>
  <si>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</si>
  <si>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</si>
  <si>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</si>
  <si>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</si>
  <si>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</si>
  <si>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</si>
  <si>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</si>
  <si>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</si>
  <si>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</si>
  <si>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</si>
  <si>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</si>
  <si>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</si>
  <si>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</si>
  <si>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</si>
  <si>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</si>
  <si>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</si>
  <si>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龙虾刑警</t>
  </si>
  <si>
    <t>001103782018</t>
  </si>
  <si>
    <t>青岛市名翔影城管理有限公司</t>
  </si>
  <si>
    <t>37037251</t>
  </si>
  <si>
    <t>中影设备</t>
  </si>
  <si>
    <t>2018-07-01</t>
  </si>
  <si>
    <t>2018-07-31</t>
  </si>
  <si>
    <t>猛虫过江</t>
  </si>
  <si>
    <t>001104442018</t>
  </si>
  <si>
    <t>邪不压正</t>
  </si>
  <si>
    <t>001104952018</t>
  </si>
  <si>
    <t>我不是药神</t>
  </si>
  <si>
    <t>001104962018</t>
  </si>
  <si>
    <t>西虹市首富</t>
  </si>
  <si>
    <t>001106062018</t>
  </si>
  <si>
    <t>红盾先锋</t>
  </si>
  <si>
    <t>001106712014</t>
  </si>
  <si>
    <t>狄仁杰之四大天王（数字3D）</t>
  </si>
  <si>
    <t>001202172018</t>
  </si>
  <si>
    <t>动物世界（数字3D）</t>
  </si>
  <si>
    <t>001203772018</t>
  </si>
  <si>
    <t>阿修罗（数字3D）</t>
  </si>
  <si>
    <t>001204972018</t>
  </si>
  <si>
    <t>新大头儿子和小头爸爸3俄罗斯奇遇记</t>
  </si>
  <si>
    <t>001b03562018</t>
  </si>
  <si>
    <t>小悟空（数字3D）</t>
  </si>
  <si>
    <t>001c03982018</t>
  </si>
  <si>
    <t>神奇马戏团之动物饼干（数字3D）</t>
  </si>
  <si>
    <t>001c05642018</t>
  </si>
  <si>
    <t>生存家族（数字）</t>
  </si>
  <si>
    <t>012101122018</t>
  </si>
  <si>
    <t>金蝉脱壳2：冥府（数字）</t>
  </si>
  <si>
    <t>051101152018</t>
  </si>
  <si>
    <t>侏罗纪世界2（数字3D）</t>
  </si>
  <si>
    <t>051201022018</t>
  </si>
  <si>
    <t>超人总动员2（数字3D）</t>
  </si>
  <si>
    <t>051201112018</t>
  </si>
  <si>
    <t>摩天营救（数字3D）</t>
  </si>
  <si>
    <t>051201202018</t>
  </si>
  <si>
    <t>淘气大侦探（数字3D）</t>
  </si>
  <si>
    <t>051201262018</t>
  </si>
  <si>
    <t>合计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</si>
</sst>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0_ "/>
  </numFmts>
  <fonts count="30">
    <font>
      <sz val="10"/>
      <name val="Arial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6"/>
      <name val="宋体"/>
      <charset val="134"/>
      <scheme val="major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name val="Arial"/>
      <charset val="0"/>
    </font>
    <font>
      <sz val="10"/>
      <color theme="1"/>
      <name val="宋体"/>
      <charset val="134"/>
    </font>
    <font>
      <sz val="1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6" borderId="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5" borderId="7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24" fillId="4" borderId="8" applyNumberFormat="0" applyAlignment="0" applyProtection="0">
      <alignment vertical="center"/>
    </xf>
    <xf numFmtId="0" fontId="25" fillId="21" borderId="10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9" fillId="0" borderId="0"/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center" wrapText="1"/>
    </xf>
    <xf numFmtId="49" fontId="5" fillId="2" borderId="2" xfId="0" applyNumberFormat="1" applyFont="1" applyFill="1" applyBorder="1" applyAlignment="1" applyProtection="1">
      <alignment horizontal="center" wrapText="1"/>
    </xf>
    <xf numFmtId="49" fontId="4" fillId="2" borderId="2" xfId="0" applyNumberFormat="1" applyFont="1" applyFill="1" applyBorder="1" applyAlignment="1" applyProtection="1">
      <alignment horizontal="center" wrapText="1"/>
    </xf>
    <xf numFmtId="14" fontId="5" fillId="2" borderId="2" xfId="0" applyNumberFormat="1" applyFont="1" applyFill="1" applyBorder="1" applyAlignment="1" applyProtection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left" vertical="center"/>
    </xf>
    <xf numFmtId="0" fontId="0" fillId="0" borderId="3" xfId="0" applyFill="1" applyBorder="1"/>
    <xf numFmtId="49" fontId="2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/>
    <xf numFmtId="14" fontId="0" fillId="0" borderId="3" xfId="0" applyNumberFormat="1" applyFill="1" applyBorder="1"/>
    <xf numFmtId="49" fontId="0" fillId="0" borderId="0" xfId="0" applyNumberFormat="1" applyFill="1"/>
    <xf numFmtId="14" fontId="0" fillId="0" borderId="0" xfId="0" applyNumberFormat="1" applyFill="1"/>
    <xf numFmtId="49" fontId="8" fillId="0" borderId="0" xfId="0" applyNumberFormat="1" applyFont="1"/>
    <xf numFmtId="176" fontId="3" fillId="0" borderId="1" xfId="0" applyNumberFormat="1" applyFont="1" applyBorder="1" applyAlignment="1">
      <alignment horizontal="center" vertical="center"/>
    </xf>
    <xf numFmtId="176" fontId="5" fillId="2" borderId="2" xfId="0" applyNumberFormat="1" applyFont="1" applyFill="1" applyBorder="1" applyAlignment="1" applyProtection="1">
      <alignment horizontal="center" wrapText="1"/>
    </xf>
    <xf numFmtId="177" fontId="5" fillId="2" borderId="2" xfId="0" applyNumberFormat="1" applyFont="1" applyFill="1" applyBorder="1" applyAlignment="1" applyProtection="1">
      <alignment horizont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right" vertical="center"/>
    </xf>
    <xf numFmtId="177" fontId="2" fillId="0" borderId="2" xfId="0" applyNumberFormat="1" applyFont="1" applyFill="1" applyBorder="1" applyAlignment="1">
      <alignment horizontal="center" vertical="center"/>
    </xf>
    <xf numFmtId="176" fontId="0" fillId="0" borderId="3" xfId="0" applyNumberFormat="1" applyFont="1" applyFill="1" applyBorder="1" applyAlignment="1"/>
    <xf numFmtId="176" fontId="0" fillId="0" borderId="3" xfId="0" applyNumberFormat="1" applyFill="1" applyBorder="1"/>
    <xf numFmtId="176" fontId="0" fillId="0" borderId="4" xfId="0" applyNumberFormat="1" applyFill="1" applyBorder="1" applyAlignment="1">
      <alignment horizontal="right"/>
    </xf>
    <xf numFmtId="177" fontId="0" fillId="0" borderId="3" xfId="0" applyNumberFormat="1" applyFill="1" applyBorder="1"/>
    <xf numFmtId="176" fontId="0" fillId="0" borderId="0" xfId="0" applyNumberFormat="1" applyFill="1"/>
    <xf numFmtId="177" fontId="0" fillId="0" borderId="0" xfId="0" applyNumberForma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24"/>
  <sheetViews>
    <sheetView tabSelected="1" topLeftCell="C1" workbookViewId="0">
      <selection activeCell="H25" sqref="H25"/>
    </sheetView>
  </sheetViews>
  <sheetFormatPr defaultColWidth="16" defaultRowHeight="12.75"/>
  <cols>
    <col min="1" max="1" width="8.42857142857143" customWidth="1"/>
    <col min="2" max="2" width="30.2857142857143" style="4" customWidth="1"/>
    <col min="3" max="3" width="13.8571428571429" style="4" customWidth="1"/>
    <col min="4" max="4" width="15.5714285714286" style="4" customWidth="1"/>
    <col min="5" max="5" width="11.7142857142857" style="4" customWidth="1"/>
    <col min="6" max="6" width="16" style="4"/>
    <col min="7" max="8" width="13.7142857142857" style="5" customWidth="1"/>
    <col min="9" max="10" width="11.1428571428571" style="4" customWidth="1"/>
    <col min="11" max="11" width="12.5714285714286" style="6" customWidth="1"/>
    <col min="12" max="12" width="16" style="6"/>
    <col min="13" max="13" width="11.2857142857143" style="6" customWidth="1"/>
    <col min="14" max="14" width="11.8571428571429" style="6" customWidth="1"/>
    <col min="15" max="15" width="16" style="6"/>
    <col min="16" max="16" width="13.1428571428571" style="7" customWidth="1"/>
    <col min="17" max="17" width="16" style="6"/>
  </cols>
  <sheetData>
    <row r="1" ht="31.5" customHeight="1" spans="1:17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25"/>
      <c r="L1" s="8"/>
      <c r="M1" s="8"/>
      <c r="N1" s="8"/>
      <c r="O1" s="8"/>
      <c r="P1" s="8"/>
      <c r="Q1" s="8"/>
    </row>
    <row r="2" s="1" customFormat="1" ht="14.25" spans="1:17">
      <c r="A2" s="9" t="s">
        <v>1</v>
      </c>
      <c r="B2" s="10" t="s">
        <v>2</v>
      </c>
      <c r="C2" s="11" t="s">
        <v>3</v>
      </c>
      <c r="D2" s="10" t="s">
        <v>4</v>
      </c>
      <c r="E2" s="10" t="s">
        <v>5</v>
      </c>
      <c r="F2" s="10" t="s">
        <v>6</v>
      </c>
      <c r="G2" s="12" t="s">
        <v>7</v>
      </c>
      <c r="H2" s="12" t="s">
        <v>8</v>
      </c>
      <c r="I2" s="10" t="s">
        <v>9</v>
      </c>
      <c r="J2" s="10" t="s">
        <v>10</v>
      </c>
      <c r="K2" s="26" t="s">
        <v>11</v>
      </c>
      <c r="L2" s="26" t="s">
        <v>12</v>
      </c>
      <c r="M2" s="26" t="s">
        <v>13</v>
      </c>
      <c r="N2" s="26" t="s">
        <v>14</v>
      </c>
      <c r="O2" s="26" t="s">
        <v>15</v>
      </c>
      <c r="P2" s="27" t="s">
        <v>16</v>
      </c>
      <c r="Q2" s="26" t="s">
        <v>17</v>
      </c>
    </row>
    <row r="3" s="2" customFormat="1" spans="1:17">
      <c r="A3" s="13">
        <v>1</v>
      </c>
      <c r="B3" s="14" t="s">
        <v>18</v>
      </c>
      <c r="C3" s="14" t="s">
        <v>19</v>
      </c>
      <c r="D3" s="15" t="s">
        <v>20</v>
      </c>
      <c r="E3" s="15" t="s">
        <v>21</v>
      </c>
      <c r="F3" s="16" t="s">
        <v>22</v>
      </c>
      <c r="G3" s="15" t="s">
        <v>23</v>
      </c>
      <c r="H3" s="15" t="s">
        <v>24</v>
      </c>
      <c r="I3" s="28">
        <v>1</v>
      </c>
      <c r="J3" s="28">
        <v>2</v>
      </c>
      <c r="K3" s="29">
        <v>50</v>
      </c>
      <c r="L3" s="29">
        <f>K3*0.05</f>
        <v>2.5</v>
      </c>
      <c r="M3" s="30">
        <v>0.03</v>
      </c>
      <c r="N3" s="31">
        <f>K3/1.03*0.03*1.12</f>
        <v>1.63106796116505</v>
      </c>
      <c r="O3" s="31">
        <f>K3-L3-N3</f>
        <v>45.8689320388349</v>
      </c>
      <c r="P3" s="32">
        <v>0.48</v>
      </c>
      <c r="Q3" s="31">
        <f>ROUND(O3*P3,2)</f>
        <v>22.02</v>
      </c>
    </row>
    <row r="4" s="2" customFormat="1" ht="13.5" customHeight="1" spans="1:17">
      <c r="A4" s="13">
        <v>2</v>
      </c>
      <c r="B4" s="14" t="s">
        <v>25</v>
      </c>
      <c r="C4" s="14" t="s">
        <v>26</v>
      </c>
      <c r="D4" s="15" t="s">
        <v>20</v>
      </c>
      <c r="E4" s="15" t="s">
        <v>21</v>
      </c>
      <c r="F4" s="16" t="s">
        <v>22</v>
      </c>
      <c r="G4" s="15" t="s">
        <v>23</v>
      </c>
      <c r="H4" s="15" t="s">
        <v>24</v>
      </c>
      <c r="I4" s="28">
        <v>1</v>
      </c>
      <c r="J4" s="28">
        <v>1</v>
      </c>
      <c r="K4" s="29">
        <v>25</v>
      </c>
      <c r="L4" s="29">
        <f t="shared" ref="L4:L20" si="0">K4*0.05</f>
        <v>1.25</v>
      </c>
      <c r="M4" s="30">
        <v>0.03</v>
      </c>
      <c r="N4" s="31">
        <f>K4/1.03*0.03*1.12</f>
        <v>0.815533980582524</v>
      </c>
      <c r="O4" s="31">
        <f t="shared" ref="O4:O29" si="1">K4-L4-N4</f>
        <v>22.9344660194175</v>
      </c>
      <c r="P4" s="32">
        <v>0.48</v>
      </c>
      <c r="Q4" s="31">
        <f t="shared" ref="Q4:Q29" si="2">ROUND(O4*P4,2)</f>
        <v>11.01</v>
      </c>
    </row>
    <row r="5" s="2" customFormat="1" spans="1:17">
      <c r="A5" s="13">
        <v>3</v>
      </c>
      <c r="B5" s="14" t="s">
        <v>27</v>
      </c>
      <c r="C5" s="14" t="s">
        <v>28</v>
      </c>
      <c r="D5" s="15" t="s">
        <v>20</v>
      </c>
      <c r="E5" s="15" t="s">
        <v>21</v>
      </c>
      <c r="F5" s="16" t="s">
        <v>22</v>
      </c>
      <c r="G5" s="15" t="s">
        <v>23</v>
      </c>
      <c r="H5" s="15" t="s">
        <v>24</v>
      </c>
      <c r="I5" s="28">
        <v>93</v>
      </c>
      <c r="J5" s="28">
        <v>1386</v>
      </c>
      <c r="K5" s="29">
        <v>41856</v>
      </c>
      <c r="L5" s="29">
        <f t="shared" si="0"/>
        <v>2092.8</v>
      </c>
      <c r="M5" s="30">
        <v>0.03</v>
      </c>
      <c r="N5" s="31">
        <f t="shared" ref="N4:N29" si="3">K5/1.03*0.03*1.12</f>
        <v>1365.39961165049</v>
      </c>
      <c r="O5" s="31">
        <f t="shared" si="1"/>
        <v>38397.8003883495</v>
      </c>
      <c r="P5" s="32">
        <v>0.48</v>
      </c>
      <c r="Q5" s="31">
        <f t="shared" si="2"/>
        <v>18430.94</v>
      </c>
    </row>
    <row r="6" s="2" customFormat="1" spans="1:17">
      <c r="A6" s="13">
        <v>4</v>
      </c>
      <c r="B6" s="14" t="s">
        <v>29</v>
      </c>
      <c r="C6" s="14" t="s">
        <v>30</v>
      </c>
      <c r="D6" s="15" t="s">
        <v>20</v>
      </c>
      <c r="E6" s="15" t="s">
        <v>21</v>
      </c>
      <c r="F6" s="16" t="s">
        <v>22</v>
      </c>
      <c r="G6" s="15" t="s">
        <v>23</v>
      </c>
      <c r="H6" s="15" t="s">
        <v>24</v>
      </c>
      <c r="I6" s="28">
        <v>302</v>
      </c>
      <c r="J6" s="28">
        <v>8027</v>
      </c>
      <c r="K6" s="29">
        <v>240970</v>
      </c>
      <c r="L6" s="29">
        <f t="shared" si="0"/>
        <v>12048.5</v>
      </c>
      <c r="M6" s="30">
        <v>0.03</v>
      </c>
      <c r="N6" s="31">
        <f t="shared" si="3"/>
        <v>7860.76893203884</v>
      </c>
      <c r="O6" s="31">
        <f t="shared" si="1"/>
        <v>221060.731067961</v>
      </c>
      <c r="P6" s="32">
        <v>0.48</v>
      </c>
      <c r="Q6" s="31">
        <f t="shared" si="2"/>
        <v>106109.15</v>
      </c>
    </row>
    <row r="7" s="2" customFormat="1" spans="1:17">
      <c r="A7" s="13">
        <v>5</v>
      </c>
      <c r="B7" s="14" t="s">
        <v>31</v>
      </c>
      <c r="C7" s="14" t="s">
        <v>32</v>
      </c>
      <c r="D7" s="15" t="s">
        <v>20</v>
      </c>
      <c r="E7" s="15" t="s">
        <v>21</v>
      </c>
      <c r="F7" s="16" t="s">
        <v>22</v>
      </c>
      <c r="G7" s="15" t="s">
        <v>23</v>
      </c>
      <c r="H7" s="15" t="s">
        <v>24</v>
      </c>
      <c r="I7" s="28">
        <v>61</v>
      </c>
      <c r="J7" s="28">
        <v>3701</v>
      </c>
      <c r="K7" s="29">
        <v>111110</v>
      </c>
      <c r="L7" s="29">
        <f t="shared" si="0"/>
        <v>5555.5</v>
      </c>
      <c r="M7" s="30">
        <v>0.03</v>
      </c>
      <c r="N7" s="31">
        <f t="shared" si="3"/>
        <v>3624.55922330097</v>
      </c>
      <c r="O7" s="31">
        <f t="shared" si="1"/>
        <v>101929.940776699</v>
      </c>
      <c r="P7" s="32">
        <v>0.48</v>
      </c>
      <c r="Q7" s="31">
        <f t="shared" si="2"/>
        <v>48926.37</v>
      </c>
    </row>
    <row r="8" s="2" customFormat="1" spans="1:17">
      <c r="A8" s="13">
        <v>6</v>
      </c>
      <c r="B8" s="17" t="s">
        <v>33</v>
      </c>
      <c r="C8" s="14" t="s">
        <v>34</v>
      </c>
      <c r="D8" s="15" t="s">
        <v>20</v>
      </c>
      <c r="E8" s="15" t="s">
        <v>21</v>
      </c>
      <c r="F8" s="16" t="s">
        <v>22</v>
      </c>
      <c r="G8" s="15" t="s">
        <v>23</v>
      </c>
      <c r="H8" s="15" t="s">
        <v>24</v>
      </c>
      <c r="I8" s="28">
        <v>1</v>
      </c>
      <c r="J8" s="28">
        <v>108</v>
      </c>
      <c r="K8" s="29">
        <v>2700</v>
      </c>
      <c r="L8" s="29">
        <f t="shared" si="0"/>
        <v>135</v>
      </c>
      <c r="M8" s="30">
        <v>0.03</v>
      </c>
      <c r="N8" s="31">
        <f t="shared" si="3"/>
        <v>88.0776699029126</v>
      </c>
      <c r="O8" s="31">
        <f t="shared" si="1"/>
        <v>2476.92233009709</v>
      </c>
      <c r="P8" s="32">
        <v>0.45</v>
      </c>
      <c r="Q8" s="31">
        <f t="shared" si="2"/>
        <v>1114.62</v>
      </c>
    </row>
    <row r="9" s="2" customFormat="1" spans="1:17">
      <c r="A9" s="13">
        <v>7</v>
      </c>
      <c r="B9" s="14" t="s">
        <v>35</v>
      </c>
      <c r="C9" s="14" t="s">
        <v>36</v>
      </c>
      <c r="D9" s="15" t="s">
        <v>20</v>
      </c>
      <c r="E9" s="15" t="s">
        <v>21</v>
      </c>
      <c r="F9" s="16" t="s">
        <v>22</v>
      </c>
      <c r="G9" s="15" t="s">
        <v>23</v>
      </c>
      <c r="H9" s="15" t="s">
        <v>24</v>
      </c>
      <c r="I9" s="28">
        <v>44</v>
      </c>
      <c r="J9" s="28">
        <v>696</v>
      </c>
      <c r="K9" s="29">
        <v>24369</v>
      </c>
      <c r="L9" s="29">
        <f t="shared" si="0"/>
        <v>1218.45</v>
      </c>
      <c r="M9" s="30">
        <v>0.03</v>
      </c>
      <c r="N9" s="31">
        <f t="shared" si="3"/>
        <v>794.949902912621</v>
      </c>
      <c r="O9" s="31">
        <f t="shared" si="1"/>
        <v>22355.6000970874</v>
      </c>
      <c r="P9" s="32">
        <v>0.48</v>
      </c>
      <c r="Q9" s="31">
        <f t="shared" si="2"/>
        <v>10730.69</v>
      </c>
    </row>
    <row r="10" s="2" customFormat="1" spans="1:17">
      <c r="A10" s="13">
        <v>8</v>
      </c>
      <c r="B10" s="14" t="s">
        <v>37</v>
      </c>
      <c r="C10" s="14" t="s">
        <v>38</v>
      </c>
      <c r="D10" s="16" t="s">
        <v>20</v>
      </c>
      <c r="E10" s="15" t="s">
        <v>21</v>
      </c>
      <c r="F10" s="16" t="s">
        <v>22</v>
      </c>
      <c r="G10" s="15" t="s">
        <v>23</v>
      </c>
      <c r="H10" s="15" t="s">
        <v>24</v>
      </c>
      <c r="I10" s="28">
        <v>65</v>
      </c>
      <c r="J10" s="28">
        <v>642</v>
      </c>
      <c r="K10" s="29">
        <v>19320</v>
      </c>
      <c r="L10" s="29">
        <f t="shared" si="0"/>
        <v>966</v>
      </c>
      <c r="M10" s="30">
        <v>0.03</v>
      </c>
      <c r="N10" s="31">
        <f t="shared" si="3"/>
        <v>630.244660194175</v>
      </c>
      <c r="O10" s="31">
        <f t="shared" si="1"/>
        <v>17723.7553398058</v>
      </c>
      <c r="P10" s="32">
        <v>0.48</v>
      </c>
      <c r="Q10" s="31">
        <f t="shared" si="2"/>
        <v>8507.4</v>
      </c>
    </row>
    <row r="11" s="2" customFormat="1" spans="1:17">
      <c r="A11" s="13">
        <v>9</v>
      </c>
      <c r="B11" s="14" t="s">
        <v>39</v>
      </c>
      <c r="C11" s="14" t="s">
        <v>40</v>
      </c>
      <c r="D11" s="15" t="s">
        <v>20</v>
      </c>
      <c r="E11" s="15" t="s">
        <v>21</v>
      </c>
      <c r="F11" s="16" t="s">
        <v>22</v>
      </c>
      <c r="G11" s="15" t="s">
        <v>23</v>
      </c>
      <c r="H11" s="15" t="s">
        <v>24</v>
      </c>
      <c r="I11" s="28">
        <v>9</v>
      </c>
      <c r="J11" s="28">
        <v>59</v>
      </c>
      <c r="K11" s="29">
        <v>1770</v>
      </c>
      <c r="L11" s="29">
        <f t="shared" si="0"/>
        <v>88.5</v>
      </c>
      <c r="M11" s="30">
        <v>0.03</v>
      </c>
      <c r="N11" s="31">
        <f t="shared" si="3"/>
        <v>57.7398058252427</v>
      </c>
      <c r="O11" s="31">
        <f t="shared" si="1"/>
        <v>1623.76019417476</v>
      </c>
      <c r="P11" s="32">
        <v>0.48</v>
      </c>
      <c r="Q11" s="31">
        <f t="shared" si="2"/>
        <v>779.4</v>
      </c>
    </row>
    <row r="12" s="2" customFormat="1" spans="1:17">
      <c r="A12" s="13">
        <v>10</v>
      </c>
      <c r="B12" s="14" t="s">
        <v>41</v>
      </c>
      <c r="C12" s="14" t="s">
        <v>42</v>
      </c>
      <c r="D12" s="15" t="s">
        <v>20</v>
      </c>
      <c r="E12" s="15" t="s">
        <v>21</v>
      </c>
      <c r="F12" s="16" t="s">
        <v>22</v>
      </c>
      <c r="G12" s="15" t="s">
        <v>23</v>
      </c>
      <c r="H12" s="15" t="s">
        <v>24</v>
      </c>
      <c r="I12" s="28">
        <v>43</v>
      </c>
      <c r="J12" s="28">
        <v>512</v>
      </c>
      <c r="K12" s="29">
        <v>15470</v>
      </c>
      <c r="L12" s="29">
        <f t="shared" si="0"/>
        <v>773.5</v>
      </c>
      <c r="M12" s="30">
        <v>0.03</v>
      </c>
      <c r="N12" s="31">
        <f t="shared" si="3"/>
        <v>504.652427184466</v>
      </c>
      <c r="O12" s="31">
        <f t="shared" si="1"/>
        <v>14191.8475728155</v>
      </c>
      <c r="P12" s="32">
        <v>0.48</v>
      </c>
      <c r="Q12" s="31">
        <f t="shared" si="2"/>
        <v>6812.09</v>
      </c>
    </row>
    <row r="13" s="2" customFormat="1" spans="1:17">
      <c r="A13" s="13">
        <v>11</v>
      </c>
      <c r="B13" s="14" t="s">
        <v>43</v>
      </c>
      <c r="C13" s="14" t="s">
        <v>44</v>
      </c>
      <c r="D13" s="15" t="s">
        <v>20</v>
      </c>
      <c r="E13" s="15" t="s">
        <v>21</v>
      </c>
      <c r="F13" s="16" t="s">
        <v>22</v>
      </c>
      <c r="G13" s="15" t="s">
        <v>23</v>
      </c>
      <c r="H13" s="15" t="s">
        <v>24</v>
      </c>
      <c r="I13" s="28">
        <v>4</v>
      </c>
      <c r="J13" s="28">
        <v>46</v>
      </c>
      <c r="K13" s="29">
        <v>1215</v>
      </c>
      <c r="L13" s="29">
        <f t="shared" si="0"/>
        <v>60.75</v>
      </c>
      <c r="M13" s="30">
        <v>0.03</v>
      </c>
      <c r="N13" s="31">
        <f t="shared" si="3"/>
        <v>39.6349514563107</v>
      </c>
      <c r="O13" s="31">
        <f t="shared" si="1"/>
        <v>1114.61504854369</v>
      </c>
      <c r="P13" s="32">
        <v>0.48</v>
      </c>
      <c r="Q13" s="31">
        <f t="shared" si="2"/>
        <v>535.02</v>
      </c>
    </row>
    <row r="14" s="2" customFormat="1" spans="1:17">
      <c r="A14" s="13">
        <v>12</v>
      </c>
      <c r="B14" s="14" t="s">
        <v>45</v>
      </c>
      <c r="C14" s="14" t="s">
        <v>46</v>
      </c>
      <c r="D14" s="15" t="s">
        <v>20</v>
      </c>
      <c r="E14" s="15" t="s">
        <v>21</v>
      </c>
      <c r="F14" s="16" t="s">
        <v>22</v>
      </c>
      <c r="G14" s="15" t="s">
        <v>23</v>
      </c>
      <c r="H14" s="15" t="s">
        <v>24</v>
      </c>
      <c r="I14" s="28">
        <v>19</v>
      </c>
      <c r="J14" s="28">
        <v>182</v>
      </c>
      <c r="K14" s="29">
        <v>5973</v>
      </c>
      <c r="L14" s="29">
        <f t="shared" si="0"/>
        <v>298.65</v>
      </c>
      <c r="M14" s="30">
        <v>0.03</v>
      </c>
      <c r="N14" s="31">
        <f t="shared" si="3"/>
        <v>194.847378640777</v>
      </c>
      <c r="O14" s="31">
        <f t="shared" si="1"/>
        <v>5479.50262135922</v>
      </c>
      <c r="P14" s="32">
        <v>0.48</v>
      </c>
      <c r="Q14" s="31">
        <f t="shared" si="2"/>
        <v>2630.16</v>
      </c>
    </row>
    <row r="15" s="2" customFormat="1" spans="1:17">
      <c r="A15" s="13">
        <v>13</v>
      </c>
      <c r="B15" s="14" t="s">
        <v>47</v>
      </c>
      <c r="C15" s="14" t="s">
        <v>48</v>
      </c>
      <c r="D15" s="15" t="s">
        <v>20</v>
      </c>
      <c r="E15" s="15" t="s">
        <v>21</v>
      </c>
      <c r="F15" s="16" t="s">
        <v>22</v>
      </c>
      <c r="G15" s="15" t="s">
        <v>23</v>
      </c>
      <c r="H15" s="15" t="s">
        <v>24</v>
      </c>
      <c r="I15" s="28">
        <v>1</v>
      </c>
      <c r="J15" s="28">
        <v>3</v>
      </c>
      <c r="K15" s="29">
        <v>66</v>
      </c>
      <c r="L15" s="29">
        <f t="shared" si="0"/>
        <v>3.3</v>
      </c>
      <c r="M15" s="30">
        <v>0.03</v>
      </c>
      <c r="N15" s="31">
        <f t="shared" si="3"/>
        <v>2.15300970873786</v>
      </c>
      <c r="O15" s="31">
        <f t="shared" si="1"/>
        <v>60.5469902912621</v>
      </c>
      <c r="P15" s="32">
        <v>0.48</v>
      </c>
      <c r="Q15" s="31">
        <f t="shared" si="2"/>
        <v>29.06</v>
      </c>
    </row>
    <row r="16" s="2" customFormat="1" spans="1:17">
      <c r="A16" s="13">
        <v>14</v>
      </c>
      <c r="B16" s="14" t="s">
        <v>49</v>
      </c>
      <c r="C16" s="14" t="s">
        <v>50</v>
      </c>
      <c r="D16" s="15" t="s">
        <v>20</v>
      </c>
      <c r="E16" s="15" t="s">
        <v>21</v>
      </c>
      <c r="F16" s="16" t="s">
        <v>22</v>
      </c>
      <c r="G16" s="15" t="s">
        <v>23</v>
      </c>
      <c r="H16" s="15" t="s">
        <v>24</v>
      </c>
      <c r="I16" s="28">
        <v>23</v>
      </c>
      <c r="J16" s="28">
        <v>170</v>
      </c>
      <c r="K16" s="29">
        <v>3980</v>
      </c>
      <c r="L16" s="29">
        <f t="shared" si="0"/>
        <v>199</v>
      </c>
      <c r="M16" s="30">
        <v>0.03</v>
      </c>
      <c r="N16" s="31">
        <f t="shared" si="3"/>
        <v>129.833009708738</v>
      </c>
      <c r="O16" s="31">
        <f t="shared" si="1"/>
        <v>3651.16699029126</v>
      </c>
      <c r="P16" s="32">
        <v>0.48</v>
      </c>
      <c r="Q16" s="31">
        <f t="shared" si="2"/>
        <v>1752.56</v>
      </c>
    </row>
    <row r="17" s="2" customFormat="1" spans="1:17">
      <c r="A17" s="13">
        <v>15</v>
      </c>
      <c r="B17" s="14" t="s">
        <v>51</v>
      </c>
      <c r="C17" s="14" t="s">
        <v>52</v>
      </c>
      <c r="D17" s="15" t="s">
        <v>20</v>
      </c>
      <c r="E17" s="15" t="s">
        <v>21</v>
      </c>
      <c r="F17" s="16" t="s">
        <v>22</v>
      </c>
      <c r="G17" s="15" t="s">
        <v>23</v>
      </c>
      <c r="H17" s="15" t="s">
        <v>24</v>
      </c>
      <c r="I17" s="28">
        <v>41</v>
      </c>
      <c r="J17" s="28">
        <v>622</v>
      </c>
      <c r="K17" s="29">
        <v>15650</v>
      </c>
      <c r="L17" s="29">
        <f t="shared" si="0"/>
        <v>782.5</v>
      </c>
      <c r="M17" s="30">
        <v>0.03</v>
      </c>
      <c r="N17" s="31">
        <f t="shared" si="3"/>
        <v>510.52427184466</v>
      </c>
      <c r="O17" s="31">
        <f t="shared" si="1"/>
        <v>14356.9757281553</v>
      </c>
      <c r="P17" s="32">
        <v>0.48</v>
      </c>
      <c r="Q17" s="31">
        <f t="shared" si="2"/>
        <v>6891.35</v>
      </c>
    </row>
    <row r="18" s="2" customFormat="1" spans="1:17">
      <c r="A18" s="13">
        <v>16</v>
      </c>
      <c r="B18" s="14" t="s">
        <v>53</v>
      </c>
      <c r="C18" s="14" t="s">
        <v>54</v>
      </c>
      <c r="D18" s="15" t="s">
        <v>20</v>
      </c>
      <c r="E18" s="15" t="s">
        <v>21</v>
      </c>
      <c r="F18" s="16" t="s">
        <v>22</v>
      </c>
      <c r="G18" s="15" t="s">
        <v>23</v>
      </c>
      <c r="H18" s="15" t="s">
        <v>24</v>
      </c>
      <c r="I18" s="28">
        <v>24</v>
      </c>
      <c r="J18" s="28">
        <v>357</v>
      </c>
      <c r="K18" s="29">
        <v>9070</v>
      </c>
      <c r="L18" s="29">
        <f t="shared" si="0"/>
        <v>453.5</v>
      </c>
      <c r="M18" s="30">
        <v>0.03</v>
      </c>
      <c r="N18" s="31">
        <f t="shared" si="3"/>
        <v>295.87572815534</v>
      </c>
      <c r="O18" s="31">
        <f t="shared" si="1"/>
        <v>8320.62427184466</v>
      </c>
      <c r="P18" s="32">
        <v>0.48</v>
      </c>
      <c r="Q18" s="31">
        <f t="shared" si="2"/>
        <v>3993.9</v>
      </c>
    </row>
    <row r="19" s="2" customFormat="1" spans="1:17">
      <c r="A19" s="13">
        <v>17</v>
      </c>
      <c r="B19" s="14" t="s">
        <v>55</v>
      </c>
      <c r="C19" s="14" t="s">
        <v>56</v>
      </c>
      <c r="D19" s="15" t="s">
        <v>20</v>
      </c>
      <c r="E19" s="15" t="s">
        <v>21</v>
      </c>
      <c r="F19" s="16" t="s">
        <v>22</v>
      </c>
      <c r="G19" s="15" t="s">
        <v>23</v>
      </c>
      <c r="H19" s="15" t="s">
        <v>24</v>
      </c>
      <c r="I19" s="28">
        <v>66</v>
      </c>
      <c r="J19" s="28">
        <v>1288</v>
      </c>
      <c r="K19" s="29">
        <v>32444</v>
      </c>
      <c r="L19" s="29">
        <f t="shared" si="0"/>
        <v>1622.2</v>
      </c>
      <c r="M19" s="30">
        <v>0.03</v>
      </c>
      <c r="N19" s="31">
        <f t="shared" si="3"/>
        <v>1058.36737864078</v>
      </c>
      <c r="O19" s="31">
        <f t="shared" si="1"/>
        <v>29763.4326213592</v>
      </c>
      <c r="P19" s="32">
        <v>0.48</v>
      </c>
      <c r="Q19" s="31">
        <f t="shared" si="2"/>
        <v>14286.45</v>
      </c>
    </row>
    <row r="20" s="2" customFormat="1" spans="1:17">
      <c r="A20" s="13">
        <v>18</v>
      </c>
      <c r="B20" s="14" t="s">
        <v>57</v>
      </c>
      <c r="C20" s="14" t="s">
        <v>58</v>
      </c>
      <c r="D20" s="15" t="s">
        <v>20</v>
      </c>
      <c r="E20" s="15" t="s">
        <v>21</v>
      </c>
      <c r="F20" s="16" t="s">
        <v>22</v>
      </c>
      <c r="G20" s="15" t="s">
        <v>23</v>
      </c>
      <c r="H20" s="15" t="s">
        <v>24</v>
      </c>
      <c r="I20" s="28">
        <v>13</v>
      </c>
      <c r="J20" s="28">
        <v>112</v>
      </c>
      <c r="K20" s="29">
        <v>2895</v>
      </c>
      <c r="L20" s="29">
        <f t="shared" si="0"/>
        <v>144.75</v>
      </c>
      <c r="M20" s="30">
        <v>0.03</v>
      </c>
      <c r="N20" s="31">
        <f t="shared" si="3"/>
        <v>94.4388349514563</v>
      </c>
      <c r="O20" s="31">
        <f t="shared" si="1"/>
        <v>2655.81116504854</v>
      </c>
      <c r="P20" s="32">
        <v>0.48</v>
      </c>
      <c r="Q20" s="31">
        <f t="shared" si="2"/>
        <v>1274.79</v>
      </c>
    </row>
    <row r="21" s="3" customFormat="1" ht="25.5" customHeight="1" spans="1:17">
      <c r="A21" s="18"/>
      <c r="B21" s="19" t="s">
        <v>59</v>
      </c>
      <c r="C21" s="20"/>
      <c r="D21" s="20"/>
      <c r="E21" s="20"/>
      <c r="F21" s="20"/>
      <c r="G21" s="21"/>
      <c r="H21" s="21"/>
      <c r="I21" s="33">
        <f>SUM(I3:I20)</f>
        <v>811</v>
      </c>
      <c r="J21" s="20"/>
      <c r="K21" s="33">
        <f>SUM(K3:K20)</f>
        <v>528933</v>
      </c>
      <c r="L21" s="34"/>
      <c r="M21" s="34"/>
      <c r="N21" s="34">
        <f>SUM(N3:N20)</f>
        <v>17254.5133980583</v>
      </c>
      <c r="O21" s="35">
        <f>SUM(O3:O20)</f>
        <v>485231.836601942</v>
      </c>
      <c r="P21" s="36"/>
      <c r="Q21" s="34">
        <f>SUM(Q3:Q20)</f>
        <v>232836.98</v>
      </c>
    </row>
    <row r="22" s="3" customFormat="1" spans="2:16">
      <c r="B22" s="22"/>
      <c r="C22" s="22"/>
      <c r="D22" s="22"/>
      <c r="E22" s="22"/>
      <c r="F22" s="22"/>
      <c r="G22" s="23"/>
      <c r="H22" s="23"/>
      <c r="I22" s="22"/>
      <c r="J22" s="22"/>
      <c r="K22" s="37"/>
      <c r="L22" s="37"/>
      <c r="M22" s="37"/>
      <c r="N22" s="37"/>
      <c r="O22" s="37"/>
      <c r="P22" s="38"/>
    </row>
    <row r="24" spans="6:6">
      <c r="F24" s="24"/>
    </row>
  </sheetData>
  <protectedRanges>
    <protectedRange sqref="A3:C3 A4:C20 G3:IV3 I4:L20 N4:IV7 N8:O20 Q8:IV20 A21:H21 J21:IV21 A22:IV65547 I21 G4:H20" name="区域1" securityDescriptor=""/>
    <protectedRange sqref="D3" name="区域1_1" securityDescriptor=""/>
    <protectedRange sqref="D4" name="区域1_1_1" securityDescriptor=""/>
    <protectedRange sqref="J13" name="区域1_1_3" securityDescriptor=""/>
    <protectedRange sqref="V23" name="区域1_1_7" securityDescriptor=""/>
    <protectedRange sqref="Y33" name="区域1_1_8" securityDescriptor=""/>
    <protectedRange sqref="AB44" name="区域1_1_9" securityDescriptor=""/>
    <protectedRange sqref="AE56" name="区域1_1_10" securityDescriptor=""/>
    <protectedRange sqref="AH69" name="区域1_1_11" securityDescriptor=""/>
    <protectedRange sqref="AK83" name="区域1_1_12" securityDescriptor=""/>
    <protectedRange sqref="AN98" name="区域1_1_13" securityDescriptor=""/>
    <protectedRange sqref="AQ114" name="区域1_1_14" securityDescriptor=""/>
    <protectedRange sqref="AT131" name="区域1_1_15" securityDescriptor=""/>
    <protectedRange sqref="AW149" name="区域1_1_16" securityDescriptor=""/>
    <protectedRange sqref="AZ168" name="区域1_1_17" securityDescriptor=""/>
    <protectedRange sqref="BC188" name="区域1_1_18" securityDescriptor=""/>
    <protectedRange sqref="BF209" name="区域1_1_19" securityDescriptor=""/>
    <protectedRange sqref="BI231" name="区域1_1_20" securityDescriptor=""/>
    <protectedRange sqref="BL254" name="区域1_1_21" securityDescriptor=""/>
    <protectedRange sqref="BO278" name="区域1_1_22" securityDescriptor=""/>
    <protectedRange sqref="BR303" name="区域1_1_23" securityDescriptor=""/>
    <protectedRange sqref="I6" name="区域1_3" securityDescriptor=""/>
    <protectedRange sqref="Q15" name="区域1_5" securityDescriptor=""/>
    <protectedRange sqref="AG25" name="区域1_9" securityDescriptor=""/>
    <protectedRange sqref="AK35" name="区域1_10" securityDescriptor=""/>
    <protectedRange sqref="AO46" name="区域1_11" securityDescriptor=""/>
    <protectedRange sqref="AS58" name="区域1_12" securityDescriptor=""/>
    <protectedRange sqref="AW71" name="区域1_13" securityDescriptor=""/>
    <protectedRange sqref="BA85" name="区域1_14" securityDescriptor=""/>
    <protectedRange sqref="BE100" name="区域1_15" securityDescriptor=""/>
    <protectedRange sqref="BI116" name="区域1_16" securityDescriptor=""/>
    <protectedRange sqref="BM133" name="区域1_17" securityDescriptor=""/>
    <protectedRange sqref="BQ151" name="区域1_18" securityDescriptor=""/>
    <protectedRange sqref="BU170" name="区域1_19" securityDescriptor=""/>
    <protectedRange sqref="BY190" name="区域1_20" securityDescriptor=""/>
    <protectedRange sqref="CC211" name="区域1_21" securityDescriptor=""/>
    <protectedRange sqref="CG233" name="区域1_22" securityDescriptor=""/>
    <protectedRange sqref="CK256" name="区域1_23" securityDescriptor=""/>
    <protectedRange sqref="CO280" name="区域1_24" securityDescriptor=""/>
    <protectedRange sqref="CS305" name="区域1_25" securityDescriptor=""/>
    <protectedRange sqref="N8" name="区域1_27" securityDescriptor=""/>
    <protectedRange sqref="S13:T13" name="区域1_28" securityDescriptor=""/>
    <protectedRange sqref="Y19:Z19" name="区域1_29" securityDescriptor=""/>
    <protectedRange sqref="AQ23:AR23" name="区域1_32" securityDescriptor=""/>
    <protectedRange sqref="AW33:AX33" name="区域1_33" securityDescriptor=""/>
    <protectedRange sqref="BC44:BD44" name="区域1_34" securityDescriptor=""/>
    <protectedRange sqref="BI56:BJ56" name="区域1_35" securityDescriptor=""/>
    <protectedRange sqref="BO69:BP69" name="区域1_36" securityDescriptor=""/>
    <protectedRange sqref="BU83:BV83" name="区域1_37" securityDescriptor=""/>
    <protectedRange sqref="CA98:CB98" name="区域1_38" securityDescriptor=""/>
    <protectedRange sqref="CG114:CH114" name="区域1_39" securityDescriptor=""/>
    <protectedRange sqref="CM131:CN131" name="区域1_40" securityDescriptor=""/>
    <protectedRange sqref="CS149:CT149" name="区域1_41" securityDescriptor=""/>
    <protectedRange sqref="CY168:CZ168" name="区域1_42" securityDescriptor=""/>
    <protectedRange sqref="DE188:DF188" name="区域1_43" securityDescriptor=""/>
    <protectedRange sqref="DK209:DL209" name="区域1_44" securityDescriptor=""/>
    <protectedRange sqref="DQ231:DR231" name="区域1_45" securityDescriptor=""/>
    <protectedRange sqref="DW254:DX254" name="区域1_46" securityDescriptor=""/>
    <protectedRange sqref="EC278:ED278" name="区域1_47" securityDescriptor=""/>
    <protectedRange sqref="EI303:EJ303" name="区域1_48" securityDescriptor=""/>
    <protectedRange sqref="EO329:EP329" name="区域1_49" securityDescriptor=""/>
    <protectedRange sqref="EU356:EV356" name="区域1_50" securityDescriptor=""/>
    <protectedRange sqref="FA384:FB384" name="区域1_51" securityDescriptor=""/>
    <protectedRange sqref="M4" name="区域1_4" securityDescriptor=""/>
    <protectedRange sqref="Y8" name="区域1_8" securityDescriptor=""/>
    <protectedRange sqref="AK13" name="区域1_31" securityDescriptor=""/>
    <protectedRange sqref="AW19" name="区域1_52" securityDescriptor=""/>
    <protectedRange sqref="BU25" name="区域1_54" securityDescriptor=""/>
    <protectedRange sqref="CG34" name="区域1_55" securityDescriptor=""/>
    <protectedRange sqref="CS44" name="区域1_56" securityDescriptor=""/>
    <protectedRange sqref="DE55" name="区域1_57" securityDescriptor=""/>
    <protectedRange sqref="DQ67" name="区域1_58" securityDescriptor=""/>
    <protectedRange sqref="EC80" name="区域1_59" securityDescriptor=""/>
    <protectedRange sqref="EO94" name="区域1_60" securityDescriptor=""/>
    <protectedRange sqref="FA109" name="区域1_61" securityDescriptor=""/>
    <protectedRange sqref="FM125" name="区域1_62" securityDescriptor=""/>
    <protectedRange sqref="FY142" name="区域1_63" securityDescriptor=""/>
    <protectedRange sqref="GK160" name="区域1_64" securityDescriptor=""/>
    <protectedRange sqref="GW179" name="区域1_65" securityDescriptor=""/>
    <protectedRange sqref="HI199" name="区域1_66" securityDescriptor=""/>
    <protectedRange sqref="HU220" name="区域1_67" securityDescriptor=""/>
    <protectedRange sqref="IG242" name="区域1_68" securityDescriptor=""/>
    <protectedRange sqref="IS265" name="区域1_69" securityDescriptor=""/>
    <protectedRange sqref="JE289" name="区域1_70" securityDescriptor=""/>
    <protectedRange sqref="JQ314" name="区域1_71" securityDescriptor=""/>
    <protectedRange sqref="KC340" name="区域1_72" securityDescriptor=""/>
    <protectedRange sqref="KO367" name="区域1_73" securityDescriptor=""/>
    <protectedRange sqref="LA395" name="区域1_74" securityDescriptor=""/>
    <protectedRange sqref="P8" name="区域1_75" securityDescriptor=""/>
    <protectedRange sqref="AE16" name="区域1_76" securityDescriptor=""/>
    <protectedRange sqref="BI26" name="区域1_78" securityDescriptor=""/>
    <protectedRange sqref="BX37" name="区域1_79" securityDescriptor=""/>
    <protectedRange sqref="CM49" name="区域1_80" securityDescriptor=""/>
    <protectedRange sqref="DB62" name="区域1_81" securityDescriptor=""/>
    <protectedRange sqref="DQ76" name="区域1_82" securityDescriptor=""/>
    <protectedRange sqref="EF91" name="区域1_83" securityDescriptor=""/>
    <protectedRange sqref="EU107" name="区域1_84" securityDescriptor=""/>
    <protectedRange sqref="FJ124" name="区域1_85" securityDescriptor=""/>
    <protectedRange sqref="FY142" name="区域1_86" securityDescriptor=""/>
    <protectedRange sqref="GN161" name="区域1_87" securityDescriptor=""/>
    <protectedRange sqref="HC181" name="区域1_88" securityDescriptor=""/>
    <protectedRange sqref="HR202" name="区域1_89" securityDescriptor=""/>
    <protectedRange sqref="IG224" name="区域1_90" securityDescriptor=""/>
    <protectedRange sqref="IV247" name="区域1_91" securityDescriptor=""/>
    <protectedRange sqref="JK271" name="区域1_92" securityDescriptor=""/>
    <protectedRange sqref="JZ296" name="区域1_93" securityDescriptor=""/>
    <protectedRange sqref="KO322" name="区域1_94" securityDescriptor=""/>
    <protectedRange sqref="LD349" name="区域1_95" securityDescriptor=""/>
    <protectedRange sqref="LS377" name="区域1_96" securityDescriptor=""/>
    <protectedRange sqref="E3" name="区域1_2" securityDescriptor=""/>
    <protectedRange sqref="I6" name="区域1_97" securityDescriptor=""/>
    <protectedRange sqref="M10" name="区域1_98" securityDescriptor=""/>
    <protectedRange sqref="Q15" name="区域1_99" securityDescriptor=""/>
    <protectedRange sqref="AC27" name="区域1_102" securityDescriptor=""/>
    <protectedRange sqref="AG36" name="区域1_103" securityDescriptor=""/>
    <protectedRange sqref="AK46" name="区域1_104" securityDescriptor=""/>
    <protectedRange sqref="AO57" name="区域1_105" securityDescriptor=""/>
    <protectedRange sqref="AS69" name="区域1_106" securityDescriptor=""/>
    <protectedRange sqref="AW82" name="区域1_107" securityDescriptor=""/>
    <protectedRange sqref="BA96" name="区域1_108" securityDescriptor=""/>
    <protectedRange sqref="BE111" name="区域1_109" securityDescriptor=""/>
    <protectedRange sqref="BI127" name="区域1_110" securityDescriptor=""/>
    <protectedRange sqref="BM144" name="区域1_111" securityDescriptor=""/>
    <protectedRange sqref="BQ162" name="区域1_112" securityDescriptor=""/>
    <protectedRange sqref="BU181" name="区域1_113" securityDescriptor=""/>
    <protectedRange sqref="BY201" name="区域1_114" securityDescriptor=""/>
    <protectedRange sqref="CC222" name="区域1_115" securityDescriptor=""/>
    <protectedRange sqref="CG244" name="区域1_116" securityDescriptor=""/>
    <protectedRange sqref="CK267" name="区域1_117" securityDescriptor=""/>
    <protectedRange sqref="CO291" name="区域1_118" securityDescriptor=""/>
    <protectedRange sqref="CS316" name="区域1_119" securityDescriptor=""/>
    <protectedRange sqref="CW342" name="区域1_120" securityDescriptor=""/>
    <protectedRange sqref="DA369" name="区域1_121" securityDescriptor=""/>
    <protectedRange sqref="DE397" name="区域1_122" securityDescriptor=""/>
    <protectedRange sqref="M8:N8" name="区域1_123" securityDescriptor=""/>
    <protectedRange sqref="S13:T13" name="区域1_124" securityDescriptor=""/>
    <protectedRange sqref="Y19:Z19" name="区域1_125" securityDescriptor=""/>
    <protectedRange sqref="AK25:AL25" name="区域1_127" securityDescriptor=""/>
    <protectedRange sqref="AQ34:AR34" name="区域1_128" securityDescriptor=""/>
    <protectedRange sqref="AW44:AX44" name="区域1_129" securityDescriptor=""/>
    <protectedRange sqref="BC55:BD55" name="区域1_130" securityDescriptor=""/>
    <protectedRange sqref="BI67:BJ67" name="区域1_131" securityDescriptor=""/>
    <protectedRange sqref="BO80:BP80" name="区域1_132" securityDescriptor=""/>
    <protectedRange sqref="BU94:BV94" name="区域1_133" securityDescriptor=""/>
    <protectedRange sqref="CA109:CB109" name="区域1_134" securityDescriptor=""/>
    <protectedRange sqref="CG125:CH125" name="区域1_135" securityDescriptor=""/>
    <protectedRange sqref="CM142:CN142" name="区域1_136" securityDescriptor=""/>
    <protectedRange sqref="CS160:CT160" name="区域1_137" securityDescriptor=""/>
    <protectedRange sqref="CY179:CZ179" name="区域1_138" securityDescriptor=""/>
    <protectedRange sqref="DE199:DF199" name="区域1_139" securityDescriptor=""/>
    <protectedRange sqref="DK220:DL220" name="区域1_140" securityDescriptor=""/>
    <protectedRange sqref="DQ242:DR242" name="区域1_141" securityDescriptor=""/>
    <protectedRange sqref="DW265:DX265" name="区域1_142" securityDescriptor=""/>
    <protectedRange sqref="EC289:ED289" name="区域1_143" securityDescriptor=""/>
    <protectedRange sqref="EI314:EJ314" name="区域1_144" securityDescriptor=""/>
    <protectedRange sqref="EO340:EP340" name="区域1_145" securityDescriptor=""/>
    <protectedRange sqref="EU367:EV367" name="区域1_146" securityDescriptor=""/>
    <protectedRange sqref="FA395:FB395" name="区域1_147" securityDescriptor=""/>
  </protectedRanges>
  <mergeCells count="1">
    <mergeCell ref="A1:Q1"/>
  </mergeCells>
  <pageMargins left="0.699305555555556" right="0.699305555555556" top="0.75" bottom="0.75" header="0.3" footer="0.3"/>
  <pageSetup paperSize="1" scale="51" fitToHeight="0" orientation="landscape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Administrator</cp:lastModifiedBy>
  <dcterms:created xsi:type="dcterms:W3CDTF">2015-11-10T02:18:00Z</dcterms:created>
  <cp:lastPrinted>2018-06-11T07:54:00Z</cp:lastPrinted>
  <dcterms:modified xsi:type="dcterms:W3CDTF">2018-08-01T09:06:33Z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