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1840" windowHeight="13740"/>
  </bookViews>
  <sheets>
    <sheet name="月结算表" sheetId="1" r:id="rId1"/>
  </sheets>
  <calcPr calcId="124519"/>
</workbook>
</file>

<file path=xl/calcChain.xml><?xml version="1.0" encoding="utf-8"?>
<calcChain xmlns="http://schemas.openxmlformats.org/spreadsheetml/2006/main">
  <c r="O13" i="1"/>
  <c r="Q13" s="1"/>
  <c r="N13"/>
  <c r="L13"/>
  <c r="K23"/>
  <c r="O4"/>
  <c r="Q4" s="1"/>
  <c r="O5"/>
  <c r="Q5" s="1"/>
  <c r="O6"/>
  <c r="Q6" s="1"/>
  <c r="O7"/>
  <c r="Q7" s="1"/>
  <c r="O8"/>
  <c r="Q8" s="1"/>
  <c r="O9"/>
  <c r="Q9" s="1"/>
  <c r="O10"/>
  <c r="Q10" s="1"/>
  <c r="O11"/>
  <c r="Q11" s="1"/>
  <c r="O12"/>
  <c r="Q12" s="1"/>
  <c r="O14"/>
  <c r="Q14" s="1"/>
  <c r="O15"/>
  <c r="Q15" s="1"/>
  <c r="O16"/>
  <c r="Q16" s="1"/>
  <c r="O17"/>
  <c r="Q17" s="1"/>
  <c r="O18"/>
  <c r="Q18" s="1"/>
  <c r="O19"/>
  <c r="Q19" s="1"/>
  <c r="O20"/>
  <c r="Q20" s="1"/>
  <c r="O21"/>
  <c r="Q21" s="1"/>
  <c r="O22"/>
  <c r="Q22" s="1"/>
  <c r="N4"/>
  <c r="N5"/>
  <c r="N6"/>
  <c r="N7"/>
  <c r="N8"/>
  <c r="N9"/>
  <c r="N10"/>
  <c r="N11"/>
  <c r="N12"/>
  <c r="N14"/>
  <c r="N15"/>
  <c r="N16"/>
  <c r="N17"/>
  <c r="N18"/>
  <c r="N19"/>
  <c r="N20"/>
  <c r="N21"/>
  <c r="N22"/>
  <c r="L4"/>
  <c r="L5"/>
  <c r="L6"/>
  <c r="L7"/>
  <c r="L8"/>
  <c r="L9"/>
  <c r="L10"/>
  <c r="L11"/>
  <c r="L12"/>
  <c r="L14"/>
  <c r="L15"/>
  <c r="L16"/>
  <c r="L17"/>
  <c r="L18"/>
  <c r="L19"/>
  <c r="L20"/>
  <c r="L21"/>
  <c r="L22"/>
  <c r="O3" l="1"/>
  <c r="Q3" s="1"/>
  <c r="N3"/>
  <c r="L3"/>
  <c r="O2"/>
  <c r="Q2" s="1"/>
  <c r="Q23" s="1"/>
  <c r="N2"/>
  <c r="L2"/>
  <c r="N23" l="1"/>
  <c r="O23"/>
</calcChain>
</file>

<file path=xl/sharedStrings.xml><?xml version="1.0" encoding="utf-8"?>
<sst xmlns="http://schemas.openxmlformats.org/spreadsheetml/2006/main" count="165" uniqueCount="67">
  <si>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</si>
  <si>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</si>
  <si>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</si>
  <si>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</si>
  <si>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</si>
  <si>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</si>
  <si>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</si>
  <si>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</si>
  <si>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</si>
  <si>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</si>
  <si>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</si>
  <si>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</si>
  <si>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</si>
  <si>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</si>
  <si>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</si>
  <si>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中影设备</t>
    <phoneticPr fontId="1" type="noConversion"/>
  </si>
  <si>
    <t>合计</t>
    <phoneticPr fontId="1" type="noConversion"/>
  </si>
  <si>
    <t>影院名称</t>
    <phoneticPr fontId="1" type="noConversion"/>
  </si>
  <si>
    <t>影院编码</t>
    <phoneticPr fontId="1" type="noConversion"/>
  </si>
  <si>
    <t>青岛阳光星美</t>
    <phoneticPr fontId="1" type="noConversion"/>
  </si>
  <si>
    <t>37034401</t>
  </si>
  <si>
    <t>37034401</t>
    <phoneticPr fontId="1" type="noConversion"/>
  </si>
  <si>
    <t>猛虫过江</t>
  </si>
  <si>
    <t>我不是药神</t>
  </si>
  <si>
    <t>动物世界（数字3D）</t>
  </si>
  <si>
    <t>金蝉脱壳2：冥府（数字）</t>
  </si>
  <si>
    <t>侏罗纪世界2（数字3D）</t>
  </si>
  <si>
    <t>001104442018</t>
  </si>
  <si>
    <t>001104962018</t>
  </si>
  <si>
    <t>001203772018</t>
  </si>
  <si>
    <t>014101072018</t>
  </si>
  <si>
    <t>051101112018</t>
  </si>
  <si>
    <t>051101152018</t>
  </si>
  <si>
    <t>051201022018</t>
  </si>
  <si>
    <t>37034401</t>
    <phoneticPr fontId="1" type="noConversion"/>
  </si>
  <si>
    <t>2018-07-01</t>
    <phoneticPr fontId="1" type="noConversion"/>
  </si>
  <si>
    <t>2018-07-31</t>
    <phoneticPr fontId="1" type="noConversion"/>
  </si>
  <si>
    <t>兄弟班</t>
  </si>
  <si>
    <t>邪不压正</t>
  </si>
  <si>
    <t>阿修罗</t>
  </si>
  <si>
    <t>西虹市首富</t>
  </si>
  <si>
    <t>萌学园：寻找盘古</t>
  </si>
  <si>
    <t>狄仁杰之四大天王（数字3D）</t>
  </si>
  <si>
    <t>新大头儿子和小头爸爸3俄罗斯奇遇记</t>
  </si>
  <si>
    <t>小悟空</t>
  </si>
  <si>
    <t>神秘世界历险记4</t>
  </si>
  <si>
    <t>神奇马戏团之动物饼干</t>
  </si>
  <si>
    <t>暹罗决：九神战甲（数字）</t>
  </si>
  <si>
    <t>超人总动员2（数字）</t>
  </si>
  <si>
    <t>汪星卧底（数字）</t>
  </si>
  <si>
    <t>淘气大侦探（数字）</t>
  </si>
  <si>
    <t>超人总动员2（数字3D）</t>
  </si>
  <si>
    <t>摩天营救（数字3D）</t>
  </si>
  <si>
    <t>001104632017</t>
  </si>
  <si>
    <t>001104952018</t>
  </si>
  <si>
    <t>001104972018</t>
  </si>
  <si>
    <t>001106062018</t>
  </si>
  <si>
    <t>001108392016</t>
  </si>
  <si>
    <t>001202172018</t>
  </si>
  <si>
    <t>001b03562018</t>
  </si>
  <si>
    <t>001b03982018</t>
  </si>
  <si>
    <t>001b05332018</t>
  </si>
  <si>
    <t>001b05642018</t>
  </si>
  <si>
    <t>051101182018</t>
  </si>
  <si>
    <t>051101262018</t>
  </si>
  <si>
    <t>051201112018</t>
  </si>
  <si>
    <t>051201202018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</si>
</sst>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10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0" fontId="4" fillId="0" borderId="0" xfId="0" applyFont="1"/>
    <xf numFmtId="0" fontId="5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0" fillId="0" borderId="2" xfId="0" applyFill="1" applyBorder="1"/>
    <xf numFmtId="49" fontId="5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/>
    <xf numFmtId="14" fontId="0" fillId="0" borderId="2" xfId="0" applyNumberFormat="1" applyFill="1" applyBorder="1"/>
    <xf numFmtId="176" fontId="0" fillId="0" borderId="2" xfId="0" applyNumberFormat="1" applyFill="1" applyBorder="1"/>
    <xf numFmtId="177" fontId="0" fillId="0" borderId="2" xfId="0" applyNumberFormat="1" applyFill="1" applyBorder="1"/>
    <xf numFmtId="176" fontId="5" fillId="0" borderId="1" xfId="0" applyNumberFormat="1" applyFont="1" applyFill="1" applyBorder="1" applyAlignment="1">
      <alignment horizontal="right" vertical="center"/>
    </xf>
    <xf numFmtId="176" fontId="0" fillId="0" borderId="3" xfId="0" applyNumberFormat="1" applyFill="1" applyBorder="1" applyAlignment="1">
      <alignment horizontal="right"/>
    </xf>
    <xf numFmtId="0" fontId="7" fillId="2" borderId="1" xfId="0" applyFont="1" applyFill="1" applyBorder="1" applyAlignment="1" applyProtection="1">
      <alignment horizontal="center" wrapText="1"/>
    </xf>
    <xf numFmtId="49" fontId="8" fillId="2" borderId="1" xfId="0" applyNumberFormat="1" applyFont="1" applyFill="1" applyBorder="1" applyAlignment="1" applyProtection="1">
      <alignment horizontal="center" wrapText="1"/>
    </xf>
    <xf numFmtId="49" fontId="7" fillId="2" borderId="1" xfId="0" applyNumberFormat="1" applyFont="1" applyFill="1" applyBorder="1" applyAlignment="1" applyProtection="1">
      <alignment horizontal="center" wrapText="1"/>
    </xf>
    <xf numFmtId="14" fontId="8" fillId="2" borderId="1" xfId="0" applyNumberFormat="1" applyFont="1" applyFill="1" applyBorder="1" applyAlignment="1" applyProtection="1">
      <alignment horizontal="center" wrapText="1"/>
    </xf>
    <xf numFmtId="176" fontId="8" fillId="2" borderId="1" xfId="0" applyNumberFormat="1" applyFont="1" applyFill="1" applyBorder="1" applyAlignment="1" applyProtection="1">
      <alignment horizontal="center" wrapText="1"/>
    </xf>
    <xf numFmtId="177" fontId="8" fillId="2" borderId="1" xfId="0" applyNumberFormat="1" applyFont="1" applyFill="1" applyBorder="1" applyAlignment="1" applyProtection="1">
      <alignment horizontal="center" wrapText="1"/>
    </xf>
    <xf numFmtId="49" fontId="3" fillId="0" borderId="0" xfId="0" applyNumberFormat="1" applyFont="1"/>
    <xf numFmtId="49" fontId="9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left" vertical="center"/>
    </xf>
    <xf numFmtId="176" fontId="0" fillId="3" borderId="2" xfId="0" applyNumberFormat="1" applyFill="1" applyBorder="1"/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6"/>
  <sheetViews>
    <sheetView tabSelected="1" workbookViewId="0">
      <selection activeCell="D30" sqref="D30"/>
    </sheetView>
  </sheetViews>
  <sheetFormatPr defaultColWidth="16" defaultRowHeight="12.75"/>
  <cols>
    <col min="1" max="1" width="8.42578125" customWidth="1"/>
    <col min="2" max="2" width="30.28515625" style="2" bestFit="1" customWidth="1"/>
    <col min="3" max="3" width="13.85546875" style="2" bestFit="1" customWidth="1"/>
    <col min="4" max="4" width="13.28515625" style="2" customWidth="1"/>
    <col min="5" max="5" width="11.7109375" style="2" customWidth="1"/>
    <col min="6" max="6" width="10.85546875" style="2" customWidth="1"/>
    <col min="7" max="8" width="13.7109375" style="1" customWidth="1"/>
    <col min="9" max="10" width="11.140625" style="2" customWidth="1"/>
    <col min="11" max="11" width="12.5703125" style="3" customWidth="1"/>
    <col min="12" max="12" width="16" style="3"/>
    <col min="13" max="13" width="11.28515625" style="3" customWidth="1"/>
    <col min="14" max="14" width="11.85546875" style="3" customWidth="1"/>
    <col min="15" max="15" width="16" style="3"/>
    <col min="16" max="16" width="13.140625" style="4" customWidth="1"/>
    <col min="17" max="17" width="16" style="3"/>
  </cols>
  <sheetData>
    <row r="1" spans="1:17" s="10" customFormat="1" ht="15.75">
      <c r="A1" s="25" t="s">
        <v>0</v>
      </c>
      <c r="B1" s="26" t="s">
        <v>7</v>
      </c>
      <c r="C1" s="27" t="s">
        <v>1</v>
      </c>
      <c r="D1" s="26" t="s">
        <v>17</v>
      </c>
      <c r="E1" s="26" t="s">
        <v>18</v>
      </c>
      <c r="F1" s="26" t="s">
        <v>10</v>
      </c>
      <c r="G1" s="28" t="s">
        <v>2</v>
      </c>
      <c r="H1" s="28" t="s">
        <v>3</v>
      </c>
      <c r="I1" s="26" t="s">
        <v>4</v>
      </c>
      <c r="J1" s="26" t="s">
        <v>5</v>
      </c>
      <c r="K1" s="29" t="s">
        <v>6</v>
      </c>
      <c r="L1" s="29" t="s">
        <v>11</v>
      </c>
      <c r="M1" s="29" t="s">
        <v>12</v>
      </c>
      <c r="N1" s="29" t="s">
        <v>13</v>
      </c>
      <c r="O1" s="29" t="s">
        <v>8</v>
      </c>
      <c r="P1" s="30" t="s">
        <v>14</v>
      </c>
      <c r="Q1" s="29" t="s">
        <v>9</v>
      </c>
    </row>
    <row r="2" spans="1:17" s="16" customFormat="1" ht="16.5">
      <c r="A2" s="11">
        <v>1</v>
      </c>
      <c r="B2" s="33" t="s">
        <v>22</v>
      </c>
      <c r="C2" s="33" t="s">
        <v>27</v>
      </c>
      <c r="D2" s="32" t="s">
        <v>19</v>
      </c>
      <c r="E2" s="12" t="s">
        <v>21</v>
      </c>
      <c r="F2" s="13" t="s">
        <v>15</v>
      </c>
      <c r="G2" s="12" t="s">
        <v>35</v>
      </c>
      <c r="H2" s="12" t="s">
        <v>36</v>
      </c>
      <c r="I2" s="33">
        <v>1</v>
      </c>
      <c r="J2" s="33">
        <v>10</v>
      </c>
      <c r="K2" s="33">
        <v>250</v>
      </c>
      <c r="L2" s="23">
        <f>K2*0.05</f>
        <v>12.5</v>
      </c>
      <c r="M2" s="14">
        <v>0.03</v>
      </c>
      <c r="N2" s="23">
        <f>K2*(1-0.96737864)</f>
        <v>8.1553400000000114</v>
      </c>
      <c r="O2" s="23">
        <f>K2*0.91737864</f>
        <v>229.34466</v>
      </c>
      <c r="P2" s="15">
        <v>0.48</v>
      </c>
      <c r="Q2" s="23">
        <f>ROUND(O2*P2,2)</f>
        <v>110.09</v>
      </c>
    </row>
    <row r="3" spans="1:17" s="16" customFormat="1" ht="13.5" customHeight="1">
      <c r="A3" s="11">
        <v>2</v>
      </c>
      <c r="B3" s="33" t="s">
        <v>37</v>
      </c>
      <c r="C3" s="33" t="s">
        <v>53</v>
      </c>
      <c r="D3" s="32" t="s">
        <v>19</v>
      </c>
      <c r="E3" s="12" t="s">
        <v>21</v>
      </c>
      <c r="F3" s="13" t="s">
        <v>15</v>
      </c>
      <c r="G3" s="12" t="s">
        <v>35</v>
      </c>
      <c r="H3" s="12" t="s">
        <v>36</v>
      </c>
      <c r="I3" s="33">
        <v>3</v>
      </c>
      <c r="J3" s="33">
        <v>66</v>
      </c>
      <c r="K3" s="33">
        <v>1450</v>
      </c>
      <c r="L3" s="23">
        <f>K3*0.05</f>
        <v>72.5</v>
      </c>
      <c r="M3" s="14">
        <v>0.03</v>
      </c>
      <c r="N3" s="23">
        <f t="shared" ref="N3:N22" si="0">K3*(1-0.96737864)</f>
        <v>47.300972000000066</v>
      </c>
      <c r="O3" s="23">
        <f t="shared" ref="O3:O22" si="1">K3*0.91737864</f>
        <v>1330.199028</v>
      </c>
      <c r="P3" s="15">
        <v>0.48</v>
      </c>
      <c r="Q3" s="23">
        <f t="shared" ref="Q3:Q22" si="2">ROUND(O3*P3,2)</f>
        <v>638.5</v>
      </c>
    </row>
    <row r="4" spans="1:17" s="16" customFormat="1" ht="13.5" customHeight="1">
      <c r="A4" s="11">
        <v>3</v>
      </c>
      <c r="B4" s="33" t="s">
        <v>38</v>
      </c>
      <c r="C4" s="33" t="s">
        <v>54</v>
      </c>
      <c r="D4" s="32" t="s">
        <v>19</v>
      </c>
      <c r="E4" s="12" t="s">
        <v>20</v>
      </c>
      <c r="F4" s="13" t="s">
        <v>15</v>
      </c>
      <c r="G4" s="12" t="s">
        <v>35</v>
      </c>
      <c r="H4" s="12" t="s">
        <v>36</v>
      </c>
      <c r="I4" s="33">
        <v>129</v>
      </c>
      <c r="J4" s="33">
        <v>2779</v>
      </c>
      <c r="K4" s="33">
        <v>83778</v>
      </c>
      <c r="L4" s="23">
        <f t="shared" ref="L4:L22" si="3">K4*0.05</f>
        <v>4188.9000000000005</v>
      </c>
      <c r="M4" s="14">
        <v>0.03</v>
      </c>
      <c r="N4" s="23">
        <f t="shared" si="0"/>
        <v>2732.9522980800039</v>
      </c>
      <c r="O4" s="23">
        <f t="shared" si="1"/>
        <v>76856.147701919996</v>
      </c>
      <c r="P4" s="15">
        <v>0.48</v>
      </c>
      <c r="Q4" s="23">
        <f t="shared" si="2"/>
        <v>36890.949999999997</v>
      </c>
    </row>
    <row r="5" spans="1:17" s="16" customFormat="1" ht="13.5" customHeight="1">
      <c r="A5" s="11">
        <v>4</v>
      </c>
      <c r="B5" s="33" t="s">
        <v>23</v>
      </c>
      <c r="C5" s="33" t="s">
        <v>28</v>
      </c>
      <c r="D5" s="32" t="s">
        <v>19</v>
      </c>
      <c r="E5" s="12" t="s">
        <v>20</v>
      </c>
      <c r="F5" s="13" t="s">
        <v>15</v>
      </c>
      <c r="G5" s="12" t="s">
        <v>35</v>
      </c>
      <c r="H5" s="12" t="s">
        <v>36</v>
      </c>
      <c r="I5" s="33">
        <v>406</v>
      </c>
      <c r="J5" s="33">
        <v>15846</v>
      </c>
      <c r="K5" s="33">
        <v>475750</v>
      </c>
      <c r="L5" s="23">
        <f t="shared" si="3"/>
        <v>23787.5</v>
      </c>
      <c r="M5" s="14">
        <v>0.03</v>
      </c>
      <c r="N5" s="23">
        <f t="shared" si="0"/>
        <v>15519.61202000002</v>
      </c>
      <c r="O5" s="23">
        <f t="shared" si="1"/>
        <v>436442.88798</v>
      </c>
      <c r="P5" s="15">
        <v>0.48</v>
      </c>
      <c r="Q5" s="23">
        <f t="shared" si="2"/>
        <v>209492.59</v>
      </c>
    </row>
    <row r="6" spans="1:17" s="16" customFormat="1" ht="13.5" customHeight="1">
      <c r="A6" s="11">
        <v>5</v>
      </c>
      <c r="B6" s="33" t="s">
        <v>39</v>
      </c>
      <c r="C6" s="33" t="s">
        <v>55</v>
      </c>
      <c r="D6" s="32" t="s">
        <v>19</v>
      </c>
      <c r="E6" s="12" t="s">
        <v>20</v>
      </c>
      <c r="F6" s="13" t="s">
        <v>15</v>
      </c>
      <c r="G6" s="12" t="s">
        <v>35</v>
      </c>
      <c r="H6" s="12" t="s">
        <v>36</v>
      </c>
      <c r="I6" s="33">
        <v>5</v>
      </c>
      <c r="J6" s="33">
        <v>26</v>
      </c>
      <c r="K6" s="33">
        <v>655</v>
      </c>
      <c r="L6" s="23">
        <f t="shared" si="3"/>
        <v>32.75</v>
      </c>
      <c r="M6" s="14">
        <v>0.03</v>
      </c>
      <c r="N6" s="23">
        <f t="shared" si="0"/>
        <v>21.366990800000028</v>
      </c>
      <c r="O6" s="23">
        <f t="shared" si="1"/>
        <v>600.88300920000006</v>
      </c>
      <c r="P6" s="15">
        <v>0.48</v>
      </c>
      <c r="Q6" s="23">
        <f t="shared" si="2"/>
        <v>288.42</v>
      </c>
    </row>
    <row r="7" spans="1:17" s="16" customFormat="1" ht="13.5" customHeight="1">
      <c r="A7" s="11">
        <v>6</v>
      </c>
      <c r="B7" s="33" t="s">
        <v>40</v>
      </c>
      <c r="C7" s="33" t="s">
        <v>56</v>
      </c>
      <c r="D7" s="32" t="s">
        <v>19</v>
      </c>
      <c r="E7" s="12" t="s">
        <v>20</v>
      </c>
      <c r="F7" s="13" t="s">
        <v>15</v>
      </c>
      <c r="G7" s="12" t="s">
        <v>35</v>
      </c>
      <c r="H7" s="12" t="s">
        <v>36</v>
      </c>
      <c r="I7" s="33">
        <v>110</v>
      </c>
      <c r="J7" s="33">
        <v>8089</v>
      </c>
      <c r="K7" s="33">
        <v>242860</v>
      </c>
      <c r="L7" s="23">
        <f t="shared" si="3"/>
        <v>12143</v>
      </c>
      <c r="M7" s="14">
        <v>0.03</v>
      </c>
      <c r="N7" s="23">
        <f t="shared" si="0"/>
        <v>7922.4234896000107</v>
      </c>
      <c r="O7" s="23">
        <f t="shared" si="1"/>
        <v>222794.57651040002</v>
      </c>
      <c r="P7" s="15">
        <v>0.48</v>
      </c>
      <c r="Q7" s="23">
        <f t="shared" si="2"/>
        <v>106941.4</v>
      </c>
    </row>
    <row r="8" spans="1:17" s="16" customFormat="1" ht="13.5" customHeight="1">
      <c r="A8" s="11">
        <v>7</v>
      </c>
      <c r="B8" s="33" t="s">
        <v>41</v>
      </c>
      <c r="C8" s="33" t="s">
        <v>57</v>
      </c>
      <c r="D8" s="32" t="s">
        <v>19</v>
      </c>
      <c r="E8" s="12" t="s">
        <v>20</v>
      </c>
      <c r="F8" s="13" t="s">
        <v>15</v>
      </c>
      <c r="G8" s="12" t="s">
        <v>35</v>
      </c>
      <c r="H8" s="12" t="s">
        <v>36</v>
      </c>
      <c r="I8" s="33">
        <v>1</v>
      </c>
      <c r="J8" s="33">
        <v>25</v>
      </c>
      <c r="K8" s="33">
        <v>500</v>
      </c>
      <c r="L8" s="23">
        <f t="shared" si="3"/>
        <v>25</v>
      </c>
      <c r="M8" s="14">
        <v>0.03</v>
      </c>
      <c r="N8" s="23">
        <f t="shared" si="0"/>
        <v>16.310680000000023</v>
      </c>
      <c r="O8" s="23">
        <f t="shared" si="1"/>
        <v>458.68932000000001</v>
      </c>
      <c r="P8" s="15">
        <v>0.48</v>
      </c>
      <c r="Q8" s="23">
        <f t="shared" si="2"/>
        <v>220.17</v>
      </c>
    </row>
    <row r="9" spans="1:17" s="16" customFormat="1" ht="13.5" customHeight="1">
      <c r="A9" s="11">
        <v>8</v>
      </c>
      <c r="B9" s="33" t="s">
        <v>42</v>
      </c>
      <c r="C9" s="33" t="s">
        <v>58</v>
      </c>
      <c r="D9" s="32" t="s">
        <v>19</v>
      </c>
      <c r="E9" s="12" t="s">
        <v>20</v>
      </c>
      <c r="F9" s="13" t="s">
        <v>15</v>
      </c>
      <c r="G9" s="12" t="s">
        <v>35</v>
      </c>
      <c r="H9" s="12" t="s">
        <v>36</v>
      </c>
      <c r="I9" s="33">
        <v>44</v>
      </c>
      <c r="J9" s="33">
        <v>1093</v>
      </c>
      <c r="K9" s="33">
        <v>38308</v>
      </c>
      <c r="L9" s="23">
        <f t="shared" si="3"/>
        <v>1915.4</v>
      </c>
      <c r="M9" s="14">
        <v>0.03</v>
      </c>
      <c r="N9" s="23">
        <f t="shared" si="0"/>
        <v>1249.6590588800016</v>
      </c>
      <c r="O9" s="23">
        <f t="shared" si="1"/>
        <v>35142.940941120003</v>
      </c>
      <c r="P9" s="15">
        <v>0.48</v>
      </c>
      <c r="Q9" s="23">
        <f t="shared" si="2"/>
        <v>16868.61</v>
      </c>
    </row>
    <row r="10" spans="1:17" s="16" customFormat="1" ht="13.5" customHeight="1">
      <c r="A10" s="11">
        <v>9</v>
      </c>
      <c r="B10" s="33" t="s">
        <v>24</v>
      </c>
      <c r="C10" s="33" t="s">
        <v>29</v>
      </c>
      <c r="D10" s="32" t="s">
        <v>19</v>
      </c>
      <c r="E10" s="12" t="s">
        <v>20</v>
      </c>
      <c r="F10" s="13" t="s">
        <v>15</v>
      </c>
      <c r="G10" s="12" t="s">
        <v>35</v>
      </c>
      <c r="H10" s="12" t="s">
        <v>36</v>
      </c>
      <c r="I10" s="33">
        <v>40</v>
      </c>
      <c r="J10" s="33">
        <v>611</v>
      </c>
      <c r="K10" s="33">
        <v>18355</v>
      </c>
      <c r="L10" s="23">
        <f t="shared" si="3"/>
        <v>917.75</v>
      </c>
      <c r="M10" s="14">
        <v>0.03</v>
      </c>
      <c r="N10" s="23">
        <f t="shared" si="0"/>
        <v>598.76506280000081</v>
      </c>
      <c r="O10" s="23">
        <f t="shared" si="1"/>
        <v>16838.484937199999</v>
      </c>
      <c r="P10" s="15">
        <v>0.48</v>
      </c>
      <c r="Q10" s="23">
        <f t="shared" si="2"/>
        <v>8082.47</v>
      </c>
    </row>
    <row r="11" spans="1:17" s="16" customFormat="1" ht="13.5" customHeight="1">
      <c r="A11" s="11">
        <v>10</v>
      </c>
      <c r="B11" s="33" t="s">
        <v>43</v>
      </c>
      <c r="C11" s="33" t="s">
        <v>59</v>
      </c>
      <c r="D11" s="32" t="s">
        <v>19</v>
      </c>
      <c r="E11" s="12" t="s">
        <v>20</v>
      </c>
      <c r="F11" s="13" t="s">
        <v>15</v>
      </c>
      <c r="G11" s="12" t="s">
        <v>35</v>
      </c>
      <c r="H11" s="12" t="s">
        <v>36</v>
      </c>
      <c r="I11" s="33">
        <v>79</v>
      </c>
      <c r="J11" s="33">
        <v>1894</v>
      </c>
      <c r="K11" s="33">
        <v>57120</v>
      </c>
      <c r="L11" s="23">
        <f t="shared" si="3"/>
        <v>2856</v>
      </c>
      <c r="M11" s="14">
        <v>0.03</v>
      </c>
      <c r="N11" s="23">
        <f t="shared" si="0"/>
        <v>1863.3320832000024</v>
      </c>
      <c r="O11" s="23">
        <f t="shared" si="1"/>
        <v>52400.667916800005</v>
      </c>
      <c r="P11" s="15">
        <v>0.48</v>
      </c>
      <c r="Q11" s="23">
        <f t="shared" si="2"/>
        <v>25152.32</v>
      </c>
    </row>
    <row r="12" spans="1:17" s="16" customFormat="1" ht="13.5" customHeight="1">
      <c r="A12" s="11">
        <v>11</v>
      </c>
      <c r="B12" s="33" t="s">
        <v>44</v>
      </c>
      <c r="C12" s="33" t="s">
        <v>60</v>
      </c>
      <c r="D12" s="32" t="s">
        <v>19</v>
      </c>
      <c r="E12" s="12" t="s">
        <v>20</v>
      </c>
      <c r="F12" s="13" t="s">
        <v>15</v>
      </c>
      <c r="G12" s="12" t="s">
        <v>35</v>
      </c>
      <c r="H12" s="12" t="s">
        <v>36</v>
      </c>
      <c r="I12" s="33">
        <v>7</v>
      </c>
      <c r="J12" s="33">
        <v>77</v>
      </c>
      <c r="K12" s="33">
        <v>1751</v>
      </c>
      <c r="L12" s="23">
        <f t="shared" si="3"/>
        <v>87.550000000000011</v>
      </c>
      <c r="M12" s="14">
        <v>0.03</v>
      </c>
      <c r="N12" s="23">
        <f t="shared" si="0"/>
        <v>57.120001360000074</v>
      </c>
      <c r="O12" s="23">
        <f t="shared" si="1"/>
        <v>1606.32999864</v>
      </c>
      <c r="P12" s="15">
        <v>0.48</v>
      </c>
      <c r="Q12" s="23">
        <f t="shared" si="2"/>
        <v>771.04</v>
      </c>
    </row>
    <row r="13" spans="1:17" s="16" customFormat="1" ht="13.5" customHeight="1">
      <c r="A13" s="11">
        <v>12</v>
      </c>
      <c r="B13" s="33" t="s">
        <v>45</v>
      </c>
      <c r="C13" s="33" t="s">
        <v>61</v>
      </c>
      <c r="D13" s="32" t="s">
        <v>19</v>
      </c>
      <c r="E13" s="12" t="s">
        <v>34</v>
      </c>
      <c r="F13" s="13" t="s">
        <v>15</v>
      </c>
      <c r="G13" s="12" t="s">
        <v>35</v>
      </c>
      <c r="H13" s="12" t="s">
        <v>36</v>
      </c>
      <c r="I13" s="33">
        <v>2</v>
      </c>
      <c r="J13" s="33">
        <v>81</v>
      </c>
      <c r="K13" s="33">
        <v>1882</v>
      </c>
      <c r="L13" s="23">
        <f t="shared" si="3"/>
        <v>94.100000000000009</v>
      </c>
      <c r="M13" s="14">
        <v>0.03</v>
      </c>
      <c r="N13" s="23">
        <f t="shared" si="0"/>
        <v>61.393399520000081</v>
      </c>
      <c r="O13" s="23">
        <f t="shared" si="1"/>
        <v>1726.5066004800001</v>
      </c>
      <c r="P13" s="15">
        <v>0.48</v>
      </c>
      <c r="Q13" s="23">
        <f t="shared" si="2"/>
        <v>828.72</v>
      </c>
    </row>
    <row r="14" spans="1:17" s="16" customFormat="1" ht="13.5" customHeight="1">
      <c r="A14" s="11">
        <v>13</v>
      </c>
      <c r="B14" s="33" t="s">
        <v>46</v>
      </c>
      <c r="C14" s="33" t="s">
        <v>62</v>
      </c>
      <c r="D14" s="32" t="s">
        <v>19</v>
      </c>
      <c r="E14" s="12" t="s">
        <v>20</v>
      </c>
      <c r="F14" s="13" t="s">
        <v>15</v>
      </c>
      <c r="G14" s="12" t="s">
        <v>35</v>
      </c>
      <c r="H14" s="12" t="s">
        <v>36</v>
      </c>
      <c r="I14" s="33">
        <v>36</v>
      </c>
      <c r="J14" s="33">
        <v>624</v>
      </c>
      <c r="K14" s="33">
        <v>16962</v>
      </c>
      <c r="L14" s="23">
        <f t="shared" si="3"/>
        <v>848.1</v>
      </c>
      <c r="M14" s="14">
        <v>0.03</v>
      </c>
      <c r="N14" s="23">
        <f t="shared" si="0"/>
        <v>553.32350832000077</v>
      </c>
      <c r="O14" s="23">
        <f t="shared" si="1"/>
        <v>15560.57649168</v>
      </c>
      <c r="P14" s="15">
        <v>0.48</v>
      </c>
      <c r="Q14" s="23">
        <f t="shared" si="2"/>
        <v>7469.08</v>
      </c>
    </row>
    <row r="15" spans="1:17" s="16" customFormat="1" ht="13.5" customHeight="1">
      <c r="A15" s="11">
        <v>14</v>
      </c>
      <c r="B15" s="33" t="s">
        <v>47</v>
      </c>
      <c r="C15" s="33" t="s">
        <v>30</v>
      </c>
      <c r="D15" s="32" t="s">
        <v>19</v>
      </c>
      <c r="E15" s="12" t="s">
        <v>20</v>
      </c>
      <c r="F15" s="13" t="s">
        <v>15</v>
      </c>
      <c r="G15" s="12" t="s">
        <v>35</v>
      </c>
      <c r="H15" s="12" t="s">
        <v>36</v>
      </c>
      <c r="I15" s="33">
        <v>2</v>
      </c>
      <c r="J15" s="33">
        <v>5</v>
      </c>
      <c r="K15" s="33">
        <v>116</v>
      </c>
      <c r="L15" s="23">
        <f t="shared" si="3"/>
        <v>5.8000000000000007</v>
      </c>
      <c r="M15" s="14">
        <v>0.03</v>
      </c>
      <c r="N15" s="23">
        <f t="shared" si="0"/>
        <v>3.7840777600000051</v>
      </c>
      <c r="O15" s="23">
        <f t="shared" si="1"/>
        <v>106.41592224</v>
      </c>
      <c r="P15" s="15">
        <v>0.48</v>
      </c>
      <c r="Q15" s="23">
        <f t="shared" si="2"/>
        <v>51.08</v>
      </c>
    </row>
    <row r="16" spans="1:17" s="16" customFormat="1" ht="13.5" customHeight="1">
      <c r="A16" s="11">
        <v>15</v>
      </c>
      <c r="B16" s="33" t="s">
        <v>48</v>
      </c>
      <c r="C16" s="33" t="s">
        <v>31</v>
      </c>
      <c r="D16" s="32" t="s">
        <v>19</v>
      </c>
      <c r="E16" s="12" t="s">
        <v>20</v>
      </c>
      <c r="F16" s="13" t="s">
        <v>15</v>
      </c>
      <c r="G16" s="12" t="s">
        <v>35</v>
      </c>
      <c r="H16" s="12" t="s">
        <v>36</v>
      </c>
      <c r="I16" s="33">
        <v>8</v>
      </c>
      <c r="J16" s="33">
        <v>94</v>
      </c>
      <c r="K16" s="33">
        <v>2136</v>
      </c>
      <c r="L16" s="23">
        <f t="shared" si="3"/>
        <v>106.80000000000001</v>
      </c>
      <c r="M16" s="14">
        <v>0.03</v>
      </c>
      <c r="N16" s="23">
        <f t="shared" si="0"/>
        <v>69.679224960000099</v>
      </c>
      <c r="O16" s="23">
        <f t="shared" si="1"/>
        <v>1959.52077504</v>
      </c>
      <c r="P16" s="15">
        <v>0.48</v>
      </c>
      <c r="Q16" s="23">
        <f t="shared" si="2"/>
        <v>940.57</v>
      </c>
    </row>
    <row r="17" spans="1:17" s="16" customFormat="1" ht="13.5" customHeight="1">
      <c r="A17" s="11">
        <v>16</v>
      </c>
      <c r="B17" s="33" t="s">
        <v>25</v>
      </c>
      <c r="C17" s="33" t="s">
        <v>32</v>
      </c>
      <c r="D17" s="32" t="s">
        <v>19</v>
      </c>
      <c r="E17" s="12" t="s">
        <v>20</v>
      </c>
      <c r="F17" s="13" t="s">
        <v>15</v>
      </c>
      <c r="G17" s="12" t="s">
        <v>35</v>
      </c>
      <c r="H17" s="12" t="s">
        <v>36</v>
      </c>
      <c r="I17" s="33">
        <v>13</v>
      </c>
      <c r="J17" s="33">
        <v>102</v>
      </c>
      <c r="K17" s="33">
        <v>2301</v>
      </c>
      <c r="L17" s="23">
        <f t="shared" si="3"/>
        <v>115.05000000000001</v>
      </c>
      <c r="M17" s="14">
        <v>0.03</v>
      </c>
      <c r="N17" s="23">
        <f t="shared" si="0"/>
        <v>75.061749360000107</v>
      </c>
      <c r="O17" s="23">
        <f t="shared" si="1"/>
        <v>2110.88825064</v>
      </c>
      <c r="P17" s="15">
        <v>0.48</v>
      </c>
      <c r="Q17" s="23">
        <f t="shared" si="2"/>
        <v>1013.23</v>
      </c>
    </row>
    <row r="18" spans="1:17" s="16" customFormat="1" ht="13.5" customHeight="1">
      <c r="A18" s="11">
        <v>17</v>
      </c>
      <c r="B18" s="33" t="s">
        <v>49</v>
      </c>
      <c r="C18" s="33" t="s">
        <v>63</v>
      </c>
      <c r="D18" s="32" t="s">
        <v>19</v>
      </c>
      <c r="E18" s="12" t="s">
        <v>20</v>
      </c>
      <c r="F18" s="13" t="s">
        <v>15</v>
      </c>
      <c r="G18" s="12" t="s">
        <v>35</v>
      </c>
      <c r="H18" s="12" t="s">
        <v>36</v>
      </c>
      <c r="I18" s="33">
        <v>16</v>
      </c>
      <c r="J18" s="33">
        <v>174</v>
      </c>
      <c r="K18" s="33">
        <v>3921</v>
      </c>
      <c r="L18" s="23">
        <f t="shared" si="3"/>
        <v>196.05</v>
      </c>
      <c r="M18" s="14">
        <v>0.03</v>
      </c>
      <c r="N18" s="23">
        <f t="shared" si="0"/>
        <v>127.90835256000017</v>
      </c>
      <c r="O18" s="23">
        <f t="shared" si="1"/>
        <v>3597.0416474399999</v>
      </c>
      <c r="P18" s="15">
        <v>0.48</v>
      </c>
      <c r="Q18" s="23">
        <f t="shared" si="2"/>
        <v>1726.58</v>
      </c>
    </row>
    <row r="19" spans="1:17" s="16" customFormat="1" ht="13.5" customHeight="1">
      <c r="A19" s="11">
        <v>18</v>
      </c>
      <c r="B19" s="33" t="s">
        <v>50</v>
      </c>
      <c r="C19" s="33" t="s">
        <v>64</v>
      </c>
      <c r="D19" s="32" t="s">
        <v>19</v>
      </c>
      <c r="E19" s="12" t="s">
        <v>20</v>
      </c>
      <c r="F19" s="13" t="s">
        <v>15</v>
      </c>
      <c r="G19" s="12" t="s">
        <v>35</v>
      </c>
      <c r="H19" s="12" t="s">
        <v>36</v>
      </c>
      <c r="I19" s="33">
        <v>27</v>
      </c>
      <c r="J19" s="33">
        <v>345</v>
      </c>
      <c r="K19" s="33">
        <v>7988</v>
      </c>
      <c r="L19" s="23">
        <f t="shared" si="3"/>
        <v>399.40000000000003</v>
      </c>
      <c r="M19" s="14">
        <v>0.03</v>
      </c>
      <c r="N19" s="23">
        <f t="shared" si="0"/>
        <v>260.57942368000033</v>
      </c>
      <c r="O19" s="23">
        <f t="shared" si="1"/>
        <v>7328.0205763200001</v>
      </c>
      <c r="P19" s="15">
        <v>0.48</v>
      </c>
      <c r="Q19" s="23">
        <f t="shared" si="2"/>
        <v>3517.45</v>
      </c>
    </row>
    <row r="20" spans="1:17" s="16" customFormat="1" ht="13.5" customHeight="1">
      <c r="A20" s="11">
        <v>19</v>
      </c>
      <c r="B20" s="33" t="s">
        <v>26</v>
      </c>
      <c r="C20" s="33" t="s">
        <v>33</v>
      </c>
      <c r="D20" s="32" t="s">
        <v>19</v>
      </c>
      <c r="E20" s="12" t="s">
        <v>20</v>
      </c>
      <c r="F20" s="13" t="s">
        <v>15</v>
      </c>
      <c r="G20" s="12" t="s">
        <v>35</v>
      </c>
      <c r="H20" s="12" t="s">
        <v>36</v>
      </c>
      <c r="I20" s="33">
        <v>59</v>
      </c>
      <c r="J20" s="33">
        <v>941</v>
      </c>
      <c r="K20" s="33">
        <v>23825</v>
      </c>
      <c r="L20" s="23">
        <f t="shared" si="3"/>
        <v>1191.25</v>
      </c>
      <c r="M20" s="14">
        <v>0.03</v>
      </c>
      <c r="N20" s="23">
        <f t="shared" si="0"/>
        <v>777.20390200000099</v>
      </c>
      <c r="O20" s="23">
        <f t="shared" si="1"/>
        <v>21856.546097999999</v>
      </c>
      <c r="P20" s="15">
        <v>0.48</v>
      </c>
      <c r="Q20" s="23">
        <f t="shared" si="2"/>
        <v>10491.14</v>
      </c>
    </row>
    <row r="21" spans="1:17" s="16" customFormat="1" ht="13.5" customHeight="1">
      <c r="A21" s="11">
        <v>20</v>
      </c>
      <c r="B21" s="33" t="s">
        <v>51</v>
      </c>
      <c r="C21" s="33" t="s">
        <v>65</v>
      </c>
      <c r="D21" s="32" t="s">
        <v>19</v>
      </c>
      <c r="E21" s="12" t="s">
        <v>20</v>
      </c>
      <c r="F21" s="13" t="s">
        <v>15</v>
      </c>
      <c r="G21" s="12" t="s">
        <v>35</v>
      </c>
      <c r="H21" s="12" t="s">
        <v>36</v>
      </c>
      <c r="I21" s="33">
        <v>46</v>
      </c>
      <c r="J21" s="33">
        <v>562</v>
      </c>
      <c r="K21" s="33">
        <v>14190</v>
      </c>
      <c r="L21" s="23">
        <f t="shared" si="3"/>
        <v>709.5</v>
      </c>
      <c r="M21" s="14">
        <v>0.03</v>
      </c>
      <c r="N21" s="23">
        <f t="shared" si="0"/>
        <v>462.89709840000063</v>
      </c>
      <c r="O21" s="23">
        <f t="shared" si="1"/>
        <v>13017.602901600001</v>
      </c>
      <c r="P21" s="15">
        <v>0.48</v>
      </c>
      <c r="Q21" s="23">
        <f t="shared" si="2"/>
        <v>6248.45</v>
      </c>
    </row>
    <row r="22" spans="1:17" s="16" customFormat="1" ht="13.5" customHeight="1">
      <c r="A22" s="11">
        <v>21</v>
      </c>
      <c r="B22" s="33" t="s">
        <v>52</v>
      </c>
      <c r="C22" s="33" t="s">
        <v>66</v>
      </c>
      <c r="D22" s="32" t="s">
        <v>19</v>
      </c>
      <c r="E22" s="12" t="s">
        <v>20</v>
      </c>
      <c r="F22" s="13" t="s">
        <v>15</v>
      </c>
      <c r="G22" s="12" t="s">
        <v>35</v>
      </c>
      <c r="H22" s="12" t="s">
        <v>36</v>
      </c>
      <c r="I22" s="33">
        <v>89</v>
      </c>
      <c r="J22" s="33">
        <v>2563</v>
      </c>
      <c r="K22" s="33">
        <v>64410</v>
      </c>
      <c r="L22" s="23">
        <f t="shared" si="3"/>
        <v>3220.5</v>
      </c>
      <c r="M22" s="14">
        <v>0.03</v>
      </c>
      <c r="N22" s="23">
        <f t="shared" si="0"/>
        <v>2101.141797600003</v>
      </c>
      <c r="O22" s="23">
        <f t="shared" si="1"/>
        <v>59088.358202399999</v>
      </c>
      <c r="P22" s="15">
        <v>0.48</v>
      </c>
      <c r="Q22" s="23">
        <f t="shared" si="2"/>
        <v>28362.41</v>
      </c>
    </row>
    <row r="23" spans="1:17" s="5" customFormat="1" ht="25.5" customHeight="1">
      <c r="A23" s="17"/>
      <c r="B23" s="18" t="s">
        <v>16</v>
      </c>
      <c r="C23" s="19"/>
      <c r="D23" s="19"/>
      <c r="E23" s="19"/>
      <c r="F23" s="19"/>
      <c r="G23" s="20"/>
      <c r="H23" s="20"/>
      <c r="I23" s="19"/>
      <c r="J23" s="19"/>
      <c r="K23" s="21">
        <f>SUM(K2:K22)</f>
        <v>1058508</v>
      </c>
      <c r="L23" s="21"/>
      <c r="M23" s="21"/>
      <c r="N23" s="21">
        <f>SUM(N2:N22)</f>
        <v>34529.97053088004</v>
      </c>
      <c r="O23" s="24">
        <f>SUM(O2:O22)</f>
        <v>971052.62946912006</v>
      </c>
      <c r="P23" s="22"/>
      <c r="Q23" s="34">
        <f>SUM(Q2:Q22)</f>
        <v>466105.26999999996</v>
      </c>
    </row>
    <row r="24" spans="1:17" s="5" customFormat="1">
      <c r="B24" s="6"/>
      <c r="C24" s="6"/>
      <c r="D24" s="6"/>
      <c r="E24" s="6"/>
      <c r="F24" s="6"/>
      <c r="G24" s="7"/>
      <c r="H24" s="7"/>
      <c r="I24" s="6"/>
      <c r="J24" s="6"/>
      <c r="K24" s="8"/>
      <c r="L24" s="8"/>
      <c r="M24" s="8"/>
      <c r="N24" s="8"/>
      <c r="O24" s="8"/>
      <c r="P24" s="9"/>
    </row>
    <row r="26" spans="1:17">
      <c r="F26" s="31"/>
    </row>
  </sheetData>
  <protectedRanges>
    <protectedRange sqref="A2:IV65549" name="区域1"/>
  </protectedRanges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win7</cp:lastModifiedBy>
  <dcterms:created xsi:type="dcterms:W3CDTF">2015-11-10T02:18:22Z</dcterms:created>
  <dcterms:modified xsi:type="dcterms:W3CDTF">2018-08-01T07:57:21Z</dcterms:modified>
</cp:coreProperties>
</file>