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ustomProperty1.bin" ContentType="application/vnd.openxmlformats-officedocument.spreadsheetml.customProperty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codeName="ThisWorkbook" defaultThemeVersion="124226"/>
  <bookViews>
    <workbookView xWindow="0" yWindow="0" windowWidth="24240" windowHeight="13740"/>
  </bookViews>
  <sheets>
    <sheet name="月结算表" sheetId="1" r:id="rId1"/>
  </sheets>
  <calcPr calcId="125725"/>
</workbook>
</file>

<file path=xl/calcChain.xml><?xml version="1.0" encoding="utf-8"?>
<calcChain xmlns="http://schemas.openxmlformats.org/spreadsheetml/2006/main">
  <c r="K24" i="1"/>
  <c r="Q23"/>
  <c r="O23"/>
  <c r="N23"/>
  <c r="L23"/>
  <c r="Q22"/>
  <c r="O22"/>
  <c r="N22"/>
  <c r="L22"/>
  <c r="Q21"/>
  <c r="O21"/>
  <c r="N21"/>
  <c r="L21"/>
  <c r="Q20"/>
  <c r="O20"/>
  <c r="N20"/>
  <c r="L20"/>
  <c r="Q19"/>
  <c r="O19"/>
  <c r="N19"/>
  <c r="L19"/>
  <c r="Q18"/>
  <c r="O18"/>
  <c r="N18"/>
  <c r="L18"/>
  <c r="Q17"/>
  <c r="O17"/>
  <c r="N17"/>
  <c r="L17"/>
  <c r="Q16"/>
  <c r="O16"/>
  <c r="N16"/>
  <c r="L16"/>
  <c r="Q15"/>
  <c r="O15"/>
  <c r="N15"/>
  <c r="L15"/>
  <c r="Q14"/>
  <c r="O14"/>
  <c r="N14"/>
  <c r="L14"/>
  <c r="Q13"/>
  <c r="O13"/>
  <c r="N13"/>
  <c r="L13"/>
  <c r="Q12"/>
  <c r="O12"/>
  <c r="N12"/>
  <c r="L12"/>
  <c r="Q11"/>
  <c r="O11"/>
  <c r="N11"/>
  <c r="L11"/>
  <c r="Q10"/>
  <c r="O10"/>
  <c r="N10"/>
  <c r="L10"/>
  <c r="Q9"/>
  <c r="O9"/>
  <c r="N9"/>
  <c r="L9"/>
  <c r="Q8"/>
  <c r="O8"/>
  <c r="N8"/>
  <c r="L8"/>
  <c r="Q7"/>
  <c r="O7"/>
  <c r="N7"/>
  <c r="L7"/>
  <c r="Q6"/>
  <c r="O6"/>
  <c r="N6"/>
  <c r="L6"/>
  <c r="Q5"/>
  <c r="O5"/>
  <c r="N5"/>
  <c r="L5"/>
  <c r="Q4"/>
  <c r="O4"/>
  <c r="N4"/>
  <c r="L4"/>
  <c r="Q3"/>
  <c r="O3"/>
  <c r="N3"/>
  <c r="L3"/>
  <c r="Q2"/>
  <c r="Q24" s="1"/>
  <c r="O2"/>
  <c r="O24" s="1"/>
  <c r="N2"/>
  <c r="N24" s="1"/>
  <c r="L2"/>
</calcChain>
</file>

<file path=xl/comments1.xml><?xml version="1.0" encoding="utf-8"?>
<comments xmlns="http://schemas.openxmlformats.org/spreadsheetml/2006/main">
  <authors>
    <author>leno</author>
  </authors>
  <commentList>
    <comment ref="A1" authorId="0">
      <text/>
    </comment>
  </commentList>
</comments>
</file>

<file path=xl/sharedStrings.xml><?xml version="1.0" encoding="utf-8"?>
<sst xmlns="http://schemas.openxmlformats.org/spreadsheetml/2006/main" count="129" uniqueCount="66">
  <si>
    <t>序号</t>
  </si>
  <si>
    <t>影片编码</t>
  </si>
  <si>
    <t>侏罗纪世界2（数字3D）</t>
  </si>
  <si>
    <t>051201022018</t>
  </si>
  <si>
    <t>第七个小矮人</t>
  </si>
  <si>
    <t>066100982018</t>
  </si>
  <si>
    <t>阿飞正传（数字）</t>
  </si>
  <si>
    <t>002101142018</t>
  </si>
  <si>
    <t>超人总动员2（数字3D）</t>
  </si>
  <si>
    <t>051201112018</t>
  </si>
  <si>
    <t>生存家族（数字）</t>
  </si>
  <si>
    <t>012101122018</t>
  </si>
  <si>
    <t>超人总动员2（数字）</t>
  </si>
  <si>
    <t>051101112018</t>
  </si>
  <si>
    <t>动物世界（数字3D）</t>
  </si>
  <si>
    <t>001203772018</t>
  </si>
  <si>
    <t>我不是药神</t>
  </si>
  <si>
    <t>001104962018</t>
  </si>
  <si>
    <t>青年马克思（数字）</t>
  </si>
  <si>
    <t>075100892018</t>
  </si>
  <si>
    <t>金蝉脱壳2：冥府（数字）</t>
  </si>
  <si>
    <t>051101152018</t>
  </si>
  <si>
    <t>上海协信百丽宫影院</t>
  </si>
  <si>
    <t>影片名称</t>
    <phoneticPr fontId="1" type="noConversion"/>
  </si>
  <si>
    <t>影院名称</t>
    <phoneticPr fontId="1" type="noConversion"/>
  </si>
  <si>
    <t>影院编码</t>
    <phoneticPr fontId="1" type="noConversion"/>
  </si>
  <si>
    <t>设备归属</t>
    <phoneticPr fontId="1" type="noConversion"/>
  </si>
  <si>
    <t>结束日期</t>
    <phoneticPr fontId="1" type="noConversion"/>
  </si>
  <si>
    <t>总场次</t>
    <phoneticPr fontId="1" type="noConversion"/>
  </si>
  <si>
    <t>电影专项基金</t>
    <phoneticPr fontId="1" type="noConversion"/>
  </si>
  <si>
    <t>增值税率</t>
    <phoneticPr fontId="1" type="noConversion"/>
  </si>
  <si>
    <t>净票房</t>
    <phoneticPr fontId="1" type="noConversion"/>
  </si>
  <si>
    <t>分账比例</t>
    <phoneticPr fontId="1" type="noConversion"/>
  </si>
  <si>
    <t>31031601</t>
    <phoneticPr fontId="1" type="noConversion"/>
  </si>
  <si>
    <t>邪不压正</t>
  </si>
  <si>
    <t>001104952018</t>
  </si>
  <si>
    <t>新大头儿子和小头爸爸3俄罗斯奇遇记</t>
  </si>
  <si>
    <t>001b03562018</t>
  </si>
  <si>
    <t>厉害了，我的国</t>
  </si>
  <si>
    <t>001l01892018</t>
  </si>
  <si>
    <t>阿修罗（数字3D）</t>
  </si>
  <si>
    <t>001204972018</t>
  </si>
  <si>
    <t>摩天营救（数字3D）</t>
  </si>
  <si>
    <t>051201202018</t>
  </si>
  <si>
    <t>汪星卧底（数字）</t>
  </si>
  <si>
    <t>051101182018</t>
  </si>
  <si>
    <t>淘气大侦探（数字）</t>
  </si>
  <si>
    <t>051101262018</t>
  </si>
  <si>
    <t>狄仁杰之四大天王（数字3D）</t>
  </si>
  <si>
    <t>001202172018</t>
  </si>
  <si>
    <t>神奇马戏团之动物饼干</t>
  </si>
  <si>
    <t>001b05642018</t>
  </si>
  <si>
    <t>风语咒（数字3D）</t>
  </si>
  <si>
    <t>001c05272018</t>
  </si>
  <si>
    <t>北方一片苍茫</t>
  </si>
  <si>
    <t>001108552017</t>
  </si>
  <si>
    <t>西虹市首富</t>
  </si>
  <si>
    <t>001106062018</t>
  </si>
  <si>
    <t>合计</t>
    <phoneticPr fontId="1" type="noConversion"/>
  </si>
  <si>
    <t>开始日期</t>
    <phoneticPr fontId="1" type="noConversion"/>
  </si>
  <si>
    <t>总人次</t>
    <phoneticPr fontId="1" type="noConversion"/>
  </si>
  <si>
    <t>总票房</t>
    <phoneticPr fontId="1" type="noConversion"/>
  </si>
  <si>
    <t>税金</t>
    <phoneticPr fontId="1" type="noConversion"/>
  </si>
  <si>
    <t>分账片款</t>
    <phoneticPr fontId="1" type="noConversion"/>
  </si>
  <si>
    <t>中影设备</t>
    <phoneticPr fontId="9" type="noConversion"/>
  </si>
  <si>
    <t xml:space="preserve"> </t>
    <phoneticPr fontId="9" type="noConversion"/>
  </si>
</sst>
</file>

<file path=xl/styles.xml><?xml version="1.0" encoding="utf-8"?>
<styleSheet xmlns="http://schemas.openxmlformats.org/spreadsheetml/2006/main">
  <numFmts count="4">
    <numFmt numFmtId="176" formatCode="0.00_ "/>
    <numFmt numFmtId="177" formatCode="0.0000_ "/>
    <numFmt numFmtId="178" formatCode="yyyy\-mm\-dd"/>
    <numFmt numFmtId="179" formatCode="#,##0_ "/>
  </numFmts>
  <fonts count="15">
    <font>
      <sz val="10"/>
      <name val="Arial"/>
      <family val="2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color theme="1" tint="0.249977111117893"/>
      <name val="Arial"/>
      <family val="2"/>
    </font>
    <font>
      <sz val="10"/>
      <color theme="1"/>
      <name val="Arial"/>
      <family val="2"/>
    </font>
    <font>
      <b/>
      <sz val="12"/>
      <color theme="1" tint="0.249977111117893"/>
      <name val="Arial"/>
      <family val="2"/>
    </font>
    <font>
      <b/>
      <sz val="12"/>
      <color theme="1" tint="0.249977111117893"/>
      <name val="宋体"/>
      <family val="3"/>
      <charset val="134"/>
    </font>
    <font>
      <sz val="9"/>
      <color rgb="FF000000"/>
      <name val="Tahoma"/>
      <family val="2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</font>
    <font>
      <b/>
      <sz val="12"/>
      <color indexed="8"/>
      <name val="华文仿宋"/>
      <family val="3"/>
      <charset val="134"/>
    </font>
    <font>
      <b/>
      <sz val="11"/>
      <color theme="1"/>
      <name val="华文仿宋"/>
      <family val="3"/>
      <charset val="134"/>
    </font>
    <font>
      <b/>
      <sz val="12"/>
      <color rgb="FFFF0000"/>
      <name val="华文仿宋"/>
      <family val="3"/>
      <charset val="134"/>
    </font>
    <font>
      <b/>
      <sz val="12"/>
      <name val="华文仿宋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rgb="FFFFFFFF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51">
    <xf numFmtId="0" fontId="0" fillId="0" borderId="0" xfId="0"/>
    <xf numFmtId="49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 applyProtection="1">
      <alignment horizontal="center" vertical="center"/>
    </xf>
    <xf numFmtId="178" fontId="7" fillId="3" borderId="1" xfId="0" applyNumberFormat="1" applyFont="1" applyFill="1" applyBorder="1" applyAlignment="1">
      <alignment horizontal="left" vertical="center" wrapText="1"/>
    </xf>
    <xf numFmtId="177" fontId="4" fillId="0" borderId="1" xfId="0" applyNumberFormat="1" applyFont="1" applyFill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right" vertical="center"/>
    </xf>
    <xf numFmtId="49" fontId="10" fillId="0" borderId="1" xfId="0" applyNumberFormat="1" applyFont="1" applyFill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center" vertical="center"/>
    </xf>
    <xf numFmtId="0" fontId="4" fillId="0" borderId="0" xfId="0" applyFont="1" applyFill="1" applyAlignment="1"/>
    <xf numFmtId="0" fontId="5" fillId="2" borderId="1" xfId="0" applyFont="1" applyFill="1" applyBorder="1" applyAlignment="1" applyProtection="1">
      <alignment horizontal="center" wrapText="1"/>
    </xf>
    <xf numFmtId="49" fontId="6" fillId="2" borderId="1" xfId="0" applyNumberFormat="1" applyFont="1" applyFill="1" applyBorder="1" applyAlignment="1" applyProtection="1">
      <alignment horizontal="center" wrapText="1"/>
    </xf>
    <xf numFmtId="49" fontId="5" fillId="2" borderId="1" xfId="0" applyNumberFormat="1" applyFont="1" applyFill="1" applyBorder="1" applyAlignment="1" applyProtection="1">
      <alignment horizontal="center" wrapText="1"/>
    </xf>
    <xf numFmtId="14" fontId="6" fillId="2" borderId="1" xfId="0" applyNumberFormat="1" applyFont="1" applyFill="1" applyBorder="1" applyAlignment="1" applyProtection="1">
      <alignment horizontal="center" wrapText="1"/>
    </xf>
    <xf numFmtId="176" fontId="6" fillId="2" borderId="1" xfId="0" applyNumberFormat="1" applyFont="1" applyFill="1" applyBorder="1" applyAlignment="1" applyProtection="1">
      <alignment horizontal="center" wrapText="1"/>
    </xf>
    <xf numFmtId="177" fontId="6" fillId="2" borderId="1" xfId="0" applyNumberFormat="1" applyFont="1" applyFill="1" applyBorder="1" applyAlignment="1" applyProtection="1">
      <alignment horizontal="center" wrapText="1"/>
    </xf>
    <xf numFmtId="0" fontId="3" fillId="0" borderId="0" xfId="0" applyFont="1" applyAlignment="1"/>
    <xf numFmtId="22" fontId="7" fillId="3" borderId="2" xfId="0" applyNumberFormat="1" applyFont="1" applyFill="1" applyBorder="1" applyAlignment="1">
      <alignment horizontal="left" vertical="center" wrapText="1"/>
    </xf>
    <xf numFmtId="49" fontId="7" fillId="3" borderId="2" xfId="0" applyNumberFormat="1" applyFont="1" applyFill="1" applyBorder="1" applyAlignment="1">
      <alignment horizontal="left" vertical="center" wrapText="1"/>
    </xf>
    <xf numFmtId="1" fontId="7" fillId="3" borderId="2" xfId="0" applyNumberFormat="1" applyFont="1" applyFill="1" applyBorder="1" applyAlignment="1">
      <alignment horizontal="right" vertical="center" wrapText="1"/>
    </xf>
    <xf numFmtId="2" fontId="7" fillId="3" borderId="2" xfId="0" applyNumberFormat="1" applyFont="1" applyFill="1" applyBorder="1" applyAlignment="1">
      <alignment horizontal="right" vertical="center" wrapText="1"/>
    </xf>
    <xf numFmtId="0" fontId="0" fillId="0" borderId="1" xfId="0" applyFill="1" applyBorder="1" applyAlignment="1"/>
    <xf numFmtId="49" fontId="0" fillId="0" borderId="1" xfId="0" applyNumberFormat="1" applyFill="1" applyBorder="1" applyAlignment="1"/>
    <xf numFmtId="14" fontId="0" fillId="0" borderId="1" xfId="0" applyNumberFormat="1" applyFill="1" applyBorder="1" applyAlignment="1"/>
    <xf numFmtId="176" fontId="0" fillId="0" borderId="1" xfId="0" applyNumberFormat="1" applyFill="1" applyBorder="1" applyAlignment="1"/>
    <xf numFmtId="177" fontId="0" fillId="0" borderId="1" xfId="0" applyNumberFormat="1" applyFill="1" applyBorder="1" applyAlignment="1"/>
    <xf numFmtId="0" fontId="0" fillId="0" borderId="0" xfId="0" applyFill="1" applyAlignment="1"/>
    <xf numFmtId="0" fontId="0" fillId="0" borderId="0" xfId="0" applyNumberFormat="1" applyFont="1" applyFill="1" applyBorder="1" applyAlignment="1">
      <alignment vertical="center"/>
    </xf>
    <xf numFmtId="0" fontId="0" fillId="0" borderId="0" xfId="0" applyNumberFormat="1" applyFont="1" applyFill="1" applyBorder="1" applyAlignment="1">
      <alignment horizontal="left" vertical="center" wrapText="1"/>
    </xf>
    <xf numFmtId="179" fontId="0" fillId="0" borderId="0" xfId="0" applyNumberFormat="1" applyFont="1" applyFill="1" applyBorder="1" applyAlignment="1">
      <alignment vertical="center"/>
    </xf>
    <xf numFmtId="176" fontId="0" fillId="0" borderId="0" xfId="0" applyNumberFormat="1" applyFont="1" applyFill="1" applyBorder="1" applyAlignment="1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176" fontId="0" fillId="0" borderId="0" xfId="0" applyNumberFormat="1" applyFill="1" applyBorder="1" applyAlignment="1">
      <alignment vertical="center"/>
    </xf>
    <xf numFmtId="179" fontId="0" fillId="0" borderId="0" xfId="0" applyNumberFormat="1" applyFill="1" applyBorder="1" applyAlignment="1">
      <alignment vertical="center"/>
    </xf>
    <xf numFmtId="0" fontId="0" fillId="0" borderId="0" xfId="0" applyNumberFormat="1" applyFill="1" applyBorder="1" applyAlignment="1">
      <alignment vertical="center"/>
    </xf>
    <xf numFmtId="0" fontId="11" fillId="0" borderId="0" xfId="0" applyFont="1" applyBorder="1" applyAlignment="1">
      <alignment horizontal="left"/>
    </xf>
    <xf numFmtId="0" fontId="11" fillId="0" borderId="0" xfId="0" applyFont="1" applyAlignment="1"/>
    <xf numFmtId="0" fontId="12" fillId="0" borderId="0" xfId="0" applyNumberFormat="1" applyFont="1" applyFill="1" applyBorder="1" applyAlignment="1">
      <alignment horizontal="center" vertical="center"/>
    </xf>
    <xf numFmtId="0" fontId="11" fillId="0" borderId="3" xfId="0" applyFont="1" applyBorder="1" applyAlignment="1">
      <alignment horizontal="left"/>
    </xf>
    <xf numFmtId="0" fontId="13" fillId="4" borderId="4" xfId="0" applyFont="1" applyFill="1" applyBorder="1" applyAlignment="1">
      <alignment horizontal="left" wrapText="1"/>
    </xf>
    <xf numFmtId="0" fontId="13" fillId="4" borderId="5" xfId="0" applyFont="1" applyFill="1" applyBorder="1" applyAlignment="1">
      <alignment horizontal="left" wrapText="1"/>
    </xf>
    <xf numFmtId="0" fontId="13" fillId="4" borderId="6" xfId="0" applyFont="1" applyFill="1" applyBorder="1" applyAlignment="1">
      <alignment horizontal="left" wrapText="1"/>
    </xf>
    <xf numFmtId="0" fontId="14" fillId="4" borderId="4" xfId="0" applyFont="1" applyFill="1" applyBorder="1" applyAlignment="1">
      <alignment horizontal="left" wrapText="1"/>
    </xf>
    <xf numFmtId="0" fontId="14" fillId="4" borderId="5" xfId="0" applyFont="1" applyFill="1" applyBorder="1" applyAlignment="1">
      <alignment horizontal="left" wrapText="1"/>
    </xf>
    <xf numFmtId="0" fontId="14" fillId="4" borderId="6" xfId="0" applyFont="1" applyFill="1" applyBorder="1" applyAlignment="1">
      <alignment horizontal="left" wrapText="1"/>
    </xf>
    <xf numFmtId="0" fontId="11" fillId="4" borderId="4" xfId="0" applyFont="1" applyFill="1" applyBorder="1" applyAlignment="1">
      <alignment horizontal="left"/>
    </xf>
    <xf numFmtId="0" fontId="11" fillId="4" borderId="5" xfId="0" applyFont="1" applyFill="1" applyBorder="1" applyAlignment="1">
      <alignment horizontal="left"/>
    </xf>
    <xf numFmtId="0" fontId="11" fillId="4" borderId="6" xfId="0" applyFont="1" applyFill="1" applyBorder="1" applyAlignment="1">
      <alignment horizontal="left"/>
    </xf>
    <xf numFmtId="0" fontId="13" fillId="4" borderId="4" xfId="0" applyFont="1" applyFill="1" applyBorder="1" applyAlignment="1">
      <alignment horizontal="left"/>
    </xf>
    <xf numFmtId="0" fontId="13" fillId="4" borderId="5" xfId="0" applyFont="1" applyFill="1" applyBorder="1" applyAlignment="1">
      <alignment horizontal="left"/>
    </xf>
    <xf numFmtId="0" fontId="13" fillId="4" borderId="6" xfId="0" applyFont="1" applyFill="1" applyBorder="1" applyAlignment="1">
      <alignment horizontal="left"/>
    </xf>
  </cellXfs>
  <cellStyles count="2">
    <cellStyle name="常规" xfId="0" builtinId="0"/>
    <cellStyle name="常规 2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pageSetUpPr fitToPage="1"/>
  </sheetPr>
  <dimension ref="A1:Q37"/>
  <sheetViews>
    <sheetView tabSelected="1" topLeftCell="B13" zoomScaleNormal="100" workbookViewId="0">
      <selection activeCell="B25" sqref="A25:XFD36"/>
    </sheetView>
  </sheetViews>
  <sheetFormatPr defaultColWidth="10.28515625" defaultRowHeight="12.75"/>
  <cols>
    <col min="1" max="1" width="19.140625" style="27" customWidth="1"/>
    <col min="2" max="2" width="18.28515625" style="28" customWidth="1"/>
    <col min="3" max="3" width="11.7109375" style="28" bestFit="1" customWidth="1"/>
    <col min="4" max="4" width="19.140625" style="29" bestFit="1" customWidth="1"/>
    <col min="5" max="5" width="11.7109375" style="29" bestFit="1" customWidth="1"/>
    <col min="6" max="6" width="11.7109375" style="30" customWidth="1"/>
    <col min="7" max="7" width="12.85546875" style="27" customWidth="1"/>
    <col min="8" max="8" width="16.140625" style="27" customWidth="1"/>
    <col min="9" max="10" width="12.85546875" style="31" customWidth="1"/>
    <col min="11" max="11" width="16.140625" style="27" customWidth="1"/>
    <col min="12" max="12" width="9.28515625" style="27" customWidth="1"/>
    <col min="13" max="13" width="16.140625" style="27" customWidth="1"/>
    <col min="14" max="14" width="17.28515625" style="27" customWidth="1"/>
    <col min="15" max="15" width="14.5703125" style="27" bestFit="1" customWidth="1"/>
    <col min="16" max="16" width="12" style="27" customWidth="1"/>
    <col min="17" max="17" width="13.28515625" style="27" bestFit="1" customWidth="1"/>
    <col min="18" max="256" width="10.28515625" style="27"/>
    <col min="257" max="257" width="19.140625" style="27" customWidth="1"/>
    <col min="258" max="258" width="18.28515625" style="27" customWidth="1"/>
    <col min="259" max="259" width="5.42578125" style="27" customWidth="1"/>
    <col min="260" max="261" width="6.85546875" style="27" customWidth="1"/>
    <col min="262" max="262" width="11.7109375" style="27" customWidth="1"/>
    <col min="263" max="263" width="12.85546875" style="27" customWidth="1"/>
    <col min="264" max="264" width="16.140625" style="27" customWidth="1"/>
    <col min="265" max="266" width="12.85546875" style="27" customWidth="1"/>
    <col min="267" max="267" width="16.140625" style="27" customWidth="1"/>
    <col min="268" max="268" width="9.28515625" style="27" customWidth="1"/>
    <col min="269" max="269" width="14" style="27" customWidth="1"/>
    <col min="270" max="512" width="10.28515625" style="27"/>
    <col min="513" max="513" width="19.140625" style="27" customWidth="1"/>
    <col min="514" max="514" width="18.28515625" style="27" customWidth="1"/>
    <col min="515" max="515" width="5.42578125" style="27" customWidth="1"/>
    <col min="516" max="517" width="6.85546875" style="27" customWidth="1"/>
    <col min="518" max="518" width="11.7109375" style="27" customWidth="1"/>
    <col min="519" max="519" width="12.85546875" style="27" customWidth="1"/>
    <col min="520" max="520" width="16.140625" style="27" customWidth="1"/>
    <col min="521" max="522" width="12.85546875" style="27" customWidth="1"/>
    <col min="523" max="523" width="16.140625" style="27" customWidth="1"/>
    <col min="524" max="524" width="9.28515625" style="27" customWidth="1"/>
    <col min="525" max="525" width="14" style="27" customWidth="1"/>
    <col min="526" max="768" width="10.28515625" style="27"/>
    <col min="769" max="769" width="19.140625" style="27" customWidth="1"/>
    <col min="770" max="770" width="18.28515625" style="27" customWidth="1"/>
    <col min="771" max="771" width="5.42578125" style="27" customWidth="1"/>
    <col min="772" max="773" width="6.85546875" style="27" customWidth="1"/>
    <col min="774" max="774" width="11.7109375" style="27" customWidth="1"/>
    <col min="775" max="775" width="12.85546875" style="27" customWidth="1"/>
    <col min="776" max="776" width="16.140625" style="27" customWidth="1"/>
    <col min="777" max="778" width="12.85546875" style="27" customWidth="1"/>
    <col min="779" max="779" width="16.140625" style="27" customWidth="1"/>
    <col min="780" max="780" width="9.28515625" style="27" customWidth="1"/>
    <col min="781" max="781" width="14" style="27" customWidth="1"/>
    <col min="782" max="1024" width="10.28515625" style="27"/>
    <col min="1025" max="1025" width="19.140625" style="27" customWidth="1"/>
    <col min="1026" max="1026" width="18.28515625" style="27" customWidth="1"/>
    <col min="1027" max="1027" width="5.42578125" style="27" customWidth="1"/>
    <col min="1028" max="1029" width="6.85546875" style="27" customWidth="1"/>
    <col min="1030" max="1030" width="11.7109375" style="27" customWidth="1"/>
    <col min="1031" max="1031" width="12.85546875" style="27" customWidth="1"/>
    <col min="1032" max="1032" width="16.140625" style="27" customWidth="1"/>
    <col min="1033" max="1034" width="12.85546875" style="27" customWidth="1"/>
    <col min="1035" max="1035" width="16.140625" style="27" customWidth="1"/>
    <col min="1036" max="1036" width="9.28515625" style="27" customWidth="1"/>
    <col min="1037" max="1037" width="14" style="27" customWidth="1"/>
    <col min="1038" max="1280" width="10.28515625" style="27"/>
    <col min="1281" max="1281" width="19.140625" style="27" customWidth="1"/>
    <col min="1282" max="1282" width="18.28515625" style="27" customWidth="1"/>
    <col min="1283" max="1283" width="5.42578125" style="27" customWidth="1"/>
    <col min="1284" max="1285" width="6.85546875" style="27" customWidth="1"/>
    <col min="1286" max="1286" width="11.7109375" style="27" customWidth="1"/>
    <col min="1287" max="1287" width="12.85546875" style="27" customWidth="1"/>
    <col min="1288" max="1288" width="16.140625" style="27" customWidth="1"/>
    <col min="1289" max="1290" width="12.85546875" style="27" customWidth="1"/>
    <col min="1291" max="1291" width="16.140625" style="27" customWidth="1"/>
    <col min="1292" max="1292" width="9.28515625" style="27" customWidth="1"/>
    <col min="1293" max="1293" width="14" style="27" customWidth="1"/>
    <col min="1294" max="1536" width="10.28515625" style="27"/>
    <col min="1537" max="1537" width="19.140625" style="27" customWidth="1"/>
    <col min="1538" max="1538" width="18.28515625" style="27" customWidth="1"/>
    <col min="1539" max="1539" width="5.42578125" style="27" customWidth="1"/>
    <col min="1540" max="1541" width="6.85546875" style="27" customWidth="1"/>
    <col min="1542" max="1542" width="11.7109375" style="27" customWidth="1"/>
    <col min="1543" max="1543" width="12.85546875" style="27" customWidth="1"/>
    <col min="1544" max="1544" width="16.140625" style="27" customWidth="1"/>
    <col min="1545" max="1546" width="12.85546875" style="27" customWidth="1"/>
    <col min="1547" max="1547" width="16.140625" style="27" customWidth="1"/>
    <col min="1548" max="1548" width="9.28515625" style="27" customWidth="1"/>
    <col min="1549" max="1549" width="14" style="27" customWidth="1"/>
    <col min="1550" max="1792" width="10.28515625" style="27"/>
    <col min="1793" max="1793" width="19.140625" style="27" customWidth="1"/>
    <col min="1794" max="1794" width="18.28515625" style="27" customWidth="1"/>
    <col min="1795" max="1795" width="5.42578125" style="27" customWidth="1"/>
    <col min="1796" max="1797" width="6.85546875" style="27" customWidth="1"/>
    <col min="1798" max="1798" width="11.7109375" style="27" customWidth="1"/>
    <col min="1799" max="1799" width="12.85546875" style="27" customWidth="1"/>
    <col min="1800" max="1800" width="16.140625" style="27" customWidth="1"/>
    <col min="1801" max="1802" width="12.85546875" style="27" customWidth="1"/>
    <col min="1803" max="1803" width="16.140625" style="27" customWidth="1"/>
    <col min="1804" max="1804" width="9.28515625" style="27" customWidth="1"/>
    <col min="1805" max="1805" width="14" style="27" customWidth="1"/>
    <col min="1806" max="2048" width="10.28515625" style="27"/>
    <col min="2049" max="2049" width="19.140625" style="27" customWidth="1"/>
    <col min="2050" max="2050" width="18.28515625" style="27" customWidth="1"/>
    <col min="2051" max="2051" width="5.42578125" style="27" customWidth="1"/>
    <col min="2052" max="2053" width="6.85546875" style="27" customWidth="1"/>
    <col min="2054" max="2054" width="11.7109375" style="27" customWidth="1"/>
    <col min="2055" max="2055" width="12.85546875" style="27" customWidth="1"/>
    <col min="2056" max="2056" width="16.140625" style="27" customWidth="1"/>
    <col min="2057" max="2058" width="12.85546875" style="27" customWidth="1"/>
    <col min="2059" max="2059" width="16.140625" style="27" customWidth="1"/>
    <col min="2060" max="2060" width="9.28515625" style="27" customWidth="1"/>
    <col min="2061" max="2061" width="14" style="27" customWidth="1"/>
    <col min="2062" max="2304" width="10.28515625" style="27"/>
    <col min="2305" max="2305" width="19.140625" style="27" customWidth="1"/>
    <col min="2306" max="2306" width="18.28515625" style="27" customWidth="1"/>
    <col min="2307" max="2307" width="5.42578125" style="27" customWidth="1"/>
    <col min="2308" max="2309" width="6.85546875" style="27" customWidth="1"/>
    <col min="2310" max="2310" width="11.7109375" style="27" customWidth="1"/>
    <col min="2311" max="2311" width="12.85546875" style="27" customWidth="1"/>
    <col min="2312" max="2312" width="16.140625" style="27" customWidth="1"/>
    <col min="2313" max="2314" width="12.85546875" style="27" customWidth="1"/>
    <col min="2315" max="2315" width="16.140625" style="27" customWidth="1"/>
    <col min="2316" max="2316" width="9.28515625" style="27" customWidth="1"/>
    <col min="2317" max="2317" width="14" style="27" customWidth="1"/>
    <col min="2318" max="2560" width="10.28515625" style="27"/>
    <col min="2561" max="2561" width="19.140625" style="27" customWidth="1"/>
    <col min="2562" max="2562" width="18.28515625" style="27" customWidth="1"/>
    <col min="2563" max="2563" width="5.42578125" style="27" customWidth="1"/>
    <col min="2564" max="2565" width="6.85546875" style="27" customWidth="1"/>
    <col min="2566" max="2566" width="11.7109375" style="27" customWidth="1"/>
    <col min="2567" max="2567" width="12.85546875" style="27" customWidth="1"/>
    <col min="2568" max="2568" width="16.140625" style="27" customWidth="1"/>
    <col min="2569" max="2570" width="12.85546875" style="27" customWidth="1"/>
    <col min="2571" max="2571" width="16.140625" style="27" customWidth="1"/>
    <col min="2572" max="2572" width="9.28515625" style="27" customWidth="1"/>
    <col min="2573" max="2573" width="14" style="27" customWidth="1"/>
    <col min="2574" max="2816" width="10.28515625" style="27"/>
    <col min="2817" max="2817" width="19.140625" style="27" customWidth="1"/>
    <col min="2818" max="2818" width="18.28515625" style="27" customWidth="1"/>
    <col min="2819" max="2819" width="5.42578125" style="27" customWidth="1"/>
    <col min="2820" max="2821" width="6.85546875" style="27" customWidth="1"/>
    <col min="2822" max="2822" width="11.7109375" style="27" customWidth="1"/>
    <col min="2823" max="2823" width="12.85546875" style="27" customWidth="1"/>
    <col min="2824" max="2824" width="16.140625" style="27" customWidth="1"/>
    <col min="2825" max="2826" width="12.85546875" style="27" customWidth="1"/>
    <col min="2827" max="2827" width="16.140625" style="27" customWidth="1"/>
    <col min="2828" max="2828" width="9.28515625" style="27" customWidth="1"/>
    <col min="2829" max="2829" width="14" style="27" customWidth="1"/>
    <col min="2830" max="3072" width="10.28515625" style="27"/>
    <col min="3073" max="3073" width="19.140625" style="27" customWidth="1"/>
    <col min="3074" max="3074" width="18.28515625" style="27" customWidth="1"/>
    <col min="3075" max="3075" width="5.42578125" style="27" customWidth="1"/>
    <col min="3076" max="3077" width="6.85546875" style="27" customWidth="1"/>
    <col min="3078" max="3078" width="11.7109375" style="27" customWidth="1"/>
    <col min="3079" max="3079" width="12.85546875" style="27" customWidth="1"/>
    <col min="3080" max="3080" width="16.140625" style="27" customWidth="1"/>
    <col min="3081" max="3082" width="12.85546875" style="27" customWidth="1"/>
    <col min="3083" max="3083" width="16.140625" style="27" customWidth="1"/>
    <col min="3084" max="3084" width="9.28515625" style="27" customWidth="1"/>
    <col min="3085" max="3085" width="14" style="27" customWidth="1"/>
    <col min="3086" max="3328" width="10.28515625" style="27"/>
    <col min="3329" max="3329" width="19.140625" style="27" customWidth="1"/>
    <col min="3330" max="3330" width="18.28515625" style="27" customWidth="1"/>
    <col min="3331" max="3331" width="5.42578125" style="27" customWidth="1"/>
    <col min="3332" max="3333" width="6.85546875" style="27" customWidth="1"/>
    <col min="3334" max="3334" width="11.7109375" style="27" customWidth="1"/>
    <col min="3335" max="3335" width="12.85546875" style="27" customWidth="1"/>
    <col min="3336" max="3336" width="16.140625" style="27" customWidth="1"/>
    <col min="3337" max="3338" width="12.85546875" style="27" customWidth="1"/>
    <col min="3339" max="3339" width="16.140625" style="27" customWidth="1"/>
    <col min="3340" max="3340" width="9.28515625" style="27" customWidth="1"/>
    <col min="3341" max="3341" width="14" style="27" customWidth="1"/>
    <col min="3342" max="3584" width="10.28515625" style="27"/>
    <col min="3585" max="3585" width="19.140625" style="27" customWidth="1"/>
    <col min="3586" max="3586" width="18.28515625" style="27" customWidth="1"/>
    <col min="3587" max="3587" width="5.42578125" style="27" customWidth="1"/>
    <col min="3588" max="3589" width="6.85546875" style="27" customWidth="1"/>
    <col min="3590" max="3590" width="11.7109375" style="27" customWidth="1"/>
    <col min="3591" max="3591" width="12.85546875" style="27" customWidth="1"/>
    <col min="3592" max="3592" width="16.140625" style="27" customWidth="1"/>
    <col min="3593" max="3594" width="12.85546875" style="27" customWidth="1"/>
    <col min="3595" max="3595" width="16.140625" style="27" customWidth="1"/>
    <col min="3596" max="3596" width="9.28515625" style="27" customWidth="1"/>
    <col min="3597" max="3597" width="14" style="27" customWidth="1"/>
    <col min="3598" max="3840" width="10.28515625" style="27"/>
    <col min="3841" max="3841" width="19.140625" style="27" customWidth="1"/>
    <col min="3842" max="3842" width="18.28515625" style="27" customWidth="1"/>
    <col min="3843" max="3843" width="5.42578125" style="27" customWidth="1"/>
    <col min="3844" max="3845" width="6.85546875" style="27" customWidth="1"/>
    <col min="3846" max="3846" width="11.7109375" style="27" customWidth="1"/>
    <col min="3847" max="3847" width="12.85546875" style="27" customWidth="1"/>
    <col min="3848" max="3848" width="16.140625" style="27" customWidth="1"/>
    <col min="3849" max="3850" width="12.85546875" style="27" customWidth="1"/>
    <col min="3851" max="3851" width="16.140625" style="27" customWidth="1"/>
    <col min="3852" max="3852" width="9.28515625" style="27" customWidth="1"/>
    <col min="3853" max="3853" width="14" style="27" customWidth="1"/>
    <col min="3854" max="4096" width="10.28515625" style="27"/>
    <col min="4097" max="4097" width="19.140625" style="27" customWidth="1"/>
    <col min="4098" max="4098" width="18.28515625" style="27" customWidth="1"/>
    <col min="4099" max="4099" width="5.42578125" style="27" customWidth="1"/>
    <col min="4100" max="4101" width="6.85546875" style="27" customWidth="1"/>
    <col min="4102" max="4102" width="11.7109375" style="27" customWidth="1"/>
    <col min="4103" max="4103" width="12.85546875" style="27" customWidth="1"/>
    <col min="4104" max="4104" width="16.140625" style="27" customWidth="1"/>
    <col min="4105" max="4106" width="12.85546875" style="27" customWidth="1"/>
    <col min="4107" max="4107" width="16.140625" style="27" customWidth="1"/>
    <col min="4108" max="4108" width="9.28515625" style="27" customWidth="1"/>
    <col min="4109" max="4109" width="14" style="27" customWidth="1"/>
    <col min="4110" max="4352" width="10.28515625" style="27"/>
    <col min="4353" max="4353" width="19.140625" style="27" customWidth="1"/>
    <col min="4354" max="4354" width="18.28515625" style="27" customWidth="1"/>
    <col min="4355" max="4355" width="5.42578125" style="27" customWidth="1"/>
    <col min="4356" max="4357" width="6.85546875" style="27" customWidth="1"/>
    <col min="4358" max="4358" width="11.7109375" style="27" customWidth="1"/>
    <col min="4359" max="4359" width="12.85546875" style="27" customWidth="1"/>
    <col min="4360" max="4360" width="16.140625" style="27" customWidth="1"/>
    <col min="4361" max="4362" width="12.85546875" style="27" customWidth="1"/>
    <col min="4363" max="4363" width="16.140625" style="27" customWidth="1"/>
    <col min="4364" max="4364" width="9.28515625" style="27" customWidth="1"/>
    <col min="4365" max="4365" width="14" style="27" customWidth="1"/>
    <col min="4366" max="4608" width="10.28515625" style="27"/>
    <col min="4609" max="4609" width="19.140625" style="27" customWidth="1"/>
    <col min="4610" max="4610" width="18.28515625" style="27" customWidth="1"/>
    <col min="4611" max="4611" width="5.42578125" style="27" customWidth="1"/>
    <col min="4612" max="4613" width="6.85546875" style="27" customWidth="1"/>
    <col min="4614" max="4614" width="11.7109375" style="27" customWidth="1"/>
    <col min="4615" max="4615" width="12.85546875" style="27" customWidth="1"/>
    <col min="4616" max="4616" width="16.140625" style="27" customWidth="1"/>
    <col min="4617" max="4618" width="12.85546875" style="27" customWidth="1"/>
    <col min="4619" max="4619" width="16.140625" style="27" customWidth="1"/>
    <col min="4620" max="4620" width="9.28515625" style="27" customWidth="1"/>
    <col min="4621" max="4621" width="14" style="27" customWidth="1"/>
    <col min="4622" max="4864" width="10.28515625" style="27"/>
    <col min="4865" max="4865" width="19.140625" style="27" customWidth="1"/>
    <col min="4866" max="4866" width="18.28515625" style="27" customWidth="1"/>
    <col min="4867" max="4867" width="5.42578125" style="27" customWidth="1"/>
    <col min="4868" max="4869" width="6.85546875" style="27" customWidth="1"/>
    <col min="4870" max="4870" width="11.7109375" style="27" customWidth="1"/>
    <col min="4871" max="4871" width="12.85546875" style="27" customWidth="1"/>
    <col min="4872" max="4872" width="16.140625" style="27" customWidth="1"/>
    <col min="4873" max="4874" width="12.85546875" style="27" customWidth="1"/>
    <col min="4875" max="4875" width="16.140625" style="27" customWidth="1"/>
    <col min="4876" max="4876" width="9.28515625" style="27" customWidth="1"/>
    <col min="4877" max="4877" width="14" style="27" customWidth="1"/>
    <col min="4878" max="5120" width="10.28515625" style="27"/>
    <col min="5121" max="5121" width="19.140625" style="27" customWidth="1"/>
    <col min="5122" max="5122" width="18.28515625" style="27" customWidth="1"/>
    <col min="5123" max="5123" width="5.42578125" style="27" customWidth="1"/>
    <col min="5124" max="5125" width="6.85546875" style="27" customWidth="1"/>
    <col min="5126" max="5126" width="11.7109375" style="27" customWidth="1"/>
    <col min="5127" max="5127" width="12.85546875" style="27" customWidth="1"/>
    <col min="5128" max="5128" width="16.140625" style="27" customWidth="1"/>
    <col min="5129" max="5130" width="12.85546875" style="27" customWidth="1"/>
    <col min="5131" max="5131" width="16.140625" style="27" customWidth="1"/>
    <col min="5132" max="5132" width="9.28515625" style="27" customWidth="1"/>
    <col min="5133" max="5133" width="14" style="27" customWidth="1"/>
    <col min="5134" max="5376" width="10.28515625" style="27"/>
    <col min="5377" max="5377" width="19.140625" style="27" customWidth="1"/>
    <col min="5378" max="5378" width="18.28515625" style="27" customWidth="1"/>
    <col min="5379" max="5379" width="5.42578125" style="27" customWidth="1"/>
    <col min="5380" max="5381" width="6.85546875" style="27" customWidth="1"/>
    <col min="5382" max="5382" width="11.7109375" style="27" customWidth="1"/>
    <col min="5383" max="5383" width="12.85546875" style="27" customWidth="1"/>
    <col min="5384" max="5384" width="16.140625" style="27" customWidth="1"/>
    <col min="5385" max="5386" width="12.85546875" style="27" customWidth="1"/>
    <col min="5387" max="5387" width="16.140625" style="27" customWidth="1"/>
    <col min="5388" max="5388" width="9.28515625" style="27" customWidth="1"/>
    <col min="5389" max="5389" width="14" style="27" customWidth="1"/>
    <col min="5390" max="5632" width="10.28515625" style="27"/>
    <col min="5633" max="5633" width="19.140625" style="27" customWidth="1"/>
    <col min="5634" max="5634" width="18.28515625" style="27" customWidth="1"/>
    <col min="5635" max="5635" width="5.42578125" style="27" customWidth="1"/>
    <col min="5636" max="5637" width="6.85546875" style="27" customWidth="1"/>
    <col min="5638" max="5638" width="11.7109375" style="27" customWidth="1"/>
    <col min="5639" max="5639" width="12.85546875" style="27" customWidth="1"/>
    <col min="5640" max="5640" width="16.140625" style="27" customWidth="1"/>
    <col min="5641" max="5642" width="12.85546875" style="27" customWidth="1"/>
    <col min="5643" max="5643" width="16.140625" style="27" customWidth="1"/>
    <col min="5644" max="5644" width="9.28515625" style="27" customWidth="1"/>
    <col min="5645" max="5645" width="14" style="27" customWidth="1"/>
    <col min="5646" max="5888" width="10.28515625" style="27"/>
    <col min="5889" max="5889" width="19.140625" style="27" customWidth="1"/>
    <col min="5890" max="5890" width="18.28515625" style="27" customWidth="1"/>
    <col min="5891" max="5891" width="5.42578125" style="27" customWidth="1"/>
    <col min="5892" max="5893" width="6.85546875" style="27" customWidth="1"/>
    <col min="5894" max="5894" width="11.7109375" style="27" customWidth="1"/>
    <col min="5895" max="5895" width="12.85546875" style="27" customWidth="1"/>
    <col min="5896" max="5896" width="16.140625" style="27" customWidth="1"/>
    <col min="5897" max="5898" width="12.85546875" style="27" customWidth="1"/>
    <col min="5899" max="5899" width="16.140625" style="27" customWidth="1"/>
    <col min="5900" max="5900" width="9.28515625" style="27" customWidth="1"/>
    <col min="5901" max="5901" width="14" style="27" customWidth="1"/>
    <col min="5902" max="6144" width="10.28515625" style="27"/>
    <col min="6145" max="6145" width="19.140625" style="27" customWidth="1"/>
    <col min="6146" max="6146" width="18.28515625" style="27" customWidth="1"/>
    <col min="6147" max="6147" width="5.42578125" style="27" customWidth="1"/>
    <col min="6148" max="6149" width="6.85546875" style="27" customWidth="1"/>
    <col min="6150" max="6150" width="11.7109375" style="27" customWidth="1"/>
    <col min="6151" max="6151" width="12.85546875" style="27" customWidth="1"/>
    <col min="6152" max="6152" width="16.140625" style="27" customWidth="1"/>
    <col min="6153" max="6154" width="12.85546875" style="27" customWidth="1"/>
    <col min="6155" max="6155" width="16.140625" style="27" customWidth="1"/>
    <col min="6156" max="6156" width="9.28515625" style="27" customWidth="1"/>
    <col min="6157" max="6157" width="14" style="27" customWidth="1"/>
    <col min="6158" max="6400" width="10.28515625" style="27"/>
    <col min="6401" max="6401" width="19.140625" style="27" customWidth="1"/>
    <col min="6402" max="6402" width="18.28515625" style="27" customWidth="1"/>
    <col min="6403" max="6403" width="5.42578125" style="27" customWidth="1"/>
    <col min="6404" max="6405" width="6.85546875" style="27" customWidth="1"/>
    <col min="6406" max="6406" width="11.7109375" style="27" customWidth="1"/>
    <col min="6407" max="6407" width="12.85546875" style="27" customWidth="1"/>
    <col min="6408" max="6408" width="16.140625" style="27" customWidth="1"/>
    <col min="6409" max="6410" width="12.85546875" style="27" customWidth="1"/>
    <col min="6411" max="6411" width="16.140625" style="27" customWidth="1"/>
    <col min="6412" max="6412" width="9.28515625" style="27" customWidth="1"/>
    <col min="6413" max="6413" width="14" style="27" customWidth="1"/>
    <col min="6414" max="6656" width="10.28515625" style="27"/>
    <col min="6657" max="6657" width="19.140625" style="27" customWidth="1"/>
    <col min="6658" max="6658" width="18.28515625" style="27" customWidth="1"/>
    <col min="6659" max="6659" width="5.42578125" style="27" customWidth="1"/>
    <col min="6660" max="6661" width="6.85546875" style="27" customWidth="1"/>
    <col min="6662" max="6662" width="11.7109375" style="27" customWidth="1"/>
    <col min="6663" max="6663" width="12.85546875" style="27" customWidth="1"/>
    <col min="6664" max="6664" width="16.140625" style="27" customWidth="1"/>
    <col min="6665" max="6666" width="12.85546875" style="27" customWidth="1"/>
    <col min="6667" max="6667" width="16.140625" style="27" customWidth="1"/>
    <col min="6668" max="6668" width="9.28515625" style="27" customWidth="1"/>
    <col min="6669" max="6669" width="14" style="27" customWidth="1"/>
    <col min="6670" max="6912" width="10.28515625" style="27"/>
    <col min="6913" max="6913" width="19.140625" style="27" customWidth="1"/>
    <col min="6914" max="6914" width="18.28515625" style="27" customWidth="1"/>
    <col min="6915" max="6915" width="5.42578125" style="27" customWidth="1"/>
    <col min="6916" max="6917" width="6.85546875" style="27" customWidth="1"/>
    <col min="6918" max="6918" width="11.7109375" style="27" customWidth="1"/>
    <col min="6919" max="6919" width="12.85546875" style="27" customWidth="1"/>
    <col min="6920" max="6920" width="16.140625" style="27" customWidth="1"/>
    <col min="6921" max="6922" width="12.85546875" style="27" customWidth="1"/>
    <col min="6923" max="6923" width="16.140625" style="27" customWidth="1"/>
    <col min="6924" max="6924" width="9.28515625" style="27" customWidth="1"/>
    <col min="6925" max="6925" width="14" style="27" customWidth="1"/>
    <col min="6926" max="7168" width="10.28515625" style="27"/>
    <col min="7169" max="7169" width="19.140625" style="27" customWidth="1"/>
    <col min="7170" max="7170" width="18.28515625" style="27" customWidth="1"/>
    <col min="7171" max="7171" width="5.42578125" style="27" customWidth="1"/>
    <col min="7172" max="7173" width="6.85546875" style="27" customWidth="1"/>
    <col min="7174" max="7174" width="11.7109375" style="27" customWidth="1"/>
    <col min="7175" max="7175" width="12.85546875" style="27" customWidth="1"/>
    <col min="7176" max="7176" width="16.140625" style="27" customWidth="1"/>
    <col min="7177" max="7178" width="12.85546875" style="27" customWidth="1"/>
    <col min="7179" max="7179" width="16.140625" style="27" customWidth="1"/>
    <col min="7180" max="7180" width="9.28515625" style="27" customWidth="1"/>
    <col min="7181" max="7181" width="14" style="27" customWidth="1"/>
    <col min="7182" max="7424" width="10.28515625" style="27"/>
    <col min="7425" max="7425" width="19.140625" style="27" customWidth="1"/>
    <col min="7426" max="7426" width="18.28515625" style="27" customWidth="1"/>
    <col min="7427" max="7427" width="5.42578125" style="27" customWidth="1"/>
    <col min="7428" max="7429" width="6.85546875" style="27" customWidth="1"/>
    <col min="7430" max="7430" width="11.7109375" style="27" customWidth="1"/>
    <col min="7431" max="7431" width="12.85546875" style="27" customWidth="1"/>
    <col min="7432" max="7432" width="16.140625" style="27" customWidth="1"/>
    <col min="7433" max="7434" width="12.85546875" style="27" customWidth="1"/>
    <col min="7435" max="7435" width="16.140625" style="27" customWidth="1"/>
    <col min="7436" max="7436" width="9.28515625" style="27" customWidth="1"/>
    <col min="7437" max="7437" width="14" style="27" customWidth="1"/>
    <col min="7438" max="7680" width="10.28515625" style="27"/>
    <col min="7681" max="7681" width="19.140625" style="27" customWidth="1"/>
    <col min="7682" max="7682" width="18.28515625" style="27" customWidth="1"/>
    <col min="7683" max="7683" width="5.42578125" style="27" customWidth="1"/>
    <col min="7684" max="7685" width="6.85546875" style="27" customWidth="1"/>
    <col min="7686" max="7686" width="11.7109375" style="27" customWidth="1"/>
    <col min="7687" max="7687" width="12.85546875" style="27" customWidth="1"/>
    <col min="7688" max="7688" width="16.140625" style="27" customWidth="1"/>
    <col min="7689" max="7690" width="12.85546875" style="27" customWidth="1"/>
    <col min="7691" max="7691" width="16.140625" style="27" customWidth="1"/>
    <col min="7692" max="7692" width="9.28515625" style="27" customWidth="1"/>
    <col min="7693" max="7693" width="14" style="27" customWidth="1"/>
    <col min="7694" max="7936" width="10.28515625" style="27"/>
    <col min="7937" max="7937" width="19.140625" style="27" customWidth="1"/>
    <col min="7938" max="7938" width="18.28515625" style="27" customWidth="1"/>
    <col min="7939" max="7939" width="5.42578125" style="27" customWidth="1"/>
    <col min="7940" max="7941" width="6.85546875" style="27" customWidth="1"/>
    <col min="7942" max="7942" width="11.7109375" style="27" customWidth="1"/>
    <col min="7943" max="7943" width="12.85546875" style="27" customWidth="1"/>
    <col min="7944" max="7944" width="16.140625" style="27" customWidth="1"/>
    <col min="7945" max="7946" width="12.85546875" style="27" customWidth="1"/>
    <col min="7947" max="7947" width="16.140625" style="27" customWidth="1"/>
    <col min="7948" max="7948" width="9.28515625" style="27" customWidth="1"/>
    <col min="7949" max="7949" width="14" style="27" customWidth="1"/>
    <col min="7950" max="8192" width="10.28515625" style="27"/>
    <col min="8193" max="8193" width="19.140625" style="27" customWidth="1"/>
    <col min="8194" max="8194" width="18.28515625" style="27" customWidth="1"/>
    <col min="8195" max="8195" width="5.42578125" style="27" customWidth="1"/>
    <col min="8196" max="8197" width="6.85546875" style="27" customWidth="1"/>
    <col min="8198" max="8198" width="11.7109375" style="27" customWidth="1"/>
    <col min="8199" max="8199" width="12.85546875" style="27" customWidth="1"/>
    <col min="8200" max="8200" width="16.140625" style="27" customWidth="1"/>
    <col min="8201" max="8202" width="12.85546875" style="27" customWidth="1"/>
    <col min="8203" max="8203" width="16.140625" style="27" customWidth="1"/>
    <col min="8204" max="8204" width="9.28515625" style="27" customWidth="1"/>
    <col min="8205" max="8205" width="14" style="27" customWidth="1"/>
    <col min="8206" max="8448" width="10.28515625" style="27"/>
    <col min="8449" max="8449" width="19.140625" style="27" customWidth="1"/>
    <col min="8450" max="8450" width="18.28515625" style="27" customWidth="1"/>
    <col min="8451" max="8451" width="5.42578125" style="27" customWidth="1"/>
    <col min="8452" max="8453" width="6.85546875" style="27" customWidth="1"/>
    <col min="8454" max="8454" width="11.7109375" style="27" customWidth="1"/>
    <col min="8455" max="8455" width="12.85546875" style="27" customWidth="1"/>
    <col min="8456" max="8456" width="16.140625" style="27" customWidth="1"/>
    <col min="8457" max="8458" width="12.85546875" style="27" customWidth="1"/>
    <col min="8459" max="8459" width="16.140625" style="27" customWidth="1"/>
    <col min="8460" max="8460" width="9.28515625" style="27" customWidth="1"/>
    <col min="8461" max="8461" width="14" style="27" customWidth="1"/>
    <col min="8462" max="8704" width="10.28515625" style="27"/>
    <col min="8705" max="8705" width="19.140625" style="27" customWidth="1"/>
    <col min="8706" max="8706" width="18.28515625" style="27" customWidth="1"/>
    <col min="8707" max="8707" width="5.42578125" style="27" customWidth="1"/>
    <col min="8708" max="8709" width="6.85546875" style="27" customWidth="1"/>
    <col min="8710" max="8710" width="11.7109375" style="27" customWidth="1"/>
    <col min="8711" max="8711" width="12.85546875" style="27" customWidth="1"/>
    <col min="8712" max="8712" width="16.140625" style="27" customWidth="1"/>
    <col min="8713" max="8714" width="12.85546875" style="27" customWidth="1"/>
    <col min="8715" max="8715" width="16.140625" style="27" customWidth="1"/>
    <col min="8716" max="8716" width="9.28515625" style="27" customWidth="1"/>
    <col min="8717" max="8717" width="14" style="27" customWidth="1"/>
    <col min="8718" max="8960" width="10.28515625" style="27"/>
    <col min="8961" max="8961" width="19.140625" style="27" customWidth="1"/>
    <col min="8962" max="8962" width="18.28515625" style="27" customWidth="1"/>
    <col min="8963" max="8963" width="5.42578125" style="27" customWidth="1"/>
    <col min="8964" max="8965" width="6.85546875" style="27" customWidth="1"/>
    <col min="8966" max="8966" width="11.7109375" style="27" customWidth="1"/>
    <col min="8967" max="8967" width="12.85546875" style="27" customWidth="1"/>
    <col min="8968" max="8968" width="16.140625" style="27" customWidth="1"/>
    <col min="8969" max="8970" width="12.85546875" style="27" customWidth="1"/>
    <col min="8971" max="8971" width="16.140625" style="27" customWidth="1"/>
    <col min="8972" max="8972" width="9.28515625" style="27" customWidth="1"/>
    <col min="8973" max="8973" width="14" style="27" customWidth="1"/>
    <col min="8974" max="9216" width="10.28515625" style="27"/>
    <col min="9217" max="9217" width="19.140625" style="27" customWidth="1"/>
    <col min="9218" max="9218" width="18.28515625" style="27" customWidth="1"/>
    <col min="9219" max="9219" width="5.42578125" style="27" customWidth="1"/>
    <col min="9220" max="9221" width="6.85546875" style="27" customWidth="1"/>
    <col min="9222" max="9222" width="11.7109375" style="27" customWidth="1"/>
    <col min="9223" max="9223" width="12.85546875" style="27" customWidth="1"/>
    <col min="9224" max="9224" width="16.140625" style="27" customWidth="1"/>
    <col min="9225" max="9226" width="12.85546875" style="27" customWidth="1"/>
    <col min="9227" max="9227" width="16.140625" style="27" customWidth="1"/>
    <col min="9228" max="9228" width="9.28515625" style="27" customWidth="1"/>
    <col min="9229" max="9229" width="14" style="27" customWidth="1"/>
    <col min="9230" max="9472" width="10.28515625" style="27"/>
    <col min="9473" max="9473" width="19.140625" style="27" customWidth="1"/>
    <col min="9474" max="9474" width="18.28515625" style="27" customWidth="1"/>
    <col min="9475" max="9475" width="5.42578125" style="27" customWidth="1"/>
    <col min="9476" max="9477" width="6.85546875" style="27" customWidth="1"/>
    <col min="9478" max="9478" width="11.7109375" style="27" customWidth="1"/>
    <col min="9479" max="9479" width="12.85546875" style="27" customWidth="1"/>
    <col min="9480" max="9480" width="16.140625" style="27" customWidth="1"/>
    <col min="9481" max="9482" width="12.85546875" style="27" customWidth="1"/>
    <col min="9483" max="9483" width="16.140625" style="27" customWidth="1"/>
    <col min="9484" max="9484" width="9.28515625" style="27" customWidth="1"/>
    <col min="9485" max="9485" width="14" style="27" customWidth="1"/>
    <col min="9486" max="9728" width="10.28515625" style="27"/>
    <col min="9729" max="9729" width="19.140625" style="27" customWidth="1"/>
    <col min="9730" max="9730" width="18.28515625" style="27" customWidth="1"/>
    <col min="9731" max="9731" width="5.42578125" style="27" customWidth="1"/>
    <col min="9732" max="9733" width="6.85546875" style="27" customWidth="1"/>
    <col min="9734" max="9734" width="11.7109375" style="27" customWidth="1"/>
    <col min="9735" max="9735" width="12.85546875" style="27" customWidth="1"/>
    <col min="9736" max="9736" width="16.140625" style="27" customWidth="1"/>
    <col min="9737" max="9738" width="12.85546875" style="27" customWidth="1"/>
    <col min="9739" max="9739" width="16.140625" style="27" customWidth="1"/>
    <col min="9740" max="9740" width="9.28515625" style="27" customWidth="1"/>
    <col min="9741" max="9741" width="14" style="27" customWidth="1"/>
    <col min="9742" max="9984" width="10.28515625" style="27"/>
    <col min="9985" max="9985" width="19.140625" style="27" customWidth="1"/>
    <col min="9986" max="9986" width="18.28515625" style="27" customWidth="1"/>
    <col min="9987" max="9987" width="5.42578125" style="27" customWidth="1"/>
    <col min="9988" max="9989" width="6.85546875" style="27" customWidth="1"/>
    <col min="9990" max="9990" width="11.7109375" style="27" customWidth="1"/>
    <col min="9991" max="9991" width="12.85546875" style="27" customWidth="1"/>
    <col min="9992" max="9992" width="16.140625" style="27" customWidth="1"/>
    <col min="9993" max="9994" width="12.85546875" style="27" customWidth="1"/>
    <col min="9995" max="9995" width="16.140625" style="27" customWidth="1"/>
    <col min="9996" max="9996" width="9.28515625" style="27" customWidth="1"/>
    <col min="9997" max="9997" width="14" style="27" customWidth="1"/>
    <col min="9998" max="10240" width="10.28515625" style="27"/>
    <col min="10241" max="10241" width="19.140625" style="27" customWidth="1"/>
    <col min="10242" max="10242" width="18.28515625" style="27" customWidth="1"/>
    <col min="10243" max="10243" width="5.42578125" style="27" customWidth="1"/>
    <col min="10244" max="10245" width="6.85546875" style="27" customWidth="1"/>
    <col min="10246" max="10246" width="11.7109375" style="27" customWidth="1"/>
    <col min="10247" max="10247" width="12.85546875" style="27" customWidth="1"/>
    <col min="10248" max="10248" width="16.140625" style="27" customWidth="1"/>
    <col min="10249" max="10250" width="12.85546875" style="27" customWidth="1"/>
    <col min="10251" max="10251" width="16.140625" style="27" customWidth="1"/>
    <col min="10252" max="10252" width="9.28515625" style="27" customWidth="1"/>
    <col min="10253" max="10253" width="14" style="27" customWidth="1"/>
    <col min="10254" max="10496" width="10.28515625" style="27"/>
    <col min="10497" max="10497" width="19.140625" style="27" customWidth="1"/>
    <col min="10498" max="10498" width="18.28515625" style="27" customWidth="1"/>
    <col min="10499" max="10499" width="5.42578125" style="27" customWidth="1"/>
    <col min="10500" max="10501" width="6.85546875" style="27" customWidth="1"/>
    <col min="10502" max="10502" width="11.7109375" style="27" customWidth="1"/>
    <col min="10503" max="10503" width="12.85546875" style="27" customWidth="1"/>
    <col min="10504" max="10504" width="16.140625" style="27" customWidth="1"/>
    <col min="10505" max="10506" width="12.85546875" style="27" customWidth="1"/>
    <col min="10507" max="10507" width="16.140625" style="27" customWidth="1"/>
    <col min="10508" max="10508" width="9.28515625" style="27" customWidth="1"/>
    <col min="10509" max="10509" width="14" style="27" customWidth="1"/>
    <col min="10510" max="10752" width="10.28515625" style="27"/>
    <col min="10753" max="10753" width="19.140625" style="27" customWidth="1"/>
    <col min="10754" max="10754" width="18.28515625" style="27" customWidth="1"/>
    <col min="10755" max="10755" width="5.42578125" style="27" customWidth="1"/>
    <col min="10756" max="10757" width="6.85546875" style="27" customWidth="1"/>
    <col min="10758" max="10758" width="11.7109375" style="27" customWidth="1"/>
    <col min="10759" max="10759" width="12.85546875" style="27" customWidth="1"/>
    <col min="10760" max="10760" width="16.140625" style="27" customWidth="1"/>
    <col min="10761" max="10762" width="12.85546875" style="27" customWidth="1"/>
    <col min="10763" max="10763" width="16.140625" style="27" customWidth="1"/>
    <col min="10764" max="10764" width="9.28515625" style="27" customWidth="1"/>
    <col min="10765" max="10765" width="14" style="27" customWidth="1"/>
    <col min="10766" max="11008" width="10.28515625" style="27"/>
    <col min="11009" max="11009" width="19.140625" style="27" customWidth="1"/>
    <col min="11010" max="11010" width="18.28515625" style="27" customWidth="1"/>
    <col min="11011" max="11011" width="5.42578125" style="27" customWidth="1"/>
    <col min="11012" max="11013" width="6.85546875" style="27" customWidth="1"/>
    <col min="11014" max="11014" width="11.7109375" style="27" customWidth="1"/>
    <col min="11015" max="11015" width="12.85546875" style="27" customWidth="1"/>
    <col min="11016" max="11016" width="16.140625" style="27" customWidth="1"/>
    <col min="11017" max="11018" width="12.85546875" style="27" customWidth="1"/>
    <col min="11019" max="11019" width="16.140625" style="27" customWidth="1"/>
    <col min="11020" max="11020" width="9.28515625" style="27" customWidth="1"/>
    <col min="11021" max="11021" width="14" style="27" customWidth="1"/>
    <col min="11022" max="11264" width="10.28515625" style="27"/>
    <col min="11265" max="11265" width="19.140625" style="27" customWidth="1"/>
    <col min="11266" max="11266" width="18.28515625" style="27" customWidth="1"/>
    <col min="11267" max="11267" width="5.42578125" style="27" customWidth="1"/>
    <col min="11268" max="11269" width="6.85546875" style="27" customWidth="1"/>
    <col min="11270" max="11270" width="11.7109375" style="27" customWidth="1"/>
    <col min="11271" max="11271" width="12.85546875" style="27" customWidth="1"/>
    <col min="11272" max="11272" width="16.140625" style="27" customWidth="1"/>
    <col min="11273" max="11274" width="12.85546875" style="27" customWidth="1"/>
    <col min="11275" max="11275" width="16.140625" style="27" customWidth="1"/>
    <col min="11276" max="11276" width="9.28515625" style="27" customWidth="1"/>
    <col min="11277" max="11277" width="14" style="27" customWidth="1"/>
    <col min="11278" max="11520" width="10.28515625" style="27"/>
    <col min="11521" max="11521" width="19.140625" style="27" customWidth="1"/>
    <col min="11522" max="11522" width="18.28515625" style="27" customWidth="1"/>
    <col min="11523" max="11523" width="5.42578125" style="27" customWidth="1"/>
    <col min="11524" max="11525" width="6.85546875" style="27" customWidth="1"/>
    <col min="11526" max="11526" width="11.7109375" style="27" customWidth="1"/>
    <col min="11527" max="11527" width="12.85546875" style="27" customWidth="1"/>
    <col min="11528" max="11528" width="16.140625" style="27" customWidth="1"/>
    <col min="11529" max="11530" width="12.85546875" style="27" customWidth="1"/>
    <col min="11531" max="11531" width="16.140625" style="27" customWidth="1"/>
    <col min="11532" max="11532" width="9.28515625" style="27" customWidth="1"/>
    <col min="11533" max="11533" width="14" style="27" customWidth="1"/>
    <col min="11534" max="11776" width="10.28515625" style="27"/>
    <col min="11777" max="11777" width="19.140625" style="27" customWidth="1"/>
    <col min="11778" max="11778" width="18.28515625" style="27" customWidth="1"/>
    <col min="11779" max="11779" width="5.42578125" style="27" customWidth="1"/>
    <col min="11780" max="11781" width="6.85546875" style="27" customWidth="1"/>
    <col min="11782" max="11782" width="11.7109375" style="27" customWidth="1"/>
    <col min="11783" max="11783" width="12.85546875" style="27" customWidth="1"/>
    <col min="11784" max="11784" width="16.140625" style="27" customWidth="1"/>
    <col min="11785" max="11786" width="12.85546875" style="27" customWidth="1"/>
    <col min="11787" max="11787" width="16.140625" style="27" customWidth="1"/>
    <col min="11788" max="11788" width="9.28515625" style="27" customWidth="1"/>
    <col min="11789" max="11789" width="14" style="27" customWidth="1"/>
    <col min="11790" max="12032" width="10.28515625" style="27"/>
    <col min="12033" max="12033" width="19.140625" style="27" customWidth="1"/>
    <col min="12034" max="12034" width="18.28515625" style="27" customWidth="1"/>
    <col min="12035" max="12035" width="5.42578125" style="27" customWidth="1"/>
    <col min="12036" max="12037" width="6.85546875" style="27" customWidth="1"/>
    <col min="12038" max="12038" width="11.7109375" style="27" customWidth="1"/>
    <col min="12039" max="12039" width="12.85546875" style="27" customWidth="1"/>
    <col min="12040" max="12040" width="16.140625" style="27" customWidth="1"/>
    <col min="12041" max="12042" width="12.85546875" style="27" customWidth="1"/>
    <col min="12043" max="12043" width="16.140625" style="27" customWidth="1"/>
    <col min="12044" max="12044" width="9.28515625" style="27" customWidth="1"/>
    <col min="12045" max="12045" width="14" style="27" customWidth="1"/>
    <col min="12046" max="12288" width="10.28515625" style="27"/>
    <col min="12289" max="12289" width="19.140625" style="27" customWidth="1"/>
    <col min="12290" max="12290" width="18.28515625" style="27" customWidth="1"/>
    <col min="12291" max="12291" width="5.42578125" style="27" customWidth="1"/>
    <col min="12292" max="12293" width="6.85546875" style="27" customWidth="1"/>
    <col min="12294" max="12294" width="11.7109375" style="27" customWidth="1"/>
    <col min="12295" max="12295" width="12.85546875" style="27" customWidth="1"/>
    <col min="12296" max="12296" width="16.140625" style="27" customWidth="1"/>
    <col min="12297" max="12298" width="12.85546875" style="27" customWidth="1"/>
    <col min="12299" max="12299" width="16.140625" style="27" customWidth="1"/>
    <col min="12300" max="12300" width="9.28515625" style="27" customWidth="1"/>
    <col min="12301" max="12301" width="14" style="27" customWidth="1"/>
    <col min="12302" max="12544" width="10.28515625" style="27"/>
    <col min="12545" max="12545" width="19.140625" style="27" customWidth="1"/>
    <col min="12546" max="12546" width="18.28515625" style="27" customWidth="1"/>
    <col min="12547" max="12547" width="5.42578125" style="27" customWidth="1"/>
    <col min="12548" max="12549" width="6.85546875" style="27" customWidth="1"/>
    <col min="12550" max="12550" width="11.7109375" style="27" customWidth="1"/>
    <col min="12551" max="12551" width="12.85546875" style="27" customWidth="1"/>
    <col min="12552" max="12552" width="16.140625" style="27" customWidth="1"/>
    <col min="12553" max="12554" width="12.85546875" style="27" customWidth="1"/>
    <col min="12555" max="12555" width="16.140625" style="27" customWidth="1"/>
    <col min="12556" max="12556" width="9.28515625" style="27" customWidth="1"/>
    <col min="12557" max="12557" width="14" style="27" customWidth="1"/>
    <col min="12558" max="12800" width="10.28515625" style="27"/>
    <col min="12801" max="12801" width="19.140625" style="27" customWidth="1"/>
    <col min="12802" max="12802" width="18.28515625" style="27" customWidth="1"/>
    <col min="12803" max="12803" width="5.42578125" style="27" customWidth="1"/>
    <col min="12804" max="12805" width="6.85546875" style="27" customWidth="1"/>
    <col min="12806" max="12806" width="11.7109375" style="27" customWidth="1"/>
    <col min="12807" max="12807" width="12.85546875" style="27" customWidth="1"/>
    <col min="12808" max="12808" width="16.140625" style="27" customWidth="1"/>
    <col min="12809" max="12810" width="12.85546875" style="27" customWidth="1"/>
    <col min="12811" max="12811" width="16.140625" style="27" customWidth="1"/>
    <col min="12812" max="12812" width="9.28515625" style="27" customWidth="1"/>
    <col min="12813" max="12813" width="14" style="27" customWidth="1"/>
    <col min="12814" max="13056" width="10.28515625" style="27"/>
    <col min="13057" max="13057" width="19.140625" style="27" customWidth="1"/>
    <col min="13058" max="13058" width="18.28515625" style="27" customWidth="1"/>
    <col min="13059" max="13059" width="5.42578125" style="27" customWidth="1"/>
    <col min="13060" max="13061" width="6.85546875" style="27" customWidth="1"/>
    <col min="13062" max="13062" width="11.7109375" style="27" customWidth="1"/>
    <col min="13063" max="13063" width="12.85546875" style="27" customWidth="1"/>
    <col min="13064" max="13064" width="16.140625" style="27" customWidth="1"/>
    <col min="13065" max="13066" width="12.85546875" style="27" customWidth="1"/>
    <col min="13067" max="13067" width="16.140625" style="27" customWidth="1"/>
    <col min="13068" max="13068" width="9.28515625" style="27" customWidth="1"/>
    <col min="13069" max="13069" width="14" style="27" customWidth="1"/>
    <col min="13070" max="13312" width="10.28515625" style="27"/>
    <col min="13313" max="13313" width="19.140625" style="27" customWidth="1"/>
    <col min="13314" max="13314" width="18.28515625" style="27" customWidth="1"/>
    <col min="13315" max="13315" width="5.42578125" style="27" customWidth="1"/>
    <col min="13316" max="13317" width="6.85546875" style="27" customWidth="1"/>
    <col min="13318" max="13318" width="11.7109375" style="27" customWidth="1"/>
    <col min="13319" max="13319" width="12.85546875" style="27" customWidth="1"/>
    <col min="13320" max="13320" width="16.140625" style="27" customWidth="1"/>
    <col min="13321" max="13322" width="12.85546875" style="27" customWidth="1"/>
    <col min="13323" max="13323" width="16.140625" style="27" customWidth="1"/>
    <col min="13324" max="13324" width="9.28515625" style="27" customWidth="1"/>
    <col min="13325" max="13325" width="14" style="27" customWidth="1"/>
    <col min="13326" max="13568" width="10.28515625" style="27"/>
    <col min="13569" max="13569" width="19.140625" style="27" customWidth="1"/>
    <col min="13570" max="13570" width="18.28515625" style="27" customWidth="1"/>
    <col min="13571" max="13571" width="5.42578125" style="27" customWidth="1"/>
    <col min="13572" max="13573" width="6.85546875" style="27" customWidth="1"/>
    <col min="13574" max="13574" width="11.7109375" style="27" customWidth="1"/>
    <col min="13575" max="13575" width="12.85546875" style="27" customWidth="1"/>
    <col min="13576" max="13576" width="16.140625" style="27" customWidth="1"/>
    <col min="13577" max="13578" width="12.85546875" style="27" customWidth="1"/>
    <col min="13579" max="13579" width="16.140625" style="27" customWidth="1"/>
    <col min="13580" max="13580" width="9.28515625" style="27" customWidth="1"/>
    <col min="13581" max="13581" width="14" style="27" customWidth="1"/>
    <col min="13582" max="13824" width="10.28515625" style="27"/>
    <col min="13825" max="13825" width="19.140625" style="27" customWidth="1"/>
    <col min="13826" max="13826" width="18.28515625" style="27" customWidth="1"/>
    <col min="13827" max="13827" width="5.42578125" style="27" customWidth="1"/>
    <col min="13828" max="13829" width="6.85546875" style="27" customWidth="1"/>
    <col min="13830" max="13830" width="11.7109375" style="27" customWidth="1"/>
    <col min="13831" max="13831" width="12.85546875" style="27" customWidth="1"/>
    <col min="13832" max="13832" width="16.140625" style="27" customWidth="1"/>
    <col min="13833" max="13834" width="12.85546875" style="27" customWidth="1"/>
    <col min="13835" max="13835" width="16.140625" style="27" customWidth="1"/>
    <col min="13836" max="13836" width="9.28515625" style="27" customWidth="1"/>
    <col min="13837" max="13837" width="14" style="27" customWidth="1"/>
    <col min="13838" max="14080" width="10.28515625" style="27"/>
    <col min="14081" max="14081" width="19.140625" style="27" customWidth="1"/>
    <col min="14082" max="14082" width="18.28515625" style="27" customWidth="1"/>
    <col min="14083" max="14083" width="5.42578125" style="27" customWidth="1"/>
    <col min="14084" max="14085" width="6.85546875" style="27" customWidth="1"/>
    <col min="14086" max="14086" width="11.7109375" style="27" customWidth="1"/>
    <col min="14087" max="14087" width="12.85546875" style="27" customWidth="1"/>
    <col min="14088" max="14088" width="16.140625" style="27" customWidth="1"/>
    <col min="14089" max="14090" width="12.85546875" style="27" customWidth="1"/>
    <col min="14091" max="14091" width="16.140625" style="27" customWidth="1"/>
    <col min="14092" max="14092" width="9.28515625" style="27" customWidth="1"/>
    <col min="14093" max="14093" width="14" style="27" customWidth="1"/>
    <col min="14094" max="14336" width="10.28515625" style="27"/>
    <col min="14337" max="14337" width="19.140625" style="27" customWidth="1"/>
    <col min="14338" max="14338" width="18.28515625" style="27" customWidth="1"/>
    <col min="14339" max="14339" width="5.42578125" style="27" customWidth="1"/>
    <col min="14340" max="14341" width="6.85546875" style="27" customWidth="1"/>
    <col min="14342" max="14342" width="11.7109375" style="27" customWidth="1"/>
    <col min="14343" max="14343" width="12.85546875" style="27" customWidth="1"/>
    <col min="14344" max="14344" width="16.140625" style="27" customWidth="1"/>
    <col min="14345" max="14346" width="12.85546875" style="27" customWidth="1"/>
    <col min="14347" max="14347" width="16.140625" style="27" customWidth="1"/>
    <col min="14348" max="14348" width="9.28515625" style="27" customWidth="1"/>
    <col min="14349" max="14349" width="14" style="27" customWidth="1"/>
    <col min="14350" max="14592" width="10.28515625" style="27"/>
    <col min="14593" max="14593" width="19.140625" style="27" customWidth="1"/>
    <col min="14594" max="14594" width="18.28515625" style="27" customWidth="1"/>
    <col min="14595" max="14595" width="5.42578125" style="27" customWidth="1"/>
    <col min="14596" max="14597" width="6.85546875" style="27" customWidth="1"/>
    <col min="14598" max="14598" width="11.7109375" style="27" customWidth="1"/>
    <col min="14599" max="14599" width="12.85546875" style="27" customWidth="1"/>
    <col min="14600" max="14600" width="16.140625" style="27" customWidth="1"/>
    <col min="14601" max="14602" width="12.85546875" style="27" customWidth="1"/>
    <col min="14603" max="14603" width="16.140625" style="27" customWidth="1"/>
    <col min="14604" max="14604" width="9.28515625" style="27" customWidth="1"/>
    <col min="14605" max="14605" width="14" style="27" customWidth="1"/>
    <col min="14606" max="14848" width="10.28515625" style="27"/>
    <col min="14849" max="14849" width="19.140625" style="27" customWidth="1"/>
    <col min="14850" max="14850" width="18.28515625" style="27" customWidth="1"/>
    <col min="14851" max="14851" width="5.42578125" style="27" customWidth="1"/>
    <col min="14852" max="14853" width="6.85546875" style="27" customWidth="1"/>
    <col min="14854" max="14854" width="11.7109375" style="27" customWidth="1"/>
    <col min="14855" max="14855" width="12.85546875" style="27" customWidth="1"/>
    <col min="14856" max="14856" width="16.140625" style="27" customWidth="1"/>
    <col min="14857" max="14858" width="12.85546875" style="27" customWidth="1"/>
    <col min="14859" max="14859" width="16.140625" style="27" customWidth="1"/>
    <col min="14860" max="14860" width="9.28515625" style="27" customWidth="1"/>
    <col min="14861" max="14861" width="14" style="27" customWidth="1"/>
    <col min="14862" max="15104" width="10.28515625" style="27"/>
    <col min="15105" max="15105" width="19.140625" style="27" customWidth="1"/>
    <col min="15106" max="15106" width="18.28515625" style="27" customWidth="1"/>
    <col min="15107" max="15107" width="5.42578125" style="27" customWidth="1"/>
    <col min="15108" max="15109" width="6.85546875" style="27" customWidth="1"/>
    <col min="15110" max="15110" width="11.7109375" style="27" customWidth="1"/>
    <col min="15111" max="15111" width="12.85546875" style="27" customWidth="1"/>
    <col min="15112" max="15112" width="16.140625" style="27" customWidth="1"/>
    <col min="15113" max="15114" width="12.85546875" style="27" customWidth="1"/>
    <col min="15115" max="15115" width="16.140625" style="27" customWidth="1"/>
    <col min="15116" max="15116" width="9.28515625" style="27" customWidth="1"/>
    <col min="15117" max="15117" width="14" style="27" customWidth="1"/>
    <col min="15118" max="15360" width="10.28515625" style="27"/>
    <col min="15361" max="15361" width="19.140625" style="27" customWidth="1"/>
    <col min="15362" max="15362" width="18.28515625" style="27" customWidth="1"/>
    <col min="15363" max="15363" width="5.42578125" style="27" customWidth="1"/>
    <col min="15364" max="15365" width="6.85546875" style="27" customWidth="1"/>
    <col min="15366" max="15366" width="11.7109375" style="27" customWidth="1"/>
    <col min="15367" max="15367" width="12.85546875" style="27" customWidth="1"/>
    <col min="15368" max="15368" width="16.140625" style="27" customWidth="1"/>
    <col min="15369" max="15370" width="12.85546875" style="27" customWidth="1"/>
    <col min="15371" max="15371" width="16.140625" style="27" customWidth="1"/>
    <col min="15372" max="15372" width="9.28515625" style="27" customWidth="1"/>
    <col min="15373" max="15373" width="14" style="27" customWidth="1"/>
    <col min="15374" max="15616" width="10.28515625" style="27"/>
    <col min="15617" max="15617" width="19.140625" style="27" customWidth="1"/>
    <col min="15618" max="15618" width="18.28515625" style="27" customWidth="1"/>
    <col min="15619" max="15619" width="5.42578125" style="27" customWidth="1"/>
    <col min="15620" max="15621" width="6.85546875" style="27" customWidth="1"/>
    <col min="15622" max="15622" width="11.7109375" style="27" customWidth="1"/>
    <col min="15623" max="15623" width="12.85546875" style="27" customWidth="1"/>
    <col min="15624" max="15624" width="16.140625" style="27" customWidth="1"/>
    <col min="15625" max="15626" width="12.85546875" style="27" customWidth="1"/>
    <col min="15627" max="15627" width="16.140625" style="27" customWidth="1"/>
    <col min="15628" max="15628" width="9.28515625" style="27" customWidth="1"/>
    <col min="15629" max="15629" width="14" style="27" customWidth="1"/>
    <col min="15630" max="15872" width="10.28515625" style="27"/>
    <col min="15873" max="15873" width="19.140625" style="27" customWidth="1"/>
    <col min="15874" max="15874" width="18.28515625" style="27" customWidth="1"/>
    <col min="15875" max="15875" width="5.42578125" style="27" customWidth="1"/>
    <col min="15876" max="15877" width="6.85546875" style="27" customWidth="1"/>
    <col min="15878" max="15878" width="11.7109375" style="27" customWidth="1"/>
    <col min="15879" max="15879" width="12.85546875" style="27" customWidth="1"/>
    <col min="15880" max="15880" width="16.140625" style="27" customWidth="1"/>
    <col min="15881" max="15882" width="12.85546875" style="27" customWidth="1"/>
    <col min="15883" max="15883" width="16.140625" style="27" customWidth="1"/>
    <col min="15884" max="15884" width="9.28515625" style="27" customWidth="1"/>
    <col min="15885" max="15885" width="14" style="27" customWidth="1"/>
    <col min="15886" max="16128" width="10.28515625" style="27"/>
    <col min="16129" max="16129" width="19.140625" style="27" customWidth="1"/>
    <col min="16130" max="16130" width="18.28515625" style="27" customWidth="1"/>
    <col min="16131" max="16131" width="5.42578125" style="27" customWidth="1"/>
    <col min="16132" max="16133" width="6.85546875" style="27" customWidth="1"/>
    <col min="16134" max="16134" width="11.7109375" style="27" customWidth="1"/>
    <col min="16135" max="16135" width="12.85546875" style="27" customWidth="1"/>
    <col min="16136" max="16136" width="16.140625" style="27" customWidth="1"/>
    <col min="16137" max="16138" width="12.85546875" style="27" customWidth="1"/>
    <col min="16139" max="16139" width="16.140625" style="27" customWidth="1"/>
    <col min="16140" max="16140" width="9.28515625" style="27" customWidth="1"/>
    <col min="16141" max="16141" width="14" style="27" customWidth="1"/>
    <col min="16142" max="16384" width="10.28515625" style="27"/>
  </cols>
  <sheetData>
    <row r="1" spans="1:17" s="16" customFormat="1" ht="31.5" customHeight="1">
      <c r="A1" s="10" t="s">
        <v>0</v>
      </c>
      <c r="B1" s="11" t="s">
        <v>23</v>
      </c>
      <c r="C1" s="12" t="s">
        <v>1</v>
      </c>
      <c r="D1" s="11" t="s">
        <v>24</v>
      </c>
      <c r="E1" s="11" t="s">
        <v>25</v>
      </c>
      <c r="F1" s="11" t="s">
        <v>26</v>
      </c>
      <c r="G1" s="13" t="s">
        <v>59</v>
      </c>
      <c r="H1" s="13" t="s">
        <v>27</v>
      </c>
      <c r="I1" s="11" t="s">
        <v>28</v>
      </c>
      <c r="J1" s="11" t="s">
        <v>60</v>
      </c>
      <c r="K1" s="14" t="s">
        <v>61</v>
      </c>
      <c r="L1" s="14" t="s">
        <v>29</v>
      </c>
      <c r="M1" s="14" t="s">
        <v>30</v>
      </c>
      <c r="N1" s="14" t="s">
        <v>62</v>
      </c>
      <c r="O1" s="14" t="s">
        <v>31</v>
      </c>
      <c r="P1" s="15" t="s">
        <v>32</v>
      </c>
      <c r="Q1" s="14" t="s">
        <v>63</v>
      </c>
    </row>
    <row r="2" spans="1:17" s="9" customFormat="1" ht="22.5">
      <c r="A2" s="2">
        <v>1</v>
      </c>
      <c r="B2" s="17" t="s">
        <v>16</v>
      </c>
      <c r="C2" s="18" t="s">
        <v>17</v>
      </c>
      <c r="D2" s="7" t="s">
        <v>22</v>
      </c>
      <c r="E2" s="1" t="s">
        <v>33</v>
      </c>
      <c r="F2" s="3" t="s">
        <v>64</v>
      </c>
      <c r="G2" s="4">
        <v>43282</v>
      </c>
      <c r="H2" s="4">
        <v>43312</v>
      </c>
      <c r="I2" s="19">
        <v>384</v>
      </c>
      <c r="J2" s="19">
        <v>15537</v>
      </c>
      <c r="K2" s="20">
        <v>730499</v>
      </c>
      <c r="L2" s="6">
        <f>K2*0.05</f>
        <v>36524.950000000004</v>
      </c>
      <c r="M2" s="8">
        <v>0.03</v>
      </c>
      <c r="N2" s="6">
        <f>K2*(1-0.96737864)</f>
        <v>23829.870858640032</v>
      </c>
      <c r="O2" s="6">
        <f>K2*0.91737864</f>
        <v>670144.17914135999</v>
      </c>
      <c r="P2" s="5">
        <v>0.48</v>
      </c>
      <c r="Q2" s="6">
        <f>O2*P2</f>
        <v>321669.20598785277</v>
      </c>
    </row>
    <row r="3" spans="1:17" s="9" customFormat="1" ht="22.5">
      <c r="A3" s="2">
        <v>2</v>
      </c>
      <c r="B3" s="17" t="s">
        <v>2</v>
      </c>
      <c r="C3" s="18" t="s">
        <v>3</v>
      </c>
      <c r="D3" s="7" t="s">
        <v>22</v>
      </c>
      <c r="E3" s="1" t="s">
        <v>33</v>
      </c>
      <c r="F3" s="3" t="s">
        <v>64</v>
      </c>
      <c r="G3" s="4">
        <v>43282</v>
      </c>
      <c r="H3" s="4">
        <v>43307</v>
      </c>
      <c r="I3" s="19">
        <v>85</v>
      </c>
      <c r="J3" s="19">
        <v>1123</v>
      </c>
      <c r="K3" s="20">
        <v>54399</v>
      </c>
      <c r="L3" s="6">
        <f t="shared" ref="L3:L23" si="0">K3*0.05</f>
        <v>2719.9500000000003</v>
      </c>
      <c r="M3" s="8">
        <v>0.03</v>
      </c>
      <c r="N3" s="6">
        <f t="shared" ref="N3:N23" si="1">K3*(1-0.96737864)</f>
        <v>1774.5693626400023</v>
      </c>
      <c r="O3" s="6">
        <f t="shared" ref="O3:O23" si="2">K3*0.91737864</f>
        <v>49904.48063736</v>
      </c>
      <c r="P3" s="5">
        <v>0.48</v>
      </c>
      <c r="Q3" s="6">
        <f t="shared" ref="Q3:Q23" si="3">O3*P3</f>
        <v>23954.1507059328</v>
      </c>
    </row>
    <row r="4" spans="1:17" s="9" customFormat="1" ht="13.5" customHeight="1">
      <c r="A4" s="2">
        <v>3</v>
      </c>
      <c r="B4" s="17" t="s">
        <v>8</v>
      </c>
      <c r="C4" s="18" t="s">
        <v>9</v>
      </c>
      <c r="D4" s="7" t="s">
        <v>22</v>
      </c>
      <c r="E4" s="1" t="s">
        <v>33</v>
      </c>
      <c r="F4" s="3" t="s">
        <v>64</v>
      </c>
      <c r="G4" s="4">
        <v>43282</v>
      </c>
      <c r="H4" s="4">
        <v>43300</v>
      </c>
      <c r="I4" s="19">
        <v>36</v>
      </c>
      <c r="J4" s="19">
        <v>570</v>
      </c>
      <c r="K4" s="20">
        <v>27965</v>
      </c>
      <c r="L4" s="6">
        <f t="shared" si="0"/>
        <v>1398.25</v>
      </c>
      <c r="M4" s="8">
        <v>0.03</v>
      </c>
      <c r="N4" s="6">
        <f t="shared" si="1"/>
        <v>912.25633240000127</v>
      </c>
      <c r="O4" s="6">
        <f t="shared" si="2"/>
        <v>25654.4936676</v>
      </c>
      <c r="P4" s="5">
        <v>0.48</v>
      </c>
      <c r="Q4" s="6">
        <f t="shared" si="3"/>
        <v>12314.156960447999</v>
      </c>
    </row>
    <row r="5" spans="1:17" s="9" customFormat="1" ht="22.5">
      <c r="A5" s="2">
        <v>4</v>
      </c>
      <c r="B5" s="17" t="s">
        <v>12</v>
      </c>
      <c r="C5" s="18" t="s">
        <v>13</v>
      </c>
      <c r="D5" s="7" t="s">
        <v>22</v>
      </c>
      <c r="E5" s="1" t="s">
        <v>33</v>
      </c>
      <c r="F5" s="3" t="s">
        <v>64</v>
      </c>
      <c r="G5" s="4">
        <v>43282</v>
      </c>
      <c r="H5" s="4">
        <v>43312</v>
      </c>
      <c r="I5" s="19">
        <v>101</v>
      </c>
      <c r="J5" s="19">
        <v>1843</v>
      </c>
      <c r="K5" s="20">
        <v>83525</v>
      </c>
      <c r="L5" s="6">
        <f t="shared" si="0"/>
        <v>4176.25</v>
      </c>
      <c r="M5" s="8">
        <v>0.03</v>
      </c>
      <c r="N5" s="6">
        <f t="shared" si="1"/>
        <v>2724.6990940000037</v>
      </c>
      <c r="O5" s="6">
        <f t="shared" si="2"/>
        <v>76624.050906000004</v>
      </c>
      <c r="P5" s="5">
        <v>0.48</v>
      </c>
      <c r="Q5" s="6">
        <f t="shared" si="3"/>
        <v>36779.544434880001</v>
      </c>
    </row>
    <row r="6" spans="1:17" s="9" customFormat="1" ht="22.5">
      <c r="A6" s="2">
        <v>5</v>
      </c>
      <c r="B6" s="17" t="s">
        <v>6</v>
      </c>
      <c r="C6" s="18" t="s">
        <v>7</v>
      </c>
      <c r="D6" s="7" t="s">
        <v>22</v>
      </c>
      <c r="E6" s="1" t="s">
        <v>33</v>
      </c>
      <c r="F6" s="3" t="s">
        <v>64</v>
      </c>
      <c r="G6" s="4">
        <v>43282</v>
      </c>
      <c r="H6" s="4">
        <v>43293</v>
      </c>
      <c r="I6" s="19">
        <v>21</v>
      </c>
      <c r="J6" s="19">
        <v>78</v>
      </c>
      <c r="K6" s="20">
        <v>3603</v>
      </c>
      <c r="L6" s="6">
        <f t="shared" si="0"/>
        <v>180.15</v>
      </c>
      <c r="M6" s="8">
        <v>0.03</v>
      </c>
      <c r="N6" s="6">
        <f t="shared" si="1"/>
        <v>117.53476008000015</v>
      </c>
      <c r="O6" s="6">
        <f t="shared" si="2"/>
        <v>3305.3152399200003</v>
      </c>
      <c r="P6" s="5">
        <v>0.48</v>
      </c>
      <c r="Q6" s="6">
        <f t="shared" si="3"/>
        <v>1586.5513151616001</v>
      </c>
    </row>
    <row r="7" spans="1:17" s="9" customFormat="1" ht="22.5">
      <c r="A7" s="2">
        <v>6</v>
      </c>
      <c r="B7" s="17" t="s">
        <v>20</v>
      </c>
      <c r="C7" s="18" t="s">
        <v>21</v>
      </c>
      <c r="D7" s="7" t="s">
        <v>22</v>
      </c>
      <c r="E7" s="1" t="s">
        <v>33</v>
      </c>
      <c r="F7" s="3" t="s">
        <v>64</v>
      </c>
      <c r="G7" s="4">
        <v>43282</v>
      </c>
      <c r="H7" s="4">
        <v>43293</v>
      </c>
      <c r="I7" s="19">
        <v>38</v>
      </c>
      <c r="J7" s="19">
        <v>228</v>
      </c>
      <c r="K7" s="20">
        <v>10257</v>
      </c>
      <c r="L7" s="6">
        <f t="shared" si="0"/>
        <v>512.85</v>
      </c>
      <c r="M7" s="8">
        <v>0.03</v>
      </c>
      <c r="N7" s="6">
        <f t="shared" si="1"/>
        <v>334.59728952000046</v>
      </c>
      <c r="O7" s="6">
        <f t="shared" si="2"/>
        <v>9409.5527104800003</v>
      </c>
      <c r="P7" s="5">
        <v>0.48</v>
      </c>
      <c r="Q7" s="6">
        <f t="shared" si="3"/>
        <v>4516.5853010303999</v>
      </c>
    </row>
    <row r="8" spans="1:17" s="9" customFormat="1" ht="22.5">
      <c r="A8" s="2">
        <v>7</v>
      </c>
      <c r="B8" s="17" t="s">
        <v>14</v>
      </c>
      <c r="C8" s="18" t="s">
        <v>15</v>
      </c>
      <c r="D8" s="7" t="s">
        <v>22</v>
      </c>
      <c r="E8" s="1" t="s">
        <v>33</v>
      </c>
      <c r="F8" s="3" t="s">
        <v>64</v>
      </c>
      <c r="G8" s="4">
        <v>43282</v>
      </c>
      <c r="H8" s="4">
        <v>43307</v>
      </c>
      <c r="I8" s="19">
        <v>96</v>
      </c>
      <c r="J8" s="19">
        <v>1434</v>
      </c>
      <c r="K8" s="20">
        <v>67868</v>
      </c>
      <c r="L8" s="6">
        <f t="shared" si="0"/>
        <v>3393.4</v>
      </c>
      <c r="M8" s="8">
        <v>0.03</v>
      </c>
      <c r="N8" s="6">
        <f t="shared" si="1"/>
        <v>2213.9464604800028</v>
      </c>
      <c r="O8" s="6">
        <f t="shared" si="2"/>
        <v>62260.653539520004</v>
      </c>
      <c r="P8" s="5">
        <v>0.48</v>
      </c>
      <c r="Q8" s="6">
        <f t="shared" si="3"/>
        <v>29885.113698969602</v>
      </c>
    </row>
    <row r="9" spans="1:17" s="9" customFormat="1" ht="22.5">
      <c r="A9" s="2">
        <v>8</v>
      </c>
      <c r="B9" s="17" t="s">
        <v>4</v>
      </c>
      <c r="C9" s="18" t="s">
        <v>5</v>
      </c>
      <c r="D9" s="7" t="s">
        <v>22</v>
      </c>
      <c r="E9" s="1" t="s">
        <v>33</v>
      </c>
      <c r="F9" s="3" t="s">
        <v>64</v>
      </c>
      <c r="G9" s="4">
        <v>43282</v>
      </c>
      <c r="H9" s="4">
        <v>43286</v>
      </c>
      <c r="I9" s="19">
        <v>5</v>
      </c>
      <c r="J9" s="19">
        <v>33</v>
      </c>
      <c r="K9" s="20">
        <v>1226</v>
      </c>
      <c r="L9" s="6">
        <f t="shared" si="0"/>
        <v>61.300000000000004</v>
      </c>
      <c r="M9" s="8">
        <v>0.03</v>
      </c>
      <c r="N9" s="6">
        <f t="shared" si="1"/>
        <v>39.993787360000056</v>
      </c>
      <c r="O9" s="6">
        <f t="shared" si="2"/>
        <v>1124.7062126400001</v>
      </c>
      <c r="P9" s="5">
        <v>0.48</v>
      </c>
      <c r="Q9" s="6">
        <f t="shared" si="3"/>
        <v>539.85898206720003</v>
      </c>
    </row>
    <row r="10" spans="1:17" s="9" customFormat="1" ht="22.5">
      <c r="A10" s="2">
        <v>9</v>
      </c>
      <c r="B10" s="17" t="s">
        <v>18</v>
      </c>
      <c r="C10" s="18" t="s">
        <v>19</v>
      </c>
      <c r="D10" s="7" t="s">
        <v>22</v>
      </c>
      <c r="E10" s="1" t="s">
        <v>33</v>
      </c>
      <c r="F10" s="3" t="s">
        <v>64</v>
      </c>
      <c r="G10" s="4">
        <v>43285</v>
      </c>
      <c r="H10" s="4">
        <v>43285</v>
      </c>
      <c r="I10" s="19">
        <v>1</v>
      </c>
      <c r="J10" s="19">
        <v>45</v>
      </c>
      <c r="K10" s="20">
        <v>1800</v>
      </c>
      <c r="L10" s="6">
        <f t="shared" si="0"/>
        <v>90</v>
      </c>
      <c r="M10" s="8">
        <v>0.03</v>
      </c>
      <c r="N10" s="6">
        <f t="shared" si="1"/>
        <v>58.71844800000008</v>
      </c>
      <c r="O10" s="6">
        <f t="shared" si="2"/>
        <v>1651.2815520000001</v>
      </c>
      <c r="P10" s="5">
        <v>0.48</v>
      </c>
      <c r="Q10" s="6">
        <f t="shared" si="3"/>
        <v>792.61514496000007</v>
      </c>
    </row>
    <row r="11" spans="1:17" s="9" customFormat="1" ht="22.5">
      <c r="A11" s="2">
        <v>10</v>
      </c>
      <c r="B11" s="17" t="s">
        <v>34</v>
      </c>
      <c r="C11" s="18" t="s">
        <v>35</v>
      </c>
      <c r="D11" s="7" t="s">
        <v>22</v>
      </c>
      <c r="E11" s="1" t="s">
        <v>33</v>
      </c>
      <c r="F11" s="3" t="s">
        <v>64</v>
      </c>
      <c r="G11" s="4">
        <v>43294</v>
      </c>
      <c r="H11" s="4">
        <v>43312</v>
      </c>
      <c r="I11" s="19">
        <v>170</v>
      </c>
      <c r="J11" s="19">
        <v>3662</v>
      </c>
      <c r="K11" s="20">
        <v>176451</v>
      </c>
      <c r="L11" s="6">
        <f t="shared" si="0"/>
        <v>8822.5500000000011</v>
      </c>
      <c r="M11" s="8">
        <v>0.03</v>
      </c>
      <c r="N11" s="6">
        <f t="shared" si="1"/>
        <v>5756.0715933600077</v>
      </c>
      <c r="O11" s="6">
        <f t="shared" si="2"/>
        <v>161872.37840664</v>
      </c>
      <c r="P11" s="5">
        <v>0.48</v>
      </c>
      <c r="Q11" s="6">
        <f t="shared" si="3"/>
        <v>77698.741635187194</v>
      </c>
    </row>
    <row r="12" spans="1:17" s="9" customFormat="1" ht="22.5">
      <c r="A12" s="2">
        <v>11</v>
      </c>
      <c r="B12" s="17" t="s">
        <v>10</v>
      </c>
      <c r="C12" s="18" t="s">
        <v>11</v>
      </c>
      <c r="D12" s="7" t="s">
        <v>22</v>
      </c>
      <c r="E12" s="1" t="s">
        <v>33</v>
      </c>
      <c r="F12" s="3" t="s">
        <v>64</v>
      </c>
      <c r="G12" s="4">
        <v>43283</v>
      </c>
      <c r="H12" s="4">
        <v>43283</v>
      </c>
      <c r="I12" s="19">
        <v>1</v>
      </c>
      <c r="J12" s="19">
        <v>4</v>
      </c>
      <c r="K12" s="20">
        <v>165</v>
      </c>
      <c r="L12" s="6">
        <f t="shared" si="0"/>
        <v>8.25</v>
      </c>
      <c r="M12" s="8">
        <v>0.03</v>
      </c>
      <c r="N12" s="6">
        <f t="shared" si="1"/>
        <v>5.3825244000000074</v>
      </c>
      <c r="O12" s="6">
        <f t="shared" si="2"/>
        <v>151.36747560000001</v>
      </c>
      <c r="P12" s="5">
        <v>0.48</v>
      </c>
      <c r="Q12" s="6">
        <f t="shared" si="3"/>
        <v>72.656388288000002</v>
      </c>
    </row>
    <row r="13" spans="1:17" s="9" customFormat="1" ht="22.5">
      <c r="A13" s="2">
        <v>12</v>
      </c>
      <c r="B13" s="17" t="s">
        <v>36</v>
      </c>
      <c r="C13" s="18" t="s">
        <v>37</v>
      </c>
      <c r="D13" s="7" t="s">
        <v>22</v>
      </c>
      <c r="E13" s="1" t="s">
        <v>33</v>
      </c>
      <c r="F13" s="3" t="s">
        <v>64</v>
      </c>
      <c r="G13" s="4">
        <v>43287</v>
      </c>
      <c r="H13" s="4">
        <v>43310</v>
      </c>
      <c r="I13" s="19">
        <v>57</v>
      </c>
      <c r="J13" s="19">
        <v>1056</v>
      </c>
      <c r="K13" s="20">
        <v>45842</v>
      </c>
      <c r="L13" s="6">
        <f t="shared" si="0"/>
        <v>2292.1</v>
      </c>
      <c r="M13" s="8">
        <v>0.03</v>
      </c>
      <c r="N13" s="6">
        <f t="shared" si="1"/>
        <v>1495.4283851200021</v>
      </c>
      <c r="O13" s="6">
        <f t="shared" si="2"/>
        <v>42054.47161488</v>
      </c>
      <c r="P13" s="5">
        <v>0.48</v>
      </c>
      <c r="Q13" s="6">
        <f t="shared" si="3"/>
        <v>20186.146375142398</v>
      </c>
    </row>
    <row r="14" spans="1:17" s="9" customFormat="1" ht="22.5">
      <c r="A14" s="2">
        <v>13</v>
      </c>
      <c r="B14" s="17" t="s">
        <v>38</v>
      </c>
      <c r="C14" s="18" t="s">
        <v>39</v>
      </c>
      <c r="D14" s="7" t="s">
        <v>22</v>
      </c>
      <c r="E14" s="1" t="s">
        <v>33</v>
      </c>
      <c r="F14" s="3" t="s">
        <v>64</v>
      </c>
      <c r="G14" s="4">
        <v>43291</v>
      </c>
      <c r="H14" s="4">
        <v>43291</v>
      </c>
      <c r="I14" s="19">
        <v>1</v>
      </c>
      <c r="J14" s="19">
        <v>306</v>
      </c>
      <c r="K14" s="20">
        <v>11628</v>
      </c>
      <c r="L14" s="6">
        <f t="shared" si="0"/>
        <v>581.4</v>
      </c>
      <c r="M14" s="8">
        <v>0.03</v>
      </c>
      <c r="N14" s="6">
        <f t="shared" si="1"/>
        <v>379.3211740800005</v>
      </c>
      <c r="O14" s="6">
        <f t="shared" si="2"/>
        <v>10667.278825920001</v>
      </c>
      <c r="P14" s="5">
        <v>0.48</v>
      </c>
      <c r="Q14" s="6">
        <f t="shared" si="3"/>
        <v>5120.2938364416004</v>
      </c>
    </row>
    <row r="15" spans="1:17" s="9" customFormat="1" ht="22.5">
      <c r="A15" s="2">
        <v>14</v>
      </c>
      <c r="B15" s="17" t="s">
        <v>40</v>
      </c>
      <c r="C15" s="18" t="s">
        <v>41</v>
      </c>
      <c r="D15" s="7" t="s">
        <v>22</v>
      </c>
      <c r="E15" s="1" t="s">
        <v>33</v>
      </c>
      <c r="F15" s="3" t="s">
        <v>64</v>
      </c>
      <c r="G15" s="4">
        <v>43294</v>
      </c>
      <c r="H15" s="4">
        <v>43294</v>
      </c>
      <c r="I15" s="19">
        <v>1</v>
      </c>
      <c r="J15" s="19">
        <v>2</v>
      </c>
      <c r="K15" s="20">
        <v>70</v>
      </c>
      <c r="L15" s="6">
        <f t="shared" si="0"/>
        <v>3.5</v>
      </c>
      <c r="M15" s="8">
        <v>0.03</v>
      </c>
      <c r="N15" s="6">
        <f t="shared" si="1"/>
        <v>2.2834952000000031</v>
      </c>
      <c r="O15" s="6">
        <f t="shared" si="2"/>
        <v>64.216504799999996</v>
      </c>
      <c r="P15" s="5">
        <v>0.48</v>
      </c>
      <c r="Q15" s="6">
        <f t="shared" si="3"/>
        <v>30.823922303999996</v>
      </c>
    </row>
    <row r="16" spans="1:17" s="9" customFormat="1" ht="22.5">
      <c r="A16" s="2">
        <v>15</v>
      </c>
      <c r="B16" s="17" t="s">
        <v>42</v>
      </c>
      <c r="C16" s="18" t="s">
        <v>43</v>
      </c>
      <c r="D16" s="7" t="s">
        <v>22</v>
      </c>
      <c r="E16" s="1" t="s">
        <v>33</v>
      </c>
      <c r="F16" s="3" t="s">
        <v>64</v>
      </c>
      <c r="G16" s="4">
        <v>43301</v>
      </c>
      <c r="H16" s="4">
        <v>43312</v>
      </c>
      <c r="I16" s="19">
        <v>118</v>
      </c>
      <c r="J16" s="19">
        <v>4161</v>
      </c>
      <c r="K16" s="20">
        <v>206585</v>
      </c>
      <c r="L16" s="6">
        <f t="shared" si="0"/>
        <v>10329.25</v>
      </c>
      <c r="M16" s="8">
        <v>0.03</v>
      </c>
      <c r="N16" s="6">
        <f t="shared" si="1"/>
        <v>6739.0836556000086</v>
      </c>
      <c r="O16" s="6">
        <f t="shared" si="2"/>
        <v>189516.6663444</v>
      </c>
      <c r="P16" s="5">
        <v>0.48</v>
      </c>
      <c r="Q16" s="6">
        <f t="shared" si="3"/>
        <v>90967.999845311992</v>
      </c>
    </row>
    <row r="17" spans="1:17" s="9" customFormat="1" ht="22.5">
      <c r="A17" s="2">
        <v>16</v>
      </c>
      <c r="B17" s="17" t="s">
        <v>44</v>
      </c>
      <c r="C17" s="18" t="s">
        <v>45</v>
      </c>
      <c r="D17" s="7" t="s">
        <v>22</v>
      </c>
      <c r="E17" s="1" t="s">
        <v>33</v>
      </c>
      <c r="F17" s="3" t="s">
        <v>64</v>
      </c>
      <c r="G17" s="4">
        <v>43301</v>
      </c>
      <c r="H17" s="4">
        <v>43312</v>
      </c>
      <c r="I17" s="19">
        <v>14</v>
      </c>
      <c r="J17" s="19">
        <v>119</v>
      </c>
      <c r="K17" s="20">
        <v>4997</v>
      </c>
      <c r="L17" s="6">
        <f t="shared" si="0"/>
        <v>249.85000000000002</v>
      </c>
      <c r="M17" s="8">
        <v>0.03</v>
      </c>
      <c r="N17" s="6">
        <f t="shared" si="1"/>
        <v>163.00893592000023</v>
      </c>
      <c r="O17" s="6">
        <f t="shared" si="2"/>
        <v>4584.1410640800004</v>
      </c>
      <c r="P17" s="5">
        <v>0.48</v>
      </c>
      <c r="Q17" s="6">
        <f t="shared" si="3"/>
        <v>2200.3877107584003</v>
      </c>
    </row>
    <row r="18" spans="1:17" s="9" customFormat="1" ht="22.5">
      <c r="A18" s="2">
        <v>17</v>
      </c>
      <c r="B18" s="17" t="s">
        <v>46</v>
      </c>
      <c r="C18" s="18" t="s">
        <v>47</v>
      </c>
      <c r="D18" s="7" t="s">
        <v>22</v>
      </c>
      <c r="E18" s="1" t="s">
        <v>33</v>
      </c>
      <c r="F18" s="3" t="s">
        <v>64</v>
      </c>
      <c r="G18" s="4">
        <v>43301</v>
      </c>
      <c r="H18" s="4">
        <v>43301</v>
      </c>
      <c r="I18" s="19">
        <v>4</v>
      </c>
      <c r="J18" s="19">
        <v>8</v>
      </c>
      <c r="K18" s="20">
        <v>323</v>
      </c>
      <c r="L18" s="6">
        <f t="shared" si="0"/>
        <v>16.150000000000002</v>
      </c>
      <c r="M18" s="8">
        <v>0.03</v>
      </c>
      <c r="N18" s="6">
        <f t="shared" si="1"/>
        <v>10.536699280000015</v>
      </c>
      <c r="O18" s="6">
        <f t="shared" si="2"/>
        <v>296.31330072000003</v>
      </c>
      <c r="P18" s="5">
        <v>0.48</v>
      </c>
      <c r="Q18" s="6">
        <f t="shared" si="3"/>
        <v>142.23038434560002</v>
      </c>
    </row>
    <row r="19" spans="1:17" s="9" customFormat="1" ht="22.5">
      <c r="A19" s="2">
        <v>18</v>
      </c>
      <c r="B19" s="17" t="s">
        <v>48</v>
      </c>
      <c r="C19" s="18" t="s">
        <v>49</v>
      </c>
      <c r="D19" s="7" t="s">
        <v>22</v>
      </c>
      <c r="E19" s="1" t="s">
        <v>33</v>
      </c>
      <c r="F19" s="3" t="s">
        <v>64</v>
      </c>
      <c r="G19" s="4">
        <v>43308</v>
      </c>
      <c r="H19" s="4">
        <v>43312</v>
      </c>
      <c r="I19" s="19">
        <v>56</v>
      </c>
      <c r="J19" s="19">
        <v>1315</v>
      </c>
      <c r="K19" s="20">
        <v>64059</v>
      </c>
      <c r="L19" s="6">
        <f t="shared" si="0"/>
        <v>3202.9500000000003</v>
      </c>
      <c r="M19" s="8">
        <v>0.03</v>
      </c>
      <c r="N19" s="6">
        <f t="shared" si="1"/>
        <v>2089.6917002400028</v>
      </c>
      <c r="O19" s="6">
        <f t="shared" si="2"/>
        <v>58766.358299760002</v>
      </c>
      <c r="P19" s="5">
        <v>0.48</v>
      </c>
      <c r="Q19" s="6">
        <f t="shared" si="3"/>
        <v>28207.851983884801</v>
      </c>
    </row>
    <row r="20" spans="1:17" s="9" customFormat="1" ht="22.5">
      <c r="A20" s="2">
        <v>19</v>
      </c>
      <c r="B20" s="17" t="s">
        <v>50</v>
      </c>
      <c r="C20" s="18" t="s">
        <v>51</v>
      </c>
      <c r="D20" s="7" t="s">
        <v>22</v>
      </c>
      <c r="E20" s="1" t="s">
        <v>33</v>
      </c>
      <c r="F20" s="3" t="s">
        <v>64</v>
      </c>
      <c r="G20" s="4">
        <v>43302</v>
      </c>
      <c r="H20" s="4">
        <v>43312</v>
      </c>
      <c r="I20" s="19">
        <v>25</v>
      </c>
      <c r="J20" s="19">
        <v>540</v>
      </c>
      <c r="K20" s="20">
        <v>24191</v>
      </c>
      <c r="L20" s="6">
        <f t="shared" si="0"/>
        <v>1209.55</v>
      </c>
      <c r="M20" s="8">
        <v>0.03</v>
      </c>
      <c r="N20" s="6">
        <f t="shared" si="1"/>
        <v>789.14331976000108</v>
      </c>
      <c r="O20" s="6">
        <f t="shared" si="2"/>
        <v>22192.306680239999</v>
      </c>
      <c r="P20" s="5">
        <v>0.48</v>
      </c>
      <c r="Q20" s="6">
        <f t="shared" si="3"/>
        <v>10652.307206515199</v>
      </c>
    </row>
    <row r="21" spans="1:17" s="9" customFormat="1" ht="22.5">
      <c r="A21" s="2">
        <v>20</v>
      </c>
      <c r="B21" s="17" t="s">
        <v>52</v>
      </c>
      <c r="C21" s="18" t="s">
        <v>53</v>
      </c>
      <c r="D21" s="7" t="s">
        <v>22</v>
      </c>
      <c r="E21" s="1" t="s">
        <v>33</v>
      </c>
      <c r="F21" s="3" t="s">
        <v>64</v>
      </c>
      <c r="G21" s="4">
        <v>43303</v>
      </c>
      <c r="H21" s="4">
        <v>43303</v>
      </c>
      <c r="I21" s="19">
        <v>1</v>
      </c>
      <c r="J21" s="19">
        <v>16</v>
      </c>
      <c r="K21" s="20">
        <v>845</v>
      </c>
      <c r="L21" s="6">
        <f t="shared" si="0"/>
        <v>42.25</v>
      </c>
      <c r="M21" s="8">
        <v>0.03</v>
      </c>
      <c r="N21" s="6">
        <f t="shared" si="1"/>
        <v>27.565049200000036</v>
      </c>
      <c r="O21" s="6">
        <f t="shared" si="2"/>
        <v>775.18495080000002</v>
      </c>
      <c r="P21" s="5">
        <v>0.48</v>
      </c>
      <c r="Q21" s="6">
        <f t="shared" si="3"/>
        <v>372.08877638399997</v>
      </c>
    </row>
    <row r="22" spans="1:17" s="9" customFormat="1" ht="22.5">
      <c r="A22" s="2">
        <v>21</v>
      </c>
      <c r="B22" s="17" t="s">
        <v>54</v>
      </c>
      <c r="C22" s="18" t="s">
        <v>55</v>
      </c>
      <c r="D22" s="7" t="s">
        <v>22</v>
      </c>
      <c r="E22" s="1" t="s">
        <v>33</v>
      </c>
      <c r="F22" s="3" t="s">
        <v>64</v>
      </c>
      <c r="G22" s="4">
        <v>43301</v>
      </c>
      <c r="H22" s="4">
        <v>43307</v>
      </c>
      <c r="I22" s="19">
        <v>6</v>
      </c>
      <c r="J22" s="19">
        <v>10</v>
      </c>
      <c r="K22" s="20">
        <v>359</v>
      </c>
      <c r="L22" s="6">
        <f t="shared" si="0"/>
        <v>17.95</v>
      </c>
      <c r="M22" s="8">
        <v>0.03</v>
      </c>
      <c r="N22" s="6">
        <f t="shared" si="1"/>
        <v>11.711068240000015</v>
      </c>
      <c r="O22" s="6">
        <f t="shared" si="2"/>
        <v>329.33893175999998</v>
      </c>
      <c r="P22" s="5">
        <v>0.48</v>
      </c>
      <c r="Q22" s="6">
        <f t="shared" si="3"/>
        <v>158.08268724479998</v>
      </c>
    </row>
    <row r="23" spans="1:17" s="9" customFormat="1" ht="22.5">
      <c r="A23" s="2">
        <v>22</v>
      </c>
      <c r="B23" s="17" t="s">
        <v>56</v>
      </c>
      <c r="C23" s="18" t="s">
        <v>57</v>
      </c>
      <c r="D23" s="7" t="s">
        <v>22</v>
      </c>
      <c r="E23" s="1" t="s">
        <v>33</v>
      </c>
      <c r="F23" s="3" t="s">
        <v>64</v>
      </c>
      <c r="G23" s="4">
        <v>43308</v>
      </c>
      <c r="H23" s="4">
        <v>43312</v>
      </c>
      <c r="I23" s="19">
        <v>90</v>
      </c>
      <c r="J23" s="19">
        <v>6455</v>
      </c>
      <c r="K23" s="20">
        <v>305205</v>
      </c>
      <c r="L23" s="6">
        <f t="shared" si="0"/>
        <v>15260.25</v>
      </c>
      <c r="M23" s="8">
        <v>0.03</v>
      </c>
      <c r="N23" s="6">
        <f t="shared" si="1"/>
        <v>9956.2021788000129</v>
      </c>
      <c r="O23" s="6">
        <f t="shared" si="2"/>
        <v>279988.54782119999</v>
      </c>
      <c r="P23" s="5">
        <v>0.48</v>
      </c>
      <c r="Q23" s="6">
        <f t="shared" si="3"/>
        <v>134394.50295417599</v>
      </c>
    </row>
    <row r="24" spans="1:17" s="26" customFormat="1">
      <c r="A24" s="21"/>
      <c r="B24" s="1" t="s">
        <v>58</v>
      </c>
      <c r="C24" s="22"/>
      <c r="D24" s="22"/>
      <c r="E24" s="22"/>
      <c r="F24" s="22"/>
      <c r="G24" s="23"/>
      <c r="H24" s="23"/>
      <c r="I24" s="22"/>
      <c r="J24" s="22"/>
      <c r="K24" s="24">
        <f>SUM(K2:K23)</f>
        <v>1821862</v>
      </c>
      <c r="L24" s="24"/>
      <c r="M24" s="24"/>
      <c r="N24" s="24">
        <f>SUM(N2:N23)</f>
        <v>59431.616172320071</v>
      </c>
      <c r="O24" s="24">
        <f>SUM(O2:O23)</f>
        <v>1671337.2838276797</v>
      </c>
      <c r="P24" s="25"/>
      <c r="Q24" s="24">
        <f>SUM(Q2:Q23)+0.02</f>
        <v>802241.91623728629</v>
      </c>
    </row>
    <row r="25" spans="1:17">
      <c r="N25" s="30"/>
    </row>
    <row r="26" spans="1:17">
      <c r="D26" s="33"/>
      <c r="H26" s="34"/>
      <c r="N26" s="30"/>
    </row>
    <row r="27" spans="1:17">
      <c r="G27" s="34"/>
      <c r="N27" s="30"/>
    </row>
    <row r="28" spans="1:17" ht="17.25">
      <c r="A28" s="38"/>
      <c r="B28" s="38"/>
      <c r="C28" s="38"/>
      <c r="D28" s="38"/>
      <c r="E28" s="35"/>
      <c r="F28" s="36"/>
      <c r="G28" s="36"/>
      <c r="H28" s="36"/>
      <c r="I28" s="37"/>
      <c r="J28" s="37"/>
    </row>
    <row r="29" spans="1:17" ht="17.25">
      <c r="A29" s="39"/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1"/>
    </row>
    <row r="30" spans="1:17" ht="17.25">
      <c r="A30" s="42"/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4"/>
    </row>
    <row r="31" spans="1:17" ht="17.25">
      <c r="A31" s="45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7"/>
    </row>
    <row r="32" spans="1:17" ht="17.25">
      <c r="A32" s="45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7"/>
    </row>
    <row r="33" spans="1:12" ht="17.25">
      <c r="A33" s="48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50"/>
    </row>
    <row r="37" spans="1:12">
      <c r="F37" s="32" t="s">
        <v>65</v>
      </c>
    </row>
  </sheetData>
  <protectedRanges>
    <protectedRange sqref="A2:E4 I23:XFD23 G2:XFD2 H3:O6 Q3:XFD6 B9:E23 H7:H23 G3:G23 I9:O22 Q9:XFD22 P2:P22 B5:E6 A5:A23" name="区域1_2"/>
    <protectedRange sqref="A24:XFD24" name="区域1_1_1_1"/>
    <protectedRange sqref="L7:M8" name="区域1"/>
    <protectedRange sqref="B7:E8 I7:O8 Q7:XFD8" name="区域1_2_5"/>
  </protectedRanges>
  <mergeCells count="6">
    <mergeCell ref="A33:L33"/>
    <mergeCell ref="A28:D28"/>
    <mergeCell ref="A29:L29"/>
    <mergeCell ref="A30:L30"/>
    <mergeCell ref="A31:L31"/>
    <mergeCell ref="A32:L32"/>
  </mergeCells>
  <phoneticPr fontId="1" type="noConversion"/>
  <pageMargins left="0.7" right="0.7" top="0.75" bottom="0.75" header="0.3" footer="0.3"/>
  <pageSetup scale="51" fitToHeight="0" orientation="landscape" r:id="rId1"/>
  <headerFooter alignWithMargins="0"/>
  <customProperties>
    <customPr name="BudgetSheetCodeName" r:id="rId2"/>
  </customProperties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月结算表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cxg</dc:creator>
  <cp:lastModifiedBy>admin</cp:lastModifiedBy>
  <cp:lastPrinted>2018-06-11T07:54:17Z</cp:lastPrinted>
  <dcterms:created xsi:type="dcterms:W3CDTF">2015-11-10T02:18:22Z</dcterms:created>
  <dcterms:modified xsi:type="dcterms:W3CDTF">2018-08-02T03:05:17Z</dcterms:modified>
</cp:coreProperties>
</file>