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9930"/>
  </bookViews>
  <sheets>
    <sheet name="月结算表" sheetId="1" r:id="rId1"/>
  </sheets>
  <calcPr calcId="144525"/>
</workbook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<sst xmlns="http://schemas.openxmlformats.org/spreadsheetml/2006/main" count="65">
  <si>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</si>
  <si>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</si>
  <si>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</si>
  <si>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</si>
  <si>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</si>
  <si>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</si>
  <si>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</si>
  <si>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</si>
  <si>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</si>
  <si>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</si>
  <si>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</si>
  <si>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</si>
  <si>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</si>
  <si>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</si>
  <si>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</si>
  <si>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</si>
  <si>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</si>
  <si>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阿飞正传（数字）</t>
  </si>
  <si>
    <t>002101142018</t>
  </si>
  <si>
    <t>江苏扬州卢米埃金鹰中心影城</t>
  </si>
  <si>
    <t>32065011</t>
  </si>
  <si>
    <t>中影设备</t>
  </si>
  <si>
    <t>阿修罗（数字3D）</t>
  </si>
  <si>
    <t>001204972018</t>
  </si>
  <si>
    <t>北方一片苍茫 （数字）</t>
  </si>
  <si>
    <t>001108552017</t>
  </si>
  <si>
    <t>超人总动员2（数字3D）</t>
  </si>
  <si>
    <t>051201112018</t>
  </si>
  <si>
    <t>狄仁杰之四大天王（数字3D）</t>
  </si>
  <si>
    <t>001202172018</t>
  </si>
  <si>
    <t>动物世界（数字3D）</t>
  </si>
  <si>
    <t>001203772018</t>
  </si>
  <si>
    <t>风语咒（数字3D）</t>
  </si>
  <si>
    <t>001c05272018</t>
  </si>
  <si>
    <t>金蝉脱壳2：冥府（数字）</t>
  </si>
  <si>
    <t>051101152018</t>
  </si>
  <si>
    <t>龙虾刑警 （数字）</t>
  </si>
  <si>
    <t>001103782018</t>
  </si>
  <si>
    <t>萌学园：寻找盘古 （数字）</t>
  </si>
  <si>
    <t>001108392016</t>
  </si>
  <si>
    <t>摩天营救（数字3D）</t>
  </si>
  <si>
    <t>051201202018</t>
  </si>
  <si>
    <t>神秘世界历险记4 （数字）</t>
  </si>
  <si>
    <t>001b05332018</t>
  </si>
  <si>
    <t>神奇马戏团之动物饼干 （数字）</t>
  </si>
  <si>
    <t>001b05642018</t>
  </si>
  <si>
    <t>淘气大侦探（数字）</t>
  </si>
  <si>
    <t>051101262018</t>
  </si>
  <si>
    <t>汪星卧底（数字）</t>
  </si>
  <si>
    <t>051101182018</t>
  </si>
  <si>
    <t>我不是药神 （数字）</t>
  </si>
  <si>
    <t>001104962018</t>
  </si>
  <si>
    <t>西虹市首富 （数字）</t>
  </si>
  <si>
    <t>001106062018</t>
  </si>
  <si>
    <t>小悟空 （数字）</t>
  </si>
  <si>
    <t>001b03982018</t>
  </si>
  <si>
    <t>邪不压正 （数字）</t>
  </si>
  <si>
    <t>001104952018</t>
  </si>
  <si>
    <t>新大头儿子和小头爸爸3俄罗斯奇遇记 （数字）</t>
  </si>
  <si>
    <t>001b03562018</t>
  </si>
  <si>
    <t>侏罗纪世界2（数字3D）</t>
  </si>
  <si>
    <t>051201022018</t>
  </si>
  <si>
    <t>最后一球（数字）</t>
  </si>
  <si>
    <t>091101172018</t>
  </si>
  <si>
    <t>合计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</si>
</sst>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0_ "/>
    <numFmt numFmtId="178" formatCode="yyyy/mm/dd"/>
  </numFmts>
  <fonts count="29">
    <font>
      <sz val="10"/>
      <name val="Arial"/>
      <charset val="134"/>
    </font>
    <font>
      <sz val="10"/>
      <color theme="1" tint="0.249977111117893"/>
      <name val="Arial"/>
      <charset val="134"/>
    </font>
    <font>
      <sz val="10"/>
      <color theme="1"/>
      <name val="Arial"/>
      <charset val="134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  <font>
      <sz val="10"/>
      <color indexed="8"/>
      <name val="ARIAL"/>
      <charset val="0"/>
    </font>
  </fonts>
  <fills count="3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7" borderId="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8" borderId="10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4" borderId="7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25" fillId="17" borderId="9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0" borderId="0"/>
    <xf numFmtId="0" fontId="16" fillId="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8" fillId="0" borderId="0">
      <alignment vertical="top"/>
    </xf>
    <xf numFmtId="0" fontId="16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35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49" fontId="0" fillId="0" borderId="0" xfId="0" applyNumberFormat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3" fillId="2" borderId="1" xfId="0" applyFont="1" applyFill="1" applyBorder="1" applyAlignment="1" applyProtection="1">
      <alignment horizontal="center" wrapText="1"/>
    </xf>
    <xf numFmtId="49" fontId="4" fillId="2" borderId="1" xfId="0" applyNumberFormat="1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center" wrapText="1"/>
    </xf>
    <xf numFmtId="14" fontId="4" fillId="2" borderId="1" xfId="0" applyNumberFormat="1" applyFont="1" applyFill="1" applyBorder="1" applyAlignment="1" applyProtection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/>
    <xf numFmtId="49" fontId="2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/>
    <xf numFmtId="14" fontId="0" fillId="0" borderId="2" xfId="0" applyNumberFormat="1" applyFill="1" applyBorder="1"/>
    <xf numFmtId="49" fontId="0" fillId="0" borderId="0" xfId="0" applyNumberFormat="1" applyFill="1"/>
    <xf numFmtId="14" fontId="0" fillId="0" borderId="0" xfId="0" applyNumberFormat="1" applyFill="1"/>
    <xf numFmtId="49" fontId="6" fillId="0" borderId="0" xfId="0" applyNumberFormat="1" applyFont="1"/>
    <xf numFmtId="176" fontId="4" fillId="2" borderId="1" xfId="0" applyNumberFormat="1" applyFont="1" applyFill="1" applyBorder="1" applyAlignment="1" applyProtection="1">
      <alignment horizontal="center" wrapText="1"/>
    </xf>
    <xf numFmtId="177" fontId="4" fillId="2" borderId="1" xfId="0" applyNumberFormat="1" applyFont="1" applyFill="1" applyBorder="1" applyAlignment="1" applyProtection="1">
      <alignment horizontal="center" wrapText="1"/>
    </xf>
    <xf numFmtId="176" fontId="2" fillId="0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right" vertical="center"/>
    </xf>
    <xf numFmtId="176" fontId="0" fillId="0" borderId="2" xfId="0" applyNumberFormat="1" applyFill="1" applyBorder="1"/>
    <xf numFmtId="177" fontId="0" fillId="0" borderId="2" xfId="0" applyNumberFormat="1" applyFill="1" applyBorder="1"/>
    <xf numFmtId="176" fontId="0" fillId="0" borderId="0" xfId="0" applyNumberFormat="1" applyFill="1"/>
    <xf numFmtId="177" fontId="0" fillId="0" borderId="0" xfId="0" applyNumberFormat="1" applyFill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5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abSelected="1" topLeftCell="D1" workbookViewId="0">
      <selection activeCell="P28" sqref="P28"/>
    </sheetView>
  </sheetViews>
  <sheetFormatPr defaultColWidth="16" defaultRowHeight="12.75"/>
  <cols>
    <col min="1" max="1" width="5.57142857142857" customWidth="1"/>
    <col min="2" max="2" width="36.8571428571429" style="4" customWidth="1"/>
    <col min="3" max="3" width="13.8571428571429" style="4" customWidth="1"/>
    <col min="4" max="4" width="26.4285714285714" style="4" customWidth="1"/>
    <col min="5" max="5" width="11.7142857142857" style="4" customWidth="1"/>
    <col min="6" max="6" width="12" style="4" customWidth="1"/>
    <col min="7" max="7" width="12" style="5" customWidth="1"/>
    <col min="8" max="8" width="11.4285714285714" style="5" customWidth="1"/>
    <col min="9" max="9" width="5.85714285714286" style="4" customWidth="1"/>
    <col min="10" max="10" width="8.14285714285714" style="4" customWidth="1"/>
    <col min="11" max="11" width="15.7142857142857" style="6" customWidth="1"/>
    <col min="12" max="12" width="16" style="6"/>
    <col min="13" max="13" width="9.42857142857143" style="6" customWidth="1"/>
    <col min="14" max="14" width="11.7142857142857" style="6" customWidth="1"/>
    <col min="15" max="15" width="16" style="6"/>
    <col min="16" max="16" width="13.1428571428571" style="7" customWidth="1"/>
    <col min="17" max="17" width="16" style="6"/>
  </cols>
  <sheetData>
    <row r="1" s="1" customFormat="1" ht="28.5" spans="1:17">
      <c r="A1" s="8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11" t="s">
        <v>6</v>
      </c>
      <c r="H1" s="11" t="s">
        <v>7</v>
      </c>
      <c r="I1" s="9" t="s">
        <v>8</v>
      </c>
      <c r="J1" s="9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5" t="s">
        <v>15</v>
      </c>
      <c r="Q1" s="24" t="s">
        <v>16</v>
      </c>
    </row>
    <row r="2" s="2" customFormat="1" spans="1:17">
      <c r="A2" s="12">
        <v>1</v>
      </c>
      <c r="B2" s="13" t="s">
        <v>17</v>
      </c>
      <c r="C2" s="13" t="s">
        <v>18</v>
      </c>
      <c r="D2" s="14" t="s">
        <v>19</v>
      </c>
      <c r="E2" s="13" t="s">
        <v>20</v>
      </c>
      <c r="F2" s="14" t="s">
        <v>21</v>
      </c>
      <c r="G2" s="15">
        <v>43282.4756944444</v>
      </c>
      <c r="H2" s="15">
        <v>43285.7465277778</v>
      </c>
      <c r="I2" s="13">
        <v>6</v>
      </c>
      <c r="J2" s="13">
        <v>28</v>
      </c>
      <c r="K2" s="26">
        <v>769</v>
      </c>
      <c r="L2" s="26">
        <f t="shared" ref="L2:L19" si="0">K2*0.05</f>
        <v>38.45</v>
      </c>
      <c r="M2" s="27">
        <v>0.03</v>
      </c>
      <c r="N2" s="26">
        <f t="shared" ref="N2:N19" si="1">K2*(1-0.96737864)</f>
        <v>25.08582584</v>
      </c>
      <c r="O2" s="26">
        <f t="shared" ref="O2:O19" si="2">K2*0.91737864</f>
        <v>705.46417416</v>
      </c>
      <c r="P2" s="28">
        <v>0.48</v>
      </c>
      <c r="Q2" s="26">
        <f t="shared" ref="Q2:Q19" si="3">O2*P2</f>
        <v>338.6228035968</v>
      </c>
    </row>
    <row r="3" s="2" customFormat="1" ht="13.5" customHeight="1" spans="1:17">
      <c r="A3" s="12">
        <v>2</v>
      </c>
      <c r="B3" s="13" t="s">
        <v>22</v>
      </c>
      <c r="C3" s="13" t="s">
        <v>23</v>
      </c>
      <c r="D3" s="14" t="s">
        <v>19</v>
      </c>
      <c r="E3" s="13" t="s">
        <v>20</v>
      </c>
      <c r="F3" s="14" t="s">
        <v>21</v>
      </c>
      <c r="G3" s="15">
        <v>43294.40625</v>
      </c>
      <c r="H3" s="15">
        <v>43297.4756944444</v>
      </c>
      <c r="I3" s="13">
        <v>15</v>
      </c>
      <c r="J3" s="13">
        <v>401</v>
      </c>
      <c r="K3" s="26">
        <v>12905</v>
      </c>
      <c r="L3" s="26">
        <f t="shared" si="0"/>
        <v>645.25</v>
      </c>
      <c r="M3" s="27">
        <v>0.03</v>
      </c>
      <c r="N3" s="26">
        <f t="shared" si="1"/>
        <v>420.978650800001</v>
      </c>
      <c r="O3" s="26">
        <f t="shared" si="2"/>
        <v>11838.7713492</v>
      </c>
      <c r="P3" s="28">
        <v>0.48</v>
      </c>
      <c r="Q3" s="26">
        <f t="shared" si="3"/>
        <v>5682.610247616</v>
      </c>
    </row>
    <row r="4" s="2" customFormat="1" ht="13.5" customHeight="1" spans="1:17">
      <c r="A4" s="12">
        <v>3</v>
      </c>
      <c r="B4" s="13" t="s">
        <v>24</v>
      </c>
      <c r="C4" s="13" t="s">
        <v>25</v>
      </c>
      <c r="D4" s="14" t="s">
        <v>19</v>
      </c>
      <c r="E4" s="13" t="s">
        <v>20</v>
      </c>
      <c r="F4" s="14" t="s">
        <v>21</v>
      </c>
      <c r="G4" s="15">
        <v>43301.6875</v>
      </c>
      <c r="H4" s="15">
        <v>43301.6875</v>
      </c>
      <c r="I4" s="13">
        <v>1</v>
      </c>
      <c r="J4" s="13">
        <v>4</v>
      </c>
      <c r="K4" s="26">
        <v>84</v>
      </c>
      <c r="L4" s="26">
        <f t="shared" si="0"/>
        <v>4.2</v>
      </c>
      <c r="M4" s="27">
        <v>0.03</v>
      </c>
      <c r="N4" s="26">
        <f t="shared" si="1"/>
        <v>2.74019424</v>
      </c>
      <c r="O4" s="26">
        <f t="shared" si="2"/>
        <v>77.05980576</v>
      </c>
      <c r="P4" s="28">
        <v>0.48</v>
      </c>
      <c r="Q4" s="26">
        <f t="shared" si="3"/>
        <v>36.9887067648</v>
      </c>
    </row>
    <row r="5" s="2" customFormat="1" ht="13.5" customHeight="1" spans="1:17">
      <c r="A5" s="12">
        <v>4</v>
      </c>
      <c r="B5" s="13" t="s">
        <v>26</v>
      </c>
      <c r="C5" s="13" t="s">
        <v>27</v>
      </c>
      <c r="D5" s="14" t="s">
        <v>19</v>
      </c>
      <c r="E5" s="13" t="s">
        <v>20</v>
      </c>
      <c r="F5" s="14" t="s">
        <v>21</v>
      </c>
      <c r="G5" s="15">
        <v>43282.4236111111</v>
      </c>
      <c r="H5" s="15">
        <v>43293.6840277778</v>
      </c>
      <c r="I5" s="13">
        <v>46</v>
      </c>
      <c r="J5" s="13">
        <v>632</v>
      </c>
      <c r="K5" s="26">
        <v>17672</v>
      </c>
      <c r="L5" s="26">
        <f t="shared" si="0"/>
        <v>883.6</v>
      </c>
      <c r="M5" s="27">
        <v>0.03</v>
      </c>
      <c r="N5" s="26">
        <f t="shared" si="1"/>
        <v>576.484673920001</v>
      </c>
      <c r="O5" s="26">
        <f t="shared" si="2"/>
        <v>16211.91532608</v>
      </c>
      <c r="P5" s="28">
        <v>0.48</v>
      </c>
      <c r="Q5" s="26">
        <f t="shared" si="3"/>
        <v>7781.7193565184</v>
      </c>
    </row>
    <row r="6" s="2" customFormat="1" ht="13.5" customHeight="1" spans="1:17">
      <c r="A6" s="12">
        <v>5</v>
      </c>
      <c r="B6" s="13" t="s">
        <v>28</v>
      </c>
      <c r="C6" s="13" t="s">
        <v>29</v>
      </c>
      <c r="D6" s="14" t="s">
        <v>19</v>
      </c>
      <c r="E6" s="13" t="s">
        <v>20</v>
      </c>
      <c r="F6" s="14" t="s">
        <v>21</v>
      </c>
      <c r="G6" s="15">
        <v>43308.4027777778</v>
      </c>
      <c r="H6" s="15">
        <v>43312.9236111111</v>
      </c>
      <c r="I6" s="13">
        <v>82</v>
      </c>
      <c r="J6" s="13">
        <v>3896</v>
      </c>
      <c r="K6" s="26">
        <v>145817</v>
      </c>
      <c r="L6" s="26">
        <f t="shared" si="0"/>
        <v>7290.85</v>
      </c>
      <c r="M6" s="27">
        <v>0.03</v>
      </c>
      <c r="N6" s="26">
        <f t="shared" si="1"/>
        <v>4756.74885112001</v>
      </c>
      <c r="O6" s="26">
        <f t="shared" si="2"/>
        <v>133769.40114888</v>
      </c>
      <c r="P6" s="28">
        <v>0.48</v>
      </c>
      <c r="Q6" s="26">
        <f t="shared" si="3"/>
        <v>64209.3125514624</v>
      </c>
    </row>
    <row r="7" s="2" customFormat="1" ht="13.5" customHeight="1" spans="1:17">
      <c r="A7" s="12">
        <v>6</v>
      </c>
      <c r="B7" s="13" t="s">
        <v>30</v>
      </c>
      <c r="C7" s="13" t="s">
        <v>31</v>
      </c>
      <c r="D7" s="14" t="s">
        <v>19</v>
      </c>
      <c r="E7" s="13" t="s">
        <v>20</v>
      </c>
      <c r="F7" s="14" t="s">
        <v>21</v>
      </c>
      <c r="G7" s="15">
        <v>43282.3993055556</v>
      </c>
      <c r="H7" s="15">
        <v>43293.8923611111</v>
      </c>
      <c r="I7" s="13">
        <v>121</v>
      </c>
      <c r="J7" s="13">
        <v>2836</v>
      </c>
      <c r="K7" s="26">
        <v>95215</v>
      </c>
      <c r="L7" s="26">
        <f t="shared" si="0"/>
        <v>4760.75</v>
      </c>
      <c r="M7" s="27">
        <v>0.03</v>
      </c>
      <c r="N7" s="26">
        <f t="shared" si="1"/>
        <v>3106.0427924</v>
      </c>
      <c r="O7" s="26">
        <f t="shared" si="2"/>
        <v>87348.2072076</v>
      </c>
      <c r="P7" s="28">
        <v>0.48</v>
      </c>
      <c r="Q7" s="26">
        <f t="shared" si="3"/>
        <v>41927.139459648</v>
      </c>
    </row>
    <row r="8" s="2" customFormat="1" ht="13.5" customHeight="1" spans="1:17">
      <c r="A8" s="12">
        <v>7</v>
      </c>
      <c r="B8" s="13" t="s">
        <v>32</v>
      </c>
      <c r="C8" s="13" t="s">
        <v>33</v>
      </c>
      <c r="D8" s="14" t="s">
        <v>19</v>
      </c>
      <c r="E8" s="13" t="s">
        <v>20</v>
      </c>
      <c r="F8" s="14" t="s">
        <v>21</v>
      </c>
      <c r="G8" s="15">
        <v>43303.5972222222</v>
      </c>
      <c r="H8" s="15">
        <v>43310.6423611111</v>
      </c>
      <c r="I8" s="13">
        <v>2</v>
      </c>
      <c r="J8" s="13">
        <v>103</v>
      </c>
      <c r="K8" s="26">
        <v>3437</v>
      </c>
      <c r="L8" s="26">
        <f t="shared" si="0"/>
        <v>171.85</v>
      </c>
      <c r="M8" s="27">
        <v>0.03</v>
      </c>
      <c r="N8" s="26">
        <f t="shared" si="1"/>
        <v>112.11961432</v>
      </c>
      <c r="O8" s="26">
        <f t="shared" si="2"/>
        <v>3153.03038568</v>
      </c>
      <c r="P8" s="28">
        <v>0.48</v>
      </c>
      <c r="Q8" s="26">
        <f t="shared" si="3"/>
        <v>1513.4545851264</v>
      </c>
    </row>
    <row r="9" s="2" customFormat="1" ht="13.5" customHeight="1" spans="1:17">
      <c r="A9" s="12">
        <v>8</v>
      </c>
      <c r="B9" s="13" t="s">
        <v>34</v>
      </c>
      <c r="C9" s="13" t="s">
        <v>35</v>
      </c>
      <c r="D9" s="14" t="s">
        <v>19</v>
      </c>
      <c r="E9" s="13" t="s">
        <v>20</v>
      </c>
      <c r="F9" s="14" t="s">
        <v>21</v>
      </c>
      <c r="G9" s="15">
        <v>43282.4305555556</v>
      </c>
      <c r="H9" s="15">
        <v>43286.7673611111</v>
      </c>
      <c r="I9" s="13">
        <v>18</v>
      </c>
      <c r="J9" s="13">
        <v>202</v>
      </c>
      <c r="K9" s="26">
        <v>5285</v>
      </c>
      <c r="L9" s="26">
        <f t="shared" si="0"/>
        <v>264.25</v>
      </c>
      <c r="M9" s="27">
        <v>0.03</v>
      </c>
      <c r="N9" s="26">
        <f t="shared" si="1"/>
        <v>172.4038876</v>
      </c>
      <c r="O9" s="26">
        <f t="shared" si="2"/>
        <v>4848.3461124</v>
      </c>
      <c r="P9" s="28">
        <v>0.48</v>
      </c>
      <c r="Q9" s="26">
        <f t="shared" si="3"/>
        <v>2327.206133952</v>
      </c>
    </row>
    <row r="10" s="2" customFormat="1" ht="13.5" customHeight="1" spans="1:17">
      <c r="A10" s="12">
        <v>9</v>
      </c>
      <c r="B10" s="13" t="s">
        <v>36</v>
      </c>
      <c r="C10" s="13" t="s">
        <v>37</v>
      </c>
      <c r="D10" s="14" t="s">
        <v>19</v>
      </c>
      <c r="E10" s="13" t="s">
        <v>20</v>
      </c>
      <c r="F10" s="14" t="s">
        <v>21</v>
      </c>
      <c r="G10" s="15">
        <v>43282.5104166667</v>
      </c>
      <c r="H10" s="15">
        <v>43282.5104166667</v>
      </c>
      <c r="I10" s="13">
        <v>1</v>
      </c>
      <c r="J10" s="13">
        <v>7</v>
      </c>
      <c r="K10" s="26">
        <v>199</v>
      </c>
      <c r="L10" s="26">
        <f t="shared" si="0"/>
        <v>9.95</v>
      </c>
      <c r="M10" s="27">
        <v>0.03</v>
      </c>
      <c r="N10" s="26">
        <f t="shared" si="1"/>
        <v>6.49165064000001</v>
      </c>
      <c r="O10" s="26">
        <f t="shared" si="2"/>
        <v>182.55834936</v>
      </c>
      <c r="P10" s="28">
        <v>0.48</v>
      </c>
      <c r="Q10" s="26">
        <f t="shared" si="3"/>
        <v>87.6280076928</v>
      </c>
    </row>
    <row r="11" s="2" customFormat="1" ht="13.5" customHeight="1" spans="1:17">
      <c r="A11" s="12">
        <v>10</v>
      </c>
      <c r="B11" s="13" t="s">
        <v>38</v>
      </c>
      <c r="C11" s="13" t="s">
        <v>39</v>
      </c>
      <c r="D11" s="14" t="s">
        <v>19</v>
      </c>
      <c r="E11" s="13" t="s">
        <v>20</v>
      </c>
      <c r="F11" s="14" t="s">
        <v>21</v>
      </c>
      <c r="G11" s="15">
        <v>43309.4236111111</v>
      </c>
      <c r="H11" s="15">
        <v>43310.4236111111</v>
      </c>
      <c r="I11" s="13">
        <v>2</v>
      </c>
      <c r="J11" s="13">
        <v>55</v>
      </c>
      <c r="K11" s="26">
        <v>1113</v>
      </c>
      <c r="L11" s="26">
        <f t="shared" si="0"/>
        <v>55.65</v>
      </c>
      <c r="M11" s="27">
        <v>0.03</v>
      </c>
      <c r="N11" s="26">
        <f t="shared" si="1"/>
        <v>36.30757368</v>
      </c>
      <c r="O11" s="26">
        <f t="shared" si="2"/>
        <v>1021.04242632</v>
      </c>
      <c r="P11" s="28">
        <v>0.48</v>
      </c>
      <c r="Q11" s="26">
        <f t="shared" si="3"/>
        <v>490.1003646336</v>
      </c>
    </row>
    <row r="12" s="2" customFormat="1" ht="13.5" customHeight="1" spans="1:17">
      <c r="A12" s="12">
        <v>11</v>
      </c>
      <c r="B12" s="13" t="s">
        <v>40</v>
      </c>
      <c r="C12" s="13" t="s">
        <v>41</v>
      </c>
      <c r="D12" s="14" t="s">
        <v>19</v>
      </c>
      <c r="E12" s="13" t="s">
        <v>20</v>
      </c>
      <c r="F12" s="14" t="s">
        <v>21</v>
      </c>
      <c r="G12" s="15">
        <v>43301.4027777778</v>
      </c>
      <c r="H12" s="15">
        <v>43312.875</v>
      </c>
      <c r="I12" s="13">
        <v>142</v>
      </c>
      <c r="J12" s="13">
        <v>5307</v>
      </c>
      <c r="K12" s="26">
        <v>155376</v>
      </c>
      <c r="L12" s="26">
        <f t="shared" si="0"/>
        <v>7768.8</v>
      </c>
      <c r="M12" s="27">
        <v>0.03</v>
      </c>
      <c r="N12" s="26">
        <f t="shared" si="1"/>
        <v>5068.57643136001</v>
      </c>
      <c r="O12" s="26">
        <f t="shared" si="2"/>
        <v>142538.62356864</v>
      </c>
      <c r="P12" s="28">
        <v>0.48</v>
      </c>
      <c r="Q12" s="26">
        <f t="shared" si="3"/>
        <v>68418.5393129472</v>
      </c>
    </row>
    <row r="13" s="2" customFormat="1" ht="13.5" customHeight="1" spans="1:17">
      <c r="A13" s="12">
        <v>12</v>
      </c>
      <c r="B13" s="13" t="s">
        <v>42</v>
      </c>
      <c r="C13" s="13" t="s">
        <v>43</v>
      </c>
      <c r="D13" s="14" t="s">
        <v>19</v>
      </c>
      <c r="E13" s="13" t="s">
        <v>20</v>
      </c>
      <c r="F13" s="14" t="s">
        <v>21</v>
      </c>
      <c r="G13" s="15">
        <v>43309.5902777778</v>
      </c>
      <c r="H13" s="15">
        <v>43310.65625</v>
      </c>
      <c r="I13" s="13">
        <v>4</v>
      </c>
      <c r="J13" s="13">
        <v>207</v>
      </c>
      <c r="K13" s="26">
        <v>5550</v>
      </c>
      <c r="L13" s="26">
        <f t="shared" si="0"/>
        <v>277.5</v>
      </c>
      <c r="M13" s="27">
        <v>0.03</v>
      </c>
      <c r="N13" s="26">
        <f t="shared" si="1"/>
        <v>181.048548</v>
      </c>
      <c r="O13" s="26">
        <f t="shared" si="2"/>
        <v>5091.451452</v>
      </c>
      <c r="P13" s="28">
        <v>0.48</v>
      </c>
      <c r="Q13" s="26">
        <f t="shared" si="3"/>
        <v>2443.89669696</v>
      </c>
    </row>
    <row r="14" s="2" customFormat="1" ht="13.5" customHeight="1" spans="1:17">
      <c r="A14" s="12">
        <v>13</v>
      </c>
      <c r="B14" s="13" t="s">
        <v>44</v>
      </c>
      <c r="C14" s="13" t="s">
        <v>45</v>
      </c>
      <c r="D14" s="14" t="s">
        <v>19</v>
      </c>
      <c r="E14" s="13" t="s">
        <v>20</v>
      </c>
      <c r="F14" s="14" t="s">
        <v>21</v>
      </c>
      <c r="G14" s="15">
        <v>43302.4618055556</v>
      </c>
      <c r="H14" s="15">
        <v>43312.7430555556</v>
      </c>
      <c r="I14" s="13">
        <v>28</v>
      </c>
      <c r="J14" s="13">
        <v>473</v>
      </c>
      <c r="K14" s="26">
        <v>13332</v>
      </c>
      <c r="L14" s="26">
        <f t="shared" si="0"/>
        <v>666.6</v>
      </c>
      <c r="M14" s="27">
        <v>0.03</v>
      </c>
      <c r="N14" s="26">
        <f t="shared" si="1"/>
        <v>434.907971520001</v>
      </c>
      <c r="O14" s="26">
        <f t="shared" si="2"/>
        <v>12230.49202848</v>
      </c>
      <c r="P14" s="28">
        <v>0.48</v>
      </c>
      <c r="Q14" s="26">
        <f t="shared" si="3"/>
        <v>5870.6361736704</v>
      </c>
    </row>
    <row r="15" s="2" customFormat="1" ht="13.5" customHeight="1" spans="1:17">
      <c r="A15" s="12">
        <v>14</v>
      </c>
      <c r="B15" s="13" t="s">
        <v>46</v>
      </c>
      <c r="C15" s="13" t="s">
        <v>47</v>
      </c>
      <c r="D15" s="14" t="s">
        <v>19</v>
      </c>
      <c r="E15" s="13" t="s">
        <v>20</v>
      </c>
      <c r="F15" s="14" t="s">
        <v>21</v>
      </c>
      <c r="G15" s="15">
        <v>43301.5173611111</v>
      </c>
      <c r="H15" s="15">
        <v>43309.7708333333</v>
      </c>
      <c r="I15" s="13">
        <v>12</v>
      </c>
      <c r="J15" s="13">
        <v>105</v>
      </c>
      <c r="K15" s="26">
        <v>2782</v>
      </c>
      <c r="L15" s="26">
        <f t="shared" si="0"/>
        <v>139.1</v>
      </c>
      <c r="M15" s="27">
        <v>0.03</v>
      </c>
      <c r="N15" s="26">
        <f t="shared" si="1"/>
        <v>90.7526235200001</v>
      </c>
      <c r="O15" s="26">
        <f t="shared" si="2"/>
        <v>2552.14737648</v>
      </c>
      <c r="P15" s="28">
        <v>0.48</v>
      </c>
      <c r="Q15" s="26">
        <f t="shared" si="3"/>
        <v>1225.0307407104</v>
      </c>
    </row>
    <row r="16" s="2" customFormat="1" ht="13.5" customHeight="1" spans="1:17">
      <c r="A16" s="12">
        <v>15</v>
      </c>
      <c r="B16" s="13" t="s">
        <v>48</v>
      </c>
      <c r="C16" s="13" t="s">
        <v>49</v>
      </c>
      <c r="D16" s="14" t="s">
        <v>19</v>
      </c>
      <c r="E16" s="13" t="s">
        <v>20</v>
      </c>
      <c r="F16" s="14" t="s">
        <v>21</v>
      </c>
      <c r="G16" s="15">
        <v>43301.4375</v>
      </c>
      <c r="H16" s="15">
        <v>43307.5208333333</v>
      </c>
      <c r="I16" s="13">
        <v>8</v>
      </c>
      <c r="J16" s="13">
        <v>50</v>
      </c>
      <c r="K16" s="26">
        <v>1082</v>
      </c>
      <c r="L16" s="26">
        <f t="shared" si="0"/>
        <v>54.1</v>
      </c>
      <c r="M16" s="27">
        <v>0.03</v>
      </c>
      <c r="N16" s="26">
        <f t="shared" si="1"/>
        <v>35.29631152</v>
      </c>
      <c r="O16" s="26">
        <f t="shared" si="2"/>
        <v>992.60368848</v>
      </c>
      <c r="P16" s="28">
        <v>0.48</v>
      </c>
      <c r="Q16" s="26">
        <f t="shared" si="3"/>
        <v>476.4497704704</v>
      </c>
    </row>
    <row r="17" s="2" customFormat="1" ht="13.5" customHeight="1" spans="1:17">
      <c r="A17" s="12">
        <v>16</v>
      </c>
      <c r="B17" s="16" t="s">
        <v>50</v>
      </c>
      <c r="C17" s="13" t="s">
        <v>51</v>
      </c>
      <c r="D17" s="14" t="s">
        <v>19</v>
      </c>
      <c r="E17" s="13" t="s">
        <v>20</v>
      </c>
      <c r="F17" s="14" t="s">
        <v>21</v>
      </c>
      <c r="G17" s="15">
        <v>43282.5868055556</v>
      </c>
      <c r="H17" s="15">
        <v>43312.7569444444</v>
      </c>
      <c r="I17" s="13">
        <v>517</v>
      </c>
      <c r="J17" s="13">
        <v>20464</v>
      </c>
      <c r="K17" s="26">
        <v>589216</v>
      </c>
      <c r="L17" s="26">
        <f t="shared" si="0"/>
        <v>29460.8</v>
      </c>
      <c r="M17" s="27">
        <v>0.03</v>
      </c>
      <c r="N17" s="26">
        <f t="shared" si="1"/>
        <v>19221.02725376</v>
      </c>
      <c r="O17" s="26">
        <f t="shared" si="2"/>
        <v>540534.17274624</v>
      </c>
      <c r="P17" s="28">
        <v>0.48</v>
      </c>
      <c r="Q17" s="26">
        <f t="shared" si="3"/>
        <v>259456.402918195</v>
      </c>
    </row>
    <row r="18" s="2" customFormat="1" ht="13.5" customHeight="1" spans="1:17">
      <c r="A18" s="12">
        <v>17</v>
      </c>
      <c r="B18" s="13" t="s">
        <v>52</v>
      </c>
      <c r="C18" s="13" t="s">
        <v>53</v>
      </c>
      <c r="D18" s="14" t="s">
        <v>19</v>
      </c>
      <c r="E18" s="13" t="s">
        <v>20</v>
      </c>
      <c r="F18" s="14" t="s">
        <v>21</v>
      </c>
      <c r="G18" s="15">
        <v>43308.4340277778</v>
      </c>
      <c r="H18" s="15">
        <v>43312.9305555556</v>
      </c>
      <c r="I18" s="29">
        <v>116</v>
      </c>
      <c r="J18" s="29">
        <v>11182</v>
      </c>
      <c r="K18" s="30">
        <v>365070</v>
      </c>
      <c r="L18" s="26">
        <f t="shared" si="0"/>
        <v>18253.5</v>
      </c>
      <c r="M18" s="27">
        <v>0.03</v>
      </c>
      <c r="N18" s="26">
        <f t="shared" si="1"/>
        <v>11909.0798952</v>
      </c>
      <c r="O18" s="26">
        <f t="shared" si="2"/>
        <v>334907.4201048</v>
      </c>
      <c r="P18" s="28">
        <v>0.48</v>
      </c>
      <c r="Q18" s="26">
        <f t="shared" si="3"/>
        <v>160755.561650304</v>
      </c>
    </row>
    <row r="19" s="2" customFormat="1" ht="13.5" customHeight="1" spans="1:17">
      <c r="A19" s="12">
        <v>18</v>
      </c>
      <c r="B19" s="13" t="s">
        <v>54</v>
      </c>
      <c r="C19" s="13" t="s">
        <v>55</v>
      </c>
      <c r="D19" s="14" t="s">
        <v>19</v>
      </c>
      <c r="E19" s="13" t="s">
        <v>20</v>
      </c>
      <c r="F19" s="14" t="s">
        <v>21</v>
      </c>
      <c r="G19" s="15">
        <v>43295.4375</v>
      </c>
      <c r="H19" s="15">
        <v>43300.7638888889</v>
      </c>
      <c r="I19" s="13">
        <v>17</v>
      </c>
      <c r="J19" s="13">
        <v>182</v>
      </c>
      <c r="K19" s="26">
        <v>4657</v>
      </c>
      <c r="L19" s="26">
        <f t="shared" si="0"/>
        <v>232.85</v>
      </c>
      <c r="M19" s="27">
        <v>0.03</v>
      </c>
      <c r="N19" s="26">
        <f t="shared" si="1"/>
        <v>151.91767352</v>
      </c>
      <c r="O19" s="26">
        <f t="shared" si="2"/>
        <v>4272.23232648</v>
      </c>
      <c r="P19" s="28">
        <v>0.48</v>
      </c>
      <c r="Q19" s="26">
        <f t="shared" si="3"/>
        <v>2050.6715167104</v>
      </c>
    </row>
    <row r="20" s="2" customFormat="1" ht="13.5" customHeight="1" spans="1:17">
      <c r="A20" s="12">
        <v>19</v>
      </c>
      <c r="B20" s="13" t="s">
        <v>56</v>
      </c>
      <c r="C20" s="13" t="s">
        <v>57</v>
      </c>
      <c r="D20" s="14" t="s">
        <v>19</v>
      </c>
      <c r="E20" s="13" t="s">
        <v>20</v>
      </c>
      <c r="F20" s="14" t="s">
        <v>21</v>
      </c>
      <c r="G20" s="15">
        <v>43294.4027777778</v>
      </c>
      <c r="H20" s="15">
        <v>43312.4791666667</v>
      </c>
      <c r="I20" s="13">
        <v>201</v>
      </c>
      <c r="J20" s="13">
        <v>5487</v>
      </c>
      <c r="K20" s="26">
        <v>182790</v>
      </c>
      <c r="L20" s="26">
        <f>K20*0.05</f>
        <v>9139.5</v>
      </c>
      <c r="M20" s="27">
        <v>0.03</v>
      </c>
      <c r="N20" s="26">
        <f>K20*(1-0.96737864)</f>
        <v>5962.85839440001</v>
      </c>
      <c r="O20" s="26">
        <f>K20*0.91737864</f>
        <v>167687.6416056</v>
      </c>
      <c r="P20" s="28">
        <v>0.48</v>
      </c>
      <c r="Q20" s="26">
        <f>O20*P20</f>
        <v>80490.067970688</v>
      </c>
    </row>
    <row r="21" s="2" customFormat="1" ht="13.5" customHeight="1" spans="1:17">
      <c r="A21" s="12">
        <v>20</v>
      </c>
      <c r="B21" s="13" t="s">
        <v>58</v>
      </c>
      <c r="C21" s="13" t="s">
        <v>59</v>
      </c>
      <c r="D21" s="14" t="s">
        <v>19</v>
      </c>
      <c r="E21" s="13" t="s">
        <v>20</v>
      </c>
      <c r="F21" s="14" t="s">
        <v>21</v>
      </c>
      <c r="G21" s="15">
        <v>43287.4236111111</v>
      </c>
      <c r="H21" s="15">
        <v>43300.5208333333</v>
      </c>
      <c r="I21" s="13">
        <v>47</v>
      </c>
      <c r="J21" s="13">
        <v>1203</v>
      </c>
      <c r="K21" s="26">
        <v>39751</v>
      </c>
      <c r="L21" s="26">
        <f>K21*0.05</f>
        <v>1987.55</v>
      </c>
      <c r="M21" s="27">
        <v>0.03</v>
      </c>
      <c r="N21" s="26">
        <f>K21*(1-0.96737864)</f>
        <v>1296.73168136</v>
      </c>
      <c r="O21" s="26">
        <f>K21*0.91737864</f>
        <v>36466.71831864</v>
      </c>
      <c r="P21" s="28">
        <v>0.48</v>
      </c>
      <c r="Q21" s="26">
        <f>O21*P21</f>
        <v>17504.0247929472</v>
      </c>
    </row>
    <row r="22" s="2" customFormat="1" ht="13.5" customHeight="1" spans="1:17">
      <c r="A22" s="12">
        <v>21</v>
      </c>
      <c r="B22" s="13" t="s">
        <v>60</v>
      </c>
      <c r="C22" s="13" t="s">
        <v>61</v>
      </c>
      <c r="D22" s="14" t="s">
        <v>19</v>
      </c>
      <c r="E22" s="13" t="s">
        <v>20</v>
      </c>
      <c r="F22" s="14" t="s">
        <v>21</v>
      </c>
      <c r="G22" s="15">
        <v>43282.4618055556</v>
      </c>
      <c r="H22" s="15">
        <v>43293.90625</v>
      </c>
      <c r="I22" s="13">
        <v>65</v>
      </c>
      <c r="J22" s="13">
        <v>1362</v>
      </c>
      <c r="K22" s="26">
        <v>38516</v>
      </c>
      <c r="L22" s="26">
        <f>K22*0.05</f>
        <v>1925.8</v>
      </c>
      <c r="M22" s="27">
        <v>0.03</v>
      </c>
      <c r="N22" s="26">
        <f>K22*(1-0.96737864)</f>
        <v>1256.44430176</v>
      </c>
      <c r="O22" s="26">
        <f>K22*0.91737864</f>
        <v>35333.75569824</v>
      </c>
      <c r="P22" s="28">
        <v>0.48</v>
      </c>
      <c r="Q22" s="26">
        <f>O22*P22</f>
        <v>16960.2027351552</v>
      </c>
    </row>
    <row r="23" s="2" customFormat="1" ht="13.5" customHeight="1" spans="1:17">
      <c r="A23" s="12">
        <v>22</v>
      </c>
      <c r="B23" s="14" t="s">
        <v>62</v>
      </c>
      <c r="C23" s="13" t="s">
        <v>63</v>
      </c>
      <c r="D23" s="14" t="s">
        <v>19</v>
      </c>
      <c r="E23" s="13" t="s">
        <v>20</v>
      </c>
      <c r="F23" s="14" t="s">
        <v>21</v>
      </c>
      <c r="G23" s="15">
        <v>43282.5069444444</v>
      </c>
      <c r="H23" s="15">
        <v>43282.5069444444</v>
      </c>
      <c r="I23" s="13">
        <v>1</v>
      </c>
      <c r="J23" s="13">
        <v>70</v>
      </c>
      <c r="K23" s="26">
        <v>1407</v>
      </c>
      <c r="L23" s="26">
        <f>K23*0.05</f>
        <v>70.35</v>
      </c>
      <c r="M23" s="27">
        <v>0.03</v>
      </c>
      <c r="N23" s="26">
        <f>K23*(1-0.96737864)</f>
        <v>45.8982535200001</v>
      </c>
      <c r="O23" s="26">
        <f>K23*0.91737864</f>
        <v>1290.75174648</v>
      </c>
      <c r="P23" s="28">
        <v>0.48</v>
      </c>
      <c r="Q23" s="26">
        <f>O23*P23</f>
        <v>619.5608383104</v>
      </c>
    </row>
    <row r="24" s="3" customFormat="1" ht="25.5" customHeight="1" spans="1:17">
      <c r="A24" s="17"/>
      <c r="B24" s="18" t="s">
        <v>64</v>
      </c>
      <c r="C24" s="19"/>
      <c r="D24" s="19"/>
      <c r="E24" s="19"/>
      <c r="F24" s="19"/>
      <c r="G24" s="20"/>
      <c r="H24" s="20"/>
      <c r="I24" s="19"/>
      <c r="J24" s="19"/>
      <c r="K24" s="31">
        <f>SUM(K2:K23)</f>
        <v>1682025</v>
      </c>
      <c r="L24" s="31"/>
      <c r="M24" s="31"/>
      <c r="N24" s="31">
        <f>SUM(N2:N23)</f>
        <v>54869.9430540001</v>
      </c>
      <c r="O24" s="31">
        <f>SUM(O2:O23)</f>
        <v>1543053.806946</v>
      </c>
      <c r="P24" s="32"/>
      <c r="Q24" s="31">
        <f>SUM(Q2:Q23)</f>
        <v>740665.82733408</v>
      </c>
    </row>
    <row r="25" s="3" customFormat="1" spans="2:16">
      <c r="B25" s="21"/>
      <c r="C25" s="21"/>
      <c r="D25" s="21"/>
      <c r="E25" s="21"/>
      <c r="F25" s="21"/>
      <c r="G25" s="22"/>
      <c r="H25" s="22"/>
      <c r="I25" s="21"/>
      <c r="J25" s="21"/>
      <c r="K25" s="33"/>
      <c r="L25" s="33"/>
      <c r="M25" s="33"/>
      <c r="N25" s="33"/>
      <c r="O25" s="33"/>
      <c r="P25" s="34"/>
    </row>
    <row r="27" spans="6:6">
      <c r="F27" s="23"/>
    </row>
  </sheetData>
  <protectedRanges>
    <protectedRange sqref="A2:E2 F2 E3:F3 E4:F4 E5:F5 E6:F6 E7:F7 E8:F8 E9:F9 E10:F10 G4:L23 N4:O23 G3:O3 Q3 R3:XFB3 Q4:Q23 R4:XFB23 R2:XFB2 A24:Q24 R24:XFB24 $A25:$XFD1048559 M4:M10 D3:D10 A3:C18 A19 C19 A20:C23 B19 D11:D18 D20:D23 D19 E11:F18 E19 E20:F23 F19 M11:M18 M20:M23 M19 G2:O2 Q2" name="区域1" securityDescriptor=""/>
  </protectedRanges>
  <pageMargins left="0.354166666666667" right="0.235416666666667" top="1" bottom="1" header="0.5" footer="0.5"/>
  <pageSetup paperSize="1" orientation="landscape" horizontalDpi="300" verticalDpi="3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金凤儿</cp:lastModifiedBy>
  <dcterms:created xsi:type="dcterms:W3CDTF">2015-11-10T02:18:00Z</dcterms:created>
  <dcterms:modified xsi:type="dcterms:W3CDTF">2018-08-01T02:59:46Z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