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月结算表" sheetId="1" r:id="rId1"/>
  </sheets>
  <calcPr calcId="144525"/>
</workbook>
</file>

<file path=xl/comments1.xml><?xml version="1.0" encoding="utf-8"?>
<comments xmlns="http://schemas.openxmlformats.org/spreadsheetml/2006/main">
  <authors>
    <author>leno</author>
  </authors>
  <commentList>
    <comment ref="A1" authorId="0">
      <text/>
    </comment>
  </commentList>
</comments>
</file>

<file path=xl/sharedStrings.xml><?xml version="1.0" encoding="utf-8"?>
<sst xmlns="http://schemas.openxmlformats.org/spreadsheetml/2006/main" count="77">
  <si>
    <t>序号</t>
  </si>
  <si>
    <t>影片名称</t>
  </si>
  <si>
    <t>影片编码</t>
  </si>
  <si>
    <t>影院名称</t>
  </si>
  <si>
    <t>影院编码</t>
  </si>
  <si>
    <t>设备归属</t>
  </si>
  <si>
    <t>开始日期</t>
  </si>
  <si>
    <t>结束日期</t>
  </si>
  <si>
    <t>总场次</t>
  </si>
  <si>
    <t>总人次</t>
  </si>
  <si>
    <t>总票房</t>
  </si>
  <si>
    <t>电影专项基金</t>
  </si>
  <si>
    <t>增值税率</t>
  </si>
  <si>
    <t>税金</t>
  </si>
  <si>
    <t>净票房</t>
  </si>
  <si>
    <t>分账比例</t>
  </si>
  <si>
    <t>分账片款</t>
  </si>
  <si>
    <t>我不是药神</t>
  </si>
  <si>
    <t>001104962018</t>
  </si>
  <si>
    <r>
      <rPr>
        <sz val="10"/>
        <color theme="1"/>
        <rFont val="宋体"/>
        <charset val="134"/>
      </rPr>
      <t>佛山百老汇环宇</t>
    </r>
    <r>
      <rPr>
        <sz val="10"/>
        <color theme="1"/>
        <rFont val="微软雅黑"/>
        <charset val="134"/>
      </rPr>
      <t>电影院</t>
    </r>
  </si>
  <si>
    <t>44138701</t>
  </si>
  <si>
    <t>中影设备</t>
  </si>
  <si>
    <t>2018-07-01</t>
  </si>
  <si>
    <t>2018-07-31</t>
  </si>
  <si>
    <t>动物世界（数字3D）</t>
  </si>
  <si>
    <t>001203772018</t>
  </si>
  <si>
    <t>超人总动员2（数字3D）</t>
  </si>
  <si>
    <t>051201112018</t>
  </si>
  <si>
    <t>最后一球（数字）</t>
  </si>
  <si>
    <t>091101172018</t>
  </si>
  <si>
    <t>金蝉脱壳2：冥府（数字）</t>
  </si>
  <si>
    <t>051101152018</t>
  </si>
  <si>
    <t>暹罗决：九神战甲（数字）</t>
  </si>
  <si>
    <t>014101072018</t>
  </si>
  <si>
    <t>侏罗纪世界2（数字3D）</t>
  </si>
  <si>
    <t>051201022018</t>
  </si>
  <si>
    <t>阿飞正传（数字）</t>
  </si>
  <si>
    <t>002101142018</t>
  </si>
  <si>
    <t>超人总动员2（数字）</t>
  </si>
  <si>
    <t>051101112018</t>
  </si>
  <si>
    <t>生存家族（数字）</t>
  </si>
  <si>
    <t>012101122018</t>
  </si>
  <si>
    <t>监狱犬计划</t>
  </si>
  <si>
    <t>001102542018</t>
  </si>
  <si>
    <t>泄密者</t>
  </si>
  <si>
    <t>001103922018</t>
  </si>
  <si>
    <t>龙虾刑警</t>
  </si>
  <si>
    <t>001103782018</t>
  </si>
  <si>
    <t>新大头儿子和小头爸爸3俄罗斯奇遇记</t>
  </si>
  <si>
    <t>001b03562018</t>
  </si>
  <si>
    <t>您一定不要错过 内蒙古民族电影70年</t>
  </si>
  <si>
    <t>001l05482017</t>
  </si>
  <si>
    <t>细思极恐</t>
  </si>
  <si>
    <t>001106302017</t>
  </si>
  <si>
    <t>阿修罗（数字3D）</t>
  </si>
  <si>
    <t>001204972018</t>
  </si>
  <si>
    <t>邪不压正</t>
  </si>
  <si>
    <t>001104952018</t>
  </si>
  <si>
    <t>兄弟班</t>
  </si>
  <si>
    <t>001104632017</t>
  </si>
  <si>
    <t>淘气大侦探（数字3D）</t>
  </si>
  <si>
    <t>051201262018</t>
  </si>
  <si>
    <t>北方一片苍茫</t>
  </si>
  <si>
    <t>001108552017</t>
  </si>
  <si>
    <t>神奇马戏团之动物饼干（数字3D）</t>
  </si>
  <si>
    <t>001c05642018</t>
  </si>
  <si>
    <t>摩天营救（数字3D）</t>
  </si>
  <si>
    <t>051201202018</t>
  </si>
  <si>
    <t>汪星卧底（数字）</t>
  </si>
  <si>
    <t>051101182018</t>
  </si>
  <si>
    <t>西虹市首富</t>
  </si>
  <si>
    <t>001106062018</t>
  </si>
  <si>
    <t>狄仁杰之四大天王（数字3D）</t>
  </si>
  <si>
    <t>001202172018</t>
  </si>
  <si>
    <t>风语咒（数字3D）</t>
  </si>
  <si>
    <t>001c05272018</t>
  </si>
  <si>
    <t>合计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</si>
</sst>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.00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0"/>
      <name val="Arial"/>
      <charset val="134"/>
    </font>
    <font>
      <sz val="10"/>
      <color theme="1" tint="0.249977111117893"/>
      <name val="Arial"/>
      <charset val="134"/>
    </font>
    <font>
      <sz val="10"/>
      <color theme="1"/>
      <name val="Arial"/>
      <charset val="134"/>
    </font>
    <font>
      <b/>
      <sz val="12"/>
      <color theme="1" tint="0.249977111117893"/>
      <name val="Arial"/>
      <charset val="134"/>
    </font>
    <font>
      <b/>
      <sz val="12"/>
      <color theme="1" tint="0.249977111117893"/>
      <name val="宋体"/>
      <charset val="134"/>
    </font>
    <font>
      <sz val="10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theme="1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7" borderId="10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2" fillId="21" borderId="11" applyNumberFormat="0" applyAlignment="0" applyProtection="0">
      <alignment vertical="center"/>
    </xf>
    <xf numFmtId="0" fontId="23" fillId="21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0" borderId="0" xfId="0" applyFont="1" applyFill="1"/>
    <xf numFmtId="0" fontId="0" fillId="0" borderId="0" xfId="0" applyAlignment="1">
      <alignment horizontal="right" vertical="center"/>
    </xf>
    <xf numFmtId="49" fontId="0" fillId="0" borderId="0" xfId="0" applyNumberFormat="1"/>
    <xf numFmtId="14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3" fillId="2" borderId="1" xfId="0" applyFont="1" applyFill="1" applyBorder="1" applyAlignment="1" applyProtection="1">
      <alignment horizontal="center" wrapText="1"/>
    </xf>
    <xf numFmtId="49" fontId="4" fillId="2" borderId="1" xfId="0" applyNumberFormat="1" applyFont="1" applyFill="1" applyBorder="1" applyAlignment="1" applyProtection="1">
      <alignment horizontal="center" wrapText="1"/>
    </xf>
    <xf numFmtId="49" fontId="3" fillId="2" borderId="1" xfId="0" applyNumberFormat="1" applyFont="1" applyFill="1" applyBorder="1" applyAlignment="1" applyProtection="1">
      <alignment horizontal="center" wrapText="1"/>
    </xf>
    <xf numFmtId="14" fontId="4" fillId="2" borderId="1" xfId="0" applyNumberFormat="1" applyFont="1" applyFill="1" applyBorder="1" applyAlignment="1" applyProtection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right" vertical="center"/>
    </xf>
    <xf numFmtId="14" fontId="0" fillId="0" borderId="4" xfId="0" applyNumberFormat="1" applyBorder="1" applyAlignment="1">
      <alignment horizontal="right" vertical="center"/>
    </xf>
    <xf numFmtId="176" fontId="4" fillId="2" borderId="1" xfId="0" applyNumberFormat="1" applyFont="1" applyFill="1" applyBorder="1" applyAlignment="1" applyProtection="1">
      <alignment horizontal="center" wrapText="1"/>
    </xf>
    <xf numFmtId="177" fontId="4" fillId="2" borderId="1" xfId="0" applyNumberFormat="1" applyFont="1" applyFill="1" applyBorder="1" applyAlignment="1" applyProtection="1">
      <alignment horizontal="center" wrapText="1"/>
    </xf>
    <xf numFmtId="176" fontId="2" fillId="0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right" vertical="center"/>
    </xf>
    <xf numFmtId="176" fontId="0" fillId="0" borderId="4" xfId="0" applyNumberFormat="1" applyBorder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30"/>
  <sheetViews>
    <sheetView tabSelected="1" workbookViewId="0">
      <selection activeCell="B23" sqref="B23"/>
    </sheetView>
  </sheetViews>
  <sheetFormatPr defaultColWidth="16" defaultRowHeight="12.75"/>
  <cols>
    <col min="1" max="1" width="8.42857142857143" customWidth="1"/>
    <col min="2" max="2" width="34.1428571428571" style="4" customWidth="1"/>
    <col min="3" max="3" width="13.8571428571429" style="4" customWidth="1"/>
    <col min="4" max="4" width="21.1428571428571" style="4" customWidth="1"/>
    <col min="5" max="5" width="11.7142857142857" style="4" customWidth="1"/>
    <col min="6" max="6" width="16" style="4"/>
    <col min="7" max="8" width="13.7142857142857" style="5" customWidth="1"/>
    <col min="9" max="10" width="11.1428571428571" style="4" customWidth="1"/>
    <col min="11" max="11" width="12.5714285714286" style="6" customWidth="1"/>
    <col min="12" max="12" width="16" style="6"/>
    <col min="13" max="13" width="11.2857142857143" style="6" customWidth="1"/>
    <col min="14" max="14" width="11.8571428571429" style="6" customWidth="1"/>
    <col min="15" max="15" width="16" style="6"/>
    <col min="16" max="16" width="13.1428571428571" style="7" customWidth="1"/>
    <col min="17" max="17" width="16" style="6"/>
  </cols>
  <sheetData>
    <row r="1" s="1" customFormat="1" ht="14.25" spans="1:17">
      <c r="A1" s="8" t="s">
        <v>0</v>
      </c>
      <c r="B1" s="9" t="s">
        <v>1</v>
      </c>
      <c r="C1" s="10" t="s">
        <v>2</v>
      </c>
      <c r="D1" s="9" t="s">
        <v>3</v>
      </c>
      <c r="E1" s="9" t="s">
        <v>4</v>
      </c>
      <c r="F1" s="9" t="s">
        <v>5</v>
      </c>
      <c r="G1" s="11" t="s">
        <v>6</v>
      </c>
      <c r="H1" s="11" t="s">
        <v>7</v>
      </c>
      <c r="I1" s="9" t="s">
        <v>8</v>
      </c>
      <c r="J1" s="9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4" t="s">
        <v>15</v>
      </c>
      <c r="Q1" s="23" t="s">
        <v>16</v>
      </c>
    </row>
    <row r="2" s="2" customFormat="1" ht="16.5" spans="1:17">
      <c r="A2" s="12">
        <v>1</v>
      </c>
      <c r="B2" s="13" t="s">
        <v>17</v>
      </c>
      <c r="C2" s="13" t="s">
        <v>18</v>
      </c>
      <c r="D2" s="14" t="s">
        <v>19</v>
      </c>
      <c r="E2" s="13" t="s">
        <v>20</v>
      </c>
      <c r="F2" s="14" t="s">
        <v>21</v>
      </c>
      <c r="G2" s="13" t="s">
        <v>22</v>
      </c>
      <c r="H2" s="13" t="s">
        <v>23</v>
      </c>
      <c r="I2" s="13">
        <v>367</v>
      </c>
      <c r="J2" s="13">
        <v>11336</v>
      </c>
      <c r="K2" s="25">
        <v>368735</v>
      </c>
      <c r="L2" s="25">
        <f t="shared" ref="L2:L28" si="0">K2*0.05</f>
        <v>18436.75</v>
      </c>
      <c r="M2" s="26">
        <v>0.03</v>
      </c>
      <c r="N2" s="25">
        <f t="shared" ref="N2:N28" si="1">K2/1.03*0.03*(1+0.12)</f>
        <v>12028.6368932039</v>
      </c>
      <c r="O2" s="25">
        <f t="shared" ref="O2:O28" si="2">K2-L2-N2</f>
        <v>338269.613106796</v>
      </c>
      <c r="P2" s="27">
        <v>0.48</v>
      </c>
      <c r="Q2" s="25">
        <f t="shared" ref="Q2:Q28" si="3">ROUND(O2*P2,2)</f>
        <v>162369.41</v>
      </c>
    </row>
    <row r="3" s="2" customFormat="1" ht="13.5" customHeight="1" spans="1:17">
      <c r="A3" s="12">
        <v>2</v>
      </c>
      <c r="B3" s="13" t="s">
        <v>24</v>
      </c>
      <c r="C3" s="13" t="s">
        <v>25</v>
      </c>
      <c r="D3" s="14" t="s">
        <v>19</v>
      </c>
      <c r="E3" s="13" t="s">
        <v>20</v>
      </c>
      <c r="F3" s="14" t="s">
        <v>21</v>
      </c>
      <c r="G3" s="13" t="s">
        <v>22</v>
      </c>
      <c r="H3" s="13" t="s">
        <v>23</v>
      </c>
      <c r="I3" s="13">
        <v>92</v>
      </c>
      <c r="J3" s="13">
        <v>1380</v>
      </c>
      <c r="K3" s="25">
        <v>43484</v>
      </c>
      <c r="L3" s="25">
        <f t="shared" si="0"/>
        <v>2174.2</v>
      </c>
      <c r="M3" s="26">
        <v>0.03</v>
      </c>
      <c r="N3" s="25">
        <f t="shared" si="1"/>
        <v>1418.50718446602</v>
      </c>
      <c r="O3" s="25">
        <f t="shared" si="2"/>
        <v>39891.292815534</v>
      </c>
      <c r="P3" s="27">
        <v>0.48</v>
      </c>
      <c r="Q3" s="25">
        <f t="shared" si="3"/>
        <v>19147.82</v>
      </c>
    </row>
    <row r="4" s="2" customFormat="1" ht="16.5" spans="1:17">
      <c r="A4" s="12">
        <v>3</v>
      </c>
      <c r="B4" s="13" t="s">
        <v>26</v>
      </c>
      <c r="C4" s="13" t="s">
        <v>27</v>
      </c>
      <c r="D4" s="14" t="s">
        <v>19</v>
      </c>
      <c r="E4" s="13" t="s">
        <v>20</v>
      </c>
      <c r="F4" s="14" t="s">
        <v>21</v>
      </c>
      <c r="G4" s="13" t="s">
        <v>22</v>
      </c>
      <c r="H4" s="13" t="s">
        <v>23</v>
      </c>
      <c r="I4" s="13">
        <v>87</v>
      </c>
      <c r="J4" s="13">
        <v>1605</v>
      </c>
      <c r="K4" s="25">
        <v>48781</v>
      </c>
      <c r="L4" s="25">
        <f t="shared" si="0"/>
        <v>2439.05</v>
      </c>
      <c r="M4" s="26">
        <v>0.03</v>
      </c>
      <c r="N4" s="25">
        <f t="shared" si="1"/>
        <v>1591.30252427184</v>
      </c>
      <c r="O4" s="25">
        <f t="shared" si="2"/>
        <v>44750.6474757282</v>
      </c>
      <c r="P4" s="27">
        <v>0.48</v>
      </c>
      <c r="Q4" s="25">
        <f t="shared" si="3"/>
        <v>21480.31</v>
      </c>
    </row>
    <row r="5" s="2" customFormat="1" ht="16.5" spans="1:17">
      <c r="A5" s="12">
        <v>4</v>
      </c>
      <c r="B5" s="13" t="s">
        <v>28</v>
      </c>
      <c r="C5" s="13" t="s">
        <v>29</v>
      </c>
      <c r="D5" s="14" t="s">
        <v>19</v>
      </c>
      <c r="E5" s="13" t="s">
        <v>20</v>
      </c>
      <c r="F5" s="14" t="s">
        <v>21</v>
      </c>
      <c r="G5" s="13" t="s">
        <v>22</v>
      </c>
      <c r="H5" s="13" t="s">
        <v>23</v>
      </c>
      <c r="I5" s="13">
        <v>9</v>
      </c>
      <c r="J5" s="13">
        <v>30</v>
      </c>
      <c r="K5" s="25">
        <v>944</v>
      </c>
      <c r="L5" s="25">
        <f t="shared" si="0"/>
        <v>47.2</v>
      </c>
      <c r="M5" s="26">
        <v>0.03</v>
      </c>
      <c r="N5" s="25">
        <f t="shared" si="1"/>
        <v>30.7945631067961</v>
      </c>
      <c r="O5" s="25">
        <f t="shared" si="2"/>
        <v>866.005436893204</v>
      </c>
      <c r="P5" s="27">
        <v>0.48</v>
      </c>
      <c r="Q5" s="25">
        <f t="shared" si="3"/>
        <v>415.68</v>
      </c>
    </row>
    <row r="6" s="2" customFormat="1" ht="16.5" spans="1:17">
      <c r="A6" s="12">
        <v>5</v>
      </c>
      <c r="B6" s="13" t="s">
        <v>30</v>
      </c>
      <c r="C6" s="13" t="s">
        <v>31</v>
      </c>
      <c r="D6" s="14" t="s">
        <v>19</v>
      </c>
      <c r="E6" s="13" t="s">
        <v>20</v>
      </c>
      <c r="F6" s="14" t="s">
        <v>21</v>
      </c>
      <c r="G6" s="13" t="s">
        <v>22</v>
      </c>
      <c r="H6" s="13" t="s">
        <v>23</v>
      </c>
      <c r="I6" s="13">
        <v>38</v>
      </c>
      <c r="J6" s="13">
        <v>238</v>
      </c>
      <c r="K6" s="25">
        <v>7362</v>
      </c>
      <c r="L6" s="25">
        <f t="shared" si="0"/>
        <v>368.1</v>
      </c>
      <c r="M6" s="26">
        <v>0.03</v>
      </c>
      <c r="N6" s="25">
        <f t="shared" si="1"/>
        <v>240.158446601942</v>
      </c>
      <c r="O6" s="25">
        <f t="shared" si="2"/>
        <v>6753.74155339806</v>
      </c>
      <c r="P6" s="27">
        <v>0.48</v>
      </c>
      <c r="Q6" s="25">
        <f t="shared" si="3"/>
        <v>3241.8</v>
      </c>
    </row>
    <row r="7" s="2" customFormat="1" ht="16.5" spans="1:17">
      <c r="A7" s="12">
        <v>6</v>
      </c>
      <c r="B7" s="13" t="s">
        <v>32</v>
      </c>
      <c r="C7" s="13" t="s">
        <v>33</v>
      </c>
      <c r="D7" s="14" t="s">
        <v>19</v>
      </c>
      <c r="E7" s="13" t="s">
        <v>20</v>
      </c>
      <c r="F7" s="14" t="s">
        <v>21</v>
      </c>
      <c r="G7" s="13" t="s">
        <v>22</v>
      </c>
      <c r="H7" s="13" t="s">
        <v>23</v>
      </c>
      <c r="I7" s="16">
        <v>1</v>
      </c>
      <c r="J7" s="16">
        <v>3</v>
      </c>
      <c r="K7" s="25">
        <v>84</v>
      </c>
      <c r="L7" s="25">
        <f t="shared" si="0"/>
        <v>4.2</v>
      </c>
      <c r="M7" s="26">
        <v>0.03</v>
      </c>
      <c r="N7" s="25">
        <f t="shared" si="1"/>
        <v>2.74019417475728</v>
      </c>
      <c r="O7" s="25">
        <f t="shared" si="2"/>
        <v>77.0598058252427</v>
      </c>
      <c r="P7" s="27">
        <v>0.48</v>
      </c>
      <c r="Q7" s="25">
        <f t="shared" si="3"/>
        <v>36.99</v>
      </c>
    </row>
    <row r="8" s="2" customFormat="1" ht="16.5" spans="1:17">
      <c r="A8" s="12">
        <v>7</v>
      </c>
      <c r="B8" s="13" t="s">
        <v>34</v>
      </c>
      <c r="C8" s="13" t="s">
        <v>35</v>
      </c>
      <c r="D8" s="14" t="s">
        <v>19</v>
      </c>
      <c r="E8" s="13" t="s">
        <v>20</v>
      </c>
      <c r="F8" s="14" t="s">
        <v>21</v>
      </c>
      <c r="G8" s="13" t="s">
        <v>22</v>
      </c>
      <c r="H8" s="13" t="s">
        <v>23</v>
      </c>
      <c r="I8" s="16">
        <v>79</v>
      </c>
      <c r="J8" s="16">
        <v>989</v>
      </c>
      <c r="K8" s="25">
        <v>30408</v>
      </c>
      <c r="L8" s="25">
        <f t="shared" si="0"/>
        <v>1520.4</v>
      </c>
      <c r="M8" s="26">
        <v>0.03</v>
      </c>
      <c r="N8" s="25">
        <f t="shared" si="1"/>
        <v>991.950291262136</v>
      </c>
      <c r="O8" s="25">
        <f t="shared" si="2"/>
        <v>27895.6497087379</v>
      </c>
      <c r="P8" s="27">
        <v>0.48</v>
      </c>
      <c r="Q8" s="25">
        <f t="shared" si="3"/>
        <v>13389.91</v>
      </c>
    </row>
    <row r="9" s="2" customFormat="1" ht="16.5" spans="1:17">
      <c r="A9" s="12">
        <v>8</v>
      </c>
      <c r="B9" s="15" t="s">
        <v>36</v>
      </c>
      <c r="C9" s="16" t="s">
        <v>37</v>
      </c>
      <c r="D9" s="14" t="s">
        <v>19</v>
      </c>
      <c r="E9" s="13" t="s">
        <v>20</v>
      </c>
      <c r="F9" s="14" t="s">
        <v>21</v>
      </c>
      <c r="G9" s="13" t="s">
        <v>22</v>
      </c>
      <c r="H9" s="13" t="s">
        <v>23</v>
      </c>
      <c r="I9" s="16">
        <v>43</v>
      </c>
      <c r="J9" s="16">
        <v>239</v>
      </c>
      <c r="K9" s="25">
        <v>7134</v>
      </c>
      <c r="L9" s="25">
        <f t="shared" si="0"/>
        <v>356.7</v>
      </c>
      <c r="M9" s="26">
        <v>0.03</v>
      </c>
      <c r="N9" s="25">
        <f t="shared" si="1"/>
        <v>232.720776699029</v>
      </c>
      <c r="O9" s="25">
        <f t="shared" si="2"/>
        <v>6544.57922330097</v>
      </c>
      <c r="P9" s="27">
        <v>0.48</v>
      </c>
      <c r="Q9" s="25">
        <f t="shared" si="3"/>
        <v>3141.4</v>
      </c>
    </row>
    <row r="10" s="2" customFormat="1" ht="16.5" spans="1:17">
      <c r="A10" s="12">
        <v>9</v>
      </c>
      <c r="B10" s="17" t="s">
        <v>38</v>
      </c>
      <c r="C10" s="18" t="s">
        <v>39</v>
      </c>
      <c r="D10" s="14" t="s">
        <v>19</v>
      </c>
      <c r="E10" s="13" t="s">
        <v>20</v>
      </c>
      <c r="F10" s="14" t="s">
        <v>21</v>
      </c>
      <c r="G10" s="13" t="s">
        <v>22</v>
      </c>
      <c r="H10" s="13" t="s">
        <v>23</v>
      </c>
      <c r="I10" s="16">
        <v>7</v>
      </c>
      <c r="J10" s="16">
        <v>107</v>
      </c>
      <c r="K10" s="25">
        <v>3184</v>
      </c>
      <c r="L10" s="25">
        <f t="shared" si="0"/>
        <v>159.2</v>
      </c>
      <c r="M10" s="26">
        <v>0.03</v>
      </c>
      <c r="N10" s="25">
        <f t="shared" si="1"/>
        <v>103.86640776699</v>
      </c>
      <c r="O10" s="25">
        <f t="shared" si="2"/>
        <v>2920.93359223301</v>
      </c>
      <c r="P10" s="27">
        <v>0.48</v>
      </c>
      <c r="Q10" s="25">
        <f t="shared" si="3"/>
        <v>1402.05</v>
      </c>
    </row>
    <row r="11" s="2" customFormat="1" ht="16.5" spans="1:17">
      <c r="A11" s="12">
        <v>10</v>
      </c>
      <c r="B11" s="17" t="s">
        <v>40</v>
      </c>
      <c r="C11" s="18" t="s">
        <v>41</v>
      </c>
      <c r="D11" s="14" t="s">
        <v>19</v>
      </c>
      <c r="E11" s="13" t="s">
        <v>20</v>
      </c>
      <c r="F11" s="14" t="s">
        <v>21</v>
      </c>
      <c r="G11" s="13" t="s">
        <v>22</v>
      </c>
      <c r="H11" s="13" t="s">
        <v>23</v>
      </c>
      <c r="I11" s="16">
        <v>9</v>
      </c>
      <c r="J11" s="16">
        <v>42</v>
      </c>
      <c r="K11" s="25">
        <v>1216</v>
      </c>
      <c r="L11" s="25">
        <f t="shared" si="0"/>
        <v>60.8</v>
      </c>
      <c r="M11" s="26">
        <v>0.03</v>
      </c>
      <c r="N11" s="25">
        <f t="shared" si="1"/>
        <v>39.667572815534</v>
      </c>
      <c r="O11" s="25">
        <f t="shared" si="2"/>
        <v>1115.53242718447</v>
      </c>
      <c r="P11" s="27">
        <v>0.48</v>
      </c>
      <c r="Q11" s="25">
        <f t="shared" si="3"/>
        <v>535.46</v>
      </c>
    </row>
    <row r="12" s="2" customFormat="1" ht="16.5" spans="1:17">
      <c r="A12" s="12">
        <v>11</v>
      </c>
      <c r="B12" s="17" t="s">
        <v>42</v>
      </c>
      <c r="C12" s="18" t="s">
        <v>43</v>
      </c>
      <c r="D12" s="14" t="s">
        <v>19</v>
      </c>
      <c r="E12" s="13" t="s">
        <v>20</v>
      </c>
      <c r="F12" s="14" t="s">
        <v>21</v>
      </c>
      <c r="G12" s="13" t="s">
        <v>22</v>
      </c>
      <c r="H12" s="13" t="s">
        <v>23</v>
      </c>
      <c r="I12" s="16">
        <v>1</v>
      </c>
      <c r="J12" s="16">
        <v>43</v>
      </c>
      <c r="K12" s="25">
        <v>1096</v>
      </c>
      <c r="L12" s="25">
        <f t="shared" si="0"/>
        <v>54.8</v>
      </c>
      <c r="M12" s="26">
        <v>0.03</v>
      </c>
      <c r="N12" s="25">
        <f t="shared" si="1"/>
        <v>35.7530097087379</v>
      </c>
      <c r="O12" s="25">
        <f t="shared" si="2"/>
        <v>1005.44699029126</v>
      </c>
      <c r="P12" s="27">
        <v>0.48</v>
      </c>
      <c r="Q12" s="25">
        <f t="shared" si="3"/>
        <v>482.61</v>
      </c>
    </row>
    <row r="13" s="2" customFormat="1" ht="16.5" spans="1:17">
      <c r="A13" s="12">
        <v>12</v>
      </c>
      <c r="B13" s="17" t="s">
        <v>44</v>
      </c>
      <c r="C13" s="18" t="s">
        <v>45</v>
      </c>
      <c r="D13" s="14" t="s">
        <v>19</v>
      </c>
      <c r="E13" s="13" t="s">
        <v>20</v>
      </c>
      <c r="F13" s="14" t="s">
        <v>21</v>
      </c>
      <c r="G13" s="13" t="s">
        <v>22</v>
      </c>
      <c r="H13" s="13" t="s">
        <v>23</v>
      </c>
      <c r="I13" s="16">
        <v>13</v>
      </c>
      <c r="J13" s="16">
        <v>93</v>
      </c>
      <c r="K13" s="25">
        <v>2848</v>
      </c>
      <c r="L13" s="25">
        <f t="shared" si="0"/>
        <v>142.4</v>
      </c>
      <c r="M13" s="26">
        <v>0.03</v>
      </c>
      <c r="N13" s="25">
        <f t="shared" si="1"/>
        <v>92.9056310679612</v>
      </c>
      <c r="O13" s="25">
        <f t="shared" si="2"/>
        <v>2612.69436893204</v>
      </c>
      <c r="P13" s="27">
        <v>0.48</v>
      </c>
      <c r="Q13" s="25">
        <f t="shared" si="3"/>
        <v>1254.09</v>
      </c>
    </row>
    <row r="14" s="2" customFormat="1" ht="16.5" spans="1:17">
      <c r="A14" s="12">
        <v>13</v>
      </c>
      <c r="B14" s="17" t="s">
        <v>46</v>
      </c>
      <c r="C14" s="18" t="s">
        <v>47</v>
      </c>
      <c r="D14" s="14" t="s">
        <v>19</v>
      </c>
      <c r="E14" s="13" t="s">
        <v>20</v>
      </c>
      <c r="F14" s="14" t="s">
        <v>21</v>
      </c>
      <c r="G14" s="13" t="s">
        <v>22</v>
      </c>
      <c r="H14" s="13" t="s">
        <v>23</v>
      </c>
      <c r="I14" s="16">
        <v>7</v>
      </c>
      <c r="J14" s="16">
        <v>80</v>
      </c>
      <c r="K14" s="25">
        <v>2000</v>
      </c>
      <c r="L14" s="25">
        <f t="shared" si="0"/>
        <v>100</v>
      </c>
      <c r="M14" s="26">
        <v>0.03</v>
      </c>
      <c r="N14" s="25">
        <f t="shared" si="1"/>
        <v>65.2427184466019</v>
      </c>
      <c r="O14" s="25">
        <f t="shared" si="2"/>
        <v>1834.7572815534</v>
      </c>
      <c r="P14" s="27">
        <v>0.48</v>
      </c>
      <c r="Q14" s="25">
        <f t="shared" si="3"/>
        <v>880.68</v>
      </c>
    </row>
    <row r="15" s="2" customFormat="1" ht="16.5" spans="1:17">
      <c r="A15" s="12">
        <v>14</v>
      </c>
      <c r="B15" s="17" t="s">
        <v>48</v>
      </c>
      <c r="C15" s="18" t="s">
        <v>49</v>
      </c>
      <c r="D15" s="14" t="s">
        <v>19</v>
      </c>
      <c r="E15" s="13" t="s">
        <v>20</v>
      </c>
      <c r="F15" s="14" t="s">
        <v>21</v>
      </c>
      <c r="G15" s="13" t="s">
        <v>22</v>
      </c>
      <c r="H15" s="13" t="s">
        <v>23</v>
      </c>
      <c r="I15" s="16">
        <v>37</v>
      </c>
      <c r="J15" s="16">
        <v>237</v>
      </c>
      <c r="K15" s="25">
        <v>7218</v>
      </c>
      <c r="L15" s="25">
        <f t="shared" si="0"/>
        <v>360.9</v>
      </c>
      <c r="M15" s="26">
        <v>0.03</v>
      </c>
      <c r="N15" s="25">
        <f t="shared" si="1"/>
        <v>235.460970873786</v>
      </c>
      <c r="O15" s="25">
        <f t="shared" si="2"/>
        <v>6621.63902912621</v>
      </c>
      <c r="P15" s="27">
        <v>0.48</v>
      </c>
      <c r="Q15" s="25">
        <f t="shared" si="3"/>
        <v>3178.39</v>
      </c>
    </row>
    <row r="16" s="2" customFormat="1" ht="16.5" spans="1:17">
      <c r="A16" s="12">
        <v>15</v>
      </c>
      <c r="B16" s="17" t="s">
        <v>50</v>
      </c>
      <c r="C16" s="18" t="s">
        <v>51</v>
      </c>
      <c r="D16" s="14" t="s">
        <v>19</v>
      </c>
      <c r="E16" s="13" t="s">
        <v>20</v>
      </c>
      <c r="F16" s="14" t="s">
        <v>21</v>
      </c>
      <c r="G16" s="13" t="s">
        <v>22</v>
      </c>
      <c r="H16" s="13" t="s">
        <v>23</v>
      </c>
      <c r="I16" s="16">
        <v>7</v>
      </c>
      <c r="J16" s="16">
        <v>94</v>
      </c>
      <c r="K16" s="25">
        <v>2824</v>
      </c>
      <c r="L16" s="25">
        <f t="shared" si="0"/>
        <v>141.2</v>
      </c>
      <c r="M16" s="26">
        <v>0.03</v>
      </c>
      <c r="N16" s="25">
        <f t="shared" si="1"/>
        <v>92.122718446602</v>
      </c>
      <c r="O16" s="25">
        <f t="shared" si="2"/>
        <v>2590.6772815534</v>
      </c>
      <c r="P16" s="27">
        <v>0.48</v>
      </c>
      <c r="Q16" s="25">
        <f t="shared" si="3"/>
        <v>1243.53</v>
      </c>
    </row>
    <row r="17" s="2" customFormat="1" ht="16.5" spans="1:17">
      <c r="A17" s="12">
        <v>16</v>
      </c>
      <c r="B17" s="17" t="s">
        <v>52</v>
      </c>
      <c r="C17" s="18" t="s">
        <v>53</v>
      </c>
      <c r="D17" s="14" t="s">
        <v>19</v>
      </c>
      <c r="E17" s="13" t="s">
        <v>20</v>
      </c>
      <c r="F17" s="14" t="s">
        <v>21</v>
      </c>
      <c r="G17" s="13" t="s">
        <v>22</v>
      </c>
      <c r="H17" s="13" t="s">
        <v>23</v>
      </c>
      <c r="I17" s="16">
        <v>4</v>
      </c>
      <c r="J17" s="16">
        <v>2</v>
      </c>
      <c r="K17" s="25">
        <v>64</v>
      </c>
      <c r="L17" s="25">
        <f t="shared" si="0"/>
        <v>3.2</v>
      </c>
      <c r="M17" s="26">
        <v>0.03</v>
      </c>
      <c r="N17" s="25">
        <f t="shared" si="1"/>
        <v>2.08776699029126</v>
      </c>
      <c r="O17" s="25">
        <f t="shared" si="2"/>
        <v>58.7122330097087</v>
      </c>
      <c r="P17" s="27">
        <v>0.48</v>
      </c>
      <c r="Q17" s="25">
        <f t="shared" si="3"/>
        <v>28.18</v>
      </c>
    </row>
    <row r="18" s="2" customFormat="1" ht="16.5" spans="1:17">
      <c r="A18" s="12">
        <v>17</v>
      </c>
      <c r="B18" s="17" t="s">
        <v>54</v>
      </c>
      <c r="C18" s="18" t="s">
        <v>55</v>
      </c>
      <c r="D18" s="14" t="s">
        <v>19</v>
      </c>
      <c r="E18" s="13" t="s">
        <v>20</v>
      </c>
      <c r="F18" s="14" t="s">
        <v>21</v>
      </c>
      <c r="G18" s="13" t="s">
        <v>22</v>
      </c>
      <c r="H18" s="13" t="s">
        <v>23</v>
      </c>
      <c r="I18" s="16">
        <v>27</v>
      </c>
      <c r="J18" s="16">
        <v>371</v>
      </c>
      <c r="K18" s="25">
        <v>11688</v>
      </c>
      <c r="L18" s="25">
        <f t="shared" si="0"/>
        <v>584.4</v>
      </c>
      <c r="M18" s="26">
        <v>0.03</v>
      </c>
      <c r="N18" s="25">
        <f t="shared" si="1"/>
        <v>381.278446601942</v>
      </c>
      <c r="O18" s="25">
        <f t="shared" si="2"/>
        <v>10722.3215533981</v>
      </c>
      <c r="P18" s="27">
        <v>0.48</v>
      </c>
      <c r="Q18" s="25">
        <f t="shared" si="3"/>
        <v>5146.71</v>
      </c>
    </row>
    <row r="19" s="2" customFormat="1" ht="16.5" spans="1:17">
      <c r="A19" s="12">
        <v>18</v>
      </c>
      <c r="B19" s="17" t="s">
        <v>56</v>
      </c>
      <c r="C19" s="18" t="s">
        <v>57</v>
      </c>
      <c r="D19" s="14" t="s">
        <v>19</v>
      </c>
      <c r="E19" s="13" t="s">
        <v>20</v>
      </c>
      <c r="F19" s="14" t="s">
        <v>21</v>
      </c>
      <c r="G19" s="13" t="s">
        <v>22</v>
      </c>
      <c r="H19" s="13" t="s">
        <v>23</v>
      </c>
      <c r="I19" s="16">
        <v>150</v>
      </c>
      <c r="J19" s="16">
        <v>3295</v>
      </c>
      <c r="K19" s="25">
        <v>107671</v>
      </c>
      <c r="L19" s="25">
        <f t="shared" si="0"/>
        <v>5383.55</v>
      </c>
      <c r="M19" s="26">
        <v>0.03</v>
      </c>
      <c r="N19" s="25">
        <f t="shared" si="1"/>
        <v>3512.37436893204</v>
      </c>
      <c r="O19" s="25">
        <f t="shared" si="2"/>
        <v>98775.075631068</v>
      </c>
      <c r="P19" s="27">
        <v>0.48</v>
      </c>
      <c r="Q19" s="25">
        <f t="shared" si="3"/>
        <v>47412.04</v>
      </c>
    </row>
    <row r="20" s="2" customFormat="1" ht="16.5" spans="1:17">
      <c r="A20" s="12">
        <v>19</v>
      </c>
      <c r="B20" s="17" t="s">
        <v>58</v>
      </c>
      <c r="C20" s="18" t="s">
        <v>59</v>
      </c>
      <c r="D20" s="14" t="s">
        <v>19</v>
      </c>
      <c r="E20" s="13" t="s">
        <v>20</v>
      </c>
      <c r="F20" s="14" t="s">
        <v>21</v>
      </c>
      <c r="G20" s="13" t="s">
        <v>22</v>
      </c>
      <c r="H20" s="13" t="s">
        <v>23</v>
      </c>
      <c r="I20" s="16">
        <v>16</v>
      </c>
      <c r="J20" s="16">
        <v>40</v>
      </c>
      <c r="K20" s="25">
        <v>1272</v>
      </c>
      <c r="L20" s="25">
        <f t="shared" si="0"/>
        <v>63.6</v>
      </c>
      <c r="M20" s="26">
        <v>0.03</v>
      </c>
      <c r="N20" s="25">
        <f t="shared" si="1"/>
        <v>41.4943689320388</v>
      </c>
      <c r="O20" s="25">
        <f t="shared" si="2"/>
        <v>1166.90563106796</v>
      </c>
      <c r="P20" s="27">
        <v>0.48</v>
      </c>
      <c r="Q20" s="25">
        <f t="shared" si="3"/>
        <v>560.11</v>
      </c>
    </row>
    <row r="21" s="2" customFormat="1" ht="16.5" spans="1:17">
      <c r="A21" s="12">
        <v>20</v>
      </c>
      <c r="B21" s="17" t="s">
        <v>60</v>
      </c>
      <c r="C21" s="18" t="s">
        <v>61</v>
      </c>
      <c r="D21" s="14" t="s">
        <v>19</v>
      </c>
      <c r="E21" s="13" t="s">
        <v>20</v>
      </c>
      <c r="F21" s="14" t="s">
        <v>21</v>
      </c>
      <c r="G21" s="13" t="s">
        <v>22</v>
      </c>
      <c r="H21" s="13" t="s">
        <v>23</v>
      </c>
      <c r="I21" s="16">
        <v>11</v>
      </c>
      <c r="J21" s="16">
        <v>81</v>
      </c>
      <c r="K21" s="25">
        <v>2279</v>
      </c>
      <c r="L21" s="25">
        <f t="shared" si="0"/>
        <v>113.95</v>
      </c>
      <c r="M21" s="26">
        <v>0.03</v>
      </c>
      <c r="N21" s="25">
        <f t="shared" si="1"/>
        <v>74.3440776699029</v>
      </c>
      <c r="O21" s="25">
        <f t="shared" si="2"/>
        <v>2090.7059223301</v>
      </c>
      <c r="P21" s="27">
        <v>0.48</v>
      </c>
      <c r="Q21" s="25">
        <f t="shared" si="3"/>
        <v>1003.54</v>
      </c>
    </row>
    <row r="22" s="2" customFormat="1" ht="16.5" spans="1:17">
      <c r="A22" s="12">
        <v>21</v>
      </c>
      <c r="B22" s="17" t="s">
        <v>62</v>
      </c>
      <c r="C22" s="18" t="s">
        <v>63</v>
      </c>
      <c r="D22" s="14" t="s">
        <v>19</v>
      </c>
      <c r="E22" s="13" t="s">
        <v>20</v>
      </c>
      <c r="F22" s="14" t="s">
        <v>21</v>
      </c>
      <c r="G22" s="13" t="s">
        <v>22</v>
      </c>
      <c r="H22" s="13" t="s">
        <v>23</v>
      </c>
      <c r="I22" s="18">
        <v>15</v>
      </c>
      <c r="J22" s="18">
        <v>24</v>
      </c>
      <c r="K22" s="28">
        <v>688</v>
      </c>
      <c r="L22" s="25">
        <f t="shared" si="0"/>
        <v>34.4</v>
      </c>
      <c r="M22" s="26">
        <v>0.03</v>
      </c>
      <c r="N22" s="25">
        <f t="shared" si="1"/>
        <v>22.4434951456311</v>
      </c>
      <c r="O22" s="25">
        <f t="shared" si="2"/>
        <v>631.156504854369</v>
      </c>
      <c r="P22" s="27">
        <v>0.48</v>
      </c>
      <c r="Q22" s="25">
        <f t="shared" si="3"/>
        <v>302.96</v>
      </c>
    </row>
    <row r="23" s="2" customFormat="1" ht="16.5" spans="1:17">
      <c r="A23" s="12">
        <v>22</v>
      </c>
      <c r="B23" s="17" t="s">
        <v>64</v>
      </c>
      <c r="C23" s="18" t="s">
        <v>65</v>
      </c>
      <c r="D23" s="14" t="s">
        <v>19</v>
      </c>
      <c r="E23" s="13" t="s">
        <v>20</v>
      </c>
      <c r="F23" s="14" t="s">
        <v>21</v>
      </c>
      <c r="G23" s="13" t="s">
        <v>22</v>
      </c>
      <c r="H23" s="13" t="s">
        <v>23</v>
      </c>
      <c r="I23" s="18">
        <v>23</v>
      </c>
      <c r="J23" s="18">
        <v>258</v>
      </c>
      <c r="K23" s="28">
        <v>8036</v>
      </c>
      <c r="L23" s="25">
        <f t="shared" si="0"/>
        <v>401.8</v>
      </c>
      <c r="M23" s="26">
        <v>0.03</v>
      </c>
      <c r="N23" s="25">
        <f t="shared" si="1"/>
        <v>262.145242718447</v>
      </c>
      <c r="O23" s="25">
        <f t="shared" si="2"/>
        <v>7372.05475728155</v>
      </c>
      <c r="P23" s="27">
        <v>0.48</v>
      </c>
      <c r="Q23" s="25">
        <f t="shared" si="3"/>
        <v>3538.59</v>
      </c>
    </row>
    <row r="24" s="2" customFormat="1" ht="16.5" spans="1:17">
      <c r="A24" s="12">
        <v>23</v>
      </c>
      <c r="B24" s="17" t="s">
        <v>66</v>
      </c>
      <c r="C24" s="18" t="s">
        <v>67</v>
      </c>
      <c r="D24" s="14" t="s">
        <v>19</v>
      </c>
      <c r="E24" s="13" t="s">
        <v>20</v>
      </c>
      <c r="F24" s="14" t="s">
        <v>21</v>
      </c>
      <c r="G24" s="13" t="s">
        <v>22</v>
      </c>
      <c r="H24" s="13" t="s">
        <v>23</v>
      </c>
      <c r="I24" s="18">
        <v>115</v>
      </c>
      <c r="J24" s="18">
        <v>3004</v>
      </c>
      <c r="K24" s="28">
        <v>94644</v>
      </c>
      <c r="L24" s="25">
        <f t="shared" si="0"/>
        <v>4732.2</v>
      </c>
      <c r="M24" s="26">
        <v>0.03</v>
      </c>
      <c r="N24" s="25">
        <f t="shared" si="1"/>
        <v>3087.4159223301</v>
      </c>
      <c r="O24" s="25">
        <f t="shared" si="2"/>
        <v>86824.3840776699</v>
      </c>
      <c r="P24" s="27">
        <v>0.48</v>
      </c>
      <c r="Q24" s="25">
        <f t="shared" si="3"/>
        <v>41675.7</v>
      </c>
    </row>
    <row r="25" s="2" customFormat="1" ht="16.5" spans="1:17">
      <c r="A25" s="12">
        <v>24</v>
      </c>
      <c r="B25" s="17" t="s">
        <v>68</v>
      </c>
      <c r="C25" s="18" t="s">
        <v>69</v>
      </c>
      <c r="D25" s="14" t="s">
        <v>19</v>
      </c>
      <c r="E25" s="13" t="s">
        <v>20</v>
      </c>
      <c r="F25" s="14" t="s">
        <v>21</v>
      </c>
      <c r="G25" s="13" t="s">
        <v>22</v>
      </c>
      <c r="H25" s="13" t="s">
        <v>23</v>
      </c>
      <c r="I25" s="18">
        <v>18</v>
      </c>
      <c r="J25" s="18">
        <v>204</v>
      </c>
      <c r="K25" s="28">
        <v>6397</v>
      </c>
      <c r="L25" s="25">
        <f t="shared" si="0"/>
        <v>319.85</v>
      </c>
      <c r="M25" s="26">
        <v>0.03</v>
      </c>
      <c r="N25" s="25">
        <f t="shared" si="1"/>
        <v>208.678834951456</v>
      </c>
      <c r="O25" s="25">
        <f t="shared" si="2"/>
        <v>5868.47116504854</v>
      </c>
      <c r="P25" s="27">
        <v>0.48</v>
      </c>
      <c r="Q25" s="25">
        <f t="shared" si="3"/>
        <v>2816.87</v>
      </c>
    </row>
    <row r="26" s="2" customFormat="1" ht="16.5" spans="1:17">
      <c r="A26" s="12">
        <v>25</v>
      </c>
      <c r="B26" s="17" t="s">
        <v>70</v>
      </c>
      <c r="C26" s="18" t="s">
        <v>71</v>
      </c>
      <c r="D26" s="14" t="s">
        <v>19</v>
      </c>
      <c r="E26" s="13" t="s">
        <v>20</v>
      </c>
      <c r="F26" s="14" t="s">
        <v>21</v>
      </c>
      <c r="G26" s="13" t="s">
        <v>22</v>
      </c>
      <c r="H26" s="13" t="s">
        <v>23</v>
      </c>
      <c r="I26" s="18">
        <v>83</v>
      </c>
      <c r="J26" s="18">
        <v>4825</v>
      </c>
      <c r="K26" s="28">
        <v>161785</v>
      </c>
      <c r="L26" s="25">
        <f t="shared" si="0"/>
        <v>8089.25</v>
      </c>
      <c r="M26" s="26">
        <v>0.03</v>
      </c>
      <c r="N26" s="25">
        <f t="shared" si="1"/>
        <v>5277.64660194175</v>
      </c>
      <c r="O26" s="25">
        <f t="shared" si="2"/>
        <v>148418.103398058</v>
      </c>
      <c r="P26" s="27">
        <v>0.48</v>
      </c>
      <c r="Q26" s="25">
        <f t="shared" si="3"/>
        <v>71240.69</v>
      </c>
    </row>
    <row r="27" s="2" customFormat="1" ht="16.5" spans="1:17">
      <c r="A27" s="12">
        <v>26</v>
      </c>
      <c r="B27" s="17" t="s">
        <v>72</v>
      </c>
      <c r="C27" s="18" t="s">
        <v>73</v>
      </c>
      <c r="D27" s="14" t="s">
        <v>19</v>
      </c>
      <c r="E27" s="13" t="s">
        <v>20</v>
      </c>
      <c r="F27" s="14" t="s">
        <v>21</v>
      </c>
      <c r="G27" s="13" t="s">
        <v>22</v>
      </c>
      <c r="H27" s="13" t="s">
        <v>23</v>
      </c>
      <c r="I27" s="18">
        <v>55</v>
      </c>
      <c r="J27" s="18">
        <v>966</v>
      </c>
      <c r="K27" s="28">
        <v>35580</v>
      </c>
      <c r="L27" s="25">
        <f t="shared" si="0"/>
        <v>1779</v>
      </c>
      <c r="M27" s="26">
        <v>0.03</v>
      </c>
      <c r="N27" s="25">
        <f t="shared" si="1"/>
        <v>1160.66796116505</v>
      </c>
      <c r="O27" s="25">
        <f t="shared" si="2"/>
        <v>32640.332038835</v>
      </c>
      <c r="P27" s="27">
        <v>0.48</v>
      </c>
      <c r="Q27" s="25">
        <f t="shared" si="3"/>
        <v>15667.36</v>
      </c>
    </row>
    <row r="28" s="2" customFormat="1" ht="16.5" spans="1:17">
      <c r="A28" s="12">
        <v>27</v>
      </c>
      <c r="B28" s="17" t="s">
        <v>74</v>
      </c>
      <c r="C28" s="18" t="s">
        <v>75</v>
      </c>
      <c r="D28" s="14" t="s">
        <v>19</v>
      </c>
      <c r="E28" s="13" t="s">
        <v>20</v>
      </c>
      <c r="F28" s="14" t="s">
        <v>21</v>
      </c>
      <c r="G28" s="13" t="s">
        <v>22</v>
      </c>
      <c r="H28" s="13" t="s">
        <v>23</v>
      </c>
      <c r="I28" s="18">
        <v>2</v>
      </c>
      <c r="J28" s="18">
        <v>69</v>
      </c>
      <c r="K28" s="28">
        <v>2449</v>
      </c>
      <c r="L28" s="25">
        <f t="shared" si="0"/>
        <v>122.45</v>
      </c>
      <c r="M28" s="26">
        <v>0.03</v>
      </c>
      <c r="N28" s="25">
        <f t="shared" si="1"/>
        <v>79.8897087378641</v>
      </c>
      <c r="O28" s="25">
        <f t="shared" si="2"/>
        <v>2246.66029126214</v>
      </c>
      <c r="P28" s="27">
        <v>0.48</v>
      </c>
      <c r="Q28" s="25">
        <f t="shared" si="3"/>
        <v>1078.4</v>
      </c>
    </row>
    <row r="29" s="3" customFormat="1" ht="26" customHeight="1" spans="1:17">
      <c r="A29" s="19"/>
      <c r="B29" s="20" t="s">
        <v>76</v>
      </c>
      <c r="C29" s="21"/>
      <c r="D29" s="21"/>
      <c r="E29" s="21"/>
      <c r="F29" s="21"/>
      <c r="G29" s="22"/>
      <c r="H29" s="22"/>
      <c r="I29" s="21"/>
      <c r="J29" s="21"/>
      <c r="K29" s="29">
        <f t="shared" ref="K29:O29" si="4">SUM(K2:K28)</f>
        <v>959871</v>
      </c>
      <c r="L29" s="29"/>
      <c r="M29" s="29"/>
      <c r="N29" s="29">
        <f t="shared" si="4"/>
        <v>31312.2966990291</v>
      </c>
      <c r="O29" s="29">
        <f t="shared" si="4"/>
        <v>880565.153300971</v>
      </c>
      <c r="P29" s="30"/>
      <c r="Q29" s="29">
        <f>SUM(Q2:Q28)</f>
        <v>422671.28</v>
      </c>
    </row>
    <row r="30" ht="16.5" customHeight="1"/>
  </sheetData>
  <protectedRanges>
    <protectedRange sqref="A2:E2 G3:K28 R3:IV28 G2:N2 P2:IV2 G29:IV29 A30:IV65544 A3:C11 A13:C28 A29 C29" name="区域1" securityDescriptor=""/>
    <protectedRange sqref="D3" name="区域1_1" securityDescriptor=""/>
    <protectedRange sqref="J10" name="区域1_3" securityDescriptor=""/>
    <protectedRange sqref="AK39" name="区域1_12" securityDescriptor=""/>
    <protectedRange sqref="AN53" name="区域1_13" securityDescriptor=""/>
    <protectedRange sqref="AQ68" name="区域1_14" securityDescriptor=""/>
    <protectedRange sqref="AT84" name="区域1_15" securityDescriptor=""/>
    <protectedRange sqref="AW101" name="区域1_16" securityDescriptor=""/>
    <protectedRange sqref="AZ119" name="区域1_17" securityDescriptor=""/>
    <protectedRange sqref="BC138" name="区域1_18" securityDescriptor=""/>
    <protectedRange sqref="BF158" name="区域1_19" securityDescriptor=""/>
    <protectedRange sqref="BI179" name="区域1_20" securityDescriptor=""/>
    <protectedRange sqref="BL201" name="区域1_21" securityDescriptor=""/>
    <protectedRange sqref="BO224" name="区域1_22" securityDescriptor=""/>
    <protectedRange sqref="BR248" name="区域1_23" securityDescriptor=""/>
    <protectedRange sqref="BU273" name="区域1_24" securityDescriptor=""/>
    <protectedRange sqref="BX299" name="区域1_25" securityDescriptor=""/>
    <protectedRange sqref="CA326" name="区域1_26" securityDescriptor=""/>
    <protectedRange sqref="CD354" name="区域1_27" securityDescriptor=""/>
    <protectedRange sqref="CG383" name="区域1_28" securityDescriptor=""/>
    <protectedRange sqref="E3" name="区域1_29" securityDescriptor=""/>
    <protectedRange sqref="I6" name="区域1_30" securityDescriptor=""/>
    <protectedRange sqref="U22" name="区域1_33" securityDescriptor=""/>
    <protectedRange sqref="AW39" name="区域1_40" securityDescriptor=""/>
    <protectedRange sqref="BA53" name="区域1_41" securityDescriptor=""/>
    <protectedRange sqref="BE68" name="区域1_42" securityDescriptor=""/>
    <protectedRange sqref="BI84" name="区域1_43" securityDescriptor=""/>
    <protectedRange sqref="BM101" name="区域1_44" securityDescriptor=""/>
    <protectedRange sqref="BQ119" name="区域1_45" securityDescriptor=""/>
    <protectedRange sqref="BU138" name="区域1_46" securityDescriptor=""/>
    <protectedRange sqref="BY158" name="区域1_47" securityDescriptor=""/>
    <protectedRange sqref="CC179" name="区域1_48" securityDescriptor=""/>
    <protectedRange sqref="CG201" name="区域1_49" securityDescriptor=""/>
    <protectedRange sqref="CK224" name="区域1_50" securityDescriptor=""/>
    <protectedRange sqref="CO248" name="区域1_51" securityDescriptor=""/>
    <protectedRange sqref="CS273" name="区域1_52" securityDescriptor=""/>
    <protectedRange sqref="CW299" name="区域1_53" securityDescriptor=""/>
    <protectedRange sqref="DA326" name="区域1_54" securityDescriptor=""/>
    <protectedRange sqref="DE354" name="区域1_55" securityDescriptor=""/>
    <protectedRange sqref="DI383" name="区域1_56" securityDescriptor=""/>
    <protectedRange sqref="S10:T10" name="区域1_58" securityDescriptor=""/>
    <protectedRange sqref="Y16:Z16" name="区域1_59" securityDescriptor=""/>
    <protectedRange sqref="AE22:AF22" name="区域1_60" securityDescriptor=""/>
    <protectedRange sqref="BU39:BV39" name="区域1_67" securityDescriptor=""/>
    <protectedRange sqref="CA53:CB53" name="区域1_68" securityDescriptor=""/>
    <protectedRange sqref="CG68:CH68" name="区域1_69" securityDescriptor=""/>
    <protectedRange sqref="CM84:CN84" name="区域1_70" securityDescriptor=""/>
    <protectedRange sqref="CS101:CT101" name="区域1_71" securityDescriptor=""/>
    <protectedRange sqref="CY119:CZ119" name="区域1_72" securityDescriptor=""/>
    <protectedRange sqref="DE138:DF138" name="区域1_73" securityDescriptor=""/>
    <protectedRange sqref="DK158:DL158" name="区域1_74" securityDescriptor=""/>
    <protectedRange sqref="DQ179:DR179" name="区域1_75" securityDescriptor=""/>
    <protectedRange sqref="DW201:DX201" name="区域1_76" securityDescriptor=""/>
    <protectedRange sqref="EC224:ED224" name="区域1_77" securityDescriptor=""/>
    <protectedRange sqref="EI248:EJ248" name="区域1_78" securityDescriptor=""/>
    <protectedRange sqref="EO273:EP273" name="区域1_79" securityDescriptor=""/>
    <protectedRange sqref="EU299:EV299" name="区域1_80" securityDescriptor=""/>
    <protectedRange sqref="FA326:FB326" name="区域1_81" securityDescriptor=""/>
    <protectedRange sqref="FG354:FH354" name="区域1_82" securityDescriptor=""/>
    <protectedRange sqref="FM383:FN383" name="区域1_83" securityDescriptor=""/>
    <protectedRange sqref="L3" name="区域1_84" securityDescriptor=""/>
    <protectedRange sqref="W6" name="区域1_85" securityDescriptor=""/>
    <protectedRange sqref="AH10" name="区域1_86" securityDescriptor=""/>
    <protectedRange sqref="AS16" name="区域1_87" securityDescriptor=""/>
    <protectedRange sqref="BD22" name="区域1_88" securityDescriptor=""/>
    <protectedRange sqref="EC39" name="区域1_95" securityDescriptor=""/>
    <protectedRange sqref="EN53" name="区域1_96" securityDescriptor=""/>
    <protectedRange sqref="EY68" name="区域1_97" securityDescriptor=""/>
    <protectedRange sqref="FJ84" name="区域1_98" securityDescriptor=""/>
    <protectedRange sqref="FU101" name="区域1_99" securityDescriptor=""/>
    <protectedRange sqref="GF119" name="区域1_100" securityDescriptor=""/>
    <protectedRange sqref="GQ138" name="区域1_101" securityDescriptor=""/>
    <protectedRange sqref="HB158" name="区域1_102" securityDescriptor=""/>
    <protectedRange sqref="HM179" name="区域1_103" securityDescriptor=""/>
    <protectedRange sqref="HX201" name="区域1_104" securityDescriptor=""/>
    <protectedRange sqref="II224" name="区域1_105" securityDescriptor=""/>
    <protectedRange sqref="IT248" name="区域1_106" securityDescriptor=""/>
    <protectedRange sqref="JE273" name="区域1_107" securityDescriptor=""/>
    <protectedRange sqref="JP299" name="区域1_108" securityDescriptor=""/>
    <protectedRange sqref="KA326" name="区域1_109" securityDescriptor=""/>
    <protectedRange sqref="KL354" name="区域1_110" securityDescriptor=""/>
    <protectedRange sqref="KW383" name="区域1_111" securityDescriptor=""/>
    <protectedRange sqref="Y6" name="区域1_31" securityDescriptor=""/>
    <protectedRange sqref="AK10" name="区域1_112" securityDescriptor=""/>
    <protectedRange sqref="AW16" name="区域1_113" securityDescriptor=""/>
    <protectedRange sqref="BI22" name="区域1_114" securityDescriptor=""/>
    <protectedRange sqref="EO39" name="区域1_121" securityDescriptor=""/>
    <protectedRange sqref="FA53" name="区域1_122" securityDescriptor=""/>
    <protectedRange sqref="FM68" name="区域1_123" securityDescriptor=""/>
    <protectedRange sqref="FY84" name="区域1_124" securityDescriptor=""/>
    <protectedRange sqref="GK101" name="区域1_125" securityDescriptor=""/>
    <protectedRange sqref="GW119" name="区域1_126" securityDescriptor=""/>
    <protectedRange sqref="HI138" name="区域1_127" securityDescriptor=""/>
    <protectedRange sqref="HU158" name="区域1_128" securityDescriptor=""/>
    <protectedRange sqref="IG179" name="区域1_129" securityDescriptor=""/>
    <protectedRange sqref="IS201" name="区域1_130" securityDescriptor=""/>
    <protectedRange sqref="JE224" name="区域1_131" securityDescriptor=""/>
    <protectedRange sqref="JQ248" name="区域1_132" securityDescriptor=""/>
    <protectedRange sqref="KC273" name="区域1_133" securityDescriptor=""/>
    <protectedRange sqref="KO299" name="区域1_134" securityDescriptor=""/>
    <protectedRange sqref="LA326" name="区域1_135" securityDescriptor=""/>
    <protectedRange sqref="LM354" name="区域1_136" securityDescriptor=""/>
    <protectedRange sqref="LY383" name="区域1_137" securityDescriptor=""/>
    <protectedRange sqref="M3" name="区域1_4" securityDescriptor=""/>
    <protectedRange sqref="Y6" name="区域1_138" securityDescriptor=""/>
    <protectedRange sqref="AK10" name="区域1_139" securityDescriptor=""/>
    <protectedRange sqref="AW16" name="区域1_140" securityDescriptor=""/>
    <protectedRange sqref="BI22" name="区域1_141" securityDescriptor=""/>
    <protectedRange sqref="EO39" name="区域1_148" securityDescriptor=""/>
    <protectedRange sqref="FA53" name="区域1_149" securityDescriptor=""/>
    <protectedRange sqref="FM68" name="区域1_150" securityDescriptor=""/>
    <protectedRange sqref="FY84" name="区域1_151" securityDescriptor=""/>
    <protectedRange sqref="GK101" name="区域1_152" securityDescriptor=""/>
    <protectedRange sqref="GW119" name="区域1_153" securityDescriptor=""/>
    <protectedRange sqref="HI138" name="区域1_154" securityDescriptor=""/>
    <protectedRange sqref="HU158" name="区域1_155" securityDescriptor=""/>
    <protectedRange sqref="IG179" name="区域1_156" securityDescriptor=""/>
    <protectedRange sqref="IS201" name="区域1_157" securityDescriptor=""/>
    <protectedRange sqref="JE224" name="区域1_158" securityDescriptor=""/>
    <protectedRange sqref="JQ248" name="区域1_159" securityDescriptor=""/>
    <protectedRange sqref="KC273" name="区域1_160" securityDescriptor=""/>
    <protectedRange sqref="KO299" name="区域1_161" securityDescriptor=""/>
    <protectedRange sqref="LA326" name="区域1_162" securityDescriptor=""/>
    <protectedRange sqref="LM354" name="区域1_163" securityDescriptor=""/>
    <protectedRange sqref="LY383" name="区域1_164" securityDescriptor=""/>
    <protectedRange sqref="N3" name="区域1_57" securityDescriptor=""/>
    <protectedRange sqref="AA6" name="区域1_165" securityDescriptor=""/>
    <protectedRange sqref="AN10" name="区域1_166" securityDescriptor=""/>
    <protectedRange sqref="BA16" name="区域1_167" securityDescriptor=""/>
    <protectedRange sqref="BN22" name="区域1_168" securityDescriptor=""/>
    <protectedRange sqref="FA39" name="区域1_175" securityDescriptor=""/>
    <protectedRange sqref="FN53" name="区域1_176" securityDescriptor=""/>
    <protectedRange sqref="GA68" name="区域1_177" securityDescriptor=""/>
    <protectedRange sqref="GN84" name="区域1_178" securityDescriptor=""/>
    <protectedRange sqref="HA101" name="区域1_179" securityDescriptor=""/>
    <protectedRange sqref="HN119" name="区域1_180" securityDescriptor=""/>
    <protectedRange sqref="IA138" name="区域1_181" securityDescriptor=""/>
    <protectedRange sqref="IN158" name="区域1_182" securityDescriptor=""/>
    <protectedRange sqref="JA179" name="区域1_183" securityDescriptor=""/>
    <protectedRange sqref="JN201" name="区域1_184" securityDescriptor=""/>
    <protectedRange sqref="KA224" name="区域1_185" securityDescriptor=""/>
    <protectedRange sqref="KN248" name="区域1_186" securityDescriptor=""/>
    <protectedRange sqref="LA273" name="区域1_187" securityDescriptor=""/>
    <protectedRange sqref="LN299" name="区域1_188" securityDescriptor=""/>
    <protectedRange sqref="MA326" name="区域1_189" securityDescriptor=""/>
    <protectedRange sqref="MN354" name="区域1_190" securityDescriptor=""/>
    <protectedRange sqref="NA383" name="区域1_191" securityDescriptor=""/>
    <protectedRange sqref="AC6" name="区域1_193" securityDescriptor=""/>
    <protectedRange sqref="AQ10" name="区域1_194" securityDescriptor=""/>
    <protectedRange sqref="BE16" name="区域1_195" securityDescriptor=""/>
    <protectedRange sqref="BS22" name="区域1_196" securityDescriptor=""/>
    <protectedRange sqref="FM39" name="区域1_203" securityDescriptor=""/>
    <protectedRange sqref="GA53" name="区域1_204" securityDescriptor=""/>
    <protectedRange sqref="GO68" name="区域1_205" securityDescriptor=""/>
    <protectedRange sqref="HC84" name="区域1_206" securityDescriptor=""/>
    <protectedRange sqref="HQ101" name="区域1_207" securityDescriptor=""/>
    <protectedRange sqref="IE119" name="区域1_208" securityDescriptor=""/>
    <protectedRange sqref="IS138" name="区域1_209" securityDescriptor=""/>
    <protectedRange sqref="JG158" name="区域1_210" securityDescriptor=""/>
    <protectedRange sqref="JU179" name="区域1_211" securityDescriptor=""/>
    <protectedRange sqref="KI201" name="区域1_212" securityDescriptor=""/>
    <protectedRange sqref="KW224" name="区域1_213" securityDescriptor=""/>
    <protectedRange sqref="LK248" name="区域1_214" securityDescriptor=""/>
    <protectedRange sqref="LY273" name="区域1_215" securityDescriptor=""/>
    <protectedRange sqref="MM299" name="区域1_216" securityDescriptor=""/>
    <protectedRange sqref="NA326" name="区域1_217" securityDescriptor=""/>
    <protectedRange sqref="NO354" name="区域1_218" securityDescriptor=""/>
    <protectedRange sqref="OC383" name="区域1_219" securityDescriptor=""/>
    <protectedRange sqref="P3" name="区域1_5" securityDescriptor=""/>
    <protectedRange sqref="AE6" name="区域1_220" securityDescriptor=""/>
    <protectedRange sqref="AT10" name="区域1_221" securityDescriptor=""/>
    <protectedRange sqref="BI16" name="区域1_222" securityDescriptor=""/>
    <protectedRange sqref="BX22" name="区域1_223" securityDescriptor=""/>
    <protectedRange sqref="FY39" name="区域1_230" securityDescriptor=""/>
    <protectedRange sqref="GN53" name="区域1_231" securityDescriptor=""/>
    <protectedRange sqref="HC68" name="区域1_232" securityDescriptor=""/>
    <protectedRange sqref="HR84" name="区域1_233" securityDescriptor=""/>
    <protectedRange sqref="IG101" name="区域1_234" securityDescriptor=""/>
    <protectedRange sqref="IV119" name="区域1_235" securityDescriptor=""/>
    <protectedRange sqref="JK138" name="区域1_236" securityDescriptor=""/>
    <protectedRange sqref="JZ158" name="区域1_237" securityDescriptor=""/>
    <protectedRange sqref="KO179" name="区域1_238" securityDescriptor=""/>
    <protectedRange sqref="LD201" name="区域1_239" securityDescriptor=""/>
    <protectedRange sqref="LS224" name="区域1_240" securityDescriptor=""/>
    <protectedRange sqref="MH248" name="区域1_241" securityDescriptor=""/>
    <protectedRange sqref="MW273" name="区域1_242" securityDescriptor=""/>
    <protectedRange sqref="NL299" name="区域1_243" securityDescriptor=""/>
    <protectedRange sqref="OA326" name="区域1_244" securityDescriptor=""/>
    <protectedRange sqref="OP354" name="区域1_245" securityDescriptor=""/>
    <protectedRange sqref="PE383" name="区域1_246" securityDescriptor=""/>
    <protectedRange sqref="Q3" name="区域1_7" securityDescriptor=""/>
    <protectedRange sqref="AG6" name="区域1_9" securityDescriptor=""/>
    <protectedRange sqref="AW10" name="区域1_32" securityDescriptor=""/>
    <protectedRange sqref="BM16" name="区域1_35" securityDescriptor=""/>
    <protectedRange sqref="CC22" name="区域1_37" securityDescriptor=""/>
    <protectedRange sqref="DY32" name="区域1_90" securityDescriptor=""/>
    <protectedRange sqref="EO42" name="区域1_92" securityDescriptor=""/>
    <protectedRange sqref="FE53" name="区域1_116" securityDescriptor=""/>
    <protectedRange sqref="FU65" name="区域1_118" securityDescriptor=""/>
    <protectedRange sqref="GK78" name="区域1_143" securityDescriptor=""/>
    <protectedRange sqref="HA92" name="区域1_145" securityDescriptor=""/>
    <protectedRange sqref="HQ107" name="区域1_170" securityDescriptor=""/>
    <protectedRange sqref="IG123" name="区域1_172" securityDescriptor=""/>
    <protectedRange sqref="IW140" name="区域1_198" securityDescriptor=""/>
    <protectedRange sqref="JM158" name="区域1_200" securityDescriptor=""/>
    <protectedRange sqref="KC177" name="区域1_225" securityDescriptor=""/>
    <protectedRange sqref="KS197" name="区域1_227" securityDescriptor=""/>
    <protectedRange sqref="LI218" name="区域1_247" securityDescriptor=""/>
    <protectedRange sqref="LY240" name="区域1_248" securityDescriptor=""/>
    <protectedRange sqref="MO263" name="区域1_249" securityDescriptor=""/>
    <protectedRange sqref="NE287" name="区域1_250" securityDescriptor=""/>
    <protectedRange sqref="NU312" name="区域1_251" securityDescriptor=""/>
    <protectedRange sqref="OK338" name="区域1_252" securityDescriptor=""/>
    <protectedRange sqref="PA365" name="区域1_253" securityDescriptor=""/>
    <protectedRange sqref="PQ393" name="区域1_254" securityDescriptor=""/>
    <protectedRange sqref="QG422" name="区域1_255" securityDescriptor=""/>
    <protectedRange sqref="O2" name="区域1_8" securityDescriptor=""/>
    <protectedRange sqref="O3" name="区域1_8_1" securityDescriptor=""/>
    <protectedRange sqref="AC6" name="区域1_8_2" securityDescriptor=""/>
    <protectedRange sqref="AQ10" name="区域1_8_3" securityDescriptor=""/>
    <protectedRange sqref="BE16" name="区域1_8_4" securityDescriptor=""/>
    <protectedRange sqref="BS22" name="区域1_8_5" securityDescriptor=""/>
    <protectedRange sqref="DI32" name="区域1_8_8" securityDescriptor=""/>
    <protectedRange sqref="DW42" name="区域1_8_9" securityDescriptor=""/>
    <protectedRange sqref="EK53" name="区域1_8_10" securityDescriptor=""/>
    <protectedRange sqref="EY65" name="区域1_8_11" securityDescriptor=""/>
    <protectedRange sqref="FM78" name="区域1_8_12" securityDescriptor=""/>
    <protectedRange sqref="GA92" name="区域1_8_13" securityDescriptor=""/>
    <protectedRange sqref="GO107" name="区域1_8_14" securityDescriptor=""/>
    <protectedRange sqref="HC123" name="区域1_8_15" securityDescriptor=""/>
    <protectedRange sqref="HQ140" name="区域1_8_16" securityDescriptor=""/>
    <protectedRange sqref="IE158" name="区域1_8_17" securityDescriptor=""/>
    <protectedRange sqref="IS177" name="区域1_8_18" securityDescriptor=""/>
    <protectedRange sqref="JG197" name="区域1_8_19" securityDescriptor=""/>
    <protectedRange sqref="JU218" name="区域1_8_20" securityDescriptor=""/>
    <protectedRange sqref="KI240" name="区域1_8_21" securityDescriptor=""/>
    <protectedRange sqref="KW263" name="区域1_8_22" securityDescriptor=""/>
    <protectedRange sqref="LK287" name="区域1_8_23" securityDescriptor=""/>
    <protectedRange sqref="LY312" name="区域1_8_24" securityDescriptor=""/>
    <protectedRange sqref="MM338" name="区域1_8_25" securityDescriptor=""/>
    <protectedRange sqref="NA365" name="区域1_8_26" securityDescriptor=""/>
    <protectedRange sqref="NO393" name="区域1_8_27" securityDescriptor=""/>
    <protectedRange sqref="OC422" name="区域1_8_28" securityDescriptor=""/>
    <protectedRange sqref="M6:N6" name="区域1_10" securityDescriptor=""/>
    <protectedRange sqref="S10:T10" name="区域1_36" securityDescriptor=""/>
    <protectedRange sqref="Y16:Z16" name="区域1_38" securityDescriptor=""/>
    <protectedRange sqref="AE22:AF22" name="区域1_63" securityDescriptor=""/>
    <protectedRange sqref="AW32:AX32" name="区域1_93" securityDescriptor=""/>
    <protectedRange sqref="BC42:BD42" name="区域1_117" securityDescriptor=""/>
    <protectedRange sqref="BI53:BJ53" name="区域1_119" securityDescriptor=""/>
    <protectedRange sqref="BO65:BP65" name="区域1_144" securityDescriptor=""/>
    <protectedRange sqref="BU78:BV78" name="区域1_146" securityDescriptor=""/>
    <protectedRange sqref="CA92:CB92" name="区域1_171" securityDescriptor=""/>
    <protectedRange sqref="CG107:CH107" name="区域1_173" securityDescriptor=""/>
    <protectedRange sqref="CM123:CN123" name="区域1_192" securityDescriptor=""/>
    <protectedRange sqref="CS140:CT140" name="区域1_199" securityDescriptor=""/>
    <protectedRange sqref="CY158:CZ158" name="区域1_201" securityDescriptor=""/>
    <protectedRange sqref="DE177:DF177" name="区域1_226" securityDescriptor=""/>
    <protectedRange sqref="DK197:DL197" name="区域1_228" securityDescriptor=""/>
    <protectedRange sqref="DQ218:DR218" name="区域1_256" securityDescriptor=""/>
    <protectedRange sqref="DW240:DX240" name="区域1_257" securityDescriptor=""/>
    <protectedRange sqref="EC263:ED263" name="区域1_258" securityDescriptor=""/>
    <protectedRange sqref="EI287:EJ287" name="区域1_259" securityDescriptor=""/>
    <protectedRange sqref="EO312:EP312" name="区域1_260" securityDescriptor=""/>
    <protectedRange sqref="EU338:EV338" name="区域1_261" securityDescriptor=""/>
    <protectedRange sqref="FA365:FB365" name="区域1_262" securityDescriptor=""/>
    <protectedRange sqref="FG393:FH393" name="区域1_263" securityDescriptor=""/>
    <protectedRange sqref="FM422:FN422" name="区域1_264" securityDescriptor=""/>
    <protectedRange sqref="M6:N6" name="区域1_265" securityDescriptor=""/>
    <protectedRange sqref="S10:T10" name="区域1_266" securityDescriptor=""/>
    <protectedRange sqref="Y16:Z16" name="区域1_267" securityDescriptor=""/>
    <protectedRange sqref="AE22:AF22" name="区域1_268" securityDescriptor=""/>
    <protectedRange sqref="AW32:AX32" name="区域1_271" securityDescriptor=""/>
    <protectedRange sqref="BC42:BD42" name="区域1_272" securityDescriptor=""/>
    <protectedRange sqref="BI53:BJ53" name="区域1_273" securityDescriptor=""/>
    <protectedRange sqref="BO65:BP65" name="区域1_274" securityDescriptor=""/>
    <protectedRange sqref="BU78:BV78" name="区域1_275" securityDescriptor=""/>
    <protectedRange sqref="CA92:CB92" name="区域1_276" securityDescriptor=""/>
    <protectedRange sqref="CG107:CH107" name="区域1_277" securityDescriptor=""/>
    <protectedRange sqref="CM123:CN123" name="区域1_278" securityDescriptor=""/>
    <protectedRange sqref="CS140:CT140" name="区域1_279" securityDescriptor=""/>
    <protectedRange sqref="CY158:CZ158" name="区域1_280" securityDescriptor=""/>
    <protectedRange sqref="DE177:DF177" name="区域1_281" securityDescriptor=""/>
    <protectedRange sqref="DK197:DL197" name="区域1_282" securityDescriptor=""/>
    <protectedRange sqref="DQ218:DR218" name="区域1_283" securityDescriptor=""/>
    <protectedRange sqref="DW240:DX240" name="区域1_284" securityDescriptor=""/>
    <protectedRange sqref="EC263:ED263" name="区域1_285" securityDescriptor=""/>
    <protectedRange sqref="EI287:EJ287" name="区域1_286" securityDescriptor=""/>
    <protectedRange sqref="EO312:EP312" name="区域1_287" securityDescriptor=""/>
    <protectedRange sqref="EU338:EV338" name="区域1_288" securityDescriptor=""/>
    <protectedRange sqref="FA365:FB365" name="区域1_289" securityDescriptor=""/>
    <protectedRange sqref="FG393:FH393" name="区域1_290" securityDescriptor=""/>
    <protectedRange sqref="FM422:FN422" name="区域1_291" securityDescriptor=""/>
    <protectedRange sqref="FS452:FT452" name="区域1_292" securityDescriptor=""/>
    <protectedRange sqref="FY483:FZ483" name="区域1_293" securityDescriptor=""/>
    <protectedRange sqref="GE515:GF515" name="区域1_294" securityDescriptor=""/>
    <protectedRange sqref="GK548:GL548" name="区域1_295" securityDescriptor=""/>
    <protectedRange sqref="GQ582:GR582" name="区域1_296" securityDescriptor=""/>
    <protectedRange sqref="GW617:GX617" name="区域1_297" securityDescriptor=""/>
    <protectedRange sqref="HC653:HD653" name="区域1_298" securityDescriptor=""/>
    <protectedRange sqref="HI690:HJ690" name="区域1_299" securityDescriptor=""/>
    <protectedRange sqref="HO728:HP728" name="区域1_300" securityDescriptor=""/>
    <protectedRange sqref="HU767:HV767" name="区域1_301" securityDescriptor=""/>
    <protectedRange sqref="IA807:IB807" name="区域1_302" securityDescriptor=""/>
    <protectedRange sqref="A12:C12" name="区域1_303" securityDescriptor=""/>
    <protectedRange sqref="B29" name="区域1_304" securityDescriptor=""/>
  </protectedRanges>
  <pageMargins left="0.196527777777778" right="0.196527777777778" top="1" bottom="1" header="0.5" footer="0.5"/>
  <pageSetup paperSize="1" scale="55" orientation="landscape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月结算表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Мōněч.</cp:lastModifiedBy>
  <dcterms:created xsi:type="dcterms:W3CDTF">2018-08-01T03:04:00Z</dcterms:created>
  <dcterms:modified xsi:type="dcterms:W3CDTF">2018-08-01T03:15:37Z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