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5320" windowHeight="15870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O24"/>
  <c r="Q24" s="1"/>
  <c r="O23"/>
  <c r="Q23" s="1"/>
  <c r="O22"/>
  <c r="Q22" s="1"/>
  <c r="O21"/>
  <c r="Q21" s="1"/>
  <c r="O20"/>
  <c r="Q20" s="1"/>
  <c r="I27"/>
  <c r="J27"/>
  <c r="K27"/>
  <c r="O9"/>
  <c r="Q9" s="1"/>
  <c r="O8"/>
  <c r="Q8" s="1"/>
  <c r="O7"/>
  <c r="Q7" s="1"/>
  <c r="O6"/>
  <c r="Q6" s="1"/>
  <c r="O5"/>
  <c r="Q5" s="1"/>
  <c r="O4"/>
  <c r="Q4" s="1"/>
  <c r="O3"/>
  <c r="Q3" s="1"/>
  <c r="O2"/>
  <c r="N2"/>
  <c r="N27" s="1"/>
  <c r="L2"/>
  <c r="L27" s="1"/>
  <c r="O17"/>
  <c r="Q17" s="1"/>
  <c r="O16"/>
  <c r="Q16" s="1"/>
  <c r="O15"/>
  <c r="Q15" s="1"/>
  <c r="O14"/>
  <c r="Q14" s="1"/>
  <c r="O13"/>
  <c r="Q13" s="1"/>
  <c r="O12"/>
  <c r="Q12" s="1"/>
  <c r="O11"/>
  <c r="Q11" s="1"/>
  <c r="O10"/>
  <c r="Q10" s="1"/>
  <c r="Q2" l="1"/>
  <c r="O26"/>
  <c r="Q26" s="1"/>
  <c r="O25"/>
  <c r="Q25" s="1"/>
  <c r="O19"/>
  <c r="Q19" s="1"/>
  <c r="O18"/>
  <c r="Q18" s="1"/>
  <c r="Q27" l="1"/>
  <c r="O27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<sst xmlns="http://schemas.openxmlformats.org/spreadsheetml/2006/main" count="193" uniqueCount="89">
  <si>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</si>
  <si>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</si>
  <si>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</si>
  <si>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</si>
  <si>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</si>
  <si>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</si>
  <si>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</si>
  <si>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</si>
  <si>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</si>
  <si>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</si>
  <si>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</si>
  <si>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</si>
  <si>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</si>
  <si>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</si>
  <si>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</si>
  <si>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</si>
  <si>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</si>
  <si>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</si>
  <si>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</si>
  <si>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唐山银兴百老汇影院有限公司</t>
    <phoneticPr fontId="1" type="noConversion"/>
  </si>
  <si>
    <t>13050501</t>
  </si>
  <si>
    <t>13050501</t>
    <phoneticPr fontId="1" type="noConversion"/>
  </si>
  <si>
    <t>13050501</t>
    <phoneticPr fontId="1" type="noConversion"/>
  </si>
  <si>
    <t>猛虫过江</t>
  </si>
  <si>
    <t>我不是药神</t>
  </si>
  <si>
    <t>051201022018</t>
  </si>
  <si>
    <t>001104442018</t>
  </si>
  <si>
    <t>051201112018</t>
  </si>
  <si>
    <t>001203772018</t>
  </si>
  <si>
    <t>002101142018</t>
  </si>
  <si>
    <t>051101152018</t>
  </si>
  <si>
    <t>001104962018</t>
  </si>
  <si>
    <t>动物世界（数字3D）</t>
  </si>
  <si>
    <t>阿飞正传（粤语）</t>
  </si>
  <si>
    <t>新大头儿子和小头爸爸3俄罗斯奇遇记</t>
  </si>
  <si>
    <t>邪不压正</t>
  </si>
  <si>
    <t>小悟空（数字3D）</t>
  </si>
  <si>
    <t>阿修罗（数字3D）</t>
  </si>
  <si>
    <t>狄仁杰之四大天王（数字3D）</t>
  </si>
  <si>
    <t>昨日青空</t>
  </si>
  <si>
    <t>神奇马戏团之动物饼干（数字3D）</t>
  </si>
  <si>
    <t>风语咒（数字3D）</t>
  </si>
  <si>
    <t>西虹市首富</t>
  </si>
  <si>
    <t>北方一片苍茫</t>
  </si>
  <si>
    <t>神秘世界历险记4（数字3D）</t>
  </si>
  <si>
    <t>李保国</t>
  </si>
  <si>
    <t>金蝉脱壳2：冥府（英语）</t>
  </si>
  <si>
    <t>金蝉脱壳2：冥府（数字）</t>
  </si>
  <si>
    <t>侏罗纪世界2（数字3D）</t>
  </si>
  <si>
    <t>超人总动员2（数字3D）</t>
  </si>
  <si>
    <t>侏罗纪世界2（英语3D）</t>
  </si>
  <si>
    <t>超人总动员2（英语3D）</t>
  </si>
  <si>
    <t>摩天营救（数字3D）</t>
  </si>
  <si>
    <t>摩天营救（英语3D）</t>
  </si>
  <si>
    <t>淘气大侦探（数字3D）</t>
  </si>
  <si>
    <t>001b03562018</t>
  </si>
  <si>
    <t>001104952018</t>
  </si>
  <si>
    <t>001c03982018</t>
  </si>
  <si>
    <t>001204972018</t>
  </si>
  <si>
    <t>001202172018</t>
  </si>
  <si>
    <t>001b04542018</t>
  </si>
  <si>
    <t>001c05642018</t>
  </si>
  <si>
    <t>001c05272018</t>
  </si>
  <si>
    <t>001106062018</t>
  </si>
  <si>
    <t>001108552017</t>
  </si>
  <si>
    <t>001c05332018</t>
  </si>
  <si>
    <t>001107312017</t>
  </si>
  <si>
    <t>051201202018</t>
  </si>
  <si>
    <t>051201262018</t>
  </si>
  <si>
    <t>2018-07-01</t>
    <phoneticPr fontId="1" type="noConversion"/>
  </si>
  <si>
    <t>2018-07-31</t>
    <phoneticPr fontId="1" type="noConversion"/>
  </si>
  <si>
    <t>2018-07-06</t>
    <phoneticPr fontId="1" type="noConversion"/>
  </si>
  <si>
    <t>2018-07-13</t>
    <phoneticPr fontId="1" type="noConversion"/>
  </si>
  <si>
    <t>2018-07-14</t>
    <phoneticPr fontId="1" type="noConversion"/>
  </si>
  <si>
    <t>2018-07-27</t>
    <phoneticPr fontId="1" type="noConversion"/>
  </si>
  <si>
    <t>2018-07-21</t>
    <phoneticPr fontId="1" type="noConversion"/>
  </si>
  <si>
    <t>2018-07-22</t>
    <phoneticPr fontId="1" type="noConversion"/>
  </si>
  <si>
    <t>2018-07-27</t>
    <phoneticPr fontId="1" type="noConversion"/>
  </si>
  <si>
    <t>2018-07-21</t>
    <phoneticPr fontId="1" type="noConversion"/>
  </si>
  <si>
    <t>2018-07-28</t>
    <phoneticPr fontId="1" type="noConversion"/>
  </si>
  <si>
    <t>2018-07-28</t>
    <phoneticPr fontId="1" type="noConversion"/>
  </si>
  <si>
    <t>2018-07-04</t>
    <phoneticPr fontId="1" type="noConversion"/>
  </si>
  <si>
    <t>2018-07-20</t>
    <phoneticPr fontId="1" type="noConversion"/>
  </si>
  <si>
    <t>2018-07-26</t>
    <phoneticPr fontId="1" type="noConversion"/>
  </si>
  <si>
    <t>2018-07-09</t>
    <phoneticPr fontId="1" type="noConversion"/>
  </si>
  <si>
    <t>2018-07-29</t>
    <phoneticPr fontId="1" type="noConversion"/>
  </si>
  <si>
    <t>2018-07-05</t>
    <phoneticPr fontId="1" type="noConversion"/>
  </si>
  <si>
    <t>2018-07-15</t>
    <phoneticPr fontId="1" type="noConversion"/>
  </si>
  <si>
    <t>2018-07-23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</si>
</sst>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9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49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/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176" fontId="0" fillId="0" borderId="3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tabSelected="1" topLeftCell="B1" workbookViewId="0">
      <selection activeCell="L27" sqref="L27"/>
    </sheetView>
  </sheetViews>
  <sheetFormatPr defaultColWidth="16" defaultRowHeight="12.75"/>
  <cols>
    <col min="1" max="1" width="8.42578125" customWidth="1"/>
    <col min="2" max="2" width="35.140625" style="2" bestFit="1" customWidth="1"/>
    <col min="3" max="3" width="14.140625" style="2" bestFit="1" customWidth="1"/>
    <col min="4" max="4" width="27.85546875" style="2" bestFit="1" customWidth="1"/>
    <col min="5" max="6" width="11.85546875" style="2" bestFit="1" customWidth="1"/>
    <col min="7" max="8" width="11.85546875" style="1" bestFit="1" customWidth="1"/>
    <col min="9" max="9" width="9.28515625" style="2" bestFit="1" customWidth="1"/>
    <col min="10" max="10" width="9.85546875" style="2" bestFit="1" customWidth="1"/>
    <col min="11" max="11" width="11" style="3" bestFit="1" customWidth="1"/>
    <col min="12" max="12" width="17.28515625" style="3" bestFit="1" customWidth="1"/>
    <col min="13" max="13" width="11.85546875" style="3" bestFit="1" customWidth="1"/>
    <col min="14" max="14" width="9.85546875" style="3" bestFit="1" customWidth="1"/>
    <col min="15" max="15" width="11" style="3" bestFit="1" customWidth="1"/>
    <col min="16" max="16" width="11.85546875" style="4" bestFit="1" customWidth="1"/>
    <col min="17" max="17" width="11.85546875" style="3" bestFit="1" customWidth="1"/>
  </cols>
  <sheetData>
    <row r="1" spans="1:17" s="10" customFormat="1" ht="15.75">
      <c r="A1" s="29" t="s">
        <v>0</v>
      </c>
      <c r="B1" s="30" t="s">
        <v>7</v>
      </c>
      <c r="C1" s="31" t="s">
        <v>1</v>
      </c>
      <c r="D1" s="30" t="s">
        <v>17</v>
      </c>
      <c r="E1" s="30" t="s">
        <v>18</v>
      </c>
      <c r="F1" s="30" t="s">
        <v>10</v>
      </c>
      <c r="G1" s="32" t="s">
        <v>2</v>
      </c>
      <c r="H1" s="32" t="s">
        <v>3</v>
      </c>
      <c r="I1" s="30" t="s">
        <v>4</v>
      </c>
      <c r="J1" s="30" t="s">
        <v>5</v>
      </c>
      <c r="K1" s="33" t="s">
        <v>6</v>
      </c>
      <c r="L1" s="33" t="s">
        <v>11</v>
      </c>
      <c r="M1" s="33" t="s">
        <v>12</v>
      </c>
      <c r="N1" s="33" t="s">
        <v>13</v>
      </c>
      <c r="O1" s="33" t="s">
        <v>8</v>
      </c>
      <c r="P1" s="34" t="s">
        <v>14</v>
      </c>
      <c r="Q1" s="33" t="s">
        <v>9</v>
      </c>
    </row>
    <row r="2" spans="1:17" s="16" customFormat="1">
      <c r="A2" s="11">
        <v>1</v>
      </c>
      <c r="B2" s="12" t="s">
        <v>32</v>
      </c>
      <c r="C2" s="12" t="s">
        <v>28</v>
      </c>
      <c r="D2" s="13" t="s">
        <v>19</v>
      </c>
      <c r="E2" s="12" t="s">
        <v>21</v>
      </c>
      <c r="F2" s="13" t="s">
        <v>15</v>
      </c>
      <c r="G2" s="12" t="s">
        <v>69</v>
      </c>
      <c r="H2" s="12" t="s">
        <v>83</v>
      </c>
      <c r="I2" s="12">
        <v>76</v>
      </c>
      <c r="J2" s="12">
        <v>2169</v>
      </c>
      <c r="K2" s="25">
        <v>73455</v>
      </c>
      <c r="L2" s="25">
        <f>K2*0.05</f>
        <v>3672.75</v>
      </c>
      <c r="M2" s="14">
        <v>0.03</v>
      </c>
      <c r="N2" s="25">
        <f>K2*(1-0.96737864)</f>
        <v>2396.2019988000034</v>
      </c>
      <c r="O2" s="25">
        <f>K2*0.91737864</f>
        <v>67386.048001200004</v>
      </c>
      <c r="P2" s="15">
        <v>0.46</v>
      </c>
      <c r="Q2" s="25">
        <f>ROUND(O2*P2,2)</f>
        <v>30997.58</v>
      </c>
    </row>
    <row r="3" spans="1:17" s="16" customFormat="1" ht="13.5" customHeight="1">
      <c r="A3" s="11">
        <v>2</v>
      </c>
      <c r="B3" s="12" t="s">
        <v>24</v>
      </c>
      <c r="C3" s="12" t="s">
        <v>31</v>
      </c>
      <c r="D3" s="13" t="s">
        <v>19</v>
      </c>
      <c r="E3" s="12" t="s">
        <v>22</v>
      </c>
      <c r="F3" s="13" t="s">
        <v>15</v>
      </c>
      <c r="G3" s="12" t="s">
        <v>69</v>
      </c>
      <c r="H3" s="12" t="s">
        <v>70</v>
      </c>
      <c r="I3" s="12">
        <v>248</v>
      </c>
      <c r="J3" s="12">
        <v>18032</v>
      </c>
      <c r="K3" s="25">
        <v>599313</v>
      </c>
      <c r="L3" s="25">
        <f t="shared" ref="L3:L26" si="0">K3*0.05</f>
        <v>29965.65</v>
      </c>
      <c r="M3" s="14">
        <v>0.03</v>
      </c>
      <c r="N3" s="25">
        <f t="shared" ref="N3:N26" si="1">K3*(1-0.96737864)</f>
        <v>19550.405125680027</v>
      </c>
      <c r="O3" s="25">
        <f t="shared" ref="O3:O9" si="2">K3*0.91737864</f>
        <v>549796.94487432006</v>
      </c>
      <c r="P3" s="15">
        <v>0.46</v>
      </c>
      <c r="Q3" s="25">
        <f t="shared" ref="Q3:Q9" si="3">ROUND(O3*P3,2)</f>
        <v>252906.59</v>
      </c>
    </row>
    <row r="4" spans="1:17" s="16" customFormat="1">
      <c r="A4" s="11">
        <v>3</v>
      </c>
      <c r="B4" s="12" t="s">
        <v>33</v>
      </c>
      <c r="C4" s="12" t="s">
        <v>29</v>
      </c>
      <c r="D4" s="13" t="s">
        <v>19</v>
      </c>
      <c r="E4" s="12" t="s">
        <v>20</v>
      </c>
      <c r="F4" s="13" t="s">
        <v>15</v>
      </c>
      <c r="G4" s="12" t="s">
        <v>69</v>
      </c>
      <c r="H4" s="12" t="s">
        <v>84</v>
      </c>
      <c r="I4" s="12">
        <v>12</v>
      </c>
      <c r="J4" s="12">
        <v>79</v>
      </c>
      <c r="K4" s="25">
        <v>2599.4</v>
      </c>
      <c r="L4" s="25">
        <f t="shared" si="0"/>
        <v>129.97</v>
      </c>
      <c r="M4" s="14">
        <v>0.03</v>
      </c>
      <c r="N4" s="25">
        <f t="shared" si="1"/>
        <v>84.795963184000115</v>
      </c>
      <c r="O4" s="25">
        <f t="shared" si="2"/>
        <v>2384.6340368159999</v>
      </c>
      <c r="P4" s="15">
        <v>0.46</v>
      </c>
      <c r="Q4" s="25">
        <f t="shared" si="3"/>
        <v>1096.93</v>
      </c>
    </row>
    <row r="5" spans="1:17" s="16" customFormat="1">
      <c r="A5" s="11">
        <v>4</v>
      </c>
      <c r="B5" s="12" t="s">
        <v>34</v>
      </c>
      <c r="C5" s="12" t="s">
        <v>55</v>
      </c>
      <c r="D5" s="13" t="s">
        <v>19</v>
      </c>
      <c r="E5" s="12" t="s">
        <v>20</v>
      </c>
      <c r="F5" s="13" t="s">
        <v>15</v>
      </c>
      <c r="G5" s="12" t="s">
        <v>71</v>
      </c>
      <c r="H5" s="12" t="s">
        <v>85</v>
      </c>
      <c r="I5" s="12">
        <v>75</v>
      </c>
      <c r="J5" s="12">
        <v>3338</v>
      </c>
      <c r="K5" s="25">
        <v>111671</v>
      </c>
      <c r="L5" s="25">
        <f t="shared" si="0"/>
        <v>5583.55</v>
      </c>
      <c r="M5" s="14">
        <v>0.03</v>
      </c>
      <c r="N5" s="25">
        <f t="shared" si="1"/>
        <v>3642.8598925600049</v>
      </c>
      <c r="O5" s="27">
        <f t="shared" si="2"/>
        <v>102444.59010744</v>
      </c>
      <c r="P5" s="15">
        <v>0.46</v>
      </c>
      <c r="Q5" s="25">
        <f t="shared" si="3"/>
        <v>47124.51</v>
      </c>
    </row>
    <row r="6" spans="1:17" s="16" customFormat="1">
      <c r="A6" s="11">
        <v>5</v>
      </c>
      <c r="B6" s="12" t="s">
        <v>23</v>
      </c>
      <c r="C6" s="12" t="s">
        <v>26</v>
      </c>
      <c r="D6" s="13" t="s">
        <v>19</v>
      </c>
      <c r="E6" s="12" t="s">
        <v>20</v>
      </c>
      <c r="F6" s="13" t="s">
        <v>15</v>
      </c>
      <c r="G6" s="12" t="s">
        <v>69</v>
      </c>
      <c r="H6" s="12" t="s">
        <v>86</v>
      </c>
      <c r="I6" s="12">
        <v>11</v>
      </c>
      <c r="J6" s="12">
        <v>124</v>
      </c>
      <c r="K6" s="25">
        <v>4295</v>
      </c>
      <c r="L6" s="25">
        <f t="shared" si="0"/>
        <v>214.75</v>
      </c>
      <c r="M6" s="14">
        <v>0.03</v>
      </c>
      <c r="N6" s="25">
        <f t="shared" si="1"/>
        <v>140.1087412000002</v>
      </c>
      <c r="O6" s="27">
        <f t="shared" si="2"/>
        <v>3940.1412588000003</v>
      </c>
      <c r="P6" s="15">
        <v>0.46</v>
      </c>
      <c r="Q6" s="25">
        <f t="shared" si="3"/>
        <v>1812.46</v>
      </c>
    </row>
    <row r="7" spans="1:17" s="16" customFormat="1">
      <c r="A7" s="11">
        <v>6</v>
      </c>
      <c r="B7" s="12" t="s">
        <v>35</v>
      </c>
      <c r="C7" s="12" t="s">
        <v>56</v>
      </c>
      <c r="D7" s="13" t="s">
        <v>19</v>
      </c>
      <c r="E7" s="12" t="s">
        <v>20</v>
      </c>
      <c r="F7" s="13" t="s">
        <v>15</v>
      </c>
      <c r="G7" s="12" t="s">
        <v>72</v>
      </c>
      <c r="H7" s="12" t="s">
        <v>83</v>
      </c>
      <c r="I7" s="12">
        <v>85</v>
      </c>
      <c r="J7" s="12">
        <v>4121</v>
      </c>
      <c r="K7" s="25">
        <v>139405</v>
      </c>
      <c r="L7" s="25">
        <f t="shared" si="0"/>
        <v>6970.25</v>
      </c>
      <c r="M7" s="14">
        <v>0.03</v>
      </c>
      <c r="N7" s="25">
        <f t="shared" si="1"/>
        <v>4547.5806908000059</v>
      </c>
      <c r="O7" s="27">
        <f t="shared" si="2"/>
        <v>127887.16930920001</v>
      </c>
      <c r="P7" s="15">
        <v>0.46</v>
      </c>
      <c r="Q7" s="25">
        <f t="shared" si="3"/>
        <v>58828.1</v>
      </c>
    </row>
    <row r="8" spans="1:17" s="16" customFormat="1">
      <c r="A8" s="11">
        <v>7</v>
      </c>
      <c r="B8" s="12" t="s">
        <v>36</v>
      </c>
      <c r="C8" s="12" t="s">
        <v>57</v>
      </c>
      <c r="D8" s="13" t="s">
        <v>19</v>
      </c>
      <c r="E8" s="12" t="s">
        <v>20</v>
      </c>
      <c r="F8" s="13" t="s">
        <v>15</v>
      </c>
      <c r="G8" s="12" t="s">
        <v>73</v>
      </c>
      <c r="H8" s="12" t="s">
        <v>87</v>
      </c>
      <c r="I8" s="12">
        <v>4</v>
      </c>
      <c r="J8" s="12">
        <v>85</v>
      </c>
      <c r="K8" s="25">
        <v>2695</v>
      </c>
      <c r="L8" s="25">
        <f t="shared" si="0"/>
        <v>134.75</v>
      </c>
      <c r="M8" s="14">
        <v>0.03</v>
      </c>
      <c r="N8" s="25">
        <f t="shared" si="1"/>
        <v>87.914565200000112</v>
      </c>
      <c r="O8" s="27">
        <f t="shared" si="2"/>
        <v>2472.3354348000003</v>
      </c>
      <c r="P8" s="15">
        <v>0.46</v>
      </c>
      <c r="Q8" s="25">
        <f t="shared" si="3"/>
        <v>1137.27</v>
      </c>
    </row>
    <row r="9" spans="1:17" s="16" customFormat="1">
      <c r="A9" s="11">
        <v>8</v>
      </c>
      <c r="B9" s="18" t="s">
        <v>37</v>
      </c>
      <c r="C9" s="17" t="s">
        <v>58</v>
      </c>
      <c r="D9" s="13" t="s">
        <v>19</v>
      </c>
      <c r="E9" s="12" t="s">
        <v>20</v>
      </c>
      <c r="F9" s="13" t="s">
        <v>15</v>
      </c>
      <c r="G9" s="12" t="s">
        <v>72</v>
      </c>
      <c r="H9" s="12" t="s">
        <v>87</v>
      </c>
      <c r="I9" s="17">
        <v>8</v>
      </c>
      <c r="J9" s="17">
        <v>287</v>
      </c>
      <c r="K9" s="26">
        <v>9586</v>
      </c>
      <c r="L9" s="25">
        <f t="shared" si="0"/>
        <v>479.3</v>
      </c>
      <c r="M9" s="19">
        <v>0.03</v>
      </c>
      <c r="N9" s="25">
        <f t="shared" si="1"/>
        <v>312.7083569600004</v>
      </c>
      <c r="O9" s="28">
        <f t="shared" si="2"/>
        <v>8793.9916430400008</v>
      </c>
      <c r="P9" s="15">
        <v>0.46</v>
      </c>
      <c r="Q9" s="25">
        <f t="shared" si="3"/>
        <v>4045.24</v>
      </c>
    </row>
    <row r="10" spans="1:17" s="16" customFormat="1">
      <c r="A10" s="11">
        <v>9</v>
      </c>
      <c r="B10" s="12" t="s">
        <v>38</v>
      </c>
      <c r="C10" s="12" t="s">
        <v>59</v>
      </c>
      <c r="D10" s="13" t="s">
        <v>19</v>
      </c>
      <c r="E10" s="12" t="s">
        <v>20</v>
      </c>
      <c r="F10" s="13" t="s">
        <v>15</v>
      </c>
      <c r="G10" s="12" t="s">
        <v>74</v>
      </c>
      <c r="H10" s="12" t="s">
        <v>70</v>
      </c>
      <c r="I10" s="12">
        <v>37</v>
      </c>
      <c r="J10" s="12">
        <v>2502</v>
      </c>
      <c r="K10" s="25">
        <v>88225</v>
      </c>
      <c r="L10" s="25">
        <f t="shared" si="0"/>
        <v>4411.25</v>
      </c>
      <c r="M10" s="14">
        <v>0.03</v>
      </c>
      <c r="N10" s="25">
        <f t="shared" si="1"/>
        <v>2878.0194860000038</v>
      </c>
      <c r="O10" s="25">
        <f>K10*0.91737864</f>
        <v>80935.730513999995</v>
      </c>
      <c r="P10" s="15">
        <v>0.46</v>
      </c>
      <c r="Q10" s="25">
        <f>ROUND(O10*P10,2)</f>
        <v>37230.44</v>
      </c>
    </row>
    <row r="11" spans="1:17" s="16" customFormat="1" ht="13.5" customHeight="1">
      <c r="A11" s="11">
        <v>10</v>
      </c>
      <c r="B11" s="12" t="s">
        <v>39</v>
      </c>
      <c r="C11" s="12" t="s">
        <v>60</v>
      </c>
      <c r="D11" s="13" t="s">
        <v>19</v>
      </c>
      <c r="E11" s="12" t="s">
        <v>20</v>
      </c>
      <c r="F11" s="13" t="s">
        <v>15</v>
      </c>
      <c r="G11" s="12" t="s">
        <v>75</v>
      </c>
      <c r="H11" s="12" t="s">
        <v>76</v>
      </c>
      <c r="I11" s="12">
        <v>2</v>
      </c>
      <c r="J11" s="12">
        <v>68</v>
      </c>
      <c r="K11" s="25">
        <v>2320</v>
      </c>
      <c r="L11" s="25">
        <f t="shared" si="0"/>
        <v>116</v>
      </c>
      <c r="M11" s="14">
        <v>0.03</v>
      </c>
      <c r="N11" s="25">
        <f t="shared" si="1"/>
        <v>75.681555200000105</v>
      </c>
      <c r="O11" s="25">
        <f t="shared" ref="O11:O17" si="4">K11*0.91737864</f>
        <v>2128.3184448000002</v>
      </c>
      <c r="P11" s="15">
        <v>0.46</v>
      </c>
      <c r="Q11" s="25">
        <f t="shared" ref="Q11:Q17" si="5">ROUND(O11*P11,2)</f>
        <v>979.03</v>
      </c>
    </row>
    <row r="12" spans="1:17" s="16" customFormat="1">
      <c r="A12" s="11">
        <v>11</v>
      </c>
      <c r="B12" s="12" t="s">
        <v>40</v>
      </c>
      <c r="C12" s="12" t="s">
        <v>61</v>
      </c>
      <c r="D12" s="13" t="s">
        <v>19</v>
      </c>
      <c r="E12" s="12" t="s">
        <v>20</v>
      </c>
      <c r="F12" s="13" t="s">
        <v>15</v>
      </c>
      <c r="G12" s="12" t="s">
        <v>75</v>
      </c>
      <c r="H12" s="12" t="s">
        <v>70</v>
      </c>
      <c r="I12" s="12">
        <v>19</v>
      </c>
      <c r="J12" s="12">
        <v>612</v>
      </c>
      <c r="K12" s="25">
        <v>21675</v>
      </c>
      <c r="L12" s="25">
        <f t="shared" si="0"/>
        <v>1083.75</v>
      </c>
      <c r="M12" s="14">
        <v>0.03</v>
      </c>
      <c r="N12" s="25">
        <f t="shared" si="1"/>
        <v>707.06797800000095</v>
      </c>
      <c r="O12" s="25">
        <f t="shared" si="4"/>
        <v>19884.182022000001</v>
      </c>
      <c r="P12" s="15">
        <v>0.46</v>
      </c>
      <c r="Q12" s="25">
        <f t="shared" si="5"/>
        <v>9146.7199999999993</v>
      </c>
    </row>
    <row r="13" spans="1:17" s="16" customFormat="1">
      <c r="A13" s="11">
        <v>12</v>
      </c>
      <c r="B13" s="12" t="s">
        <v>41</v>
      </c>
      <c r="C13" s="12" t="s">
        <v>62</v>
      </c>
      <c r="D13" s="13" t="s">
        <v>19</v>
      </c>
      <c r="E13" s="12" t="s">
        <v>20</v>
      </c>
      <c r="F13" s="13" t="s">
        <v>15</v>
      </c>
      <c r="G13" s="12" t="s">
        <v>76</v>
      </c>
      <c r="H13" s="12" t="s">
        <v>85</v>
      </c>
      <c r="I13" s="12">
        <v>2</v>
      </c>
      <c r="J13" s="12">
        <v>82</v>
      </c>
      <c r="K13" s="25">
        <v>3015</v>
      </c>
      <c r="L13" s="25">
        <f t="shared" si="0"/>
        <v>150.75</v>
      </c>
      <c r="M13" s="14">
        <v>0.03</v>
      </c>
      <c r="N13" s="25">
        <f t="shared" si="1"/>
        <v>98.353400400000126</v>
      </c>
      <c r="O13" s="27">
        <f t="shared" si="4"/>
        <v>2765.8965996000002</v>
      </c>
      <c r="P13" s="15">
        <v>0.46</v>
      </c>
      <c r="Q13" s="25">
        <f t="shared" si="5"/>
        <v>1272.31</v>
      </c>
    </row>
    <row r="14" spans="1:17" s="16" customFormat="1">
      <c r="A14" s="11">
        <v>13</v>
      </c>
      <c r="B14" s="12" t="s">
        <v>42</v>
      </c>
      <c r="C14" s="12" t="s">
        <v>63</v>
      </c>
      <c r="D14" s="13" t="s">
        <v>19</v>
      </c>
      <c r="E14" s="12" t="s">
        <v>20</v>
      </c>
      <c r="F14" s="13" t="s">
        <v>15</v>
      </c>
      <c r="G14" s="12" t="s">
        <v>77</v>
      </c>
      <c r="H14" s="12" t="s">
        <v>70</v>
      </c>
      <c r="I14" s="12">
        <v>76</v>
      </c>
      <c r="J14" s="12">
        <v>9854</v>
      </c>
      <c r="K14" s="25">
        <v>337614</v>
      </c>
      <c r="L14" s="25">
        <f t="shared" si="0"/>
        <v>16880.7</v>
      </c>
      <c r="M14" s="14">
        <v>0.03</v>
      </c>
      <c r="N14" s="25">
        <f t="shared" si="1"/>
        <v>11013.427835040015</v>
      </c>
      <c r="O14" s="27">
        <f t="shared" si="4"/>
        <v>309719.87216496002</v>
      </c>
      <c r="P14" s="15">
        <v>0.46</v>
      </c>
      <c r="Q14" s="25">
        <f t="shared" si="5"/>
        <v>142471.14000000001</v>
      </c>
    </row>
    <row r="15" spans="1:17" s="16" customFormat="1">
      <c r="A15" s="11">
        <v>14</v>
      </c>
      <c r="B15" s="12" t="s">
        <v>43</v>
      </c>
      <c r="C15" s="12" t="s">
        <v>64</v>
      </c>
      <c r="D15" s="13" t="s">
        <v>19</v>
      </c>
      <c r="E15" s="12" t="s">
        <v>20</v>
      </c>
      <c r="F15" s="13" t="s">
        <v>15</v>
      </c>
      <c r="G15" s="12" t="s">
        <v>78</v>
      </c>
      <c r="H15" s="12" t="s">
        <v>88</v>
      </c>
      <c r="I15" s="12">
        <v>2</v>
      </c>
      <c r="J15" s="12">
        <v>0</v>
      </c>
      <c r="K15" s="25">
        <v>0</v>
      </c>
      <c r="L15" s="25">
        <f t="shared" si="0"/>
        <v>0</v>
      </c>
      <c r="M15" s="14">
        <v>0.03</v>
      </c>
      <c r="N15" s="25">
        <f t="shared" si="1"/>
        <v>0</v>
      </c>
      <c r="O15" s="27">
        <f t="shared" si="4"/>
        <v>0</v>
      </c>
      <c r="P15" s="15">
        <v>0.46</v>
      </c>
      <c r="Q15" s="25">
        <f t="shared" si="5"/>
        <v>0</v>
      </c>
    </row>
    <row r="16" spans="1:17" s="16" customFormat="1">
      <c r="A16" s="11">
        <v>15</v>
      </c>
      <c r="B16" s="12" t="s">
        <v>44</v>
      </c>
      <c r="C16" s="12" t="s">
        <v>65</v>
      </c>
      <c r="D16" s="13" t="s">
        <v>19</v>
      </c>
      <c r="E16" s="12" t="s">
        <v>20</v>
      </c>
      <c r="F16" s="13" t="s">
        <v>15</v>
      </c>
      <c r="G16" s="12" t="s">
        <v>79</v>
      </c>
      <c r="H16" s="12" t="s">
        <v>85</v>
      </c>
      <c r="I16" s="12">
        <v>2</v>
      </c>
      <c r="J16" s="12">
        <v>90</v>
      </c>
      <c r="K16" s="25">
        <v>2980</v>
      </c>
      <c r="L16" s="25">
        <f t="shared" si="0"/>
        <v>149</v>
      </c>
      <c r="M16" s="14">
        <v>0.03</v>
      </c>
      <c r="N16" s="25">
        <f t="shared" si="1"/>
        <v>97.211652800000124</v>
      </c>
      <c r="O16" s="27">
        <f t="shared" si="4"/>
        <v>2733.7883471999999</v>
      </c>
      <c r="P16" s="15">
        <v>0.46</v>
      </c>
      <c r="Q16" s="25">
        <f t="shared" si="5"/>
        <v>1257.54</v>
      </c>
    </row>
    <row r="17" spans="1:17" s="16" customFormat="1">
      <c r="A17" s="11">
        <v>16</v>
      </c>
      <c r="B17" s="18" t="s">
        <v>45</v>
      </c>
      <c r="C17" s="17" t="s">
        <v>66</v>
      </c>
      <c r="D17" s="13" t="s">
        <v>19</v>
      </c>
      <c r="E17" s="12" t="s">
        <v>20</v>
      </c>
      <c r="F17" s="13" t="s">
        <v>15</v>
      </c>
      <c r="G17" s="12" t="s">
        <v>80</v>
      </c>
      <c r="H17" s="12" t="s">
        <v>70</v>
      </c>
      <c r="I17" s="17">
        <v>3</v>
      </c>
      <c r="J17" s="17">
        <v>0</v>
      </c>
      <c r="K17" s="26">
        <v>0</v>
      </c>
      <c r="L17" s="25">
        <f t="shared" si="0"/>
        <v>0</v>
      </c>
      <c r="M17" s="19">
        <v>0.03</v>
      </c>
      <c r="N17" s="25">
        <f t="shared" si="1"/>
        <v>0</v>
      </c>
      <c r="O17" s="28">
        <f t="shared" si="4"/>
        <v>0</v>
      </c>
      <c r="P17" s="15">
        <v>0.46</v>
      </c>
      <c r="Q17" s="25">
        <f t="shared" si="5"/>
        <v>0</v>
      </c>
    </row>
    <row r="18" spans="1:17" s="16" customFormat="1">
      <c r="A18" s="11">
        <v>17</v>
      </c>
      <c r="B18" s="12" t="s">
        <v>46</v>
      </c>
      <c r="C18" s="12" t="s">
        <v>30</v>
      </c>
      <c r="D18" s="13" t="s">
        <v>19</v>
      </c>
      <c r="E18" s="12" t="s">
        <v>20</v>
      </c>
      <c r="F18" s="13" t="s">
        <v>15</v>
      </c>
      <c r="G18" s="12" t="s">
        <v>69</v>
      </c>
      <c r="H18" s="12" t="s">
        <v>71</v>
      </c>
      <c r="I18" s="12">
        <v>13</v>
      </c>
      <c r="J18" s="12">
        <v>118</v>
      </c>
      <c r="K18" s="25">
        <v>3805</v>
      </c>
      <c r="L18" s="25">
        <f t="shared" si="0"/>
        <v>190.25</v>
      </c>
      <c r="M18" s="14">
        <v>0.03</v>
      </c>
      <c r="N18" s="25">
        <f t="shared" si="1"/>
        <v>124.12427480000017</v>
      </c>
      <c r="O18" s="25">
        <f>K18*0.91737864</f>
        <v>3490.6257252</v>
      </c>
      <c r="P18" s="15">
        <v>0.46</v>
      </c>
      <c r="Q18" s="25">
        <f>ROUND(O18*P18,2)</f>
        <v>1605.69</v>
      </c>
    </row>
    <row r="19" spans="1:17" s="16" customFormat="1" ht="13.5" customHeight="1">
      <c r="A19" s="11">
        <v>18</v>
      </c>
      <c r="B19" s="12" t="s">
        <v>47</v>
      </c>
      <c r="C19" s="12" t="s">
        <v>30</v>
      </c>
      <c r="D19" s="13" t="s">
        <v>19</v>
      </c>
      <c r="E19" s="12" t="s">
        <v>20</v>
      </c>
      <c r="F19" s="13" t="s">
        <v>15</v>
      </c>
      <c r="G19" s="12" t="s">
        <v>69</v>
      </c>
      <c r="H19" s="12" t="s">
        <v>86</v>
      </c>
      <c r="I19" s="12">
        <v>14</v>
      </c>
      <c r="J19" s="12">
        <v>181</v>
      </c>
      <c r="K19" s="25">
        <v>5502</v>
      </c>
      <c r="L19" s="25">
        <f t="shared" si="0"/>
        <v>275.10000000000002</v>
      </c>
      <c r="M19" s="14">
        <v>0.03</v>
      </c>
      <c r="N19" s="25">
        <f t="shared" si="1"/>
        <v>179.48272272000025</v>
      </c>
      <c r="O19" s="25">
        <f t="shared" ref="O19:O26" si="6">K19*0.91737864</f>
        <v>5047.4172772800002</v>
      </c>
      <c r="P19" s="15">
        <v>0.46</v>
      </c>
      <c r="Q19" s="25">
        <f t="shared" ref="Q19:Q26" si="7">ROUND(O19*P19,2)</f>
        <v>2321.81</v>
      </c>
    </row>
    <row r="20" spans="1:17" s="16" customFormat="1">
      <c r="A20" s="11">
        <v>19</v>
      </c>
      <c r="B20" s="12" t="s">
        <v>48</v>
      </c>
      <c r="C20" s="12" t="s">
        <v>25</v>
      </c>
      <c r="D20" s="13" t="s">
        <v>19</v>
      </c>
      <c r="E20" s="12" t="s">
        <v>20</v>
      </c>
      <c r="F20" s="13" t="s">
        <v>15</v>
      </c>
      <c r="G20" s="12" t="s">
        <v>69</v>
      </c>
      <c r="H20" s="12" t="s">
        <v>83</v>
      </c>
      <c r="I20" s="12">
        <v>43</v>
      </c>
      <c r="J20" s="12">
        <v>979</v>
      </c>
      <c r="K20" s="25">
        <v>32311</v>
      </c>
      <c r="L20" s="25">
        <f t="shared" si="0"/>
        <v>1615.5500000000002</v>
      </c>
      <c r="M20" s="14">
        <v>0.03</v>
      </c>
      <c r="N20" s="25">
        <f t="shared" si="1"/>
        <v>1054.0287629600014</v>
      </c>
      <c r="O20" s="25">
        <f t="shared" ref="O20:O24" si="8">K20*0.91737864</f>
        <v>29641.421237040002</v>
      </c>
      <c r="P20" s="15">
        <v>0.46</v>
      </c>
      <c r="Q20" s="25">
        <f t="shared" ref="Q20:Q24" si="9">ROUND(O20*P20,2)</f>
        <v>13635.05</v>
      </c>
    </row>
    <row r="21" spans="1:17" s="16" customFormat="1">
      <c r="A21" s="11">
        <v>20</v>
      </c>
      <c r="B21" s="12" t="s">
        <v>49</v>
      </c>
      <c r="C21" s="12" t="s">
        <v>27</v>
      </c>
      <c r="D21" s="13" t="s">
        <v>19</v>
      </c>
      <c r="E21" s="12" t="s">
        <v>20</v>
      </c>
      <c r="F21" s="13" t="s">
        <v>15</v>
      </c>
      <c r="G21" s="12" t="s">
        <v>69</v>
      </c>
      <c r="H21" s="12" t="s">
        <v>82</v>
      </c>
      <c r="I21" s="12">
        <v>27</v>
      </c>
      <c r="J21" s="12">
        <v>684</v>
      </c>
      <c r="K21" s="25">
        <v>23153</v>
      </c>
      <c r="L21" s="25">
        <f t="shared" si="0"/>
        <v>1157.6500000000001</v>
      </c>
      <c r="M21" s="14">
        <v>0.03</v>
      </c>
      <c r="N21" s="25">
        <f t="shared" si="1"/>
        <v>755.28234808000104</v>
      </c>
      <c r="O21" s="27">
        <f t="shared" si="8"/>
        <v>21240.067651919999</v>
      </c>
      <c r="P21" s="15">
        <v>0.46</v>
      </c>
      <c r="Q21" s="25">
        <f t="shared" si="9"/>
        <v>9770.43</v>
      </c>
    </row>
    <row r="22" spans="1:17" s="16" customFormat="1">
      <c r="A22" s="11">
        <v>21</v>
      </c>
      <c r="B22" s="12" t="s">
        <v>50</v>
      </c>
      <c r="C22" s="12" t="s">
        <v>25</v>
      </c>
      <c r="D22" s="13" t="s">
        <v>19</v>
      </c>
      <c r="E22" s="12" t="s">
        <v>20</v>
      </c>
      <c r="F22" s="13" t="s">
        <v>15</v>
      </c>
      <c r="G22" s="12" t="s">
        <v>69</v>
      </c>
      <c r="H22" s="12" t="s">
        <v>81</v>
      </c>
      <c r="I22" s="12">
        <v>4</v>
      </c>
      <c r="J22" s="12">
        <v>64</v>
      </c>
      <c r="K22" s="25">
        <v>2224</v>
      </c>
      <c r="L22" s="25">
        <f t="shared" si="0"/>
        <v>111.2</v>
      </c>
      <c r="M22" s="14">
        <v>0.03</v>
      </c>
      <c r="N22" s="25">
        <f t="shared" si="1"/>
        <v>72.549904640000094</v>
      </c>
      <c r="O22" s="27">
        <f t="shared" si="8"/>
        <v>2040.2500953600002</v>
      </c>
      <c r="P22" s="15">
        <v>0.46</v>
      </c>
      <c r="Q22" s="25">
        <f t="shared" si="9"/>
        <v>938.52</v>
      </c>
    </row>
    <row r="23" spans="1:17" s="16" customFormat="1">
      <c r="A23" s="11">
        <v>22</v>
      </c>
      <c r="B23" s="12" t="s">
        <v>51</v>
      </c>
      <c r="C23" s="12" t="s">
        <v>27</v>
      </c>
      <c r="D23" s="13" t="s">
        <v>19</v>
      </c>
      <c r="E23" s="12" t="s">
        <v>20</v>
      </c>
      <c r="F23" s="13" t="s">
        <v>15</v>
      </c>
      <c r="G23" s="12" t="s">
        <v>81</v>
      </c>
      <c r="H23" s="12" t="s">
        <v>81</v>
      </c>
      <c r="I23" s="12">
        <v>1</v>
      </c>
      <c r="J23" s="12">
        <v>21</v>
      </c>
      <c r="K23" s="25">
        <v>713</v>
      </c>
      <c r="L23" s="25">
        <f t="shared" si="0"/>
        <v>35.65</v>
      </c>
      <c r="M23" s="14">
        <v>0.03</v>
      </c>
      <c r="N23" s="25">
        <f t="shared" si="1"/>
        <v>23.25902968000003</v>
      </c>
      <c r="O23" s="27">
        <f t="shared" si="8"/>
        <v>654.09097032</v>
      </c>
      <c r="P23" s="15">
        <v>0.46</v>
      </c>
      <c r="Q23" s="25">
        <f t="shared" si="9"/>
        <v>300.88</v>
      </c>
    </row>
    <row r="24" spans="1:17" s="16" customFormat="1">
      <c r="A24" s="11">
        <v>23</v>
      </c>
      <c r="B24" s="12" t="s">
        <v>52</v>
      </c>
      <c r="C24" s="12" t="s">
        <v>67</v>
      </c>
      <c r="D24" s="13" t="s">
        <v>19</v>
      </c>
      <c r="E24" s="12" t="s">
        <v>20</v>
      </c>
      <c r="F24" s="13" t="s">
        <v>15</v>
      </c>
      <c r="G24" s="12" t="s">
        <v>82</v>
      </c>
      <c r="H24" s="12" t="s">
        <v>70</v>
      </c>
      <c r="I24" s="12">
        <v>45</v>
      </c>
      <c r="J24" s="12">
        <v>2066</v>
      </c>
      <c r="K24" s="25">
        <v>69192</v>
      </c>
      <c r="L24" s="25">
        <f t="shared" si="0"/>
        <v>3459.6000000000004</v>
      </c>
      <c r="M24" s="14">
        <v>0.03</v>
      </c>
      <c r="N24" s="25">
        <f t="shared" si="1"/>
        <v>2257.137141120003</v>
      </c>
      <c r="O24" s="27">
        <f t="shared" si="8"/>
        <v>63475.26285888</v>
      </c>
      <c r="P24" s="15">
        <v>0.46</v>
      </c>
      <c r="Q24" s="25">
        <f t="shared" si="9"/>
        <v>29198.62</v>
      </c>
    </row>
    <row r="25" spans="1:17" s="16" customFormat="1">
      <c r="A25" s="11">
        <v>24</v>
      </c>
      <c r="B25" s="12" t="s">
        <v>53</v>
      </c>
      <c r="C25" s="12" t="s">
        <v>67</v>
      </c>
      <c r="D25" s="13" t="s">
        <v>19</v>
      </c>
      <c r="E25" s="12" t="s">
        <v>20</v>
      </c>
      <c r="F25" s="13" t="s">
        <v>15</v>
      </c>
      <c r="G25" s="12" t="s">
        <v>82</v>
      </c>
      <c r="H25" s="12" t="s">
        <v>83</v>
      </c>
      <c r="I25" s="12">
        <v>22</v>
      </c>
      <c r="J25" s="12">
        <v>892</v>
      </c>
      <c r="K25" s="25">
        <v>29955</v>
      </c>
      <c r="L25" s="25">
        <f t="shared" si="0"/>
        <v>1497.75</v>
      </c>
      <c r="M25" s="14">
        <v>0.03</v>
      </c>
      <c r="N25" s="25">
        <f t="shared" si="1"/>
        <v>977.17283880000127</v>
      </c>
      <c r="O25" s="25">
        <f t="shared" si="6"/>
        <v>27480.077161199999</v>
      </c>
      <c r="P25" s="15">
        <v>0.46</v>
      </c>
      <c r="Q25" s="25">
        <f t="shared" si="7"/>
        <v>12640.84</v>
      </c>
    </row>
    <row r="26" spans="1:17" s="16" customFormat="1">
      <c r="A26" s="11">
        <v>25</v>
      </c>
      <c r="B26" s="12" t="s">
        <v>54</v>
      </c>
      <c r="C26" s="12" t="s">
        <v>68</v>
      </c>
      <c r="D26" s="13" t="s">
        <v>19</v>
      </c>
      <c r="E26" s="12" t="s">
        <v>20</v>
      </c>
      <c r="F26" s="13" t="s">
        <v>15</v>
      </c>
      <c r="G26" s="12" t="s">
        <v>82</v>
      </c>
      <c r="H26" s="12" t="s">
        <v>83</v>
      </c>
      <c r="I26" s="12">
        <v>10</v>
      </c>
      <c r="J26" s="12">
        <v>128</v>
      </c>
      <c r="K26" s="25">
        <v>4123</v>
      </c>
      <c r="L26" s="25">
        <f t="shared" si="0"/>
        <v>206.15</v>
      </c>
      <c r="M26" s="14">
        <v>0.03</v>
      </c>
      <c r="N26" s="25">
        <f t="shared" si="1"/>
        <v>134.49786728000018</v>
      </c>
      <c r="O26" s="27">
        <f t="shared" si="6"/>
        <v>3782.3521327200001</v>
      </c>
      <c r="P26" s="15">
        <v>0.46</v>
      </c>
      <c r="Q26" s="25">
        <f t="shared" si="7"/>
        <v>1739.88</v>
      </c>
    </row>
    <row r="27" spans="1:17" s="5" customFormat="1" ht="25.5" customHeight="1">
      <c r="A27" s="20"/>
      <c r="B27" s="21" t="s">
        <v>16</v>
      </c>
      <c r="C27" s="22"/>
      <c r="D27" s="22"/>
      <c r="E27" s="22"/>
      <c r="F27" s="22"/>
      <c r="G27" s="23"/>
      <c r="H27" s="23"/>
      <c r="I27" s="24">
        <f>SUM(I2:I26)</f>
        <v>841</v>
      </c>
      <c r="J27" s="24">
        <f>SUM(J2:J26)</f>
        <v>46576</v>
      </c>
      <c r="K27" s="24">
        <f>SUM(K2:K26)</f>
        <v>1569826.4</v>
      </c>
      <c r="L27" s="24">
        <f>SUM(L2:L26)</f>
        <v>78491.320000000007</v>
      </c>
      <c r="M27" s="24"/>
      <c r="N27" s="24">
        <f>SUM(N2:N26)</f>
        <v>51209.872131904056</v>
      </c>
      <c r="O27" s="24">
        <f>SUM(O2:O26)</f>
        <v>1440125.207868096</v>
      </c>
      <c r="P27" s="24"/>
      <c r="Q27" s="24">
        <f>SUM(Q2:Q26)</f>
        <v>662457.58000000019</v>
      </c>
    </row>
    <row r="28" spans="1:17" s="5" customFormat="1">
      <c r="B28" s="6"/>
      <c r="C28" s="6"/>
      <c r="D28" s="6"/>
      <c r="E28" s="6"/>
      <c r="F28" s="6"/>
      <c r="G28" s="7"/>
      <c r="H28" s="7"/>
      <c r="I28" s="6"/>
      <c r="J28" s="6"/>
      <c r="K28" s="8"/>
      <c r="L28" s="8"/>
      <c r="M28" s="8"/>
      <c r="N28" s="8"/>
      <c r="O28" s="8"/>
      <c r="P28" s="9"/>
    </row>
    <row r="30" spans="1:17">
      <c r="F30" s="35"/>
    </row>
  </sheetData>
  <protectedRanges>
    <protectedRange sqref="A2:IV65553" name="区域1"/>
  </protectedRanges>
  <phoneticPr fontId="1" type="noConversion"/>
  <pageMargins left="0.15748031496062992" right="0.15748031496062992" top="0.98425196850393704" bottom="0.98425196850393704" header="0.51181102362204722" footer="0.51181102362204722"/>
  <pageSetup scale="59" orientation="landscape" horizontalDpi="300" verticalDpi="300" r:id="rId1"/>
  <headerFooter alignWithMargins="0"/>
  <customProperties>
    <customPr name="BudgetSheetCodeName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cp:lastPrinted>2018-06-01T05:06:11Z</cp:lastPrinted>
  <dcterms:created xsi:type="dcterms:W3CDTF">2015-11-10T02:18:22Z</dcterms:created>
  <dcterms:modified xsi:type="dcterms:W3CDTF">2018-08-01T02:32:39Z</dcterms:modified>
</cp:coreProperties>
</file>