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4240" windowHeight="13740"/>
  </bookViews>
  <sheets>
    <sheet name="7月结算表" sheetId="1" r:id="rId1"/>
  </sheets>
  <definedNames>
    <definedName name="_xlnm._FilterDatabase" localSheetId="0" hidden="1">'7月结算表'!$A$2:$U$2</definedName>
  </definedNames>
  <calcPr calcId="125725"/>
</workbook>
</file>

<file path=xl/calcChain.xml><?xml version="1.0" encoding="utf-8"?>
<calcChain xmlns="http://schemas.openxmlformats.org/spreadsheetml/2006/main">
  <c r="K22" i="1"/>
  <c r="N9"/>
  <c r="N10"/>
  <c r="N11"/>
  <c r="N12"/>
  <c r="N13"/>
  <c r="N14"/>
  <c r="N15"/>
  <c r="N16"/>
  <c r="N17"/>
  <c r="N18"/>
  <c r="N19"/>
  <c r="N20"/>
  <c r="N21"/>
  <c r="L9"/>
  <c r="L10"/>
  <c r="O10" s="1"/>
  <c r="Q10" s="1"/>
  <c r="L11"/>
  <c r="L12"/>
  <c r="L13"/>
  <c r="L14"/>
  <c r="L15"/>
  <c r="L16"/>
  <c r="L17"/>
  <c r="L18"/>
  <c r="L19"/>
  <c r="L20"/>
  <c r="L21"/>
  <c r="O21" l="1"/>
  <c r="Q21" s="1"/>
  <c r="O19"/>
  <c r="Q19" s="1"/>
  <c r="O17"/>
  <c r="Q17" s="1"/>
  <c r="O15"/>
  <c r="Q15" s="1"/>
  <c r="O13"/>
  <c r="Q13" s="1"/>
  <c r="O20"/>
  <c r="O18"/>
  <c r="O16"/>
  <c r="O14"/>
  <c r="O12"/>
  <c r="O11"/>
  <c r="O9"/>
  <c r="N4"/>
  <c r="N5"/>
  <c r="N6"/>
  <c r="N7"/>
  <c r="N8"/>
  <c r="N3"/>
  <c r="Q9" l="1"/>
  <c r="Q11"/>
  <c r="Q14"/>
  <c r="Q18"/>
  <c r="Q12"/>
  <c r="Q16"/>
  <c r="Q20"/>
  <c r="N22"/>
  <c r="L8"/>
  <c r="O8" s="1"/>
  <c r="Q7"/>
  <c r="L7"/>
  <c r="O7" s="1"/>
  <c r="Q6"/>
  <c r="L6"/>
  <c r="O6" s="1"/>
  <c r="Q5"/>
  <c r="L5"/>
  <c r="O5" s="1"/>
  <c r="Q4"/>
  <c r="L4"/>
  <c r="O4" s="1"/>
  <c r="Q3"/>
  <c r="L3"/>
  <c r="O3" s="1"/>
  <c r="Q8" l="1"/>
  <c r="Q22" s="1"/>
  <c r="O22"/>
</calcChain>
</file>

<file path=xl/comments1.xml><?xml version="1.0" encoding="utf-8"?>
<comments xmlns="http://schemas.openxmlformats.org/spreadsheetml/2006/main">
  <authors>
    <author>leno</author>
  </authors>
  <commentList>
    <comment ref="A2" authorId="0">
      <text/>
    </comment>
  </commentList>
</comments>
</file>

<file path=xl/sharedStrings.xml><?xml version="1.0" encoding="utf-8"?>
<sst xmlns="http://schemas.openxmlformats.org/spreadsheetml/2006/main" count="114" uniqueCount="61">
  <si>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</si>
  <si>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</si>
  <si>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</si>
  <si>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</si>
  <si>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</si>
  <si>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</si>
  <si>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</si>
  <si>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</si>
  <si>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</si>
  <si>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</si>
  <si>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</si>
  <si>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</si>
  <si>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</si>
  <si>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</si>
  <si>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</si>
  <si>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</si>
  <si>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</si>
  <si>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</si>
  <si>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</si>
  <si>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卢米埃上海紫荆电影院</t>
    <phoneticPr fontId="1" type="noConversion"/>
  </si>
  <si>
    <t>31092301</t>
    <phoneticPr fontId="1" type="noConversion"/>
  </si>
  <si>
    <t>中影设备</t>
    <phoneticPr fontId="1" type="noConversion"/>
  </si>
  <si>
    <t>2018年07月结算报表</t>
    <phoneticPr fontId="1" type="noConversion"/>
  </si>
  <si>
    <t>阿飞正传（数字）</t>
  </si>
  <si>
    <t>002101142018</t>
  </si>
  <si>
    <t>阿修罗（数字3D）</t>
  </si>
  <si>
    <t>001204972018</t>
  </si>
  <si>
    <t>超人总动员2（数字3D）</t>
  </si>
  <si>
    <t>051201112018</t>
  </si>
  <si>
    <t>狄仁杰之四大天王（数字3D）</t>
  </si>
  <si>
    <t>001202172018</t>
  </si>
  <si>
    <t>动物世界（数字3D）</t>
  </si>
  <si>
    <t>001203772018</t>
  </si>
  <si>
    <t>格桑花开的时候 （数字）</t>
  </si>
  <si>
    <t>001108262017</t>
  </si>
  <si>
    <t>金蝉脱壳2：冥府（数字）</t>
  </si>
  <si>
    <t>051101152018</t>
  </si>
  <si>
    <t>萌学园：寻找盘古 （数字）</t>
  </si>
  <si>
    <t>001108392016</t>
  </si>
  <si>
    <t>摩天营救（数字3D）</t>
  </si>
  <si>
    <t>051201202018</t>
  </si>
  <si>
    <t>神奇马戏团之动物饼干（数字3D）</t>
  </si>
  <si>
    <t>001c05642018</t>
  </si>
  <si>
    <t>淘气大侦探（数字）</t>
  </si>
  <si>
    <t>051101262018</t>
  </si>
  <si>
    <t>汪星卧底（数字）</t>
  </si>
  <si>
    <t>051101182018</t>
  </si>
  <si>
    <t>我不是药神 （数字）</t>
  </si>
  <si>
    <t>001104962018</t>
  </si>
  <si>
    <t>西虹市首富 （数字）</t>
  </si>
  <si>
    <t>001106062018</t>
  </si>
  <si>
    <t>小悟空 （数字）</t>
  </si>
  <si>
    <t>001b03982018</t>
  </si>
  <si>
    <t>邪不压正 （数字）</t>
  </si>
  <si>
    <t>001104952018</t>
  </si>
  <si>
    <t>新大头儿子和小头爸爸3俄罗斯奇遇记 （数字）</t>
  </si>
  <si>
    <t>001b03562018</t>
  </si>
  <si>
    <t>兄弟班 （数字）</t>
  </si>
  <si>
    <t>001104632017</t>
  </si>
  <si>
    <t>侏罗纪世界2（数字3D）</t>
  </si>
  <si>
    <t>051201022018</t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</si>
</sst>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000_ "/>
    <numFmt numFmtId="178" formatCode="[$-F800]dddd\,\ mmmm\ dd\,\ yyyy"/>
    <numFmt numFmtId="179" formatCode="#,##0.00_);[Red]\(#,##0.00\)"/>
  </numFmts>
  <fonts count="1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6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/>
    <xf numFmtId="49" fontId="5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0" fillId="0" borderId="3" xfId="0" applyFill="1" applyBorder="1"/>
    <xf numFmtId="49" fontId="5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/>
    <xf numFmtId="14" fontId="0" fillId="0" borderId="3" xfId="0" applyNumberFormat="1" applyFill="1" applyBorder="1"/>
    <xf numFmtId="176" fontId="0" fillId="0" borderId="3" xfId="0" applyNumberFormat="1" applyFill="1" applyBorder="1"/>
    <xf numFmtId="177" fontId="0" fillId="0" borderId="3" xfId="0" applyNumberFormat="1" applyFill="1" applyBorder="1"/>
    <xf numFmtId="176" fontId="5" fillId="0" borderId="1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76" fontId="0" fillId="0" borderId="4" xfId="0" applyNumberFormat="1" applyFill="1" applyBorder="1" applyAlignment="1">
      <alignment horizontal="right"/>
    </xf>
    <xf numFmtId="0" fontId="7" fillId="2" borderId="1" xfId="0" applyFont="1" applyFill="1" applyBorder="1" applyAlignment="1" applyProtection="1">
      <alignment horizontal="center" wrapText="1"/>
    </xf>
    <xf numFmtId="49" fontId="8" fillId="2" borderId="1" xfId="0" applyNumberFormat="1" applyFont="1" applyFill="1" applyBorder="1" applyAlignment="1" applyProtection="1">
      <alignment horizontal="center" wrapText="1"/>
    </xf>
    <xf numFmtId="49" fontId="7" fillId="2" borderId="1" xfId="0" applyNumberFormat="1" applyFont="1" applyFill="1" applyBorder="1" applyAlignment="1" applyProtection="1">
      <alignment horizontal="center" wrapText="1"/>
    </xf>
    <xf numFmtId="14" fontId="8" fillId="2" borderId="1" xfId="0" applyNumberFormat="1" applyFont="1" applyFill="1" applyBorder="1" applyAlignment="1" applyProtection="1">
      <alignment horizontal="center" wrapText="1"/>
    </xf>
    <xf numFmtId="176" fontId="8" fillId="2" borderId="1" xfId="0" applyNumberFormat="1" applyFont="1" applyFill="1" applyBorder="1" applyAlignment="1" applyProtection="1">
      <alignment horizontal="center" wrapText="1"/>
    </xf>
    <xf numFmtId="177" fontId="8" fillId="2" borderId="1" xfId="0" applyNumberFormat="1" applyFont="1" applyFill="1" applyBorder="1" applyAlignment="1" applyProtection="1">
      <alignment horizontal="center" wrapText="1"/>
    </xf>
    <xf numFmtId="49" fontId="3" fillId="0" borderId="0" xfId="0" applyNumberFormat="1" applyFont="1"/>
    <xf numFmtId="49" fontId="9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 applyProtection="1">
      <alignment horizontal="center" wrapText="1"/>
    </xf>
    <xf numFmtId="176" fontId="5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ill="1" applyBorder="1"/>
    <xf numFmtId="9" fontId="5" fillId="0" borderId="0" xfId="0" applyNumberFormat="1" applyFont="1" applyFill="1"/>
    <xf numFmtId="179" fontId="0" fillId="0" borderId="0" xfId="0" applyNumberFormat="1"/>
    <xf numFmtId="179" fontId="4" fillId="0" borderId="0" xfId="0" applyNumberFormat="1" applyFont="1"/>
    <xf numFmtId="179" fontId="5" fillId="0" borderId="0" xfId="0" applyNumberFormat="1" applyFont="1" applyFill="1"/>
    <xf numFmtId="179" fontId="0" fillId="0" borderId="0" xfId="0" applyNumberFormat="1" applyFill="1"/>
    <xf numFmtId="0" fontId="10" fillId="0" borderId="5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topLeftCell="G1" zoomScaleNormal="100" workbookViewId="0">
      <selection activeCell="S17" sqref="S17"/>
    </sheetView>
  </sheetViews>
  <sheetFormatPr defaultColWidth="16" defaultRowHeight="12.75"/>
  <cols>
    <col min="1" max="1" width="8.42578125" customWidth="1"/>
    <col min="2" max="2" width="30.5703125" style="2" customWidth="1"/>
    <col min="3" max="3" width="13.85546875" style="2" bestFit="1" customWidth="1"/>
    <col min="4" max="4" width="20.5703125" style="2" customWidth="1"/>
    <col min="5" max="5" width="11.7109375" style="2" customWidth="1"/>
    <col min="6" max="6" width="16" style="2"/>
    <col min="7" max="8" width="13.7109375" style="1" customWidth="1"/>
    <col min="9" max="10" width="11.140625" style="2" customWidth="1"/>
    <col min="11" max="11" width="12.5703125" style="3" customWidth="1"/>
    <col min="12" max="12" width="16" style="3"/>
    <col min="13" max="13" width="11.28515625" style="3" customWidth="1"/>
    <col min="14" max="14" width="11.85546875" style="3" customWidth="1"/>
    <col min="15" max="15" width="16" style="3"/>
    <col min="16" max="16" width="13.140625" style="4" customWidth="1"/>
    <col min="17" max="18" width="16" style="3"/>
    <col min="20" max="20" width="16" style="44"/>
  </cols>
  <sheetData>
    <row r="1" spans="1:21" ht="31.5" customHeight="1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39"/>
    </row>
    <row r="2" spans="1:21" s="10" customFormat="1" ht="15.75">
      <c r="A2" s="29" t="s">
        <v>0</v>
      </c>
      <c r="B2" s="30" t="s">
        <v>7</v>
      </c>
      <c r="C2" s="31" t="s">
        <v>1</v>
      </c>
      <c r="D2" s="30" t="s">
        <v>17</v>
      </c>
      <c r="E2" s="30" t="s">
        <v>18</v>
      </c>
      <c r="F2" s="30" t="s">
        <v>10</v>
      </c>
      <c r="G2" s="32" t="s">
        <v>2</v>
      </c>
      <c r="H2" s="32" t="s">
        <v>3</v>
      </c>
      <c r="I2" s="30" t="s">
        <v>4</v>
      </c>
      <c r="J2" s="30" t="s">
        <v>5</v>
      </c>
      <c r="K2" s="33" t="s">
        <v>6</v>
      </c>
      <c r="L2" s="33" t="s">
        <v>11</v>
      </c>
      <c r="M2" s="33" t="s">
        <v>12</v>
      </c>
      <c r="N2" s="33" t="s">
        <v>13</v>
      </c>
      <c r="O2" s="33" t="s">
        <v>8</v>
      </c>
      <c r="P2" s="34" t="s">
        <v>14</v>
      </c>
      <c r="Q2" s="33" t="s">
        <v>9</v>
      </c>
      <c r="R2" s="40"/>
      <c r="T2" s="45"/>
    </row>
    <row r="3" spans="1:21" s="16" customFormat="1" ht="16.5">
      <c r="A3" s="11">
        <v>1</v>
      </c>
      <c r="B3" s="18" t="s">
        <v>23</v>
      </c>
      <c r="C3" s="17" t="s">
        <v>24</v>
      </c>
      <c r="D3" s="36" t="s">
        <v>19</v>
      </c>
      <c r="E3" s="12" t="s">
        <v>20</v>
      </c>
      <c r="F3" s="13" t="s">
        <v>21</v>
      </c>
      <c r="G3" s="37">
        <v>43282.673611111109</v>
      </c>
      <c r="H3" s="37">
        <v>43282.951388888891</v>
      </c>
      <c r="I3" s="12">
        <v>2</v>
      </c>
      <c r="J3" s="12">
        <v>107</v>
      </c>
      <c r="K3" s="26">
        <v>3498</v>
      </c>
      <c r="L3" s="26">
        <f>K3*0.05</f>
        <v>174.9</v>
      </c>
      <c r="M3" s="14">
        <v>0.03</v>
      </c>
      <c r="N3" s="26">
        <f>K3/1.03*0.03*1.12</f>
        <v>114.1095145631068</v>
      </c>
      <c r="O3" s="26">
        <f>K3-L3-N3</f>
        <v>3208.9904854368933</v>
      </c>
      <c r="P3" s="15">
        <v>0.48</v>
      </c>
      <c r="Q3" s="26">
        <f>ROUND(O3*P3,2)</f>
        <v>1540.32</v>
      </c>
      <c r="R3" s="41"/>
      <c r="S3" s="43"/>
      <c r="T3" s="46"/>
      <c r="U3" s="43"/>
    </row>
    <row r="4" spans="1:21" s="16" customFormat="1" ht="13.5" customHeight="1">
      <c r="A4" s="11">
        <v>2</v>
      </c>
      <c r="B4" s="18" t="s">
        <v>25</v>
      </c>
      <c r="C4" s="17" t="s">
        <v>26</v>
      </c>
      <c r="D4" s="36" t="s">
        <v>19</v>
      </c>
      <c r="E4" s="12" t="s">
        <v>20</v>
      </c>
      <c r="F4" s="13" t="s">
        <v>15</v>
      </c>
      <c r="G4" s="37">
        <v>43292.822916666664</v>
      </c>
      <c r="H4" s="37">
        <v>43296.881944444445</v>
      </c>
      <c r="I4" s="12">
        <v>11</v>
      </c>
      <c r="J4" s="12">
        <v>631</v>
      </c>
      <c r="K4" s="26">
        <v>22390</v>
      </c>
      <c r="L4" s="26">
        <f>K4*0.05</f>
        <v>1119.5</v>
      </c>
      <c r="M4" s="14">
        <v>0.03</v>
      </c>
      <c r="N4" s="26">
        <f t="shared" ref="N4:N21" si="0">K4/1.03*0.03*1.12</f>
        <v>730.39223300970878</v>
      </c>
      <c r="O4" s="26">
        <f t="shared" ref="O4:O21" si="1">K4-L4-N4</f>
        <v>20540.107766990292</v>
      </c>
      <c r="P4" s="15">
        <v>0.48</v>
      </c>
      <c r="Q4" s="26">
        <f t="shared" ref="Q4:Q21" si="2">ROUND(O4*P4,2)</f>
        <v>9859.25</v>
      </c>
      <c r="R4" s="41"/>
      <c r="S4" s="43"/>
      <c r="T4" s="46"/>
      <c r="U4" s="43"/>
    </row>
    <row r="5" spans="1:21" s="16" customFormat="1" ht="16.5">
      <c r="A5" s="11">
        <v>3</v>
      </c>
      <c r="B5" s="18" t="s">
        <v>27</v>
      </c>
      <c r="C5" s="17" t="s">
        <v>28</v>
      </c>
      <c r="D5" s="36" t="s">
        <v>19</v>
      </c>
      <c r="E5" s="12" t="s">
        <v>20</v>
      </c>
      <c r="F5" s="13" t="s">
        <v>15</v>
      </c>
      <c r="G5" s="37">
        <v>43282.423611111109</v>
      </c>
      <c r="H5" s="37">
        <v>43293.916666666664</v>
      </c>
      <c r="I5" s="12">
        <v>78</v>
      </c>
      <c r="J5" s="12">
        <v>2887</v>
      </c>
      <c r="K5" s="26">
        <v>94020</v>
      </c>
      <c r="L5" s="26">
        <f t="shared" ref="L5:L21" si="3">K5*0.05</f>
        <v>4701</v>
      </c>
      <c r="M5" s="14">
        <v>0.03</v>
      </c>
      <c r="N5" s="26">
        <f t="shared" si="0"/>
        <v>3067.0601941747577</v>
      </c>
      <c r="O5" s="26">
        <f t="shared" si="1"/>
        <v>86251.939805825241</v>
      </c>
      <c r="P5" s="15">
        <v>0.48</v>
      </c>
      <c r="Q5" s="26">
        <f t="shared" si="2"/>
        <v>41400.93</v>
      </c>
      <c r="R5" s="41"/>
      <c r="S5" s="43"/>
      <c r="T5" s="46"/>
      <c r="U5" s="43"/>
    </row>
    <row r="6" spans="1:21" s="16" customFormat="1" ht="16.5">
      <c r="A6" s="11">
        <v>4</v>
      </c>
      <c r="B6" s="18" t="s">
        <v>29</v>
      </c>
      <c r="C6" s="17" t="s">
        <v>30</v>
      </c>
      <c r="D6" s="36" t="s">
        <v>19</v>
      </c>
      <c r="E6" s="12" t="s">
        <v>20</v>
      </c>
      <c r="F6" s="13" t="s">
        <v>15</v>
      </c>
      <c r="G6" s="37">
        <v>43308.423611111109</v>
      </c>
      <c r="H6" s="37">
        <v>43312.947916666664</v>
      </c>
      <c r="I6" s="12">
        <v>48</v>
      </c>
      <c r="J6" s="12">
        <v>3133</v>
      </c>
      <c r="K6" s="26">
        <v>128005</v>
      </c>
      <c r="L6" s="26">
        <f t="shared" si="3"/>
        <v>6400.25</v>
      </c>
      <c r="M6" s="14">
        <v>0.03</v>
      </c>
      <c r="N6" s="26">
        <f t="shared" si="0"/>
        <v>4175.6970873786404</v>
      </c>
      <c r="O6" s="26">
        <f t="shared" si="1"/>
        <v>117429.05291262137</v>
      </c>
      <c r="P6" s="15">
        <v>0.48</v>
      </c>
      <c r="Q6" s="26">
        <f t="shared" si="2"/>
        <v>56365.95</v>
      </c>
      <c r="R6" s="41"/>
      <c r="S6" s="43"/>
      <c r="T6" s="46"/>
      <c r="U6" s="43"/>
    </row>
    <row r="7" spans="1:21" s="16" customFormat="1" ht="16.5">
      <c r="A7" s="11">
        <v>5</v>
      </c>
      <c r="B7" s="18" t="s">
        <v>31</v>
      </c>
      <c r="C7" s="17" t="s">
        <v>32</v>
      </c>
      <c r="D7" s="36" t="s">
        <v>19</v>
      </c>
      <c r="E7" s="12" t="s">
        <v>20</v>
      </c>
      <c r="F7" s="13" t="s">
        <v>15</v>
      </c>
      <c r="G7" s="37">
        <v>43282.486111111109</v>
      </c>
      <c r="H7" s="37">
        <v>43293.899305555555</v>
      </c>
      <c r="I7" s="12">
        <v>72</v>
      </c>
      <c r="J7" s="12">
        <v>3282</v>
      </c>
      <c r="K7" s="26">
        <v>117961</v>
      </c>
      <c r="L7" s="26">
        <f t="shared" si="3"/>
        <v>5898.05</v>
      </c>
      <c r="M7" s="14">
        <v>0.03</v>
      </c>
      <c r="N7" s="26">
        <f t="shared" si="0"/>
        <v>3848.0481553398058</v>
      </c>
      <c r="O7" s="26">
        <f t="shared" si="1"/>
        <v>108214.9018446602</v>
      </c>
      <c r="P7" s="15">
        <v>0.48</v>
      </c>
      <c r="Q7" s="26">
        <f t="shared" si="2"/>
        <v>51943.15</v>
      </c>
      <c r="R7" s="41"/>
      <c r="S7" s="43"/>
      <c r="T7" s="46"/>
      <c r="U7" s="43"/>
    </row>
    <row r="8" spans="1:21" s="16" customFormat="1" ht="16.5">
      <c r="A8" s="11">
        <v>6</v>
      </c>
      <c r="B8" s="18" t="s">
        <v>33</v>
      </c>
      <c r="C8" s="17" t="s">
        <v>34</v>
      </c>
      <c r="D8" s="36" t="s">
        <v>19</v>
      </c>
      <c r="E8" s="12" t="s">
        <v>20</v>
      </c>
      <c r="F8" s="13" t="s">
        <v>15</v>
      </c>
      <c r="G8" s="37">
        <v>43301.604166666664</v>
      </c>
      <c r="H8" s="37">
        <v>43301.604166666664</v>
      </c>
      <c r="I8" s="12">
        <v>1</v>
      </c>
      <c r="J8" s="12">
        <v>130</v>
      </c>
      <c r="K8" s="26">
        <v>3250</v>
      </c>
      <c r="L8" s="26">
        <f t="shared" si="3"/>
        <v>162.5</v>
      </c>
      <c r="M8" s="14">
        <v>0.03</v>
      </c>
      <c r="N8" s="26">
        <f t="shared" si="0"/>
        <v>106.01941747572816</v>
      </c>
      <c r="O8" s="26">
        <f t="shared" si="1"/>
        <v>2981.480582524272</v>
      </c>
      <c r="P8" s="15">
        <v>0.48</v>
      </c>
      <c r="Q8" s="26">
        <f t="shared" si="2"/>
        <v>1431.11</v>
      </c>
      <c r="R8" s="41"/>
      <c r="S8" s="43"/>
      <c r="T8" s="46"/>
      <c r="U8" s="43"/>
    </row>
    <row r="9" spans="1:21" s="16" customFormat="1" ht="16.5">
      <c r="A9" s="11">
        <v>8</v>
      </c>
      <c r="B9" s="18" t="s">
        <v>35</v>
      </c>
      <c r="C9" s="17" t="s">
        <v>36</v>
      </c>
      <c r="D9" s="36" t="s">
        <v>19</v>
      </c>
      <c r="E9" s="12" t="s">
        <v>20</v>
      </c>
      <c r="F9" s="13" t="s">
        <v>15</v>
      </c>
      <c r="G9" s="37">
        <v>43282.427083333336</v>
      </c>
      <c r="H9" s="37">
        <v>43286.916666666664</v>
      </c>
      <c r="I9" s="17">
        <v>33</v>
      </c>
      <c r="J9" s="17">
        <v>535</v>
      </c>
      <c r="K9" s="27">
        <v>17257</v>
      </c>
      <c r="L9" s="27">
        <f t="shared" si="3"/>
        <v>862.85</v>
      </c>
      <c r="M9" s="19">
        <v>0.03</v>
      </c>
      <c r="N9" s="26">
        <f t="shared" si="0"/>
        <v>562.94679611650474</v>
      </c>
      <c r="O9" s="26">
        <f t="shared" si="1"/>
        <v>15831.203203883497</v>
      </c>
      <c r="P9" s="15">
        <v>0.48</v>
      </c>
      <c r="Q9" s="26">
        <f t="shared" si="2"/>
        <v>7598.98</v>
      </c>
      <c r="R9" s="41"/>
      <c r="S9" s="43"/>
      <c r="T9" s="46"/>
      <c r="U9" s="43"/>
    </row>
    <row r="10" spans="1:21" s="16" customFormat="1" ht="16.5">
      <c r="A10" s="11">
        <v>9</v>
      </c>
      <c r="B10" s="18" t="s">
        <v>37</v>
      </c>
      <c r="C10" s="17" t="s">
        <v>38</v>
      </c>
      <c r="D10" s="36" t="s">
        <v>19</v>
      </c>
      <c r="E10" s="12" t="s">
        <v>20</v>
      </c>
      <c r="F10" s="13" t="s">
        <v>15</v>
      </c>
      <c r="G10" s="37">
        <v>43309.427083333336</v>
      </c>
      <c r="H10" s="37">
        <v>43309.427083333336</v>
      </c>
      <c r="I10" s="17">
        <v>1</v>
      </c>
      <c r="J10" s="17">
        <v>43</v>
      </c>
      <c r="K10" s="27">
        <v>1096</v>
      </c>
      <c r="L10" s="27">
        <f t="shared" si="3"/>
        <v>54.800000000000004</v>
      </c>
      <c r="M10" s="19">
        <v>0.03</v>
      </c>
      <c r="N10" s="26">
        <f t="shared" si="0"/>
        <v>35.753009708737871</v>
      </c>
      <c r="O10" s="26">
        <f t="shared" si="1"/>
        <v>1005.4469902912622</v>
      </c>
      <c r="P10" s="15">
        <v>0.48</v>
      </c>
      <c r="Q10" s="26">
        <f t="shared" si="2"/>
        <v>482.61</v>
      </c>
      <c r="R10" s="41"/>
      <c r="S10" s="43"/>
      <c r="T10" s="46"/>
      <c r="U10" s="43"/>
    </row>
    <row r="11" spans="1:21" s="16" customFormat="1" ht="16.5">
      <c r="A11" s="11">
        <v>10</v>
      </c>
      <c r="B11" s="18" t="s">
        <v>39</v>
      </c>
      <c r="C11" s="17" t="s">
        <v>40</v>
      </c>
      <c r="D11" s="36" t="s">
        <v>19</v>
      </c>
      <c r="E11" s="12" t="s">
        <v>20</v>
      </c>
      <c r="F11" s="13" t="s">
        <v>15</v>
      </c>
      <c r="G11" s="37">
        <v>43301.4375</v>
      </c>
      <c r="H11" s="37">
        <v>43312.930555555555</v>
      </c>
      <c r="I11" s="17">
        <v>149</v>
      </c>
      <c r="J11" s="17">
        <v>8459</v>
      </c>
      <c r="K11" s="27">
        <v>274170</v>
      </c>
      <c r="L11" s="27">
        <f t="shared" si="3"/>
        <v>13708.5</v>
      </c>
      <c r="M11" s="19">
        <v>0.03</v>
      </c>
      <c r="N11" s="26">
        <f t="shared" si="0"/>
        <v>8943.7980582524269</v>
      </c>
      <c r="O11" s="26">
        <f t="shared" si="1"/>
        <v>251517.70194174757</v>
      </c>
      <c r="P11" s="15">
        <v>0.48</v>
      </c>
      <c r="Q11" s="26">
        <f t="shared" si="2"/>
        <v>120728.5</v>
      </c>
      <c r="R11" s="41"/>
      <c r="S11" s="43"/>
      <c r="T11" s="46"/>
      <c r="U11" s="43"/>
    </row>
    <row r="12" spans="1:21" s="16" customFormat="1" ht="16.5">
      <c r="A12" s="11">
        <v>12</v>
      </c>
      <c r="B12" s="18" t="s">
        <v>41</v>
      </c>
      <c r="C12" s="17" t="s">
        <v>42</v>
      </c>
      <c r="D12" s="36" t="s">
        <v>19</v>
      </c>
      <c r="E12" s="12" t="s">
        <v>20</v>
      </c>
      <c r="F12" s="13" t="s">
        <v>15</v>
      </c>
      <c r="G12" s="37">
        <v>43302.427083333336</v>
      </c>
      <c r="H12" s="37">
        <v>43312.423611111109</v>
      </c>
      <c r="I12" s="17">
        <v>46</v>
      </c>
      <c r="J12" s="17">
        <v>1037</v>
      </c>
      <c r="K12" s="27">
        <v>37310</v>
      </c>
      <c r="L12" s="27">
        <f t="shared" si="3"/>
        <v>1865.5</v>
      </c>
      <c r="M12" s="19">
        <v>0.03</v>
      </c>
      <c r="N12" s="26">
        <f t="shared" si="0"/>
        <v>1217.1029126213593</v>
      </c>
      <c r="O12" s="26">
        <f t="shared" si="1"/>
        <v>34227.397087378638</v>
      </c>
      <c r="P12" s="15">
        <v>0.48</v>
      </c>
      <c r="Q12" s="26">
        <f t="shared" si="2"/>
        <v>16429.150000000001</v>
      </c>
      <c r="R12" s="41"/>
      <c r="S12" s="43"/>
      <c r="T12" s="46"/>
      <c r="U12" s="43"/>
    </row>
    <row r="13" spans="1:21" s="16" customFormat="1" ht="16.5">
      <c r="A13" s="11">
        <v>13</v>
      </c>
      <c r="B13" s="18" t="s">
        <v>43</v>
      </c>
      <c r="C13" s="17" t="s">
        <v>44</v>
      </c>
      <c r="D13" s="36" t="s">
        <v>19</v>
      </c>
      <c r="E13" s="12" t="s">
        <v>20</v>
      </c>
      <c r="F13" s="13" t="s">
        <v>15</v>
      </c>
      <c r="G13" s="37">
        <v>43301.444444444445</v>
      </c>
      <c r="H13" s="37">
        <v>43312.604166666664</v>
      </c>
      <c r="I13" s="17">
        <v>19</v>
      </c>
      <c r="J13" s="17">
        <v>318</v>
      </c>
      <c r="K13" s="27">
        <v>10060</v>
      </c>
      <c r="L13" s="27">
        <f t="shared" si="3"/>
        <v>503</v>
      </c>
      <c r="M13" s="19">
        <v>0.03</v>
      </c>
      <c r="N13" s="26">
        <f t="shared" si="0"/>
        <v>328.17087378640775</v>
      </c>
      <c r="O13" s="26">
        <f t="shared" si="1"/>
        <v>9228.8291262135917</v>
      </c>
      <c r="P13" s="15">
        <v>0.48</v>
      </c>
      <c r="Q13" s="26">
        <f t="shared" si="2"/>
        <v>4429.84</v>
      </c>
      <c r="R13" s="41"/>
      <c r="S13" s="43"/>
      <c r="T13" s="46"/>
      <c r="U13" s="43"/>
    </row>
    <row r="14" spans="1:21" s="16" customFormat="1" ht="16.5">
      <c r="A14" s="11">
        <v>14</v>
      </c>
      <c r="B14" s="18" t="s">
        <v>45</v>
      </c>
      <c r="C14" s="17" t="s">
        <v>46</v>
      </c>
      <c r="D14" s="36" t="s">
        <v>19</v>
      </c>
      <c r="E14" s="12" t="s">
        <v>20</v>
      </c>
      <c r="F14" s="13" t="s">
        <v>15</v>
      </c>
      <c r="G14" s="37">
        <v>43301.440972222219</v>
      </c>
      <c r="H14" s="37">
        <v>43301.520833333336</v>
      </c>
      <c r="I14" s="17">
        <v>2</v>
      </c>
      <c r="J14" s="17">
        <v>21</v>
      </c>
      <c r="K14" s="27">
        <v>696</v>
      </c>
      <c r="L14" s="27">
        <f t="shared" si="3"/>
        <v>34.800000000000004</v>
      </c>
      <c r="M14" s="19">
        <v>0.03</v>
      </c>
      <c r="N14" s="26">
        <f t="shared" si="0"/>
        <v>22.704466019417477</v>
      </c>
      <c r="O14" s="26">
        <f t="shared" si="1"/>
        <v>638.49553398058254</v>
      </c>
      <c r="P14" s="15">
        <v>0.48</v>
      </c>
      <c r="Q14" s="26">
        <f t="shared" si="2"/>
        <v>306.48</v>
      </c>
      <c r="R14" s="41"/>
      <c r="S14" s="43"/>
      <c r="T14" s="46"/>
      <c r="U14" s="43"/>
    </row>
    <row r="15" spans="1:21" s="16" customFormat="1" ht="16.5">
      <c r="A15" s="11">
        <v>15</v>
      </c>
      <c r="B15" s="18" t="s">
        <v>47</v>
      </c>
      <c r="C15" s="17" t="s">
        <v>48</v>
      </c>
      <c r="D15" s="36" t="s">
        <v>19</v>
      </c>
      <c r="E15" s="12" t="s">
        <v>20</v>
      </c>
      <c r="F15" s="13" t="s">
        <v>15</v>
      </c>
      <c r="G15" s="37">
        <v>43282.583333333336</v>
      </c>
      <c r="H15" s="37">
        <v>43312.791666666664</v>
      </c>
      <c r="I15" s="17">
        <v>428</v>
      </c>
      <c r="J15" s="17">
        <v>30575</v>
      </c>
      <c r="K15" s="27">
        <v>1112548</v>
      </c>
      <c r="L15" s="27">
        <f t="shared" si="3"/>
        <v>55627.4</v>
      </c>
      <c r="M15" s="19">
        <v>0.03</v>
      </c>
      <c r="N15" s="26">
        <f t="shared" si="0"/>
        <v>36292.827961165051</v>
      </c>
      <c r="O15" s="26">
        <f t="shared" si="1"/>
        <v>1020627.7720388351</v>
      </c>
      <c r="P15" s="15">
        <v>0.48</v>
      </c>
      <c r="Q15" s="26">
        <f t="shared" si="2"/>
        <v>489901.33</v>
      </c>
      <c r="R15" s="41"/>
      <c r="S15" s="43"/>
      <c r="T15" s="46"/>
      <c r="U15" s="43"/>
    </row>
    <row r="16" spans="1:21" s="16" customFormat="1" ht="16.5">
      <c r="A16" s="11">
        <v>16</v>
      </c>
      <c r="B16" s="18" t="s">
        <v>49</v>
      </c>
      <c r="C16" s="17" t="s">
        <v>50</v>
      </c>
      <c r="D16" s="36" t="s">
        <v>19</v>
      </c>
      <c r="E16" s="12" t="s">
        <v>20</v>
      </c>
      <c r="F16" s="13" t="s">
        <v>15</v>
      </c>
      <c r="G16" s="37">
        <v>43308.427083333336</v>
      </c>
      <c r="H16" s="37">
        <v>43312.947916666664</v>
      </c>
      <c r="I16" s="38">
        <v>126</v>
      </c>
      <c r="J16" s="38">
        <v>10010</v>
      </c>
      <c r="K16" s="27">
        <v>405588</v>
      </c>
      <c r="L16" s="27">
        <f t="shared" si="3"/>
        <v>20279.400000000001</v>
      </c>
      <c r="M16" s="19">
        <v>0.03</v>
      </c>
      <c r="N16" s="26">
        <f t="shared" si="0"/>
        <v>13230.831844660195</v>
      </c>
      <c r="O16" s="26">
        <f t="shared" si="1"/>
        <v>372077.76815533976</v>
      </c>
      <c r="P16" s="15">
        <v>0.48</v>
      </c>
      <c r="Q16" s="26">
        <f t="shared" si="2"/>
        <v>178597.33</v>
      </c>
      <c r="R16" s="41"/>
      <c r="S16" s="43"/>
      <c r="T16" s="46"/>
      <c r="U16" s="43"/>
    </row>
    <row r="17" spans="1:21" s="16" customFormat="1" ht="16.5">
      <c r="A17" s="11">
        <v>17</v>
      </c>
      <c r="B17" s="18" t="s">
        <v>51</v>
      </c>
      <c r="C17" s="17" t="s">
        <v>52</v>
      </c>
      <c r="D17" s="36" t="s">
        <v>19</v>
      </c>
      <c r="E17" s="12" t="s">
        <v>20</v>
      </c>
      <c r="F17" s="13" t="s">
        <v>15</v>
      </c>
      <c r="G17" s="37">
        <v>43295.434027777781</v>
      </c>
      <c r="H17" s="37">
        <v>43300.649305555555</v>
      </c>
      <c r="I17" s="38">
        <v>23</v>
      </c>
      <c r="J17" s="38">
        <v>285</v>
      </c>
      <c r="K17" s="27">
        <v>9299</v>
      </c>
      <c r="L17" s="27">
        <f t="shared" si="3"/>
        <v>464.95000000000005</v>
      </c>
      <c r="M17" s="19">
        <v>0.03</v>
      </c>
      <c r="N17" s="26">
        <f t="shared" si="0"/>
        <v>303.34601941747576</v>
      </c>
      <c r="O17" s="26">
        <f t="shared" si="1"/>
        <v>8530.7039805825243</v>
      </c>
      <c r="P17" s="15">
        <v>0.48</v>
      </c>
      <c r="Q17" s="26">
        <f t="shared" si="2"/>
        <v>4094.74</v>
      </c>
      <c r="R17" s="41"/>
      <c r="S17" s="43"/>
      <c r="T17" s="46"/>
      <c r="U17" s="43"/>
    </row>
    <row r="18" spans="1:21" s="16" customFormat="1" ht="16.5">
      <c r="A18" s="11">
        <v>18</v>
      </c>
      <c r="B18" s="18" t="s">
        <v>53</v>
      </c>
      <c r="C18" s="17" t="s">
        <v>54</v>
      </c>
      <c r="D18" s="36" t="s">
        <v>19</v>
      </c>
      <c r="E18" s="12" t="s">
        <v>20</v>
      </c>
      <c r="F18" s="13" t="s">
        <v>15</v>
      </c>
      <c r="G18" s="37">
        <v>43294.427083333336</v>
      </c>
      <c r="H18" s="37">
        <v>43307.871527777781</v>
      </c>
      <c r="I18" s="17">
        <v>154</v>
      </c>
      <c r="J18" s="17">
        <v>7123</v>
      </c>
      <c r="K18" s="27">
        <v>255493</v>
      </c>
      <c r="L18" s="27">
        <f t="shared" si="3"/>
        <v>12774.650000000001</v>
      </c>
      <c r="M18" s="19">
        <v>0.03</v>
      </c>
      <c r="N18" s="26">
        <f t="shared" si="0"/>
        <v>8334.5289320388347</v>
      </c>
      <c r="O18" s="26">
        <f t="shared" si="1"/>
        <v>234383.82106796117</v>
      </c>
      <c r="P18" s="15">
        <v>0.48</v>
      </c>
      <c r="Q18" s="26">
        <f t="shared" si="2"/>
        <v>112504.23</v>
      </c>
      <c r="R18" s="41"/>
      <c r="S18" s="43"/>
      <c r="T18" s="46"/>
      <c r="U18" s="43"/>
    </row>
    <row r="19" spans="1:21" s="16" customFormat="1" ht="16.5">
      <c r="A19" s="11">
        <v>19</v>
      </c>
      <c r="B19" s="18" t="s">
        <v>55</v>
      </c>
      <c r="C19" s="17" t="s">
        <v>56</v>
      </c>
      <c r="D19" s="36" t="s">
        <v>19</v>
      </c>
      <c r="E19" s="12" t="s">
        <v>20</v>
      </c>
      <c r="F19" s="13" t="s">
        <v>15</v>
      </c>
      <c r="G19" s="37">
        <v>43287.430555555555</v>
      </c>
      <c r="H19" s="37">
        <v>43293.444444444445</v>
      </c>
      <c r="I19" s="17">
        <v>29</v>
      </c>
      <c r="J19" s="17">
        <v>939</v>
      </c>
      <c r="K19" s="27">
        <v>33778</v>
      </c>
      <c r="L19" s="27">
        <f t="shared" si="3"/>
        <v>1688.9</v>
      </c>
      <c r="M19" s="19">
        <v>0.03</v>
      </c>
      <c r="N19" s="26">
        <f t="shared" si="0"/>
        <v>1101.8842718446601</v>
      </c>
      <c r="O19" s="26">
        <f t="shared" si="1"/>
        <v>30987.215728155337</v>
      </c>
      <c r="P19" s="15">
        <v>0.48</v>
      </c>
      <c r="Q19" s="26">
        <f t="shared" si="2"/>
        <v>14873.86</v>
      </c>
      <c r="R19" s="41"/>
      <c r="S19" s="43"/>
      <c r="T19" s="46"/>
      <c r="U19" s="43"/>
    </row>
    <row r="20" spans="1:21" s="16" customFormat="1" ht="16.5">
      <c r="A20" s="11">
        <v>20</v>
      </c>
      <c r="B20" s="18" t="s">
        <v>57</v>
      </c>
      <c r="C20" s="17" t="s">
        <v>58</v>
      </c>
      <c r="D20" s="36" t="s">
        <v>19</v>
      </c>
      <c r="E20" s="12" t="s">
        <v>20</v>
      </c>
      <c r="F20" s="13" t="s">
        <v>15</v>
      </c>
      <c r="G20" s="37">
        <v>43301.427083333336</v>
      </c>
      <c r="H20" s="37">
        <v>43301.427083333336</v>
      </c>
      <c r="I20" s="17">
        <v>1</v>
      </c>
      <c r="J20" s="17">
        <v>3</v>
      </c>
      <c r="K20" s="27">
        <v>89</v>
      </c>
      <c r="L20" s="27">
        <f t="shared" si="3"/>
        <v>4.45</v>
      </c>
      <c r="M20" s="19">
        <v>0.03</v>
      </c>
      <c r="N20" s="26">
        <f t="shared" si="0"/>
        <v>2.9033009708737869</v>
      </c>
      <c r="O20" s="26">
        <f t="shared" si="1"/>
        <v>81.646699029126211</v>
      </c>
      <c r="P20" s="15">
        <v>0.48</v>
      </c>
      <c r="Q20" s="26">
        <f t="shared" si="2"/>
        <v>39.19</v>
      </c>
      <c r="R20" s="41"/>
      <c r="S20" s="43"/>
      <c r="T20" s="46"/>
      <c r="U20" s="43"/>
    </row>
    <row r="21" spans="1:21" s="16" customFormat="1" ht="16.5">
      <c r="A21" s="11">
        <v>21</v>
      </c>
      <c r="B21" s="18" t="s">
        <v>59</v>
      </c>
      <c r="C21" s="17" t="s">
        <v>60</v>
      </c>
      <c r="D21" s="36" t="s">
        <v>19</v>
      </c>
      <c r="E21" s="12" t="s">
        <v>20</v>
      </c>
      <c r="F21" s="13" t="s">
        <v>15</v>
      </c>
      <c r="G21" s="37">
        <v>43282.430555555555</v>
      </c>
      <c r="H21" s="37">
        <v>43293.934027777781</v>
      </c>
      <c r="I21" s="17">
        <v>65</v>
      </c>
      <c r="J21" s="17">
        <v>2182</v>
      </c>
      <c r="K21" s="27">
        <v>71126</v>
      </c>
      <c r="L21" s="27">
        <f t="shared" si="3"/>
        <v>3556.3</v>
      </c>
      <c r="M21" s="19">
        <v>0.03</v>
      </c>
      <c r="N21" s="26">
        <f t="shared" si="0"/>
        <v>2320.2267961165053</v>
      </c>
      <c r="O21" s="26">
        <f t="shared" si="1"/>
        <v>65249.473203883492</v>
      </c>
      <c r="P21" s="15">
        <v>0.48</v>
      </c>
      <c r="Q21" s="26">
        <f t="shared" si="2"/>
        <v>31319.75</v>
      </c>
      <c r="R21" s="41"/>
      <c r="S21" s="43"/>
      <c r="T21" s="46"/>
      <c r="U21" s="43"/>
    </row>
    <row r="22" spans="1:21" s="5" customFormat="1" ht="25.5" customHeight="1">
      <c r="A22" s="20"/>
      <c r="B22" s="21" t="s">
        <v>16</v>
      </c>
      <c r="C22" s="22"/>
      <c r="D22" s="22"/>
      <c r="E22" s="22"/>
      <c r="F22" s="22"/>
      <c r="G22" s="23"/>
      <c r="H22" s="23"/>
      <c r="I22" s="22"/>
      <c r="J22" s="22"/>
      <c r="K22" s="24">
        <f>SUM(K3:K21)</f>
        <v>2597634</v>
      </c>
      <c r="L22" s="24"/>
      <c r="M22" s="24"/>
      <c r="N22" s="24">
        <f>SUM(N3:N21)</f>
        <v>84738.351844660196</v>
      </c>
      <c r="O22" s="28">
        <f>SUM(O3:O21)</f>
        <v>2383013.9481553398</v>
      </c>
      <c r="P22" s="25"/>
      <c r="Q22" s="24">
        <f>SUM(Q3:Q21)</f>
        <v>1143846.7000000002</v>
      </c>
      <c r="R22" s="42"/>
      <c r="T22" s="47"/>
    </row>
    <row r="23" spans="1:21" s="5" customFormat="1">
      <c r="B23" s="6"/>
      <c r="C23" s="6"/>
      <c r="D23" s="6"/>
      <c r="E23" s="6"/>
      <c r="F23" s="6"/>
      <c r="G23" s="7"/>
      <c r="H23" s="7"/>
      <c r="I23" s="6"/>
      <c r="J23" s="6"/>
      <c r="K23" s="8"/>
      <c r="L23" s="8"/>
      <c r="M23" s="8"/>
      <c r="N23" s="8"/>
      <c r="O23" s="8"/>
      <c r="P23" s="9"/>
      <c r="R23" s="8"/>
      <c r="T23" s="47"/>
    </row>
    <row r="24" spans="1:21">
      <c r="S24" s="3"/>
    </row>
    <row r="25" spans="1:21">
      <c r="F25" s="35"/>
    </row>
  </sheetData>
  <protectedRanges>
    <protectedRange sqref="A22:IW65548 G3:IW3 A3:C21 F4:IW21" name="区域1"/>
    <protectedRange sqref="D3:D21" name="区域1_1"/>
    <protectedRange sqref="E3:E21" name="区域1_2"/>
    <protectedRange sqref="F3" name="区域1_3"/>
  </protectedRanges>
  <autoFilter ref="A2:U2"/>
  <mergeCells count="1">
    <mergeCell ref="A1:Q1"/>
  </mergeCells>
  <phoneticPr fontId="1" type="noConversion"/>
  <pageMargins left="0.70866141732283472" right="0.70866141732283472" top="0.74803149606299213" bottom="0.74803149606299213" header="0.31496062992125984" footer="0.31496062992125984"/>
  <pageSetup scale="50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caiwu</cp:lastModifiedBy>
  <cp:lastPrinted>2018-07-02T05:37:17Z</cp:lastPrinted>
  <dcterms:created xsi:type="dcterms:W3CDTF">2015-11-10T02:18:22Z</dcterms:created>
  <dcterms:modified xsi:type="dcterms:W3CDTF">2018-08-01T05:42:18Z</dcterms:modified>
</cp:coreProperties>
</file>