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月结算表" sheetId="1" r:id="rId1"/>
  </sheets>
  <calcPr calcId="144525"/>
</workbook>
</file>

<file path=xl/comments1.xml><?xml version="1.0" encoding="utf-8"?>
<comments xmlns="http://schemas.openxmlformats.org/spreadsheetml/2006/main">
  <authors>
    <author>leno</author>
  </authors>
  <commentList>
    <comment ref="A2" authorId="0">
      <text/>
    </comment>
  </commentList>
</comments>
</file>

<file path=xl/sharedStrings.xml><?xml version="1.0" encoding="utf-8"?>
<sst xmlns="http://schemas.openxmlformats.org/spreadsheetml/2006/main" count="64">
  <si>
    <t>2018年07月结算报表</t>
  </si>
  <si>
    <t>序号</t>
  </si>
  <si>
    <t>影片名称</t>
  </si>
  <si>
    <t>影片编码</t>
  </si>
  <si>
    <t>影院名称</t>
  </si>
  <si>
    <t>影院编码</t>
  </si>
  <si>
    <t>设备归属</t>
  </si>
  <si>
    <t>开始日期</t>
  </si>
  <si>
    <t>结束日期</t>
  </si>
  <si>
    <t>总场次</t>
  </si>
  <si>
    <t>总人次</t>
  </si>
  <si>
    <t>总票房</t>
  </si>
  <si>
    <t>电影专项基金</t>
  </si>
  <si>
    <t>增值税率</t>
  </si>
  <si>
    <t>税金</t>
  </si>
  <si>
    <t>净票房</t>
  </si>
  <si>
    <t>分账比例</t>
  </si>
  <si>
    <t>分账片款</t>
  </si>
  <si>
    <t>我不是药神 （数字）</t>
  </si>
  <si>
    <t>001104962018</t>
  </si>
  <si>
    <t>丹阳金鹰影城</t>
  </si>
  <si>
    <t>32053411</t>
  </si>
  <si>
    <t>中影设备</t>
  </si>
  <si>
    <t>西虹市首富 （数字）</t>
  </si>
  <si>
    <t>001106062018</t>
  </si>
  <si>
    <t>摩天营救（数字3D）</t>
  </si>
  <si>
    <t>051201202018</t>
  </si>
  <si>
    <t>邪不压正 （数字）</t>
  </si>
  <si>
    <t>001104952018</t>
  </si>
  <si>
    <t>狄仁杰之四大天王（数字3D）</t>
  </si>
  <si>
    <t>001202172018</t>
  </si>
  <si>
    <t>动物世界（数字3D）</t>
  </si>
  <si>
    <t>001203772018</t>
  </si>
  <si>
    <t>新大头儿子和小头爸爸3俄罗斯奇遇记 （数字）</t>
  </si>
  <si>
    <t>001b03562018</t>
  </si>
  <si>
    <t>侏罗纪世界2（数字3D）</t>
  </si>
  <si>
    <t>051201022018</t>
  </si>
  <si>
    <t>神奇马戏团之动物饼干 （数字）</t>
  </si>
  <si>
    <t>001b05642018</t>
  </si>
  <si>
    <t>超人总动员2（数字）</t>
  </si>
  <si>
    <t>051101112018</t>
  </si>
  <si>
    <t>阿修罗（数字3D）</t>
  </si>
  <si>
    <t>001204972018</t>
  </si>
  <si>
    <t>金蝉脱壳2：冥府（数字）</t>
  </si>
  <si>
    <t>051101152018</t>
  </si>
  <si>
    <t>神秘世界历险记4 （数字）</t>
  </si>
  <si>
    <t>001b05332018</t>
  </si>
  <si>
    <t>小悟空 （数字）</t>
  </si>
  <si>
    <t>001b03982018</t>
  </si>
  <si>
    <t>风语咒（数字3D）</t>
  </si>
  <si>
    <t>001c05272018</t>
  </si>
  <si>
    <t>超人总动员2（数字3D）</t>
  </si>
  <si>
    <t>051201112018</t>
  </si>
  <si>
    <t>淘气大侦探（数字）</t>
  </si>
  <si>
    <t>051101262018</t>
  </si>
  <si>
    <t>萌学园：寻找盘古 （数字）</t>
  </si>
  <si>
    <t>001108392016</t>
  </si>
  <si>
    <t>阿飞正传（数字）</t>
  </si>
  <si>
    <t>002101142018</t>
  </si>
  <si>
    <t>北方一片苍茫 （数字）</t>
  </si>
  <si>
    <t>001108552017</t>
  </si>
  <si>
    <t>汪星卧底（数字）</t>
  </si>
  <si>
    <t>051101182018</t>
  </si>
  <si>
    <t>合计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</si>
</sst>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00_ "/>
    <numFmt numFmtId="178" formatCode="yyyy/m/d;@"/>
  </numFmts>
  <fonts count="30">
    <font>
      <sz val="10"/>
      <name val="Arial"/>
      <charset val="134"/>
    </font>
    <font>
      <sz val="10"/>
      <color theme="1" tint="0.249977111117893"/>
      <name val="Arial"/>
      <charset val="134"/>
    </font>
    <font>
      <sz val="10"/>
      <color theme="1"/>
      <name val="Arial"/>
      <charset val="134"/>
    </font>
    <font>
      <b/>
      <sz val="16"/>
      <name val="宋体"/>
      <charset val="134"/>
      <scheme val="major"/>
    </font>
    <font>
      <b/>
      <sz val="12"/>
      <color theme="1" tint="0.249977111117893"/>
      <name val="Arial"/>
      <charset val="134"/>
    </font>
    <font>
      <b/>
      <sz val="12"/>
      <color theme="1" tint="0.249977111117893"/>
      <name val="宋体"/>
      <charset val="134"/>
    </font>
    <font>
      <sz val="10"/>
      <color indexed="8"/>
      <name val="ARIAL"/>
      <charset val="1"/>
    </font>
    <font>
      <sz val="10"/>
      <color theme="1"/>
      <name val="宋体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indexed="8"/>
      <name val="宋体"/>
      <charset val="134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9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0" fillId="14" borderId="9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22" borderId="11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5" fillId="27" borderId="12" applyNumberFormat="0" applyAlignment="0" applyProtection="0">
      <alignment vertical="center"/>
    </xf>
    <xf numFmtId="0" fontId="26" fillId="27" borderId="9" applyNumberFormat="0" applyAlignment="0" applyProtection="0">
      <alignment vertical="center"/>
    </xf>
    <xf numFmtId="0" fontId="27" fillId="30" borderId="13" applyNumberForma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9" fillId="0" borderId="0"/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</cellStyleXfs>
  <cellXfs count="43">
    <xf numFmtId="0" fontId="0" fillId="0" borderId="0" xfId="0"/>
    <xf numFmtId="0" fontId="1" fillId="0" borderId="0" xfId="0" applyFont="1"/>
    <xf numFmtId="0" fontId="2" fillId="0" borderId="0" xfId="0" applyFont="1" applyFill="1"/>
    <xf numFmtId="0" fontId="0" fillId="0" borderId="0" xfId="0" applyFill="1"/>
    <xf numFmtId="49" fontId="0" fillId="0" borderId="0" xfId="0" applyNumberFormat="1"/>
    <xf numFmtId="14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4" fillId="2" borderId="2" xfId="0" applyFont="1" applyFill="1" applyBorder="1" applyAlignment="1" applyProtection="1">
      <alignment horizontal="center" wrapText="1"/>
    </xf>
    <xf numFmtId="49" fontId="5" fillId="2" borderId="3" xfId="0" applyNumberFormat="1" applyFont="1" applyFill="1" applyBorder="1" applyAlignment="1" applyProtection="1">
      <alignment horizontal="center" wrapText="1"/>
    </xf>
    <xf numFmtId="49" fontId="4" fillId="2" borderId="3" xfId="0" applyNumberFormat="1" applyFont="1" applyFill="1" applyBorder="1" applyAlignment="1" applyProtection="1">
      <alignment horizontal="center" wrapText="1"/>
    </xf>
    <xf numFmtId="49" fontId="5" fillId="2" borderId="2" xfId="0" applyNumberFormat="1" applyFont="1" applyFill="1" applyBorder="1" applyAlignment="1" applyProtection="1">
      <alignment horizontal="center" wrapText="1"/>
    </xf>
    <xf numFmtId="14" fontId="5" fillId="2" borderId="3" xfId="0" applyNumberFormat="1" applyFont="1" applyFill="1" applyBorder="1" applyAlignment="1" applyProtection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top"/>
    </xf>
    <xf numFmtId="49" fontId="7" fillId="0" borderId="6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7" fillId="0" borderId="4" xfId="0" applyNumberFormat="1" applyFont="1" applyFill="1" applyBorder="1" applyAlignment="1">
      <alignment horizontal="center" vertical="center"/>
    </xf>
    <xf numFmtId="178" fontId="6" fillId="0" borderId="5" xfId="0" applyNumberFormat="1" applyFont="1" applyFill="1" applyBorder="1" applyAlignment="1">
      <alignment vertical="top"/>
    </xf>
    <xf numFmtId="14" fontId="6" fillId="0" borderId="5" xfId="0" applyNumberFormat="1" applyFont="1" applyFill="1" applyBorder="1" applyAlignment="1">
      <alignment vertical="top"/>
    </xf>
    <xf numFmtId="0" fontId="0" fillId="0" borderId="5" xfId="0" applyFill="1" applyBorder="1"/>
    <xf numFmtId="49" fontId="2" fillId="0" borderId="5" xfId="0" applyNumberFormat="1" applyFont="1" applyFill="1" applyBorder="1" applyAlignment="1">
      <alignment horizontal="center" vertical="center"/>
    </xf>
    <xf numFmtId="49" fontId="0" fillId="0" borderId="5" xfId="0" applyNumberFormat="1" applyFill="1" applyBorder="1"/>
    <xf numFmtId="14" fontId="0" fillId="0" borderId="5" xfId="0" applyNumberFormat="1" applyFill="1" applyBorder="1"/>
    <xf numFmtId="49" fontId="0" fillId="0" borderId="0" xfId="0" applyNumberFormat="1" applyFill="1"/>
    <xf numFmtId="14" fontId="0" fillId="0" borderId="0" xfId="0" applyNumberFormat="1" applyFill="1"/>
    <xf numFmtId="49" fontId="8" fillId="0" borderId="0" xfId="0" applyNumberFormat="1" applyFont="1"/>
    <xf numFmtId="176" fontId="5" fillId="2" borderId="3" xfId="0" applyNumberFormat="1" applyFont="1" applyFill="1" applyBorder="1" applyAlignment="1" applyProtection="1">
      <alignment horizontal="center" wrapText="1"/>
    </xf>
    <xf numFmtId="176" fontId="5" fillId="2" borderId="2" xfId="0" applyNumberFormat="1" applyFont="1" applyFill="1" applyBorder="1" applyAlignment="1" applyProtection="1">
      <alignment horizontal="center" wrapText="1"/>
    </xf>
    <xf numFmtId="177" fontId="5" fillId="2" borderId="2" xfId="0" applyNumberFormat="1" applyFont="1" applyFill="1" applyBorder="1" applyAlignment="1" applyProtection="1">
      <alignment horizontal="center" wrapText="1"/>
    </xf>
    <xf numFmtId="3" fontId="6" fillId="0" borderId="5" xfId="0" applyNumberFormat="1" applyFont="1" applyFill="1" applyBorder="1" applyAlignment="1">
      <alignment vertical="top"/>
    </xf>
    <xf numFmtId="4" fontId="6" fillId="0" borderId="5" xfId="0" applyNumberFormat="1" applyFont="1" applyFill="1" applyBorder="1" applyAlignment="1">
      <alignment vertical="top"/>
    </xf>
    <xf numFmtId="176" fontId="2" fillId="0" borderId="6" xfId="0" applyNumberFormat="1" applyFont="1" applyFill="1" applyBorder="1" applyAlignment="1">
      <alignment horizontal="right" vertical="center"/>
    </xf>
    <xf numFmtId="176" fontId="2" fillId="0" borderId="2" xfId="0" applyNumberFormat="1" applyFont="1" applyFill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right" vertical="center"/>
    </xf>
    <xf numFmtId="177" fontId="2" fillId="0" borderId="2" xfId="0" applyNumberFormat="1" applyFont="1" applyFill="1" applyBorder="1" applyAlignment="1">
      <alignment horizontal="center" vertical="center"/>
    </xf>
    <xf numFmtId="0" fontId="6" fillId="0" borderId="5" xfId="0" applyNumberFormat="1" applyFont="1" applyFill="1" applyBorder="1" applyAlignment="1">
      <alignment vertical="top"/>
    </xf>
    <xf numFmtId="176" fontId="0" fillId="0" borderId="5" xfId="0" applyNumberFormat="1" applyFill="1" applyBorder="1"/>
    <xf numFmtId="176" fontId="0" fillId="0" borderId="7" xfId="0" applyNumberFormat="1" applyFill="1" applyBorder="1" applyAlignment="1">
      <alignment horizontal="right"/>
    </xf>
    <xf numFmtId="177" fontId="0" fillId="0" borderId="5" xfId="0" applyNumberFormat="1" applyFill="1" applyBorder="1"/>
    <xf numFmtId="176" fontId="0" fillId="0" borderId="0" xfId="0" applyNumberFormat="1" applyFill="1"/>
    <xf numFmtId="177" fontId="0" fillId="0" borderId="0" xfId="0" applyNumberFormat="1" applyFill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常规 2 2 2" xfId="35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27"/>
  <sheetViews>
    <sheetView tabSelected="1" topLeftCell="C1" workbookViewId="0">
      <selection activeCell="B3" sqref="B3:C23"/>
    </sheetView>
  </sheetViews>
  <sheetFormatPr defaultColWidth="16" defaultRowHeight="12.75"/>
  <cols>
    <col min="1" max="1" width="8.42857142857143" customWidth="1"/>
    <col min="2" max="2" width="30.2857142857143" style="4" customWidth="1"/>
    <col min="3" max="3" width="13.8571428571429" style="4" customWidth="1"/>
    <col min="4" max="4" width="24.7142857142857" style="4" customWidth="1"/>
    <col min="5" max="5" width="11.7142857142857" style="4" customWidth="1"/>
    <col min="6" max="6" width="16" style="4"/>
    <col min="7" max="8" width="13.7142857142857" style="5" customWidth="1"/>
    <col min="9" max="10" width="11.1428571428571" style="4" customWidth="1"/>
    <col min="11" max="11" width="12.5714285714286" style="6" customWidth="1"/>
    <col min="12" max="12" width="16" style="6"/>
    <col min="13" max="13" width="11.2857142857143" style="6" customWidth="1"/>
    <col min="14" max="14" width="11.8571428571429" style="6" customWidth="1"/>
    <col min="15" max="15" width="16" style="6"/>
    <col min="16" max="16" width="13.1428571428571" style="7" customWidth="1"/>
    <col min="17" max="17" width="16" style="6"/>
  </cols>
  <sheetData>
    <row r="1" ht="31.5" customHeight="1" spans="1:17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="1" customFormat="1" ht="14.25" spans="1:17">
      <c r="A2" s="9" t="s">
        <v>1</v>
      </c>
      <c r="B2" s="10" t="s">
        <v>2</v>
      </c>
      <c r="C2" s="11" t="s">
        <v>3</v>
      </c>
      <c r="D2" s="12" t="s">
        <v>4</v>
      </c>
      <c r="E2" s="12" t="s">
        <v>5</v>
      </c>
      <c r="F2" s="12" t="s">
        <v>6</v>
      </c>
      <c r="G2" s="13" t="s">
        <v>7</v>
      </c>
      <c r="H2" s="13" t="s">
        <v>8</v>
      </c>
      <c r="I2" s="10" t="s">
        <v>9</v>
      </c>
      <c r="J2" s="10" t="s">
        <v>10</v>
      </c>
      <c r="K2" s="28" t="s">
        <v>11</v>
      </c>
      <c r="L2" s="29" t="s">
        <v>12</v>
      </c>
      <c r="M2" s="29" t="s">
        <v>13</v>
      </c>
      <c r="N2" s="29" t="s">
        <v>14</v>
      </c>
      <c r="O2" s="29" t="s">
        <v>15</v>
      </c>
      <c r="P2" s="30" t="s">
        <v>16</v>
      </c>
      <c r="Q2" s="29" t="s">
        <v>17</v>
      </c>
    </row>
    <row r="3" s="2" customFormat="1" ht="18" customHeight="1" spans="1:17">
      <c r="A3" s="14">
        <v>1</v>
      </c>
      <c r="B3" s="15" t="s">
        <v>18</v>
      </c>
      <c r="C3" s="15" t="s">
        <v>19</v>
      </c>
      <c r="D3" s="16" t="s">
        <v>20</v>
      </c>
      <c r="E3" s="17" t="s">
        <v>21</v>
      </c>
      <c r="F3" s="18" t="s">
        <v>22</v>
      </c>
      <c r="G3" s="19">
        <v>43282.5868055556</v>
      </c>
      <c r="H3" s="20">
        <v>43312.9131944444</v>
      </c>
      <c r="I3" s="31">
        <v>510</v>
      </c>
      <c r="J3" s="31">
        <v>20455</v>
      </c>
      <c r="K3" s="32">
        <v>512705</v>
      </c>
      <c r="L3" s="33">
        <f>K3*0.05</f>
        <v>25635.25</v>
      </c>
      <c r="M3" s="34">
        <v>0.03</v>
      </c>
      <c r="N3" s="35">
        <f>K3/1.03*0.03*1.12</f>
        <v>16725.1339805825</v>
      </c>
      <c r="O3" s="35">
        <f>K3-L3-N3</f>
        <v>470344.616019417</v>
      </c>
      <c r="P3" s="36">
        <v>0.48</v>
      </c>
      <c r="Q3" s="35">
        <f>ROUND(O3*P3,2)</f>
        <v>225765.42</v>
      </c>
    </row>
    <row r="4" s="2" customFormat="1" ht="18" customHeight="1" spans="1:17">
      <c r="A4" s="14">
        <v>2</v>
      </c>
      <c r="B4" s="15" t="s">
        <v>23</v>
      </c>
      <c r="C4" s="15" t="s">
        <v>24</v>
      </c>
      <c r="D4" s="16" t="s">
        <v>20</v>
      </c>
      <c r="E4" s="17" t="s">
        <v>21</v>
      </c>
      <c r="F4" s="18" t="s">
        <v>22</v>
      </c>
      <c r="G4" s="19">
        <v>43308.40625</v>
      </c>
      <c r="H4" s="20">
        <v>43312.9479166667</v>
      </c>
      <c r="I4" s="31">
        <v>121</v>
      </c>
      <c r="J4" s="31">
        <v>8835</v>
      </c>
      <c r="K4" s="32">
        <v>247084</v>
      </c>
      <c r="L4" s="33">
        <f>K4*0.05</f>
        <v>12354.2</v>
      </c>
      <c r="M4" s="34">
        <v>0.03</v>
      </c>
      <c r="N4" s="35">
        <f t="shared" ref="N4:N31" si="0">K4/1.03*0.03*1.12</f>
        <v>8060.2159223301</v>
      </c>
      <c r="O4" s="35">
        <f t="shared" ref="O4:O31" si="1">K4-L4-N4</f>
        <v>226669.58407767</v>
      </c>
      <c r="P4" s="36">
        <v>0.48</v>
      </c>
      <c r="Q4" s="35">
        <f t="shared" ref="Q4:Q31" si="2">ROUND(O4*P4,2)</f>
        <v>108801.4</v>
      </c>
    </row>
    <row r="5" s="2" customFormat="1" ht="18" customHeight="1" spans="1:17">
      <c r="A5" s="14">
        <v>3</v>
      </c>
      <c r="B5" s="15" t="s">
        <v>25</v>
      </c>
      <c r="C5" s="15" t="s">
        <v>26</v>
      </c>
      <c r="D5" s="16" t="s">
        <v>20</v>
      </c>
      <c r="E5" s="17" t="s">
        <v>21</v>
      </c>
      <c r="F5" s="18" t="s">
        <v>22</v>
      </c>
      <c r="G5" s="19">
        <v>43301.4027777778</v>
      </c>
      <c r="H5" s="20">
        <v>43312.7673611111</v>
      </c>
      <c r="I5" s="31">
        <v>143</v>
      </c>
      <c r="J5" s="31">
        <v>4546</v>
      </c>
      <c r="K5" s="32">
        <v>132883</v>
      </c>
      <c r="L5" s="33">
        <f t="shared" ref="L5:L31" si="3">K5*0.05</f>
        <v>6644.15</v>
      </c>
      <c r="M5" s="34">
        <v>0.03</v>
      </c>
      <c r="N5" s="35">
        <f t="shared" si="0"/>
        <v>4334.8240776699</v>
      </c>
      <c r="O5" s="35">
        <f t="shared" si="1"/>
        <v>121904.02592233</v>
      </c>
      <c r="P5" s="36">
        <v>0.48</v>
      </c>
      <c r="Q5" s="35">
        <f t="shared" si="2"/>
        <v>58513.93</v>
      </c>
    </row>
    <row r="6" s="2" customFormat="1" ht="18" customHeight="1" spans="1:17">
      <c r="A6" s="14">
        <v>4</v>
      </c>
      <c r="B6" s="15" t="s">
        <v>27</v>
      </c>
      <c r="C6" s="15" t="s">
        <v>28</v>
      </c>
      <c r="D6" s="16" t="s">
        <v>20</v>
      </c>
      <c r="E6" s="17" t="s">
        <v>21</v>
      </c>
      <c r="F6" s="18" t="s">
        <v>22</v>
      </c>
      <c r="G6" s="19">
        <v>43294.4027777778</v>
      </c>
      <c r="H6" s="20">
        <v>43312.4444444444</v>
      </c>
      <c r="I6" s="31">
        <v>198</v>
      </c>
      <c r="J6" s="31">
        <v>4021</v>
      </c>
      <c r="K6" s="32">
        <v>103489.5</v>
      </c>
      <c r="L6" s="33">
        <f t="shared" si="3"/>
        <v>5174.475</v>
      </c>
      <c r="M6" s="34">
        <v>0.03</v>
      </c>
      <c r="N6" s="35">
        <f t="shared" si="0"/>
        <v>3375.96815533981</v>
      </c>
      <c r="O6" s="35">
        <f t="shared" si="1"/>
        <v>94939.0568446602</v>
      </c>
      <c r="P6" s="36">
        <v>0.48</v>
      </c>
      <c r="Q6" s="35">
        <f t="shared" si="2"/>
        <v>45570.75</v>
      </c>
    </row>
    <row r="7" s="2" customFormat="1" ht="18" customHeight="1" spans="1:17">
      <c r="A7" s="14">
        <v>5</v>
      </c>
      <c r="B7" s="15" t="s">
        <v>29</v>
      </c>
      <c r="C7" s="15" t="s">
        <v>30</v>
      </c>
      <c r="D7" s="16" t="s">
        <v>20</v>
      </c>
      <c r="E7" s="17" t="s">
        <v>21</v>
      </c>
      <c r="F7" s="18" t="s">
        <v>22</v>
      </c>
      <c r="G7" s="19">
        <v>43308.3958333333</v>
      </c>
      <c r="H7" s="20">
        <v>43312.9166666667</v>
      </c>
      <c r="I7" s="31">
        <v>80</v>
      </c>
      <c r="J7" s="31">
        <v>3005</v>
      </c>
      <c r="K7" s="32">
        <v>94053.5</v>
      </c>
      <c r="L7" s="33">
        <f t="shared" si="3"/>
        <v>4702.675</v>
      </c>
      <c r="M7" s="34">
        <v>0.03</v>
      </c>
      <c r="N7" s="35">
        <f t="shared" si="0"/>
        <v>3068.15300970874</v>
      </c>
      <c r="O7" s="35">
        <f t="shared" si="1"/>
        <v>86282.6719902913</v>
      </c>
      <c r="P7" s="36">
        <v>0.48</v>
      </c>
      <c r="Q7" s="35">
        <f t="shared" si="2"/>
        <v>41415.68</v>
      </c>
    </row>
    <row r="8" s="2" customFormat="1" ht="18" customHeight="1" spans="1:17">
      <c r="A8" s="14">
        <v>6</v>
      </c>
      <c r="B8" s="15" t="s">
        <v>31</v>
      </c>
      <c r="C8" s="15" t="s">
        <v>32</v>
      </c>
      <c r="D8" s="16" t="s">
        <v>20</v>
      </c>
      <c r="E8" s="17" t="s">
        <v>21</v>
      </c>
      <c r="F8" s="18" t="s">
        <v>22</v>
      </c>
      <c r="G8" s="19">
        <v>43282.3888888889</v>
      </c>
      <c r="H8" s="20">
        <v>43299.90625</v>
      </c>
      <c r="I8" s="31">
        <v>118</v>
      </c>
      <c r="J8" s="31">
        <v>2522</v>
      </c>
      <c r="K8" s="32">
        <v>77561.5</v>
      </c>
      <c r="L8" s="33">
        <f t="shared" si="3"/>
        <v>3878.075</v>
      </c>
      <c r="M8" s="34">
        <v>0.03</v>
      </c>
      <c r="N8" s="35">
        <f t="shared" si="0"/>
        <v>2530.16155339806</v>
      </c>
      <c r="O8" s="35">
        <f t="shared" si="1"/>
        <v>71153.263446602</v>
      </c>
      <c r="P8" s="36">
        <v>0.48</v>
      </c>
      <c r="Q8" s="35">
        <f t="shared" si="2"/>
        <v>34153.57</v>
      </c>
    </row>
    <row r="9" s="2" customFormat="1" ht="18" customHeight="1" spans="1:17">
      <c r="A9" s="14">
        <v>7</v>
      </c>
      <c r="B9" s="15" t="s">
        <v>33</v>
      </c>
      <c r="C9" s="15" t="s">
        <v>34</v>
      </c>
      <c r="D9" s="16" t="s">
        <v>20</v>
      </c>
      <c r="E9" s="17" t="s">
        <v>21</v>
      </c>
      <c r="F9" s="18" t="s">
        <v>22</v>
      </c>
      <c r="G9" s="19">
        <v>43287.4236111111</v>
      </c>
      <c r="H9" s="20">
        <v>43300.7673611111</v>
      </c>
      <c r="I9" s="31">
        <v>57</v>
      </c>
      <c r="J9" s="31">
        <v>1847</v>
      </c>
      <c r="K9" s="32">
        <v>55455</v>
      </c>
      <c r="L9" s="33">
        <f t="shared" si="3"/>
        <v>2772.75</v>
      </c>
      <c r="M9" s="34">
        <v>0.03</v>
      </c>
      <c r="N9" s="35">
        <f t="shared" si="0"/>
        <v>1809.01747572816</v>
      </c>
      <c r="O9" s="35">
        <f t="shared" si="1"/>
        <v>50873.2325242718</v>
      </c>
      <c r="P9" s="36">
        <v>0.48</v>
      </c>
      <c r="Q9" s="35">
        <f t="shared" si="2"/>
        <v>24419.15</v>
      </c>
    </row>
    <row r="10" s="2" customFormat="1" ht="18" customHeight="1" spans="1:17">
      <c r="A10" s="14">
        <v>8</v>
      </c>
      <c r="B10" s="15" t="s">
        <v>35</v>
      </c>
      <c r="C10" s="15" t="s">
        <v>36</v>
      </c>
      <c r="D10" s="16" t="s">
        <v>20</v>
      </c>
      <c r="E10" s="17" t="s">
        <v>21</v>
      </c>
      <c r="F10" s="18" t="s">
        <v>22</v>
      </c>
      <c r="G10" s="19">
        <v>43282.4409722222</v>
      </c>
      <c r="H10" s="20">
        <v>43293.8923611111</v>
      </c>
      <c r="I10" s="31">
        <v>76</v>
      </c>
      <c r="J10" s="31">
        <v>1390</v>
      </c>
      <c r="K10" s="32">
        <v>40778.5</v>
      </c>
      <c r="L10" s="33">
        <f t="shared" si="3"/>
        <v>2038.925</v>
      </c>
      <c r="M10" s="34">
        <v>0.03</v>
      </c>
      <c r="N10" s="35">
        <f t="shared" si="0"/>
        <v>1330.25009708738</v>
      </c>
      <c r="O10" s="35">
        <f t="shared" si="1"/>
        <v>37409.3249029126</v>
      </c>
      <c r="P10" s="36">
        <v>0.48</v>
      </c>
      <c r="Q10" s="35">
        <f t="shared" si="2"/>
        <v>17956.48</v>
      </c>
    </row>
    <row r="11" s="2" customFormat="1" ht="18" customHeight="1" spans="1:17">
      <c r="A11" s="14">
        <v>9</v>
      </c>
      <c r="B11" s="15" t="s">
        <v>37</v>
      </c>
      <c r="C11" s="15" t="s">
        <v>38</v>
      </c>
      <c r="D11" s="16" t="s">
        <v>20</v>
      </c>
      <c r="E11" s="17" t="s">
        <v>21</v>
      </c>
      <c r="F11" s="18" t="s">
        <v>22</v>
      </c>
      <c r="G11" s="19">
        <v>43302.4375</v>
      </c>
      <c r="H11" s="20">
        <v>43312.7430555556</v>
      </c>
      <c r="I11" s="31">
        <v>31</v>
      </c>
      <c r="J11" s="31">
        <v>441</v>
      </c>
      <c r="K11" s="32">
        <v>10725</v>
      </c>
      <c r="L11" s="33">
        <f t="shared" si="3"/>
        <v>536.25</v>
      </c>
      <c r="M11" s="34">
        <v>0.03</v>
      </c>
      <c r="N11" s="35">
        <f t="shared" si="0"/>
        <v>349.864077669903</v>
      </c>
      <c r="O11" s="35">
        <f t="shared" si="1"/>
        <v>9838.8859223301</v>
      </c>
      <c r="P11" s="36">
        <v>0.48</v>
      </c>
      <c r="Q11" s="35">
        <f t="shared" si="2"/>
        <v>4722.67</v>
      </c>
    </row>
    <row r="12" s="2" customFormat="1" ht="18" customHeight="1" spans="1:17">
      <c r="A12" s="14">
        <v>10</v>
      </c>
      <c r="B12" s="15" t="s">
        <v>39</v>
      </c>
      <c r="C12" s="15" t="s">
        <v>40</v>
      </c>
      <c r="D12" s="16" t="s">
        <v>20</v>
      </c>
      <c r="E12" s="17" t="s">
        <v>21</v>
      </c>
      <c r="F12" s="18" t="s">
        <v>22</v>
      </c>
      <c r="G12" s="19">
        <v>43282.5</v>
      </c>
      <c r="H12" s="20">
        <v>43293.6805555556</v>
      </c>
      <c r="I12" s="31">
        <v>40</v>
      </c>
      <c r="J12" s="31">
        <v>433</v>
      </c>
      <c r="K12" s="32">
        <v>10488</v>
      </c>
      <c r="L12" s="33">
        <f t="shared" si="3"/>
        <v>524.4</v>
      </c>
      <c r="M12" s="34">
        <v>0.03</v>
      </c>
      <c r="N12" s="35">
        <f t="shared" si="0"/>
        <v>342.132815533981</v>
      </c>
      <c r="O12" s="35">
        <f t="shared" si="1"/>
        <v>9621.46718446602</v>
      </c>
      <c r="P12" s="36">
        <v>0.48</v>
      </c>
      <c r="Q12" s="35">
        <f t="shared" si="2"/>
        <v>4618.3</v>
      </c>
    </row>
    <row r="13" s="2" customFormat="1" ht="18" customHeight="1" spans="1:17">
      <c r="A13" s="14">
        <v>11</v>
      </c>
      <c r="B13" s="15" t="s">
        <v>41</v>
      </c>
      <c r="C13" s="15" t="s">
        <v>42</v>
      </c>
      <c r="D13" s="16" t="s">
        <v>20</v>
      </c>
      <c r="E13" s="17" t="s">
        <v>21</v>
      </c>
      <c r="F13" s="18" t="s">
        <v>22</v>
      </c>
      <c r="G13" s="19">
        <v>43294.3854166667</v>
      </c>
      <c r="H13" s="20">
        <v>43299.0972222222</v>
      </c>
      <c r="I13" s="31">
        <v>14</v>
      </c>
      <c r="J13" s="31">
        <v>284</v>
      </c>
      <c r="K13" s="32">
        <v>9044.5</v>
      </c>
      <c r="L13" s="33">
        <f t="shared" si="3"/>
        <v>452.225</v>
      </c>
      <c r="M13" s="34">
        <v>0.03</v>
      </c>
      <c r="N13" s="35">
        <f t="shared" si="0"/>
        <v>295.043883495146</v>
      </c>
      <c r="O13" s="35">
        <f t="shared" si="1"/>
        <v>8297.23111650485</v>
      </c>
      <c r="P13" s="36">
        <v>0.48</v>
      </c>
      <c r="Q13" s="35">
        <f t="shared" si="2"/>
        <v>3982.67</v>
      </c>
    </row>
    <row r="14" s="2" customFormat="1" ht="18" customHeight="1" spans="1:17">
      <c r="A14" s="14">
        <v>12</v>
      </c>
      <c r="B14" s="15" t="s">
        <v>43</v>
      </c>
      <c r="C14" s="15" t="s">
        <v>44</v>
      </c>
      <c r="D14" s="16" t="s">
        <v>20</v>
      </c>
      <c r="E14" s="17" t="s">
        <v>21</v>
      </c>
      <c r="F14" s="18" t="s">
        <v>22</v>
      </c>
      <c r="G14" s="19">
        <v>43282.4340277778</v>
      </c>
      <c r="H14" s="20">
        <v>43285.9166666667</v>
      </c>
      <c r="I14" s="31">
        <v>15</v>
      </c>
      <c r="J14" s="31">
        <v>251</v>
      </c>
      <c r="K14" s="32">
        <v>5509</v>
      </c>
      <c r="L14" s="33">
        <f t="shared" si="3"/>
        <v>275.45</v>
      </c>
      <c r="M14" s="34">
        <v>0.03</v>
      </c>
      <c r="N14" s="35">
        <f t="shared" si="0"/>
        <v>179.711067961165</v>
      </c>
      <c r="O14" s="35">
        <f t="shared" si="1"/>
        <v>5053.83893203884</v>
      </c>
      <c r="P14" s="36">
        <v>0.48</v>
      </c>
      <c r="Q14" s="35">
        <f t="shared" si="2"/>
        <v>2425.84</v>
      </c>
    </row>
    <row r="15" s="2" customFormat="1" ht="18" customHeight="1" spans="1:17">
      <c r="A15" s="14">
        <v>13</v>
      </c>
      <c r="B15" s="15" t="s">
        <v>45</v>
      </c>
      <c r="C15" s="15" t="s">
        <v>46</v>
      </c>
      <c r="D15" s="16" t="s">
        <v>20</v>
      </c>
      <c r="E15" s="17" t="s">
        <v>21</v>
      </c>
      <c r="F15" s="18" t="s">
        <v>22</v>
      </c>
      <c r="G15" s="19">
        <v>43309.5902777778</v>
      </c>
      <c r="H15" s="20">
        <v>43310.6527777778</v>
      </c>
      <c r="I15" s="31">
        <v>4</v>
      </c>
      <c r="J15" s="31">
        <v>218</v>
      </c>
      <c r="K15" s="32">
        <v>5291</v>
      </c>
      <c r="L15" s="33">
        <f t="shared" si="3"/>
        <v>264.55</v>
      </c>
      <c r="M15" s="34">
        <v>0.03</v>
      </c>
      <c r="N15" s="35">
        <f t="shared" si="0"/>
        <v>172.599611650485</v>
      </c>
      <c r="O15" s="35">
        <f t="shared" si="1"/>
        <v>4853.85038834951</v>
      </c>
      <c r="P15" s="36">
        <v>0.48</v>
      </c>
      <c r="Q15" s="35">
        <f t="shared" si="2"/>
        <v>2329.85</v>
      </c>
    </row>
    <row r="16" s="2" customFormat="1" ht="18" customHeight="1" spans="1:17">
      <c r="A16" s="14">
        <v>14</v>
      </c>
      <c r="B16" s="15" t="s">
        <v>47</v>
      </c>
      <c r="C16" s="15" t="s">
        <v>48</v>
      </c>
      <c r="D16" s="16" t="s">
        <v>20</v>
      </c>
      <c r="E16" s="17" t="s">
        <v>21</v>
      </c>
      <c r="F16" s="18" t="s">
        <v>22</v>
      </c>
      <c r="G16" s="19">
        <v>43295.4444444444</v>
      </c>
      <c r="H16" s="20">
        <v>43298.5486111111</v>
      </c>
      <c r="I16" s="31">
        <v>9</v>
      </c>
      <c r="J16" s="31">
        <v>158</v>
      </c>
      <c r="K16" s="32">
        <v>3647</v>
      </c>
      <c r="L16" s="33">
        <f t="shared" si="3"/>
        <v>182.35</v>
      </c>
      <c r="M16" s="34">
        <v>0.03</v>
      </c>
      <c r="N16" s="35">
        <f t="shared" si="0"/>
        <v>118.970097087379</v>
      </c>
      <c r="O16" s="35">
        <f t="shared" si="1"/>
        <v>3345.67990291262</v>
      </c>
      <c r="P16" s="36">
        <v>0.48</v>
      </c>
      <c r="Q16" s="35">
        <f t="shared" si="2"/>
        <v>1605.93</v>
      </c>
    </row>
    <row r="17" s="2" customFormat="1" ht="18" customHeight="1" spans="1:17">
      <c r="A17" s="14">
        <v>15</v>
      </c>
      <c r="B17" s="15" t="s">
        <v>49</v>
      </c>
      <c r="C17" s="15" t="s">
        <v>50</v>
      </c>
      <c r="D17" s="16" t="s">
        <v>20</v>
      </c>
      <c r="E17" s="17" t="s">
        <v>21</v>
      </c>
      <c r="F17" s="18" t="s">
        <v>22</v>
      </c>
      <c r="G17" s="19">
        <v>43303.59375</v>
      </c>
      <c r="H17" s="20">
        <v>43310.6458333333</v>
      </c>
      <c r="I17" s="31">
        <v>2</v>
      </c>
      <c r="J17" s="31">
        <v>115</v>
      </c>
      <c r="K17" s="32">
        <v>3484.5</v>
      </c>
      <c r="L17" s="33">
        <f t="shared" si="3"/>
        <v>174.225</v>
      </c>
      <c r="M17" s="34">
        <v>0.03</v>
      </c>
      <c r="N17" s="35">
        <f t="shared" si="0"/>
        <v>113.669126213592</v>
      </c>
      <c r="O17" s="35">
        <f t="shared" si="1"/>
        <v>3196.60587378641</v>
      </c>
      <c r="P17" s="36">
        <v>0.48</v>
      </c>
      <c r="Q17" s="35">
        <f t="shared" si="2"/>
        <v>1534.37</v>
      </c>
    </row>
    <row r="18" s="2" customFormat="1" ht="18" customHeight="1" spans="1:17">
      <c r="A18" s="14">
        <v>16</v>
      </c>
      <c r="B18" s="15" t="s">
        <v>51</v>
      </c>
      <c r="C18" s="15" t="s">
        <v>52</v>
      </c>
      <c r="D18" s="16" t="s">
        <v>20</v>
      </c>
      <c r="E18" s="17" t="s">
        <v>21</v>
      </c>
      <c r="F18" s="18" t="s">
        <v>22</v>
      </c>
      <c r="G18" s="19">
        <v>43282.4479166667</v>
      </c>
      <c r="H18" s="20">
        <v>43286.4236111111</v>
      </c>
      <c r="I18" s="31">
        <v>11</v>
      </c>
      <c r="J18" s="31">
        <v>106</v>
      </c>
      <c r="K18" s="32">
        <v>2994.5</v>
      </c>
      <c r="L18" s="33">
        <f t="shared" si="3"/>
        <v>149.725</v>
      </c>
      <c r="M18" s="34">
        <v>0.03</v>
      </c>
      <c r="N18" s="35">
        <f t="shared" si="0"/>
        <v>97.6846601941748</v>
      </c>
      <c r="O18" s="35">
        <f t="shared" si="1"/>
        <v>2747.09033980583</v>
      </c>
      <c r="P18" s="36">
        <v>0.48</v>
      </c>
      <c r="Q18" s="35">
        <f t="shared" si="2"/>
        <v>1318.6</v>
      </c>
    </row>
    <row r="19" s="2" customFormat="1" ht="18" customHeight="1" spans="1:17">
      <c r="A19" s="14">
        <v>17</v>
      </c>
      <c r="B19" s="15" t="s">
        <v>53</v>
      </c>
      <c r="C19" s="15" t="s">
        <v>54</v>
      </c>
      <c r="D19" s="16" t="s">
        <v>20</v>
      </c>
      <c r="E19" s="17" t="s">
        <v>21</v>
      </c>
      <c r="F19" s="18" t="s">
        <v>22</v>
      </c>
      <c r="G19" s="19">
        <v>43301.4305555556</v>
      </c>
      <c r="H19" s="20">
        <v>43310.71875</v>
      </c>
      <c r="I19" s="31">
        <v>18</v>
      </c>
      <c r="J19" s="31">
        <v>97</v>
      </c>
      <c r="K19" s="32">
        <v>2149</v>
      </c>
      <c r="L19" s="33">
        <f t="shared" si="3"/>
        <v>107.45</v>
      </c>
      <c r="M19" s="34">
        <v>0.03</v>
      </c>
      <c r="N19" s="35">
        <f t="shared" si="0"/>
        <v>70.1033009708738</v>
      </c>
      <c r="O19" s="35">
        <f t="shared" si="1"/>
        <v>1971.44669902913</v>
      </c>
      <c r="P19" s="36">
        <v>0.48</v>
      </c>
      <c r="Q19" s="35">
        <f t="shared" si="2"/>
        <v>946.29</v>
      </c>
    </row>
    <row r="20" s="2" customFormat="1" ht="18" customHeight="1" spans="1:17">
      <c r="A20" s="14">
        <v>18</v>
      </c>
      <c r="B20" s="15" t="s">
        <v>55</v>
      </c>
      <c r="C20" s="15" t="s">
        <v>56</v>
      </c>
      <c r="D20" s="16" t="s">
        <v>20</v>
      </c>
      <c r="E20" s="17" t="s">
        <v>21</v>
      </c>
      <c r="F20" s="18" t="s">
        <v>22</v>
      </c>
      <c r="G20" s="19">
        <v>43309.4305555556</v>
      </c>
      <c r="H20" s="20">
        <v>43310.4305555556</v>
      </c>
      <c r="I20" s="31">
        <v>2</v>
      </c>
      <c r="J20" s="31">
        <v>61</v>
      </c>
      <c r="K20" s="32">
        <v>1176</v>
      </c>
      <c r="L20" s="33">
        <f t="shared" si="3"/>
        <v>58.8</v>
      </c>
      <c r="M20" s="34">
        <v>0.03</v>
      </c>
      <c r="N20" s="35">
        <f t="shared" si="0"/>
        <v>38.3627184466019</v>
      </c>
      <c r="O20" s="35">
        <f t="shared" si="1"/>
        <v>1078.8372815534</v>
      </c>
      <c r="P20" s="36">
        <v>0.48</v>
      </c>
      <c r="Q20" s="35">
        <f t="shared" si="2"/>
        <v>517.84</v>
      </c>
    </row>
    <row r="21" s="2" customFormat="1" ht="18" customHeight="1" spans="1:17">
      <c r="A21" s="14">
        <v>19</v>
      </c>
      <c r="B21" s="15" t="s">
        <v>57</v>
      </c>
      <c r="C21" s="15" t="s">
        <v>58</v>
      </c>
      <c r="D21" s="16" t="s">
        <v>20</v>
      </c>
      <c r="E21" s="17" t="s">
        <v>21</v>
      </c>
      <c r="F21" s="18" t="s">
        <v>22</v>
      </c>
      <c r="G21" s="19">
        <v>43282.75</v>
      </c>
      <c r="H21" s="20">
        <v>43285.7604166667</v>
      </c>
      <c r="I21" s="31">
        <v>4</v>
      </c>
      <c r="J21" s="31">
        <v>31</v>
      </c>
      <c r="K21" s="37">
        <v>755</v>
      </c>
      <c r="L21" s="33">
        <f t="shared" si="3"/>
        <v>37.75</v>
      </c>
      <c r="M21" s="34">
        <v>0.03</v>
      </c>
      <c r="N21" s="35">
        <f t="shared" si="0"/>
        <v>24.6291262135922</v>
      </c>
      <c r="O21" s="35">
        <f t="shared" si="1"/>
        <v>692.620873786408</v>
      </c>
      <c r="P21" s="36">
        <v>0.48</v>
      </c>
      <c r="Q21" s="35">
        <f t="shared" si="2"/>
        <v>332.46</v>
      </c>
    </row>
    <row r="22" s="2" customFormat="1" ht="18" customHeight="1" spans="1:17">
      <c r="A22" s="14">
        <v>20</v>
      </c>
      <c r="B22" s="15" t="s">
        <v>59</v>
      </c>
      <c r="C22" s="15" t="s">
        <v>60</v>
      </c>
      <c r="D22" s="16" t="s">
        <v>20</v>
      </c>
      <c r="E22" s="17" t="s">
        <v>21</v>
      </c>
      <c r="F22" s="18" t="s">
        <v>22</v>
      </c>
      <c r="G22" s="19">
        <v>43303.4756944444</v>
      </c>
      <c r="H22" s="20">
        <v>43303.4756944444</v>
      </c>
      <c r="I22" s="31">
        <v>1</v>
      </c>
      <c r="J22" s="31">
        <v>2</v>
      </c>
      <c r="K22" s="37">
        <v>40</v>
      </c>
      <c r="L22" s="33">
        <f t="shared" si="3"/>
        <v>2</v>
      </c>
      <c r="M22" s="34">
        <v>0.03</v>
      </c>
      <c r="N22" s="35">
        <f t="shared" si="0"/>
        <v>1.30485436893204</v>
      </c>
      <c r="O22" s="35">
        <f t="shared" si="1"/>
        <v>36.695145631068</v>
      </c>
      <c r="P22" s="36">
        <v>0.48</v>
      </c>
      <c r="Q22" s="35">
        <f t="shared" si="2"/>
        <v>17.61</v>
      </c>
    </row>
    <row r="23" s="2" customFormat="1" ht="18" customHeight="1" spans="1:17">
      <c r="A23" s="14">
        <v>21</v>
      </c>
      <c r="B23" s="15" t="s">
        <v>61</v>
      </c>
      <c r="C23" s="15" t="s">
        <v>62</v>
      </c>
      <c r="D23" s="16" t="s">
        <v>20</v>
      </c>
      <c r="E23" s="17" t="s">
        <v>21</v>
      </c>
      <c r="F23" s="18" t="s">
        <v>22</v>
      </c>
      <c r="G23" s="19">
        <v>43301.4791666667</v>
      </c>
      <c r="H23" s="20">
        <v>43301.4791666667</v>
      </c>
      <c r="I23" s="31">
        <v>1</v>
      </c>
      <c r="J23" s="31">
        <v>1</v>
      </c>
      <c r="K23" s="37">
        <v>25</v>
      </c>
      <c r="L23" s="33">
        <f t="shared" si="3"/>
        <v>1.25</v>
      </c>
      <c r="M23" s="34">
        <v>0.03</v>
      </c>
      <c r="N23" s="35">
        <f t="shared" si="0"/>
        <v>0.815533980582524</v>
      </c>
      <c r="O23" s="35">
        <f t="shared" si="1"/>
        <v>22.9344660194175</v>
      </c>
      <c r="P23" s="36">
        <v>0.48</v>
      </c>
      <c r="Q23" s="35">
        <f t="shared" si="2"/>
        <v>11.01</v>
      </c>
    </row>
    <row r="24" s="3" customFormat="1" ht="25.5" customHeight="1" spans="1:17">
      <c r="A24" s="21"/>
      <c r="B24" s="22" t="s">
        <v>63</v>
      </c>
      <c r="C24" s="23"/>
      <c r="D24" s="23"/>
      <c r="E24" s="23"/>
      <c r="F24" s="23"/>
      <c r="G24" s="24"/>
      <c r="H24" s="24"/>
      <c r="I24" s="23"/>
      <c r="J24" s="23"/>
      <c r="K24" s="38">
        <f>SUM(K3:K23)</f>
        <v>1319338.5</v>
      </c>
      <c r="L24" s="38"/>
      <c r="M24" s="38"/>
      <c r="N24" s="38">
        <f>SUM(N3:N23)</f>
        <v>43038.6151456311</v>
      </c>
      <c r="O24" s="39">
        <f>SUM(O3:O23)</f>
        <v>1210332.95985437</v>
      </c>
      <c r="P24" s="40"/>
      <c r="Q24" s="38">
        <f>SUM(Q3:Q23)</f>
        <v>580959.82</v>
      </c>
    </row>
    <row r="25" s="3" customFormat="1" spans="2:16">
      <c r="B25" s="25"/>
      <c r="C25" s="25"/>
      <c r="D25" s="25"/>
      <c r="E25" s="25"/>
      <c r="F25" s="25"/>
      <c r="G25" s="26"/>
      <c r="H25" s="26"/>
      <c r="I25" s="25"/>
      <c r="J25" s="25"/>
      <c r="K25" s="41"/>
      <c r="L25" s="41"/>
      <c r="M25" s="41"/>
      <c r="N25" s="41"/>
      <c r="O25" s="41"/>
      <c r="P25" s="42"/>
    </row>
    <row r="27" spans="6:6">
      <c r="F27" s="27"/>
    </row>
  </sheetData>
  <protectedRanges>
    <protectedRange sqref="A3:IV65550" name="区域1" securityDescriptor=""/>
  </protectedRanges>
  <mergeCells count="1">
    <mergeCell ref="A1:Q1"/>
  </mergeCells>
  <pageMargins left="0.699305555555556" right="0.699305555555556" top="0.75" bottom="0.75" header="0.3" footer="0.3"/>
  <pageSetup paperSize="1" scale="51" fitToHeight="0" orientation="landscape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caiwu</cp:lastModifiedBy>
  <dcterms:created xsi:type="dcterms:W3CDTF">2015-11-10T02:18:00Z</dcterms:created>
  <cp:lastPrinted>2018-06-11T07:54:00Z</cp:lastPrinted>
  <dcterms:modified xsi:type="dcterms:W3CDTF">2018-08-01T02:00:34Z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