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720" windowHeight="1362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N7" i="1"/>
  <c r="L7"/>
  <c r="O7" s="1"/>
  <c r="N6"/>
  <c r="L6"/>
  <c r="O6" s="1"/>
  <c r="N5"/>
  <c r="L5"/>
  <c r="O5" s="1"/>
  <c r="N3"/>
  <c r="N4"/>
  <c r="N2"/>
  <c r="Q7" l="1"/>
  <c r="Q5"/>
  <c r="Q6"/>
  <c r="K8"/>
  <c r="L4"/>
  <c r="O4" s="1"/>
  <c r="L3"/>
  <c r="O3" s="1"/>
  <c r="L2"/>
  <c r="O2" s="1"/>
  <c r="Q4" l="1"/>
  <c r="Q2"/>
  <c r="Q3"/>
  <c r="N8"/>
  <c r="O8"/>
  <c r="Q8" l="1"/>
</calcChain>
</file>

<file path=xl/sharedStrings.xml><?xml version="1.0" encoding="utf-8"?>
<sst xmlns="http://schemas.openxmlformats.org/spreadsheetml/2006/main" count="60" uniqueCount="37">
  <si>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</si>
  <si>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</si>
  <si>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</si>
  <si>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</si>
  <si>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</si>
  <si>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</si>
  <si>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</si>
  <si>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</si>
  <si>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</si>
  <si>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</si>
  <si>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</si>
  <si>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</si>
  <si>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</si>
  <si>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</si>
  <si>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</si>
  <si>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</si>
  <si>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</si>
  <si>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</si>
  <si>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</si>
  <si>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侏罗纪世界2（数字3D）</t>
  </si>
  <si>
    <t>动物世界（数字3D）</t>
  </si>
  <si>
    <t>卢米埃南京弘阳影城</t>
  </si>
  <si>
    <t>32012901</t>
    <phoneticPr fontId="1" type="noConversion"/>
  </si>
  <si>
    <t>我不是药神 （数字）</t>
  </si>
  <si>
    <t>狄仁杰之四大天王（数字3D）</t>
  </si>
  <si>
    <t>邪不压正 （数字）</t>
  </si>
  <si>
    <t>摩天营救（数字3D）</t>
  </si>
  <si>
    <r>
      <t>0</t>
    </r>
    <r>
      <rPr>
        <sz val="10"/>
        <rFont val="Arial"/>
        <family val="2"/>
      </rPr>
      <t>0</t>
    </r>
    <r>
      <rPr>
        <sz val="10"/>
        <rFont val="Arial"/>
        <family val="2"/>
      </rPr>
      <t>1104962018</t>
    </r>
    <phoneticPr fontId="1" type="noConversion"/>
  </si>
  <si>
    <r>
      <t>0</t>
    </r>
    <r>
      <rPr>
        <sz val="10"/>
        <rFont val="Arial"/>
        <family val="2"/>
      </rPr>
      <t>0</t>
    </r>
    <r>
      <rPr>
        <sz val="10"/>
        <rFont val="Arial"/>
        <family val="2"/>
      </rPr>
      <t>1202172018</t>
    </r>
    <phoneticPr fontId="1" type="noConversion"/>
  </si>
  <si>
    <r>
      <t>0</t>
    </r>
    <r>
      <rPr>
        <sz val="10"/>
        <rFont val="Arial"/>
        <family val="2"/>
      </rPr>
      <t>0</t>
    </r>
    <r>
      <rPr>
        <sz val="10"/>
        <rFont val="Arial"/>
        <family val="2"/>
      </rPr>
      <t>1104952018</t>
    </r>
    <phoneticPr fontId="1" type="noConversion"/>
  </si>
  <si>
    <r>
      <t>0</t>
    </r>
    <r>
      <rPr>
        <sz val="10"/>
        <rFont val="Arial"/>
        <family val="2"/>
      </rPr>
      <t>0</t>
    </r>
    <r>
      <rPr>
        <sz val="10"/>
        <rFont val="Arial"/>
        <family val="2"/>
      </rPr>
      <t>1203772018</t>
    </r>
    <phoneticPr fontId="1" type="noConversion"/>
  </si>
  <si>
    <t>051201022018</t>
    <phoneticPr fontId="1" type="noConversion"/>
  </si>
  <si>
    <t>051201202018</t>
    <phoneticPr fontId="1" type="noConversion"/>
  </si>
  <si>
    <t>2018-07-01</t>
  </si>
  <si>
    <t>2018-07-01</t>
    <phoneticPr fontId="1" type="noConversion"/>
  </si>
  <si>
    <t>2018-07-31</t>
    <phoneticPr fontId="1" type="noConversion"/>
  </si>
  <si>
    <t>2018-07-01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</si>
</sst>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9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"/>
  <sheetViews>
    <sheetView tabSelected="1" workbookViewId="0">
      <selection activeCell="O17" sqref="O17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5" t="s">
        <v>0</v>
      </c>
      <c r="B1" s="26" t="s">
        <v>7</v>
      </c>
      <c r="C1" s="27" t="s">
        <v>1</v>
      </c>
      <c r="D1" s="26" t="s">
        <v>17</v>
      </c>
      <c r="E1" s="26" t="s">
        <v>18</v>
      </c>
      <c r="F1" s="26" t="s">
        <v>10</v>
      </c>
      <c r="G1" s="28" t="s">
        <v>2</v>
      </c>
      <c r="H1" s="28" t="s">
        <v>3</v>
      </c>
      <c r="I1" s="26" t="s">
        <v>4</v>
      </c>
      <c r="J1" s="26" t="s">
        <v>5</v>
      </c>
      <c r="K1" s="29" t="s">
        <v>6</v>
      </c>
      <c r="L1" s="29" t="s">
        <v>11</v>
      </c>
      <c r="M1" s="29" t="s">
        <v>12</v>
      </c>
      <c r="N1" s="29" t="s">
        <v>13</v>
      </c>
      <c r="O1" s="29" t="s">
        <v>8</v>
      </c>
      <c r="P1" s="30" t="s">
        <v>14</v>
      </c>
      <c r="Q1" s="29" t="s">
        <v>9</v>
      </c>
    </row>
    <row r="2" spans="1:17" s="16" customFormat="1">
      <c r="A2" s="11">
        <v>1</v>
      </c>
      <c r="B2" s="33" t="s">
        <v>23</v>
      </c>
      <c r="C2" s="34" t="s">
        <v>27</v>
      </c>
      <c r="D2" s="33" t="s">
        <v>21</v>
      </c>
      <c r="E2" s="12" t="s">
        <v>22</v>
      </c>
      <c r="F2" s="13" t="s">
        <v>15</v>
      </c>
      <c r="G2" s="12" t="s">
        <v>34</v>
      </c>
      <c r="H2" s="12" t="s">
        <v>35</v>
      </c>
      <c r="I2" s="32">
        <v>58</v>
      </c>
      <c r="J2" s="32">
        <v>3536</v>
      </c>
      <c r="K2" s="32">
        <v>116209</v>
      </c>
      <c r="L2" s="23">
        <f>K2*0.05</f>
        <v>5810.4500000000007</v>
      </c>
      <c r="M2" s="14">
        <v>0.03</v>
      </c>
      <c r="N2" s="23">
        <f>K2/1.03*0.03*1.12</f>
        <v>3790.8955339805825</v>
      </c>
      <c r="O2" s="23">
        <f>K2-L2-N2</f>
        <v>106607.65446601942</v>
      </c>
      <c r="P2" s="15">
        <v>0.48</v>
      </c>
      <c r="Q2" s="23">
        <f>ROUND(O2*P2,2)</f>
        <v>51171.67</v>
      </c>
    </row>
    <row r="3" spans="1:17" s="16" customFormat="1" ht="13.5" customHeight="1">
      <c r="A3" s="11">
        <v>2</v>
      </c>
      <c r="B3" s="33" t="s">
        <v>24</v>
      </c>
      <c r="C3" s="34" t="s">
        <v>28</v>
      </c>
      <c r="D3" s="33" t="s">
        <v>21</v>
      </c>
      <c r="E3" s="12" t="s">
        <v>22</v>
      </c>
      <c r="F3" s="13" t="s">
        <v>15</v>
      </c>
      <c r="G3" s="12" t="s">
        <v>36</v>
      </c>
      <c r="H3" s="12" t="s">
        <v>35</v>
      </c>
      <c r="I3" s="32">
        <v>26</v>
      </c>
      <c r="J3" s="32">
        <v>1201</v>
      </c>
      <c r="K3" s="32">
        <v>42763</v>
      </c>
      <c r="L3" s="23">
        <f>K3*0.05</f>
        <v>2138.15</v>
      </c>
      <c r="M3" s="14">
        <v>0.03</v>
      </c>
      <c r="N3" s="23">
        <f t="shared" ref="N3:N4" si="0">K3/1.03*0.03*1.12</f>
        <v>1394.9871844660197</v>
      </c>
      <c r="O3" s="23">
        <f t="shared" ref="O3:O4" si="1">K3-L3-N3</f>
        <v>39229.862815533976</v>
      </c>
      <c r="P3" s="15">
        <v>0.48</v>
      </c>
      <c r="Q3" s="23">
        <f t="shared" ref="Q3:Q4" si="2">ROUND(O3*P3,2)</f>
        <v>18830.330000000002</v>
      </c>
    </row>
    <row r="4" spans="1:17" s="16" customFormat="1">
      <c r="A4" s="11">
        <v>3</v>
      </c>
      <c r="B4" s="33" t="s">
        <v>25</v>
      </c>
      <c r="C4" s="34" t="s">
        <v>29</v>
      </c>
      <c r="D4" s="33" t="s">
        <v>21</v>
      </c>
      <c r="E4" s="12" t="s">
        <v>22</v>
      </c>
      <c r="F4" s="13" t="s">
        <v>15</v>
      </c>
      <c r="G4" s="12" t="s">
        <v>33</v>
      </c>
      <c r="H4" s="12" t="s">
        <v>35</v>
      </c>
      <c r="I4" s="32">
        <v>33</v>
      </c>
      <c r="J4" s="32">
        <v>857</v>
      </c>
      <c r="K4" s="32">
        <v>28478</v>
      </c>
      <c r="L4" s="23">
        <f t="shared" ref="L4" si="3">K4*0.05</f>
        <v>1423.9</v>
      </c>
      <c r="M4" s="14">
        <v>0.03</v>
      </c>
      <c r="N4" s="23">
        <f t="shared" si="0"/>
        <v>928.99106796116519</v>
      </c>
      <c r="O4" s="23">
        <f t="shared" si="1"/>
        <v>26125.108932038835</v>
      </c>
      <c r="P4" s="15">
        <v>0.48</v>
      </c>
      <c r="Q4" s="23">
        <f t="shared" si="2"/>
        <v>12540.05</v>
      </c>
    </row>
    <row r="5" spans="1:17" s="16" customFormat="1" ht="13.5" customHeight="1">
      <c r="A5" s="11">
        <v>4</v>
      </c>
      <c r="B5" s="33" t="s">
        <v>20</v>
      </c>
      <c r="C5" s="34" t="s">
        <v>30</v>
      </c>
      <c r="D5" s="33" t="s">
        <v>21</v>
      </c>
      <c r="E5" s="12" t="s">
        <v>22</v>
      </c>
      <c r="F5" s="13" t="s">
        <v>15</v>
      </c>
      <c r="G5" s="12" t="s">
        <v>33</v>
      </c>
      <c r="H5" s="12" t="s">
        <v>35</v>
      </c>
      <c r="I5" s="32">
        <v>34</v>
      </c>
      <c r="J5" s="32">
        <v>743</v>
      </c>
      <c r="K5" s="32">
        <v>25179</v>
      </c>
      <c r="L5" s="23">
        <f>K5*0.05</f>
        <v>1258.95</v>
      </c>
      <c r="M5" s="14">
        <v>0.03</v>
      </c>
      <c r="N5" s="23">
        <f t="shared" ref="N5:N6" si="4">K5/1.03*0.03*1.12</f>
        <v>821.37320388349508</v>
      </c>
      <c r="O5" s="23">
        <f t="shared" ref="O5:O6" si="5">K5-L5-N5</f>
        <v>23098.676796116502</v>
      </c>
      <c r="P5" s="15">
        <v>0.48</v>
      </c>
      <c r="Q5" s="23">
        <f t="shared" ref="Q5:Q6" si="6">ROUND(O5*P5,2)</f>
        <v>11087.36</v>
      </c>
    </row>
    <row r="6" spans="1:17" s="16" customFormat="1">
      <c r="A6" s="11">
        <v>5</v>
      </c>
      <c r="B6" s="33" t="s">
        <v>19</v>
      </c>
      <c r="C6" s="34" t="s">
        <v>31</v>
      </c>
      <c r="D6" s="33" t="s">
        <v>21</v>
      </c>
      <c r="E6" s="12" t="s">
        <v>22</v>
      </c>
      <c r="F6" s="13" t="s">
        <v>15</v>
      </c>
      <c r="G6" s="12" t="s">
        <v>33</v>
      </c>
      <c r="H6" s="12" t="s">
        <v>35</v>
      </c>
      <c r="I6" s="32">
        <v>3</v>
      </c>
      <c r="J6" s="32">
        <v>177</v>
      </c>
      <c r="K6" s="32">
        <v>5837</v>
      </c>
      <c r="L6" s="23">
        <f t="shared" ref="L6" si="7">K6*0.05</f>
        <v>291.85000000000002</v>
      </c>
      <c r="M6" s="14">
        <v>0.03</v>
      </c>
      <c r="N6" s="23">
        <f t="shared" si="4"/>
        <v>190.41087378640776</v>
      </c>
      <c r="O6" s="23">
        <f t="shared" si="5"/>
        <v>5354.7391262135916</v>
      </c>
      <c r="P6" s="15">
        <v>0.48</v>
      </c>
      <c r="Q6" s="23">
        <f t="shared" si="6"/>
        <v>2570.27</v>
      </c>
    </row>
    <row r="7" spans="1:17" s="16" customFormat="1">
      <c r="A7" s="11">
        <v>6</v>
      </c>
      <c r="B7" s="33" t="s">
        <v>26</v>
      </c>
      <c r="C7" s="34" t="s">
        <v>32</v>
      </c>
      <c r="D7" s="33" t="s">
        <v>21</v>
      </c>
      <c r="E7" s="12" t="s">
        <v>22</v>
      </c>
      <c r="F7" s="13" t="s">
        <v>15</v>
      </c>
      <c r="G7" s="12" t="s">
        <v>33</v>
      </c>
      <c r="H7" s="12" t="s">
        <v>35</v>
      </c>
      <c r="I7" s="32">
        <v>2</v>
      </c>
      <c r="J7" s="32">
        <v>76</v>
      </c>
      <c r="K7" s="32">
        <v>2557</v>
      </c>
      <c r="L7" s="23">
        <f t="shared" ref="L7" si="8">K7*0.05</f>
        <v>127.85000000000001</v>
      </c>
      <c r="M7" s="14">
        <v>0.03</v>
      </c>
      <c r="N7" s="23">
        <f t="shared" ref="N7" si="9">K7/1.03*0.03*1.12</f>
        <v>83.412815533980591</v>
      </c>
      <c r="O7" s="23">
        <f t="shared" ref="O7" si="10">K7-L7-N7</f>
        <v>2345.7371844660197</v>
      </c>
      <c r="P7" s="15">
        <v>0.48</v>
      </c>
      <c r="Q7" s="23">
        <f t="shared" ref="Q7" si="11">ROUND(O7*P7,2)</f>
        <v>1125.95</v>
      </c>
    </row>
    <row r="8" spans="1:17" s="5" customFormat="1" ht="25.5" customHeight="1">
      <c r="A8" s="17"/>
      <c r="B8" s="18" t="s">
        <v>16</v>
      </c>
      <c r="C8" s="19"/>
      <c r="D8" s="19"/>
      <c r="E8" s="19"/>
      <c r="F8" s="19"/>
      <c r="G8" s="20"/>
      <c r="H8" s="20"/>
      <c r="I8" s="19"/>
      <c r="J8" s="19"/>
      <c r="K8" s="21">
        <f>SUM(K2:K7)</f>
        <v>221023</v>
      </c>
      <c r="L8" s="21"/>
      <c r="M8" s="21"/>
      <c r="N8" s="21">
        <f>SUM(N2:N7)</f>
        <v>7210.070679611651</v>
      </c>
      <c r="O8" s="24">
        <f>SUM(O2:O7)</f>
        <v>202761.7793203883</v>
      </c>
      <c r="P8" s="22"/>
      <c r="Q8" s="21">
        <f>SUM(Q2:Q7)</f>
        <v>97325.63</v>
      </c>
    </row>
    <row r="9" spans="1:17" s="5" customFormat="1">
      <c r="B9" s="6"/>
      <c r="C9" s="6"/>
      <c r="D9" s="6"/>
      <c r="E9" s="6"/>
      <c r="F9" s="6"/>
      <c r="G9" s="7"/>
      <c r="H9" s="7"/>
      <c r="I9" s="6"/>
      <c r="J9" s="6"/>
      <c r="K9" s="8"/>
      <c r="L9" s="8"/>
      <c r="M9" s="8"/>
      <c r="N9" s="8"/>
      <c r="O9" s="8"/>
      <c r="P9" s="9"/>
    </row>
    <row r="11" spans="1:17">
      <c r="F11" s="31"/>
    </row>
  </sheetData>
  <protectedRanges>
    <protectedRange sqref="B2:B7" name="区域1_1"/>
    <protectedRange sqref="C2:C7" name="区域1_4"/>
    <protectedRange sqref="D2:D7" name="区域1_1_1"/>
    <protectedRange sqref="I2:K7" name="区域1_5"/>
  </protectedRanges>
  <phoneticPr fontId="1" type="noConversion"/>
  <pageMargins left="0.7" right="0.7" top="0.75" bottom="0.75" header="0.3" footer="0.3"/>
  <pageSetup scale="5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2018-06-11T07:54:17Z</cp:lastPrinted>
  <dcterms:created xsi:type="dcterms:W3CDTF">2015-11-10T02:18:22Z</dcterms:created>
  <dcterms:modified xsi:type="dcterms:W3CDTF">2018-08-01T02:32:33Z</dcterms:modified>
</cp:coreProperties>
</file>