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月结算表" sheetId="1" r:id="rId1"/>
  </sheets>
  <calcPr calcId="144525"/>
</workbook>
</file>

<file path=xl/comments1.xml><?xml version="1.0" encoding="utf-8"?>
<comments xmlns="http://schemas.openxmlformats.org/spreadsheetml/2006/main">
  <authors>
    <author>leno</author>
  </authors>
  <commentList>
    <comment ref="A2" authorId="0">
      <text/>
    </comment>
  </commentList>
</comments>
</file>

<file path=xl/sharedStrings.xml><?xml version="1.0" encoding="utf-8"?>
<sst xmlns="http://schemas.openxmlformats.org/spreadsheetml/2006/main" count="70">
  <si>
    <t>2018年6月结算报表</t>
  </si>
  <si>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</si>
  <si>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</si>
  <si>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</si>
  <si>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</si>
  <si>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</si>
  <si>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</si>
  <si>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</si>
  <si>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</si>
  <si>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</si>
  <si>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</si>
  <si>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</si>
  <si>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</si>
  <si>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</si>
  <si>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</si>
  <si>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</si>
  <si>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</si>
  <si>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</si>
  <si>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阿飞正传（数字）</t>
  </si>
  <si>
    <t>002101142018</t>
  </si>
  <si>
    <r>
      <rPr>
        <sz val="10"/>
        <color theme="1"/>
        <rFont val="宋体"/>
        <charset val="134"/>
      </rPr>
      <t>卢米埃深圳汇港</t>
    </r>
    <r>
      <rPr>
        <sz val="10"/>
        <color theme="1"/>
        <rFont val="Arial"/>
        <charset val="0"/>
      </rPr>
      <t>IMAX</t>
    </r>
    <r>
      <rPr>
        <sz val="10"/>
        <color theme="1"/>
        <rFont val="宋体"/>
        <charset val="134"/>
      </rPr>
      <t>影城</t>
    </r>
  </si>
  <si>
    <t>44012131</t>
  </si>
  <si>
    <t>中影设备</t>
  </si>
  <si>
    <t>阿修罗（数字3D）</t>
  </si>
  <si>
    <t>001204972018</t>
  </si>
  <si>
    <t>北方一片苍茫 （数字）</t>
  </si>
  <si>
    <t>001108552017</t>
  </si>
  <si>
    <t>超人总动员2（数字3D）</t>
  </si>
  <si>
    <t>051201112018</t>
  </si>
  <si>
    <t>狄仁杰之四大天王（数字3D）</t>
  </si>
  <si>
    <t>001202172018</t>
  </si>
  <si>
    <t>动物世界（数字3D）</t>
  </si>
  <si>
    <t>001203772018</t>
  </si>
  <si>
    <t>风语咒（数字3D）</t>
  </si>
  <si>
    <t>001c05272018</t>
  </si>
  <si>
    <t>红盾先锋 （数字）</t>
  </si>
  <si>
    <t>001106712014</t>
  </si>
  <si>
    <t>金蝉脱壳2：冥府（数字）</t>
  </si>
  <si>
    <t>051101152018</t>
  </si>
  <si>
    <t>萌学园：寻找盘古 （数字）</t>
  </si>
  <si>
    <t>001108392016</t>
  </si>
  <si>
    <t>摩天营救（数字3D）</t>
  </si>
  <si>
    <t>051201202018</t>
  </si>
  <si>
    <t>神秘世界历险记4（数字3D）</t>
  </si>
  <si>
    <t>001c05332018</t>
  </si>
  <si>
    <t>神奇马戏团之动物饼干（数字3D）</t>
  </si>
  <si>
    <t>001c05642018</t>
  </si>
  <si>
    <t>生存家族（数字）</t>
  </si>
  <si>
    <t>012101122018</t>
  </si>
  <si>
    <t>淘气大侦探（数字）</t>
  </si>
  <si>
    <t>051101262018</t>
  </si>
  <si>
    <t>汪星卧底（数字）</t>
  </si>
  <si>
    <t>051101182018</t>
  </si>
  <si>
    <t>我不是药神 （数字）</t>
  </si>
  <si>
    <t>001104962018</t>
  </si>
  <si>
    <t>西虹市首富 （数字）</t>
  </si>
  <si>
    <t>001106062018</t>
  </si>
  <si>
    <t>小悟空 （数字）</t>
  </si>
  <si>
    <t>001b03982018</t>
  </si>
  <si>
    <t>邪不压正 （数字）</t>
  </si>
  <si>
    <t>001104952018</t>
  </si>
  <si>
    <t>新大头儿子和小头爸爸3俄罗斯奇遇记 （数字）</t>
  </si>
  <si>
    <t>001b03562018</t>
  </si>
  <si>
    <t>兄弟班 （数字）</t>
  </si>
  <si>
    <t>001104632017</t>
  </si>
  <si>
    <t>侏罗纪世界2（数字3D）</t>
  </si>
  <si>
    <t>051201022018</t>
  </si>
  <si>
    <t>昨日青空 （数字）</t>
  </si>
  <si>
    <t>001b04542018</t>
  </si>
  <si>
    <t>合计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</si>
</sst>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00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\-m\-d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0"/>
      <name val="Arial"/>
      <charset val="134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6"/>
      <name val="宋体"/>
      <charset val="134"/>
      <scheme val="major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10"/>
      <color theme="1"/>
      <name val="宋体"/>
      <charset val="134"/>
    </font>
    <font>
      <sz val="10"/>
      <color theme="1"/>
      <name val="Arial"/>
      <charset val="0"/>
    </font>
    <font>
      <sz val="10"/>
      <color indexed="8"/>
      <name val="ARIAL"/>
      <charset val="1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22" borderId="1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1" borderId="13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22" fillId="7" borderId="12" applyNumberFormat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30" fillId="0" borderId="0"/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/>
    <xf numFmtId="0" fontId="2" fillId="0" borderId="0" xfId="0" applyFont="1" applyFill="1"/>
    <xf numFmtId="0" fontId="2" fillId="2" borderId="0" xfId="0" applyFont="1" applyFill="1"/>
    <xf numFmtId="0" fontId="0" fillId="0" borderId="0" xfId="0" applyFill="1"/>
    <xf numFmtId="49" fontId="0" fillId="0" borderId="0" xfId="0" applyNumberForma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3" borderId="2" xfId="0" applyFont="1" applyFill="1" applyBorder="1" applyAlignment="1" applyProtection="1">
      <alignment horizontal="center" wrapText="1"/>
    </xf>
    <xf numFmtId="49" fontId="5" fillId="3" borderId="2" xfId="0" applyNumberFormat="1" applyFont="1" applyFill="1" applyBorder="1" applyAlignment="1" applyProtection="1">
      <alignment horizontal="center" wrapText="1"/>
    </xf>
    <xf numFmtId="49" fontId="4" fillId="3" borderId="2" xfId="0" applyNumberFormat="1" applyFont="1" applyFill="1" applyBorder="1" applyAlignment="1" applyProtection="1">
      <alignment horizontal="center" wrapText="1"/>
    </xf>
    <xf numFmtId="14" fontId="5" fillId="3" borderId="3" xfId="0" applyNumberFormat="1" applyFont="1" applyFill="1" applyBorder="1" applyAlignment="1" applyProtection="1">
      <alignment horizontal="center" wrapText="1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178" fontId="8" fillId="0" borderId="5" xfId="0" applyNumberFormat="1" applyFont="1" applyFill="1" applyBorder="1" applyAlignment="1">
      <alignment vertical="top"/>
    </xf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178" fontId="8" fillId="2" borderId="5" xfId="0" applyNumberFormat="1" applyFont="1" applyFill="1" applyBorder="1" applyAlignment="1">
      <alignment vertical="top"/>
    </xf>
    <xf numFmtId="0" fontId="0" fillId="0" borderId="5" xfId="0" applyFill="1" applyBorder="1"/>
    <xf numFmtId="49" fontId="2" fillId="0" borderId="5" xfId="0" applyNumberFormat="1" applyFont="1" applyFill="1" applyBorder="1" applyAlignment="1">
      <alignment horizontal="center" vertical="center"/>
    </xf>
    <xf numFmtId="49" fontId="0" fillId="0" borderId="5" xfId="0" applyNumberFormat="1" applyFill="1" applyBorder="1"/>
    <xf numFmtId="14" fontId="0" fillId="0" borderId="5" xfId="0" applyNumberFormat="1" applyFill="1" applyBorder="1"/>
    <xf numFmtId="49" fontId="0" fillId="0" borderId="0" xfId="0" applyNumberFormat="1" applyFill="1"/>
    <xf numFmtId="14" fontId="0" fillId="0" borderId="0" xfId="0" applyNumberFormat="1" applyFill="1"/>
    <xf numFmtId="49" fontId="9" fillId="0" borderId="0" xfId="0" applyNumberFormat="1" applyFont="1"/>
    <xf numFmtId="176" fontId="5" fillId="3" borderId="2" xfId="0" applyNumberFormat="1" applyFont="1" applyFill="1" applyBorder="1" applyAlignment="1" applyProtection="1">
      <alignment horizontal="center" wrapText="1"/>
    </xf>
    <xf numFmtId="177" fontId="5" fillId="3" borderId="2" xfId="0" applyNumberFormat="1" applyFont="1" applyFill="1" applyBorder="1" applyAlignment="1" applyProtection="1">
      <alignment horizontal="center" wrapText="1"/>
    </xf>
    <xf numFmtId="49" fontId="2" fillId="0" borderId="6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right" vertical="center"/>
    </xf>
    <xf numFmtId="176" fontId="2" fillId="0" borderId="2" xfId="0" applyNumberFormat="1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right" vertical="center"/>
    </xf>
    <xf numFmtId="176" fontId="2" fillId="2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6" fontId="0" fillId="0" borderId="5" xfId="0" applyNumberFormat="1" applyFill="1" applyBorder="1"/>
    <xf numFmtId="176" fontId="0" fillId="0" borderId="7" xfId="0" applyNumberFormat="1" applyFill="1" applyBorder="1" applyAlignment="1">
      <alignment horizontal="right"/>
    </xf>
    <xf numFmtId="177" fontId="0" fillId="0" borderId="5" xfId="0" applyNumberFormat="1" applyFill="1" applyBorder="1"/>
    <xf numFmtId="176" fontId="0" fillId="0" borderId="0" xfId="0" applyNumberFormat="1" applyFill="1"/>
    <xf numFmtId="177" fontId="0" fillId="0" borderId="0" xfId="0" applyNumberForma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30"/>
  <sheetViews>
    <sheetView tabSelected="1" topLeftCell="C1" workbookViewId="0">
      <selection activeCell="G31" sqref="G31"/>
    </sheetView>
  </sheetViews>
  <sheetFormatPr defaultColWidth="16" defaultRowHeight="12.75"/>
  <cols>
    <col min="1" max="1" width="8.42857142857143" customWidth="1"/>
    <col min="2" max="2" width="30.2857142857143" style="5" customWidth="1"/>
    <col min="3" max="3" width="13.8571428571429" style="5" customWidth="1"/>
    <col min="4" max="4" width="15.5714285714286" style="5" customWidth="1"/>
    <col min="5" max="5" width="11.7142857142857" style="5" customWidth="1"/>
    <col min="6" max="6" width="16" style="5"/>
    <col min="7" max="8" width="13.7142857142857" style="6" customWidth="1"/>
    <col min="9" max="10" width="11.1428571428571" style="5" customWidth="1"/>
    <col min="11" max="11" width="12.5714285714286" style="7" customWidth="1"/>
    <col min="12" max="12" width="16" style="7"/>
    <col min="13" max="13" width="11.2857142857143" style="7" customWidth="1"/>
    <col min="14" max="14" width="11.8571428571429" style="7" customWidth="1"/>
    <col min="15" max="15" width="13" style="7" customWidth="1"/>
    <col min="16" max="16" width="11.1428571428571" style="8" customWidth="1"/>
    <col min="17" max="17" width="13" style="7" customWidth="1"/>
  </cols>
  <sheetData>
    <row r="1" ht="31.5" customHeight="1" spans="1:17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="1" customFormat="1" ht="14.25" spans="1:17">
      <c r="A2" s="10" t="s">
        <v>1</v>
      </c>
      <c r="B2" s="11" t="s">
        <v>2</v>
      </c>
      <c r="C2" s="12" t="s">
        <v>3</v>
      </c>
      <c r="D2" s="11" t="s">
        <v>4</v>
      </c>
      <c r="E2" s="11" t="s">
        <v>5</v>
      </c>
      <c r="F2" s="11" t="s">
        <v>6</v>
      </c>
      <c r="G2" s="13" t="s">
        <v>7</v>
      </c>
      <c r="H2" s="13" t="s">
        <v>8</v>
      </c>
      <c r="I2" s="11" t="s">
        <v>9</v>
      </c>
      <c r="J2" s="11" t="s">
        <v>10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4" t="s">
        <v>16</v>
      </c>
      <c r="Q2" s="33" t="s">
        <v>17</v>
      </c>
    </row>
    <row r="3" s="2" customFormat="1" spans="1:17">
      <c r="A3" s="14">
        <v>1</v>
      </c>
      <c r="B3" s="15" t="s">
        <v>18</v>
      </c>
      <c r="C3" s="15" t="s">
        <v>19</v>
      </c>
      <c r="D3" s="16" t="s">
        <v>20</v>
      </c>
      <c r="E3" s="17" t="s">
        <v>21</v>
      </c>
      <c r="F3" s="18" t="s">
        <v>22</v>
      </c>
      <c r="G3" s="19">
        <v>43283.5416666667</v>
      </c>
      <c r="H3" s="19">
        <v>43283.9409722222</v>
      </c>
      <c r="I3" s="35">
        <v>3</v>
      </c>
      <c r="J3" s="15">
        <v>16</v>
      </c>
      <c r="K3" s="36">
        <v>472</v>
      </c>
      <c r="L3" s="36">
        <f t="shared" ref="L3:L26" si="0">K3*0.05</f>
        <v>23.6</v>
      </c>
      <c r="M3" s="37">
        <v>0.03</v>
      </c>
      <c r="N3" s="36">
        <f t="shared" ref="N3:N26" si="1">K3/1.03*0.03*1.12</f>
        <v>15.3972815533981</v>
      </c>
      <c r="O3" s="36">
        <f t="shared" ref="O3:O26" si="2">K3-L3-N3</f>
        <v>433.002718446602</v>
      </c>
      <c r="P3" s="38">
        <v>0.48</v>
      </c>
      <c r="Q3" s="36">
        <f t="shared" ref="Q3:Q26" si="3">ROUND(O3*P3,2)</f>
        <v>207.84</v>
      </c>
    </row>
    <row r="4" s="2" customFormat="1" ht="13.5" customHeight="1" spans="1:17">
      <c r="A4" s="14">
        <v>2</v>
      </c>
      <c r="B4" s="15" t="s">
        <v>23</v>
      </c>
      <c r="C4" s="15" t="s">
        <v>24</v>
      </c>
      <c r="D4" s="16" t="s">
        <v>20</v>
      </c>
      <c r="E4" s="17" t="s">
        <v>21</v>
      </c>
      <c r="F4" s="18" t="s">
        <v>22</v>
      </c>
      <c r="G4" s="19">
        <v>43294.4131944444</v>
      </c>
      <c r="H4" s="19">
        <v>43296.9444444444</v>
      </c>
      <c r="I4" s="35">
        <v>12</v>
      </c>
      <c r="J4" s="15">
        <v>218</v>
      </c>
      <c r="K4" s="36">
        <v>8479</v>
      </c>
      <c r="L4" s="36">
        <f t="shared" si="0"/>
        <v>423.95</v>
      </c>
      <c r="M4" s="37">
        <v>0.03</v>
      </c>
      <c r="N4" s="36">
        <f t="shared" si="1"/>
        <v>276.596504854369</v>
      </c>
      <c r="O4" s="36">
        <f t="shared" si="2"/>
        <v>7778.45349514563</v>
      </c>
      <c r="P4" s="38">
        <v>0.48</v>
      </c>
      <c r="Q4" s="36">
        <f t="shared" si="3"/>
        <v>3733.66</v>
      </c>
    </row>
    <row r="5" s="2" customFormat="1" spans="1:17">
      <c r="A5" s="14">
        <v>3</v>
      </c>
      <c r="B5" s="15" t="s">
        <v>25</v>
      </c>
      <c r="C5" s="15" t="s">
        <v>26</v>
      </c>
      <c r="D5" s="16" t="s">
        <v>20</v>
      </c>
      <c r="E5" s="17" t="s">
        <v>21</v>
      </c>
      <c r="F5" s="18" t="s">
        <v>22</v>
      </c>
      <c r="G5" s="19">
        <v>43301.5104166667</v>
      </c>
      <c r="H5" s="19">
        <v>43301.6666666667</v>
      </c>
      <c r="I5" s="35">
        <v>2</v>
      </c>
      <c r="J5" s="15">
        <v>5</v>
      </c>
      <c r="K5" s="36">
        <v>133</v>
      </c>
      <c r="L5" s="36">
        <f t="shared" si="0"/>
        <v>6.65</v>
      </c>
      <c r="M5" s="37">
        <v>0.03</v>
      </c>
      <c r="N5" s="36">
        <f t="shared" si="1"/>
        <v>4.33864077669903</v>
      </c>
      <c r="O5" s="36">
        <f t="shared" si="2"/>
        <v>122.011359223301</v>
      </c>
      <c r="P5" s="38">
        <v>0.48</v>
      </c>
      <c r="Q5" s="36">
        <f t="shared" si="3"/>
        <v>58.57</v>
      </c>
    </row>
    <row r="6" s="2" customFormat="1" spans="1:17">
      <c r="A6" s="14">
        <v>4</v>
      </c>
      <c r="B6" s="15" t="s">
        <v>27</v>
      </c>
      <c r="C6" s="15" t="s">
        <v>28</v>
      </c>
      <c r="D6" s="16" t="s">
        <v>20</v>
      </c>
      <c r="E6" s="17" t="s">
        <v>21</v>
      </c>
      <c r="F6" s="18" t="s">
        <v>22</v>
      </c>
      <c r="G6" s="19">
        <v>43282.3888888889</v>
      </c>
      <c r="H6" s="19">
        <v>43307.8472222222</v>
      </c>
      <c r="I6" s="35">
        <v>81</v>
      </c>
      <c r="J6" s="15">
        <v>1655</v>
      </c>
      <c r="K6" s="36">
        <v>54606</v>
      </c>
      <c r="L6" s="36">
        <f t="shared" si="0"/>
        <v>2730.3</v>
      </c>
      <c r="M6" s="37">
        <v>0.03</v>
      </c>
      <c r="N6" s="36">
        <f t="shared" si="1"/>
        <v>1781.32194174757</v>
      </c>
      <c r="O6" s="36">
        <f t="shared" si="2"/>
        <v>50094.3780582524</v>
      </c>
      <c r="P6" s="38">
        <v>0.48</v>
      </c>
      <c r="Q6" s="36">
        <f t="shared" si="3"/>
        <v>24045.3</v>
      </c>
    </row>
    <row r="7" s="2" customFormat="1" spans="1:17">
      <c r="A7" s="14">
        <v>5</v>
      </c>
      <c r="B7" s="15" t="s">
        <v>29</v>
      </c>
      <c r="C7" s="15" t="s">
        <v>30</v>
      </c>
      <c r="D7" s="16" t="s">
        <v>20</v>
      </c>
      <c r="E7" s="17" t="s">
        <v>21</v>
      </c>
      <c r="F7" s="18" t="s">
        <v>22</v>
      </c>
      <c r="G7" s="19">
        <v>43308.4236111111</v>
      </c>
      <c r="H7" s="19">
        <v>43312.9479166667</v>
      </c>
      <c r="I7" s="35">
        <v>66</v>
      </c>
      <c r="J7" s="15">
        <v>1844</v>
      </c>
      <c r="K7" s="36">
        <v>78328</v>
      </c>
      <c r="L7" s="36">
        <f t="shared" si="0"/>
        <v>3916.4</v>
      </c>
      <c r="M7" s="37">
        <v>0.03</v>
      </c>
      <c r="N7" s="36">
        <f t="shared" si="1"/>
        <v>2555.16582524272</v>
      </c>
      <c r="O7" s="36">
        <f t="shared" si="2"/>
        <v>71856.4341747573</v>
      </c>
      <c r="P7" s="38">
        <v>0.48</v>
      </c>
      <c r="Q7" s="36">
        <f t="shared" si="3"/>
        <v>34491.09</v>
      </c>
    </row>
    <row r="8" s="2" customFormat="1" spans="1:17">
      <c r="A8" s="14">
        <v>6</v>
      </c>
      <c r="B8" s="15" t="s">
        <v>31</v>
      </c>
      <c r="C8" s="15" t="s">
        <v>32</v>
      </c>
      <c r="D8" s="16" t="s">
        <v>20</v>
      </c>
      <c r="E8" s="17" t="s">
        <v>21</v>
      </c>
      <c r="F8" s="18" t="s">
        <v>22</v>
      </c>
      <c r="G8" s="19">
        <v>43282.40625</v>
      </c>
      <c r="H8" s="19">
        <v>43293.9375</v>
      </c>
      <c r="I8" s="35">
        <v>88</v>
      </c>
      <c r="J8" s="15">
        <v>1254</v>
      </c>
      <c r="K8" s="36">
        <v>55537</v>
      </c>
      <c r="L8" s="36">
        <f t="shared" si="0"/>
        <v>2776.85</v>
      </c>
      <c r="M8" s="37">
        <v>0.03</v>
      </c>
      <c r="N8" s="36">
        <f t="shared" si="1"/>
        <v>1811.69242718447</v>
      </c>
      <c r="O8" s="36">
        <f t="shared" si="2"/>
        <v>50948.4575728155</v>
      </c>
      <c r="P8" s="38">
        <v>0.48</v>
      </c>
      <c r="Q8" s="36">
        <f t="shared" si="3"/>
        <v>24455.26</v>
      </c>
    </row>
    <row r="9" s="2" customFormat="1" spans="1:17">
      <c r="A9" s="14">
        <v>7</v>
      </c>
      <c r="B9" s="15" t="s">
        <v>33</v>
      </c>
      <c r="C9" s="15" t="s">
        <v>34</v>
      </c>
      <c r="D9" s="16" t="s">
        <v>20</v>
      </c>
      <c r="E9" s="17" t="s">
        <v>21</v>
      </c>
      <c r="F9" s="18" t="s">
        <v>22</v>
      </c>
      <c r="G9" s="19">
        <v>43303.5902777778</v>
      </c>
      <c r="H9" s="19">
        <v>43310.5902777778</v>
      </c>
      <c r="I9" s="35">
        <v>2</v>
      </c>
      <c r="J9" s="15">
        <v>60</v>
      </c>
      <c r="K9" s="36">
        <v>2238</v>
      </c>
      <c r="L9" s="36">
        <f t="shared" si="0"/>
        <v>111.9</v>
      </c>
      <c r="M9" s="37">
        <v>0.03</v>
      </c>
      <c r="N9" s="36">
        <f t="shared" si="1"/>
        <v>73.0066019417476</v>
      </c>
      <c r="O9" s="36">
        <f t="shared" si="2"/>
        <v>2053.09339805825</v>
      </c>
      <c r="P9" s="38">
        <v>0.48</v>
      </c>
      <c r="Q9" s="36">
        <f t="shared" si="3"/>
        <v>985.48</v>
      </c>
    </row>
    <row r="10" s="3" customFormat="1" spans="1:17">
      <c r="A10" s="20">
        <v>8</v>
      </c>
      <c r="B10" s="21" t="s">
        <v>35</v>
      </c>
      <c r="C10" s="21" t="s">
        <v>36</v>
      </c>
      <c r="D10" s="22" t="s">
        <v>20</v>
      </c>
      <c r="E10" s="23" t="s">
        <v>21</v>
      </c>
      <c r="F10" s="24" t="s">
        <v>22</v>
      </c>
      <c r="G10" s="25">
        <v>43289.6875</v>
      </c>
      <c r="H10" s="25">
        <v>43289.6875</v>
      </c>
      <c r="I10" s="39">
        <v>1</v>
      </c>
      <c r="J10" s="21">
        <v>41</v>
      </c>
      <c r="K10" s="40">
        <v>1630</v>
      </c>
      <c r="L10" s="40">
        <f t="shared" si="0"/>
        <v>81.5</v>
      </c>
      <c r="M10" s="41">
        <v>0.03</v>
      </c>
      <c r="N10" s="40">
        <f t="shared" si="1"/>
        <v>53.1728155339806</v>
      </c>
      <c r="O10" s="40">
        <f t="shared" si="2"/>
        <v>1495.32718446602</v>
      </c>
      <c r="P10" s="42">
        <v>0.45</v>
      </c>
      <c r="Q10" s="40">
        <f t="shared" si="3"/>
        <v>672.9</v>
      </c>
    </row>
    <row r="11" s="2" customFormat="1" spans="1:17">
      <c r="A11" s="14">
        <v>9</v>
      </c>
      <c r="B11" s="15" t="s">
        <v>37</v>
      </c>
      <c r="C11" s="15" t="s">
        <v>38</v>
      </c>
      <c r="D11" s="16" t="s">
        <v>20</v>
      </c>
      <c r="E11" s="17" t="s">
        <v>21</v>
      </c>
      <c r="F11" s="18" t="s">
        <v>22</v>
      </c>
      <c r="G11" s="19">
        <v>43282.4513888889</v>
      </c>
      <c r="H11" s="19">
        <v>43293.5659722222</v>
      </c>
      <c r="I11" s="35">
        <v>40</v>
      </c>
      <c r="J11" s="15">
        <v>340</v>
      </c>
      <c r="K11" s="36">
        <v>10366</v>
      </c>
      <c r="L11" s="36">
        <f t="shared" si="0"/>
        <v>518.3</v>
      </c>
      <c r="M11" s="37">
        <v>0.03</v>
      </c>
      <c r="N11" s="36">
        <f t="shared" si="1"/>
        <v>338.153009708738</v>
      </c>
      <c r="O11" s="36">
        <f t="shared" si="2"/>
        <v>9509.54699029126</v>
      </c>
      <c r="P11" s="38">
        <v>0.48</v>
      </c>
      <c r="Q11" s="36">
        <f t="shared" si="3"/>
        <v>4564.58</v>
      </c>
    </row>
    <row r="12" s="2" customFormat="1" spans="1:17">
      <c r="A12" s="14">
        <v>10</v>
      </c>
      <c r="B12" s="15" t="s">
        <v>39</v>
      </c>
      <c r="C12" s="15" t="s">
        <v>40</v>
      </c>
      <c r="D12" s="16" t="s">
        <v>20</v>
      </c>
      <c r="E12" s="17" t="s">
        <v>21</v>
      </c>
      <c r="F12" s="18" t="s">
        <v>22</v>
      </c>
      <c r="G12" s="19">
        <v>43309.5902777778</v>
      </c>
      <c r="H12" s="19">
        <v>43309.5902777778</v>
      </c>
      <c r="I12" s="35">
        <v>1</v>
      </c>
      <c r="J12" s="15">
        <v>43</v>
      </c>
      <c r="K12" s="36">
        <v>1081</v>
      </c>
      <c r="L12" s="36">
        <f t="shared" si="0"/>
        <v>54.05</v>
      </c>
      <c r="M12" s="37">
        <v>0.03</v>
      </c>
      <c r="N12" s="36">
        <f t="shared" si="1"/>
        <v>35.2636893203883</v>
      </c>
      <c r="O12" s="36">
        <f t="shared" si="2"/>
        <v>991.686310679612</v>
      </c>
      <c r="P12" s="38">
        <v>0.48</v>
      </c>
      <c r="Q12" s="36">
        <f t="shared" si="3"/>
        <v>476.01</v>
      </c>
    </row>
    <row r="13" s="2" customFormat="1" spans="1:17">
      <c r="A13" s="14">
        <v>11</v>
      </c>
      <c r="B13" s="15" t="s">
        <v>41</v>
      </c>
      <c r="C13" s="15" t="s">
        <v>42</v>
      </c>
      <c r="D13" s="16" t="s">
        <v>20</v>
      </c>
      <c r="E13" s="17" t="s">
        <v>21</v>
      </c>
      <c r="F13" s="18" t="s">
        <v>22</v>
      </c>
      <c r="G13" s="19">
        <v>43301.4166666667</v>
      </c>
      <c r="H13" s="19">
        <v>43312.7465277778</v>
      </c>
      <c r="I13" s="35">
        <v>118</v>
      </c>
      <c r="J13" s="15">
        <v>3819</v>
      </c>
      <c r="K13" s="36">
        <v>111089</v>
      </c>
      <c r="L13" s="36">
        <f t="shared" si="0"/>
        <v>5554.45</v>
      </c>
      <c r="M13" s="37">
        <v>0.03</v>
      </c>
      <c r="N13" s="36">
        <f t="shared" si="1"/>
        <v>3623.87417475728</v>
      </c>
      <c r="O13" s="36">
        <f t="shared" si="2"/>
        <v>101910.675825243</v>
      </c>
      <c r="P13" s="38">
        <v>0.48</v>
      </c>
      <c r="Q13" s="36">
        <f t="shared" si="3"/>
        <v>48917.12</v>
      </c>
    </row>
    <row r="14" s="2" customFormat="1" spans="1:17">
      <c r="A14" s="14">
        <v>12</v>
      </c>
      <c r="B14" s="15" t="s">
        <v>43</v>
      </c>
      <c r="C14" s="15" t="s">
        <v>44</v>
      </c>
      <c r="D14" s="16" t="s">
        <v>20</v>
      </c>
      <c r="E14" s="17" t="s">
        <v>21</v>
      </c>
      <c r="F14" s="18" t="s">
        <v>22</v>
      </c>
      <c r="G14" s="19">
        <v>43309.6354166667</v>
      </c>
      <c r="H14" s="19">
        <v>43310.5902777778</v>
      </c>
      <c r="I14" s="35">
        <v>2</v>
      </c>
      <c r="J14" s="15">
        <v>36</v>
      </c>
      <c r="K14" s="36">
        <v>1157</v>
      </c>
      <c r="L14" s="36">
        <f t="shared" si="0"/>
        <v>57.85</v>
      </c>
      <c r="M14" s="37">
        <v>0.03</v>
      </c>
      <c r="N14" s="36">
        <f t="shared" si="1"/>
        <v>37.7429126213592</v>
      </c>
      <c r="O14" s="36">
        <f t="shared" si="2"/>
        <v>1061.40708737864</v>
      </c>
      <c r="P14" s="38">
        <v>0.48</v>
      </c>
      <c r="Q14" s="36">
        <f t="shared" si="3"/>
        <v>509.48</v>
      </c>
    </row>
    <row r="15" s="2" customFormat="1" spans="1:17">
      <c r="A15" s="14">
        <v>13</v>
      </c>
      <c r="B15" s="15" t="s">
        <v>45</v>
      </c>
      <c r="C15" s="15" t="s">
        <v>46</v>
      </c>
      <c r="D15" s="16" t="s">
        <v>20</v>
      </c>
      <c r="E15" s="17" t="s">
        <v>21</v>
      </c>
      <c r="F15" s="18" t="s">
        <v>22</v>
      </c>
      <c r="G15" s="19">
        <v>43302.46875</v>
      </c>
      <c r="H15" s="19">
        <v>43310.4236111111</v>
      </c>
      <c r="I15" s="35">
        <v>9</v>
      </c>
      <c r="J15" s="15">
        <v>179</v>
      </c>
      <c r="K15" s="36">
        <v>6462</v>
      </c>
      <c r="L15" s="36">
        <f t="shared" si="0"/>
        <v>323.1</v>
      </c>
      <c r="M15" s="37">
        <v>0.03</v>
      </c>
      <c r="N15" s="36">
        <f t="shared" si="1"/>
        <v>210.799223300971</v>
      </c>
      <c r="O15" s="36">
        <f t="shared" si="2"/>
        <v>5928.10077669903</v>
      </c>
      <c r="P15" s="38">
        <v>0.48</v>
      </c>
      <c r="Q15" s="36">
        <f t="shared" si="3"/>
        <v>2845.49</v>
      </c>
    </row>
    <row r="16" s="2" customFormat="1" spans="1:17">
      <c r="A16" s="14">
        <v>14</v>
      </c>
      <c r="B16" s="15" t="s">
        <v>47</v>
      </c>
      <c r="C16" s="15" t="s">
        <v>48</v>
      </c>
      <c r="D16" s="16" t="s">
        <v>20</v>
      </c>
      <c r="E16" s="17" t="s">
        <v>21</v>
      </c>
      <c r="F16" s="18" t="s">
        <v>22</v>
      </c>
      <c r="G16" s="19">
        <v>43282.53125</v>
      </c>
      <c r="H16" s="19">
        <v>43285.6979166667</v>
      </c>
      <c r="I16" s="35">
        <v>10</v>
      </c>
      <c r="J16" s="15">
        <v>57</v>
      </c>
      <c r="K16" s="36">
        <v>1666</v>
      </c>
      <c r="L16" s="36">
        <f t="shared" si="0"/>
        <v>83.3</v>
      </c>
      <c r="M16" s="37">
        <v>0.03</v>
      </c>
      <c r="N16" s="36">
        <f t="shared" si="1"/>
        <v>54.3471844660194</v>
      </c>
      <c r="O16" s="36">
        <f t="shared" si="2"/>
        <v>1528.35281553398</v>
      </c>
      <c r="P16" s="38">
        <v>0.48</v>
      </c>
      <c r="Q16" s="36">
        <f t="shared" si="3"/>
        <v>733.61</v>
      </c>
    </row>
    <row r="17" s="2" customFormat="1" spans="1:17">
      <c r="A17" s="14">
        <v>15</v>
      </c>
      <c r="B17" s="15" t="s">
        <v>49</v>
      </c>
      <c r="C17" s="15" t="s">
        <v>50</v>
      </c>
      <c r="D17" s="16" t="s">
        <v>20</v>
      </c>
      <c r="E17" s="17" t="s">
        <v>21</v>
      </c>
      <c r="F17" s="18" t="s">
        <v>22</v>
      </c>
      <c r="G17" s="19">
        <v>43302.5486111111</v>
      </c>
      <c r="H17" s="19">
        <v>43306.6631944444</v>
      </c>
      <c r="I17" s="35">
        <v>6</v>
      </c>
      <c r="J17" s="15">
        <v>92</v>
      </c>
      <c r="K17" s="36">
        <v>2078</v>
      </c>
      <c r="L17" s="36">
        <f t="shared" si="0"/>
        <v>103.9</v>
      </c>
      <c r="M17" s="37">
        <v>0.03</v>
      </c>
      <c r="N17" s="36">
        <f t="shared" si="1"/>
        <v>67.7871844660194</v>
      </c>
      <c r="O17" s="36">
        <f t="shared" si="2"/>
        <v>1906.31281553398</v>
      </c>
      <c r="P17" s="38">
        <v>0.48</v>
      </c>
      <c r="Q17" s="36">
        <f t="shared" si="3"/>
        <v>915.03</v>
      </c>
    </row>
    <row r="18" s="2" customFormat="1" spans="1:17">
      <c r="A18" s="14">
        <v>16</v>
      </c>
      <c r="B18" s="15" t="s">
        <v>51</v>
      </c>
      <c r="C18" s="15" t="s">
        <v>52</v>
      </c>
      <c r="D18" s="16" t="s">
        <v>20</v>
      </c>
      <c r="E18" s="17" t="s">
        <v>21</v>
      </c>
      <c r="F18" s="18" t="s">
        <v>22</v>
      </c>
      <c r="G18" s="19">
        <v>43302.6215277778</v>
      </c>
      <c r="H18" s="19">
        <v>43307.5833333333</v>
      </c>
      <c r="I18" s="35">
        <v>7</v>
      </c>
      <c r="J18" s="15">
        <v>144</v>
      </c>
      <c r="K18" s="36">
        <v>3294</v>
      </c>
      <c r="L18" s="36">
        <f t="shared" si="0"/>
        <v>164.7</v>
      </c>
      <c r="M18" s="37">
        <v>0.03</v>
      </c>
      <c r="N18" s="36">
        <f t="shared" si="1"/>
        <v>107.454757281553</v>
      </c>
      <c r="O18" s="36">
        <f t="shared" si="2"/>
        <v>3021.84524271845</v>
      </c>
      <c r="P18" s="38">
        <v>0.48</v>
      </c>
      <c r="Q18" s="36">
        <f t="shared" si="3"/>
        <v>1450.49</v>
      </c>
    </row>
    <row r="19" s="2" customFormat="1" spans="1:17">
      <c r="A19" s="14">
        <v>17</v>
      </c>
      <c r="B19" s="15" t="s">
        <v>53</v>
      </c>
      <c r="C19" s="15" t="s">
        <v>54</v>
      </c>
      <c r="D19" s="16" t="s">
        <v>20</v>
      </c>
      <c r="E19" s="17" t="s">
        <v>21</v>
      </c>
      <c r="F19" s="18" t="s">
        <v>22</v>
      </c>
      <c r="G19" s="19">
        <v>43282.5833333333</v>
      </c>
      <c r="H19" s="19">
        <v>43312.6944444444</v>
      </c>
      <c r="I19" s="35">
        <v>441</v>
      </c>
      <c r="J19" s="15">
        <v>13090</v>
      </c>
      <c r="K19" s="36">
        <v>574953</v>
      </c>
      <c r="L19" s="36">
        <f t="shared" si="0"/>
        <v>28747.65</v>
      </c>
      <c r="M19" s="37">
        <v>0.03</v>
      </c>
      <c r="N19" s="36">
        <f t="shared" si="1"/>
        <v>18755.7483495146</v>
      </c>
      <c r="O19" s="36">
        <f t="shared" si="2"/>
        <v>527449.601650485</v>
      </c>
      <c r="P19" s="38">
        <v>0.48</v>
      </c>
      <c r="Q19" s="36">
        <f t="shared" si="3"/>
        <v>253175.81</v>
      </c>
    </row>
    <row r="20" s="2" customFormat="1" spans="1:17">
      <c r="A20" s="14">
        <v>18</v>
      </c>
      <c r="B20" s="15" t="s">
        <v>55</v>
      </c>
      <c r="C20" s="15" t="s">
        <v>56</v>
      </c>
      <c r="D20" s="16" t="s">
        <v>20</v>
      </c>
      <c r="E20" s="17" t="s">
        <v>21</v>
      </c>
      <c r="F20" s="18" t="s">
        <v>22</v>
      </c>
      <c r="G20" s="19">
        <v>43308.4305555556</v>
      </c>
      <c r="H20" s="19">
        <v>43312.9930555556</v>
      </c>
      <c r="I20" s="35">
        <v>99</v>
      </c>
      <c r="J20" s="15">
        <v>5157</v>
      </c>
      <c r="K20" s="36">
        <v>194292</v>
      </c>
      <c r="L20" s="36">
        <f t="shared" si="0"/>
        <v>9714.6</v>
      </c>
      <c r="M20" s="37">
        <v>0.03</v>
      </c>
      <c r="N20" s="36">
        <f t="shared" si="1"/>
        <v>6338.06912621359</v>
      </c>
      <c r="O20" s="36">
        <f t="shared" si="2"/>
        <v>178239.330873786</v>
      </c>
      <c r="P20" s="38">
        <v>0.48</v>
      </c>
      <c r="Q20" s="36">
        <f t="shared" si="3"/>
        <v>85554.88</v>
      </c>
    </row>
    <row r="21" s="2" customFormat="1" spans="1:17">
      <c r="A21" s="14">
        <v>19</v>
      </c>
      <c r="B21" s="15" t="s">
        <v>57</v>
      </c>
      <c r="C21" s="15" t="s">
        <v>58</v>
      </c>
      <c r="D21" s="16" t="s">
        <v>20</v>
      </c>
      <c r="E21" s="17" t="s">
        <v>21</v>
      </c>
      <c r="F21" s="18" t="s">
        <v>22</v>
      </c>
      <c r="G21" s="19">
        <v>43295.4027777778</v>
      </c>
      <c r="H21" s="19">
        <v>43296.7430555556</v>
      </c>
      <c r="I21" s="35">
        <v>4</v>
      </c>
      <c r="J21" s="15">
        <v>30</v>
      </c>
      <c r="K21" s="36">
        <v>1192</v>
      </c>
      <c r="L21" s="36">
        <f t="shared" si="0"/>
        <v>59.6</v>
      </c>
      <c r="M21" s="37">
        <v>0.03</v>
      </c>
      <c r="N21" s="36">
        <f t="shared" si="1"/>
        <v>38.8846601941748</v>
      </c>
      <c r="O21" s="36">
        <f t="shared" si="2"/>
        <v>1093.51533980583</v>
      </c>
      <c r="P21" s="38">
        <v>0.48</v>
      </c>
      <c r="Q21" s="36">
        <f t="shared" si="3"/>
        <v>524.89</v>
      </c>
    </row>
    <row r="22" s="2" customFormat="1" spans="1:17">
      <c r="A22" s="14">
        <v>20</v>
      </c>
      <c r="B22" s="15" t="s">
        <v>59</v>
      </c>
      <c r="C22" s="15" t="s">
        <v>60</v>
      </c>
      <c r="D22" s="16" t="s">
        <v>20</v>
      </c>
      <c r="E22" s="17" t="s">
        <v>21</v>
      </c>
      <c r="F22" s="18" t="s">
        <v>22</v>
      </c>
      <c r="G22" s="19">
        <v>43294.4305555556</v>
      </c>
      <c r="H22" s="19">
        <v>43312.8993055556</v>
      </c>
      <c r="I22" s="35">
        <v>199</v>
      </c>
      <c r="J22" s="15">
        <v>4520</v>
      </c>
      <c r="K22" s="36">
        <v>188397</v>
      </c>
      <c r="L22" s="36">
        <f t="shared" si="0"/>
        <v>9419.85</v>
      </c>
      <c r="M22" s="37">
        <v>0.03</v>
      </c>
      <c r="N22" s="36">
        <f t="shared" si="1"/>
        <v>6145.76621359223</v>
      </c>
      <c r="O22" s="36">
        <f t="shared" si="2"/>
        <v>172831.383786408</v>
      </c>
      <c r="P22" s="38">
        <v>0.48</v>
      </c>
      <c r="Q22" s="36">
        <f t="shared" si="3"/>
        <v>82959.06</v>
      </c>
    </row>
    <row r="23" s="2" customFormat="1" spans="1:17">
      <c r="A23" s="14">
        <v>21</v>
      </c>
      <c r="B23" s="15" t="s">
        <v>61</v>
      </c>
      <c r="C23" s="15" t="s">
        <v>62</v>
      </c>
      <c r="D23" s="16" t="s">
        <v>20</v>
      </c>
      <c r="E23" s="17" t="s">
        <v>21</v>
      </c>
      <c r="F23" s="18" t="s">
        <v>22</v>
      </c>
      <c r="G23" s="19">
        <v>43287.6076388889</v>
      </c>
      <c r="H23" s="19">
        <v>43293.4930555556</v>
      </c>
      <c r="I23" s="35">
        <v>18</v>
      </c>
      <c r="J23" s="15">
        <v>283</v>
      </c>
      <c r="K23" s="36">
        <v>11738</v>
      </c>
      <c r="L23" s="36">
        <f t="shared" si="0"/>
        <v>586.9</v>
      </c>
      <c r="M23" s="37">
        <v>0.03</v>
      </c>
      <c r="N23" s="36">
        <f t="shared" si="1"/>
        <v>382.909514563107</v>
      </c>
      <c r="O23" s="36">
        <f t="shared" si="2"/>
        <v>10768.1904854369</v>
      </c>
      <c r="P23" s="38">
        <v>0.48</v>
      </c>
      <c r="Q23" s="36">
        <f t="shared" si="3"/>
        <v>5168.73</v>
      </c>
    </row>
    <row r="24" s="2" customFormat="1" spans="1:17">
      <c r="A24" s="14">
        <v>22</v>
      </c>
      <c r="B24" s="15" t="s">
        <v>63</v>
      </c>
      <c r="C24" s="15" t="s">
        <v>64</v>
      </c>
      <c r="D24" s="16" t="s">
        <v>20</v>
      </c>
      <c r="E24" s="17" t="s">
        <v>21</v>
      </c>
      <c r="F24" s="18" t="s">
        <v>22</v>
      </c>
      <c r="G24" s="19">
        <v>43301.4305555556</v>
      </c>
      <c r="H24" s="19">
        <v>43301.8819444444</v>
      </c>
      <c r="I24" s="35">
        <v>3</v>
      </c>
      <c r="J24" s="15">
        <v>71</v>
      </c>
      <c r="K24" s="36">
        <v>3340</v>
      </c>
      <c r="L24" s="36">
        <f t="shared" si="0"/>
        <v>167</v>
      </c>
      <c r="M24" s="37">
        <v>0.03</v>
      </c>
      <c r="N24" s="36">
        <f t="shared" si="1"/>
        <v>108.955339805825</v>
      </c>
      <c r="O24" s="36">
        <f t="shared" si="2"/>
        <v>3064.04466019417</v>
      </c>
      <c r="P24" s="38">
        <v>0.48</v>
      </c>
      <c r="Q24" s="36">
        <f t="shared" si="3"/>
        <v>1470.74</v>
      </c>
    </row>
    <row r="25" s="2" customFormat="1" spans="1:17">
      <c r="A25" s="14">
        <v>23</v>
      </c>
      <c r="B25" s="15" t="s">
        <v>65</v>
      </c>
      <c r="C25" s="15" t="s">
        <v>66</v>
      </c>
      <c r="D25" s="16" t="s">
        <v>20</v>
      </c>
      <c r="E25" s="17" t="s">
        <v>21</v>
      </c>
      <c r="F25" s="18" t="s">
        <v>22</v>
      </c>
      <c r="G25" s="19">
        <v>43282.3958333333</v>
      </c>
      <c r="H25" s="19">
        <v>43307.9479166667</v>
      </c>
      <c r="I25" s="35">
        <v>67</v>
      </c>
      <c r="J25" s="15">
        <v>860</v>
      </c>
      <c r="K25" s="36">
        <v>28885</v>
      </c>
      <c r="L25" s="36">
        <f t="shared" si="0"/>
        <v>1444.25</v>
      </c>
      <c r="M25" s="37">
        <v>0.03</v>
      </c>
      <c r="N25" s="36">
        <f t="shared" si="1"/>
        <v>942.267961165049</v>
      </c>
      <c r="O25" s="36">
        <f t="shared" si="2"/>
        <v>26498.482038835</v>
      </c>
      <c r="P25" s="38">
        <v>0.48</v>
      </c>
      <c r="Q25" s="36">
        <f t="shared" si="3"/>
        <v>12719.27</v>
      </c>
    </row>
    <row r="26" s="2" customFormat="1" spans="1:17">
      <c r="A26" s="14">
        <v>24</v>
      </c>
      <c r="B26" s="15" t="s">
        <v>67</v>
      </c>
      <c r="C26" s="15" t="s">
        <v>68</v>
      </c>
      <c r="D26" s="16" t="s">
        <v>20</v>
      </c>
      <c r="E26" s="17" t="s">
        <v>21</v>
      </c>
      <c r="F26" s="18" t="s">
        <v>22</v>
      </c>
      <c r="G26" s="19">
        <v>43309.1319444444</v>
      </c>
      <c r="H26" s="19">
        <v>43309.1319444444</v>
      </c>
      <c r="I26" s="35">
        <v>1</v>
      </c>
      <c r="J26" s="15">
        <v>0</v>
      </c>
      <c r="K26" s="36">
        <v>0</v>
      </c>
      <c r="L26" s="36">
        <f t="shared" si="0"/>
        <v>0</v>
      </c>
      <c r="M26" s="37">
        <v>0.03</v>
      </c>
      <c r="N26" s="36">
        <f t="shared" si="1"/>
        <v>0</v>
      </c>
      <c r="O26" s="36">
        <f t="shared" si="2"/>
        <v>0</v>
      </c>
      <c r="P26" s="38">
        <v>0.48</v>
      </c>
      <c r="Q26" s="36">
        <f t="shared" si="3"/>
        <v>0</v>
      </c>
    </row>
    <row r="27" s="4" customFormat="1" ht="25.5" customHeight="1" spans="1:17">
      <c r="A27" s="26"/>
      <c r="B27" s="27" t="s">
        <v>69</v>
      </c>
      <c r="C27" s="28"/>
      <c r="D27" s="28"/>
      <c r="E27" s="28"/>
      <c r="F27" s="28"/>
      <c r="G27" s="29"/>
      <c r="H27" s="29"/>
      <c r="I27" s="28"/>
      <c r="J27" s="28"/>
      <c r="K27" s="43">
        <f>SUM(K3:K26)</f>
        <v>1341413</v>
      </c>
      <c r="L27" s="43"/>
      <c r="M27" s="43"/>
      <c r="N27" s="43">
        <f>SUM(N3:N26)</f>
        <v>43758.7153398058</v>
      </c>
      <c r="O27" s="44">
        <f>SUM(O3:O26)</f>
        <v>1230583.63466019</v>
      </c>
      <c r="P27" s="45"/>
      <c r="Q27" s="43">
        <f>SUM(Q3:Q26)</f>
        <v>590635.29</v>
      </c>
    </row>
    <row r="28" s="4" customFormat="1" spans="2:16">
      <c r="B28" s="30"/>
      <c r="C28" s="30"/>
      <c r="D28" s="30"/>
      <c r="E28" s="30"/>
      <c r="F28" s="30"/>
      <c r="G28" s="31"/>
      <c r="H28" s="31"/>
      <c r="I28" s="30"/>
      <c r="J28" s="30"/>
      <c r="K28" s="46"/>
      <c r="L28" s="46"/>
      <c r="M28" s="46"/>
      <c r="N28" s="46"/>
      <c r="O28" s="46"/>
      <c r="P28" s="47"/>
    </row>
    <row r="30" spans="6:6">
      <c r="F30" s="32"/>
    </row>
  </sheetData>
  <protectedRanges>
    <protectedRange sqref="A3:C5 G3:IT5 A27:IT65553 A8:C8 G8:IT8 A9:C9 G9:IT9 A10:C10 G10:IT10 A11:C11 G11:IT11 A12:C12 G12:IT12 A13:C13 G13:IT13 A14:C14 G14:IT14 A16:C16 G16:IT16 A17:C17 G17:IT17 A18:C18 G18:IT18 A19:C19 G19:IT19 A20:C20 G20:IT20 A21:C21 G21:IT21 A22:C22 G22:IT22 A26:C26 G26:IT26 A6:C6 G6:IT6 A7:C7 G7:IT7 A23:C23 G23:IT23 A24:C24 G24:IT24 A25:C25 G25:IT25" name="区域1" securityDescriptor=""/>
    <protectedRange sqref="D3:F5 D8:F8 D9:F9 D10:F10 D11:F11 D12:F12 D13:F13 D14:F14 D16:F16 D17:F17 D18:F18 D19:F19 D20:F20 D21:F21 D22:F22 D26:F26 D6:F6 D7:F7 D23:F23 D24:F24 D25:F25" name="区域1_1" securityDescriptor=""/>
  </protectedRanges>
  <mergeCells count="1">
    <mergeCell ref="A1:Q1"/>
  </mergeCells>
  <pageMargins left="0" right="0.196527777777778" top="0.75" bottom="0.75" header="0.3" footer="0.3"/>
  <pageSetup paperSize="1" scale="50" fitToHeight="0" orientation="landscape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张艾洁OvO</cp:lastModifiedBy>
  <dcterms:created xsi:type="dcterms:W3CDTF">2015-11-10T02:18:00Z</dcterms:created>
  <cp:lastPrinted>2018-06-11T07:54:00Z</cp:lastPrinted>
  <dcterms:modified xsi:type="dcterms:W3CDTF">2018-08-01T06:02:47Z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