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<sst xmlns="http://schemas.openxmlformats.org/spreadsheetml/2006/main" count="85">
  <si>
    <t>2018年07月结算报表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</si>
  <si>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</si>
  <si>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</si>
  <si>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</si>
  <si>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</si>
  <si>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</si>
  <si>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</si>
  <si>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</si>
  <si>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</si>
  <si>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</si>
  <si>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</si>
  <si>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</si>
  <si>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</si>
  <si>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</si>
  <si>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</si>
  <si>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</si>
  <si>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</si>
  <si>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</si>
  <si>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</si>
  <si>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</si>
  <si>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t>浙江温州卢米埃万象城IMAX影城</t>
  </si>
  <si>
    <t>33077701</t>
  </si>
  <si>
    <t>中影设备</t>
  </si>
  <si>
    <t>2018-07-01</t>
  </si>
  <si>
    <t>2018-07-05</t>
  </si>
  <si>
    <t>阿修罗（数字3D）</t>
  </si>
  <si>
    <t>001204972018</t>
  </si>
  <si>
    <t>2018-07-13</t>
  </si>
  <si>
    <t>2018-07-16</t>
  </si>
  <si>
    <t>北方一片苍茫 （数字）</t>
  </si>
  <si>
    <t>001108552017</t>
  </si>
  <si>
    <t>2018-07-22</t>
  </si>
  <si>
    <t>超人总动员2（数字3D）</t>
  </si>
  <si>
    <t>051201112018</t>
  </si>
  <si>
    <t>2018-07-29</t>
  </si>
  <si>
    <t>狄仁杰之四大天王（数字3D）</t>
  </si>
  <si>
    <t>001202172018</t>
  </si>
  <si>
    <t>2018-07-27</t>
  </si>
  <si>
    <t>2018-07-31</t>
  </si>
  <si>
    <t>动物世界（数字3D）</t>
  </si>
  <si>
    <t>001203772018</t>
  </si>
  <si>
    <t>2018-07-26</t>
  </si>
  <si>
    <t>风语咒（数字3D）</t>
  </si>
  <si>
    <t>001c05272018</t>
  </si>
  <si>
    <t>金蝉脱壳2：冥府（数字）</t>
  </si>
  <si>
    <t>051101152018</t>
  </si>
  <si>
    <t>2018-07-07</t>
  </si>
  <si>
    <t>萌学园：寻找盘古 （数字）</t>
  </si>
  <si>
    <t>001108392016</t>
  </si>
  <si>
    <t>2018-07-28</t>
  </si>
  <si>
    <t>摩天营救（数字3D）</t>
  </si>
  <si>
    <t>051201202018</t>
  </si>
  <si>
    <t>2018-07-20</t>
  </si>
  <si>
    <t>神秘世界历险记4 （数字）</t>
  </si>
  <si>
    <t>001b05332018</t>
  </si>
  <si>
    <t>神奇马戏团之动物饼干（数字3D）</t>
  </si>
  <si>
    <t>001c05642018</t>
  </si>
  <si>
    <t>2018-07-15</t>
  </si>
  <si>
    <t>淘气大侦探（数字）</t>
  </si>
  <si>
    <t>051101262018</t>
  </si>
  <si>
    <t>2018-07-25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</si>
  <si>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</si>
  <si>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</si>
  <si>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</si>
  <si>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</si>
  <si>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</si>
  <si>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</si>
  <si>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</si>
  <si>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</si>
  <si>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2018-07-14</t>
  </si>
  <si>
    <t>邪不压正 （数字）</t>
  </si>
  <si>
    <t>001104952018</t>
  </si>
  <si>
    <t>新大头儿子和小头爸爸3俄罗斯奇遇记 （数字）</t>
  </si>
  <si>
    <t>001b03562018</t>
  </si>
  <si>
    <t>2018-07-06</t>
  </si>
  <si>
    <t>2018-07-19</t>
  </si>
  <si>
    <t>侏罗纪世界2（数字3D）</t>
  </si>
  <si>
    <t>051201022018</t>
  </si>
  <si>
    <t>最后一球（数字）</t>
  </si>
  <si>
    <t>091101172018</t>
  </si>
  <si>
    <t>2018-07-04</t>
  </si>
  <si>
    <t>昨日青空 （数字）</t>
  </si>
  <si>
    <t>001b04542018</t>
  </si>
  <si>
    <t>2018-07-21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</si>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</sst>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0_ 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5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26" fillId="24" borderId="4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0" borderId="0"/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6" fontId="5" fillId="2" borderId="2" xfId="0" applyNumberFormat="1" applyFont="1" applyFill="1" applyBorder="1" applyAlignment="1" applyProtection="1">
      <alignment horizontal="center" wrapText="1"/>
    </xf>
    <xf numFmtId="177" fontId="5" fillId="2" borderId="2" xfId="0" applyNumberFormat="1" applyFont="1" applyFill="1" applyBorder="1" applyAlignment="1" applyProtection="1">
      <alignment horizontal="center" wrapText="1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8"/>
  <sheetViews>
    <sheetView tabSelected="1" topLeftCell="C1" workbookViewId="0">
      <selection activeCell="P33" sqref="P33"/>
    </sheetView>
  </sheetViews>
  <sheetFormatPr defaultColWidth="16" defaultRowHeight="12.75"/>
  <cols>
    <col min="1" max="1" width="8.42857142857143" customWidth="1"/>
    <col min="2" max="2" width="34.5714285714286" style="4" customWidth="1"/>
    <col min="3" max="3" width="13.8571428571429" style="4" customWidth="1"/>
    <col min="4" max="4" width="15.5714285714286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  <c r="P2" s="20" t="s">
        <v>16</v>
      </c>
      <c r="Q2" s="19" t="s">
        <v>17</v>
      </c>
    </row>
    <row r="3" s="2" customFormat="1" ht="13.5" customHeight="1" spans="1:17">
      <c r="A3" s="13">
        <v>1</v>
      </c>
      <c r="B3" s="14" t="s">
        <v>18</v>
      </c>
      <c r="C3" s="14" t="s">
        <v>19</v>
      </c>
      <c r="D3" s="14" t="s">
        <v>20</v>
      </c>
      <c r="E3" s="14" t="s">
        <v>21</v>
      </c>
      <c r="F3" s="15" t="s">
        <v>22</v>
      </c>
      <c r="G3" s="14" t="s">
        <v>23</v>
      </c>
      <c r="H3" s="14" t="s">
        <v>24</v>
      </c>
      <c r="I3" s="14">
        <v>15</v>
      </c>
      <c r="J3" s="14">
        <v>185</v>
      </c>
      <c r="K3" s="21">
        <v>8701</v>
      </c>
      <c r="L3" s="21">
        <f t="shared" ref="L3:L24" si="0">K3*0.05</f>
        <v>435.05</v>
      </c>
      <c r="M3" s="22">
        <v>0.03</v>
      </c>
      <c r="N3" s="21">
        <f t="shared" ref="N3:N24" si="1">K3/1.03*0.03*1.12</f>
        <v>283.838446601942</v>
      </c>
      <c r="O3" s="21">
        <f t="shared" ref="O3:O24" si="2">K3-L3-N3</f>
        <v>7982.11155339806</v>
      </c>
      <c r="P3" s="23">
        <v>0.48</v>
      </c>
      <c r="Q3" s="21">
        <f t="shared" ref="Q3:Q24" si="3">ROUND(O3*P3,2)</f>
        <v>3831.41</v>
      </c>
    </row>
    <row r="4" s="2" customFormat="1" spans="1:17">
      <c r="A4" s="13">
        <v>2</v>
      </c>
      <c r="B4" s="14" t="s">
        <v>25</v>
      </c>
      <c r="C4" s="14" t="s">
        <v>26</v>
      </c>
      <c r="D4" s="14" t="s">
        <v>20</v>
      </c>
      <c r="E4" s="14" t="s">
        <v>21</v>
      </c>
      <c r="F4" s="15" t="s">
        <v>22</v>
      </c>
      <c r="G4" s="14" t="s">
        <v>27</v>
      </c>
      <c r="H4" s="14" t="s">
        <v>28</v>
      </c>
      <c r="I4" s="14">
        <v>14</v>
      </c>
      <c r="J4" s="14">
        <v>328</v>
      </c>
      <c r="K4" s="21">
        <v>13342.5</v>
      </c>
      <c r="L4" s="21">
        <f t="shared" si="0"/>
        <v>667.125</v>
      </c>
      <c r="M4" s="22">
        <v>0.03</v>
      </c>
      <c r="N4" s="21">
        <f t="shared" si="1"/>
        <v>435.250485436893</v>
      </c>
      <c r="O4" s="21">
        <f t="shared" si="2"/>
        <v>12240.1245145631</v>
      </c>
      <c r="P4" s="23">
        <v>0.48</v>
      </c>
      <c r="Q4" s="21">
        <f t="shared" si="3"/>
        <v>5875.26</v>
      </c>
    </row>
    <row r="5" s="2" customFormat="1" spans="1:17">
      <c r="A5" s="13">
        <v>3</v>
      </c>
      <c r="B5" s="14" t="s">
        <v>29</v>
      </c>
      <c r="C5" s="14" t="s">
        <v>30</v>
      </c>
      <c r="D5" s="14" t="s">
        <v>20</v>
      </c>
      <c r="E5" s="14" t="s">
        <v>21</v>
      </c>
      <c r="F5" s="15" t="s">
        <v>22</v>
      </c>
      <c r="G5" s="14" t="s">
        <v>31</v>
      </c>
      <c r="H5" s="14" t="s">
        <v>31</v>
      </c>
      <c r="I5" s="14">
        <v>1</v>
      </c>
      <c r="J5" s="14">
        <v>1</v>
      </c>
      <c r="K5" s="21">
        <v>40</v>
      </c>
      <c r="L5" s="21">
        <f t="shared" si="0"/>
        <v>2</v>
      </c>
      <c r="M5" s="22">
        <v>0.03</v>
      </c>
      <c r="N5" s="21">
        <f t="shared" si="1"/>
        <v>1.30485436893204</v>
      </c>
      <c r="O5" s="21">
        <f t="shared" si="2"/>
        <v>36.695145631068</v>
      </c>
      <c r="P5" s="23">
        <v>0.48</v>
      </c>
      <c r="Q5" s="21">
        <f t="shared" si="3"/>
        <v>17.61</v>
      </c>
    </row>
    <row r="6" s="2" customFormat="1" ht="13.5" customHeight="1" spans="1:17">
      <c r="A6" s="13">
        <v>4</v>
      </c>
      <c r="B6" s="14" t="s">
        <v>32</v>
      </c>
      <c r="C6" s="14" t="s">
        <v>33</v>
      </c>
      <c r="D6" s="14" t="s">
        <v>20</v>
      </c>
      <c r="E6" s="14" t="s">
        <v>21</v>
      </c>
      <c r="F6" s="15" t="s">
        <v>22</v>
      </c>
      <c r="G6" s="14" t="s">
        <v>23</v>
      </c>
      <c r="H6" s="14" t="s">
        <v>34</v>
      </c>
      <c r="I6" s="14">
        <v>88</v>
      </c>
      <c r="J6" s="14">
        <v>1931</v>
      </c>
      <c r="K6" s="21">
        <v>82908.5</v>
      </c>
      <c r="L6" s="21">
        <f t="shared" si="0"/>
        <v>4145.425</v>
      </c>
      <c r="M6" s="22">
        <v>0.03</v>
      </c>
      <c r="N6" s="21">
        <f t="shared" si="1"/>
        <v>2704.58796116505</v>
      </c>
      <c r="O6" s="21">
        <f t="shared" si="2"/>
        <v>76058.487038835</v>
      </c>
      <c r="P6" s="23">
        <v>0.48</v>
      </c>
      <c r="Q6" s="21">
        <f t="shared" si="3"/>
        <v>36508.07</v>
      </c>
    </row>
    <row r="7" s="2" customFormat="1" spans="1:17">
      <c r="A7" s="13">
        <v>5</v>
      </c>
      <c r="B7" s="14" t="s">
        <v>35</v>
      </c>
      <c r="C7" s="14" t="s">
        <v>36</v>
      </c>
      <c r="D7" s="14" t="s">
        <v>20</v>
      </c>
      <c r="E7" s="14" t="s">
        <v>21</v>
      </c>
      <c r="F7" s="15" t="s">
        <v>22</v>
      </c>
      <c r="G7" s="14" t="s">
        <v>37</v>
      </c>
      <c r="H7" s="14" t="s">
        <v>38</v>
      </c>
      <c r="I7" s="14">
        <v>66</v>
      </c>
      <c r="J7" s="14">
        <v>2649</v>
      </c>
      <c r="K7" s="21">
        <v>118866.1</v>
      </c>
      <c r="L7" s="21">
        <f t="shared" si="0"/>
        <v>5943.305</v>
      </c>
      <c r="M7" s="22">
        <v>0.03</v>
      </c>
      <c r="N7" s="21">
        <f t="shared" si="1"/>
        <v>3877.57374757282</v>
      </c>
      <c r="O7" s="21">
        <f t="shared" si="2"/>
        <v>109045.221252427</v>
      </c>
      <c r="P7" s="23">
        <v>0.48</v>
      </c>
      <c r="Q7" s="21">
        <f t="shared" si="3"/>
        <v>52341.71</v>
      </c>
    </row>
    <row r="8" s="2" customFormat="1" spans="1:17">
      <c r="A8" s="13">
        <v>6</v>
      </c>
      <c r="B8" s="14" t="s">
        <v>39</v>
      </c>
      <c r="C8" s="14" t="s">
        <v>40</v>
      </c>
      <c r="D8" s="14" t="s">
        <v>20</v>
      </c>
      <c r="E8" s="14" t="s">
        <v>21</v>
      </c>
      <c r="F8" s="15" t="s">
        <v>22</v>
      </c>
      <c r="G8" s="14" t="s">
        <v>23</v>
      </c>
      <c r="H8" s="14" t="s">
        <v>41</v>
      </c>
      <c r="I8" s="14">
        <v>168</v>
      </c>
      <c r="J8" s="14">
        <v>4811</v>
      </c>
      <c r="K8" s="21">
        <v>201171</v>
      </c>
      <c r="L8" s="21">
        <f t="shared" si="0"/>
        <v>10058.55</v>
      </c>
      <c r="M8" s="22">
        <v>0.03</v>
      </c>
      <c r="N8" s="21">
        <f t="shared" si="1"/>
        <v>6562.47145631068</v>
      </c>
      <c r="O8" s="21">
        <f t="shared" si="2"/>
        <v>184549.978543689</v>
      </c>
      <c r="P8" s="23">
        <v>0.48</v>
      </c>
      <c r="Q8" s="21">
        <f t="shared" si="3"/>
        <v>88583.99</v>
      </c>
    </row>
    <row r="9" s="2" customFormat="1" spans="1:17">
      <c r="A9" s="13">
        <v>7</v>
      </c>
      <c r="B9" s="14" t="s">
        <v>42</v>
      </c>
      <c r="C9" s="14" t="s">
        <v>43</v>
      </c>
      <c r="D9" s="14" t="s">
        <v>20</v>
      </c>
      <c r="E9" s="14" t="s">
        <v>21</v>
      </c>
      <c r="F9" s="15" t="s">
        <v>22</v>
      </c>
      <c r="G9" s="14" t="s">
        <v>31</v>
      </c>
      <c r="H9" s="14" t="s">
        <v>31</v>
      </c>
      <c r="I9" s="14">
        <v>1</v>
      </c>
      <c r="J9" s="14">
        <v>42</v>
      </c>
      <c r="K9" s="21">
        <v>1732</v>
      </c>
      <c r="L9" s="21">
        <f t="shared" si="0"/>
        <v>86.6</v>
      </c>
      <c r="M9" s="22">
        <v>0.03</v>
      </c>
      <c r="N9" s="21">
        <f t="shared" si="1"/>
        <v>56.5001941747573</v>
      </c>
      <c r="O9" s="21">
        <f t="shared" si="2"/>
        <v>1588.89980582524</v>
      </c>
      <c r="P9" s="23">
        <v>0.48</v>
      </c>
      <c r="Q9" s="21">
        <f t="shared" si="3"/>
        <v>762.67</v>
      </c>
    </row>
    <row r="10" s="2" customFormat="1" spans="1:17">
      <c r="A10" s="13">
        <v>8</v>
      </c>
      <c r="B10" s="14" t="s">
        <v>44</v>
      </c>
      <c r="C10" s="14" t="s">
        <v>45</v>
      </c>
      <c r="D10" s="14" t="s">
        <v>20</v>
      </c>
      <c r="E10" s="14" t="s">
        <v>21</v>
      </c>
      <c r="F10" s="15" t="s">
        <v>22</v>
      </c>
      <c r="G10" s="14" t="s">
        <v>23</v>
      </c>
      <c r="H10" s="14" t="s">
        <v>46</v>
      </c>
      <c r="I10" s="14">
        <v>33</v>
      </c>
      <c r="J10" s="14">
        <v>530</v>
      </c>
      <c r="K10" s="21">
        <v>21494</v>
      </c>
      <c r="L10" s="21">
        <f t="shared" si="0"/>
        <v>1074.7</v>
      </c>
      <c r="M10" s="22">
        <v>0.03</v>
      </c>
      <c r="N10" s="21">
        <f t="shared" si="1"/>
        <v>701.163495145631</v>
      </c>
      <c r="O10" s="21">
        <f t="shared" si="2"/>
        <v>19718.1365048544</v>
      </c>
      <c r="P10" s="23">
        <v>0.48</v>
      </c>
      <c r="Q10" s="21">
        <f t="shared" si="3"/>
        <v>9464.71</v>
      </c>
    </row>
    <row r="11" s="2" customFormat="1" ht="13.5" customHeight="1" spans="1:17">
      <c r="A11" s="13">
        <v>9</v>
      </c>
      <c r="B11" s="14" t="s">
        <v>47</v>
      </c>
      <c r="C11" s="14" t="s">
        <v>48</v>
      </c>
      <c r="D11" s="14" t="s">
        <v>20</v>
      </c>
      <c r="E11" s="14" t="s">
        <v>21</v>
      </c>
      <c r="F11" s="15" t="s">
        <v>22</v>
      </c>
      <c r="G11" s="14" t="s">
        <v>49</v>
      </c>
      <c r="H11" s="14" t="s">
        <v>34</v>
      </c>
      <c r="I11" s="14">
        <v>2</v>
      </c>
      <c r="J11" s="14">
        <v>50</v>
      </c>
      <c r="K11" s="21">
        <v>1000</v>
      </c>
      <c r="L11" s="21">
        <f t="shared" si="0"/>
        <v>50</v>
      </c>
      <c r="M11" s="22">
        <v>0.03</v>
      </c>
      <c r="N11" s="21">
        <f t="shared" si="1"/>
        <v>32.621359223301</v>
      </c>
      <c r="O11" s="21">
        <f t="shared" si="2"/>
        <v>917.378640776699</v>
      </c>
      <c r="P11" s="23">
        <v>0.48</v>
      </c>
      <c r="Q11" s="21">
        <f t="shared" si="3"/>
        <v>440.34</v>
      </c>
    </row>
    <row r="12" s="2" customFormat="1" spans="1:17">
      <c r="A12" s="13">
        <v>10</v>
      </c>
      <c r="B12" s="14" t="s">
        <v>50</v>
      </c>
      <c r="C12" s="14" t="s">
        <v>51</v>
      </c>
      <c r="D12" s="14" t="s">
        <v>20</v>
      </c>
      <c r="E12" s="14" t="s">
        <v>21</v>
      </c>
      <c r="F12" s="15" t="s">
        <v>22</v>
      </c>
      <c r="G12" s="14" t="s">
        <v>52</v>
      </c>
      <c r="H12" s="14" t="s">
        <v>38</v>
      </c>
      <c r="I12" s="14">
        <v>118</v>
      </c>
      <c r="J12" s="14">
        <v>5365</v>
      </c>
      <c r="K12" s="21">
        <v>221564.5</v>
      </c>
      <c r="L12" s="21">
        <f t="shared" si="0"/>
        <v>11078.225</v>
      </c>
      <c r="M12" s="22">
        <v>0.03</v>
      </c>
      <c r="N12" s="21">
        <f t="shared" si="1"/>
        <v>7227.73514563107</v>
      </c>
      <c r="O12" s="21">
        <f t="shared" si="2"/>
        <v>203258.539854369</v>
      </c>
      <c r="P12" s="23">
        <v>0.48</v>
      </c>
      <c r="Q12" s="21">
        <f t="shared" si="3"/>
        <v>97564.1</v>
      </c>
    </row>
    <row r="13" s="2" customFormat="1" spans="1:17">
      <c r="A13" s="13">
        <v>11</v>
      </c>
      <c r="B13" s="14" t="s">
        <v>53</v>
      </c>
      <c r="C13" s="14" t="s">
        <v>54</v>
      </c>
      <c r="D13" s="14" t="s">
        <v>20</v>
      </c>
      <c r="E13" s="14" t="s">
        <v>21</v>
      </c>
      <c r="F13" s="15" t="s">
        <v>22</v>
      </c>
      <c r="G13" s="14" t="s">
        <v>49</v>
      </c>
      <c r="H13" s="14" t="s">
        <v>34</v>
      </c>
      <c r="I13" s="14">
        <v>2</v>
      </c>
      <c r="J13" s="14">
        <v>65</v>
      </c>
      <c r="K13" s="21">
        <v>3035</v>
      </c>
      <c r="L13" s="21">
        <f t="shared" si="0"/>
        <v>151.75</v>
      </c>
      <c r="M13" s="22">
        <v>0.03</v>
      </c>
      <c r="N13" s="21">
        <f t="shared" si="1"/>
        <v>99.0058252427184</v>
      </c>
      <c r="O13" s="21">
        <f t="shared" si="2"/>
        <v>2784.24417475728</v>
      </c>
      <c r="P13" s="23">
        <v>0.48</v>
      </c>
      <c r="Q13" s="21">
        <f t="shared" si="3"/>
        <v>1336.44</v>
      </c>
    </row>
    <row r="14" s="2" customFormat="1" spans="1:17">
      <c r="A14" s="13">
        <v>12</v>
      </c>
      <c r="B14" s="14" t="s">
        <v>55</v>
      </c>
      <c r="C14" s="14" t="s">
        <v>56</v>
      </c>
      <c r="D14" s="14" t="s">
        <v>20</v>
      </c>
      <c r="E14" s="14" t="s">
        <v>21</v>
      </c>
      <c r="F14" s="15" t="s">
        <v>22</v>
      </c>
      <c r="G14" s="14" t="s">
        <v>57</v>
      </c>
      <c r="H14" s="14" t="s">
        <v>41</v>
      </c>
      <c r="I14" s="14">
        <v>16</v>
      </c>
      <c r="J14" s="14">
        <v>263</v>
      </c>
      <c r="K14" s="21">
        <v>10539.5</v>
      </c>
      <c r="L14" s="21">
        <f t="shared" si="0"/>
        <v>526.975</v>
      </c>
      <c r="M14" s="22">
        <v>0.03</v>
      </c>
      <c r="N14" s="21">
        <f t="shared" si="1"/>
        <v>343.812815533981</v>
      </c>
      <c r="O14" s="21">
        <f t="shared" si="2"/>
        <v>9668.71218446602</v>
      </c>
      <c r="P14" s="23">
        <v>0.48</v>
      </c>
      <c r="Q14" s="21">
        <f t="shared" si="3"/>
        <v>4640.98</v>
      </c>
    </row>
    <row r="15" s="2" customFormat="1" spans="1:17">
      <c r="A15" s="13">
        <v>13</v>
      </c>
      <c r="B15" s="14" t="s">
        <v>58</v>
      </c>
      <c r="C15" s="14" t="s">
        <v>59</v>
      </c>
      <c r="D15" s="14" t="s">
        <v>20</v>
      </c>
      <c r="E15" s="14" t="s">
        <v>21</v>
      </c>
      <c r="F15" s="15" t="s">
        <v>22</v>
      </c>
      <c r="G15" s="14" t="s">
        <v>52</v>
      </c>
      <c r="H15" s="14" t="s">
        <v>60</v>
      </c>
      <c r="I15" s="14">
        <v>12</v>
      </c>
      <c r="J15" s="14">
        <v>120</v>
      </c>
      <c r="K15" s="21">
        <v>4936.5</v>
      </c>
      <c r="L15" s="21">
        <f t="shared" si="0"/>
        <v>246.825</v>
      </c>
      <c r="M15" s="22">
        <v>0.03</v>
      </c>
      <c r="N15" s="21">
        <f t="shared" si="1"/>
        <v>161.035339805825</v>
      </c>
      <c r="O15" s="21">
        <f t="shared" si="2"/>
        <v>4528.63966019418</v>
      </c>
      <c r="P15" s="23">
        <v>0.48</v>
      </c>
      <c r="Q15" s="21">
        <f t="shared" si="3"/>
        <v>2173.75</v>
      </c>
    </row>
    <row r="16" s="2" customFormat="1" spans="1:17">
      <c r="A16" s="13">
        <v>14</v>
      </c>
      <c r="B16" s="14" t="s">
        <v>61</v>
      </c>
      <c r="C16" s="14" t="s">
        <v>62</v>
      </c>
      <c r="D16" s="14" t="s">
        <v>20</v>
      </c>
      <c r="E16" s="14" t="s">
        <v>21</v>
      </c>
      <c r="F16" s="15" t="s">
        <v>22</v>
      </c>
      <c r="G16" s="14" t="s">
        <v>52</v>
      </c>
      <c r="H16" s="14" t="s">
        <v>52</v>
      </c>
      <c r="I16" s="14">
        <v>2</v>
      </c>
      <c r="J16" s="14">
        <v>100</v>
      </c>
      <c r="K16" s="21">
        <v>2419</v>
      </c>
      <c r="L16" s="21">
        <f t="shared" si="0"/>
        <v>120.95</v>
      </c>
      <c r="M16" s="22">
        <v>0.03</v>
      </c>
      <c r="N16" s="21">
        <f t="shared" si="1"/>
        <v>78.911067961165</v>
      </c>
      <c r="O16" s="21">
        <f t="shared" si="2"/>
        <v>2219.13893203884</v>
      </c>
      <c r="P16" s="23">
        <v>0.48</v>
      </c>
      <c r="Q16" s="21">
        <f t="shared" si="3"/>
        <v>1065.19</v>
      </c>
    </row>
    <row r="17" s="2" customFormat="1" ht="13.5" customHeight="1" spans="1:17">
      <c r="A17" s="13">
        <v>15</v>
      </c>
      <c r="B17" s="14" t="s">
        <v>63</v>
      </c>
      <c r="C17" s="14" t="s">
        <v>64</v>
      </c>
      <c r="D17" s="14" t="s">
        <v>20</v>
      </c>
      <c r="E17" s="14" t="s">
        <v>21</v>
      </c>
      <c r="F17" s="15" t="s">
        <v>22</v>
      </c>
      <c r="G17" s="14" t="s">
        <v>23</v>
      </c>
      <c r="H17" s="14" t="s">
        <v>38</v>
      </c>
      <c r="I17" s="14">
        <v>449</v>
      </c>
      <c r="J17" s="14">
        <v>24465</v>
      </c>
      <c r="K17" s="21">
        <v>988184</v>
      </c>
      <c r="L17" s="21">
        <f t="shared" si="0"/>
        <v>49409.2</v>
      </c>
      <c r="M17" s="22">
        <v>0.03</v>
      </c>
      <c r="N17" s="21">
        <f t="shared" si="1"/>
        <v>32235.9052427184</v>
      </c>
      <c r="O17" s="21">
        <f t="shared" si="2"/>
        <v>906538.894757282</v>
      </c>
      <c r="P17" s="23">
        <v>0.48</v>
      </c>
      <c r="Q17" s="21">
        <f t="shared" si="3"/>
        <v>435138.67</v>
      </c>
    </row>
    <row r="18" s="2" customFormat="1" spans="1:17">
      <c r="A18" s="13">
        <v>16</v>
      </c>
      <c r="B18" s="14" t="s">
        <v>65</v>
      </c>
      <c r="C18" s="14" t="s">
        <v>66</v>
      </c>
      <c r="D18" s="14" t="s">
        <v>20</v>
      </c>
      <c r="E18" s="14" t="s">
        <v>21</v>
      </c>
      <c r="F18" s="15" t="s">
        <v>22</v>
      </c>
      <c r="G18" s="14" t="s">
        <v>37</v>
      </c>
      <c r="H18" s="14" t="s">
        <v>38</v>
      </c>
      <c r="I18" s="14">
        <v>114</v>
      </c>
      <c r="J18" s="14">
        <v>9566</v>
      </c>
      <c r="K18" s="21">
        <v>384949.5</v>
      </c>
      <c r="L18" s="21">
        <f t="shared" si="0"/>
        <v>19247.475</v>
      </c>
      <c r="M18" s="22">
        <v>0.03</v>
      </c>
      <c r="N18" s="21">
        <f t="shared" si="1"/>
        <v>12557.5759223301</v>
      </c>
      <c r="O18" s="21">
        <f t="shared" si="2"/>
        <v>353144.44907767</v>
      </c>
      <c r="P18" s="23">
        <v>0.48</v>
      </c>
      <c r="Q18" s="21">
        <f t="shared" si="3"/>
        <v>169509.34</v>
      </c>
    </row>
    <row r="19" s="2" customFormat="1" spans="1:17">
      <c r="A19" s="13">
        <v>17</v>
      </c>
      <c r="B19" s="14" t="s">
        <v>67</v>
      </c>
      <c r="C19" s="14" t="s">
        <v>68</v>
      </c>
      <c r="D19" s="14" t="s">
        <v>20</v>
      </c>
      <c r="E19" s="14" t="s">
        <v>21</v>
      </c>
      <c r="F19" s="15" t="s">
        <v>22</v>
      </c>
      <c r="G19" s="14" t="s">
        <v>69</v>
      </c>
      <c r="H19" s="14" t="s">
        <v>57</v>
      </c>
      <c r="I19" s="14">
        <v>3</v>
      </c>
      <c r="J19" s="14">
        <v>98</v>
      </c>
      <c r="K19" s="21">
        <v>3501.5</v>
      </c>
      <c r="L19" s="21">
        <f t="shared" si="0"/>
        <v>175.075</v>
      </c>
      <c r="M19" s="22">
        <v>0.03</v>
      </c>
      <c r="N19" s="21">
        <f t="shared" si="1"/>
        <v>114.223689320388</v>
      </c>
      <c r="O19" s="21">
        <f t="shared" si="2"/>
        <v>3212.20131067961</v>
      </c>
      <c r="P19" s="23">
        <v>0.48</v>
      </c>
      <c r="Q19" s="21">
        <f t="shared" si="3"/>
        <v>1541.86</v>
      </c>
    </row>
    <row r="20" s="2" customFormat="1" spans="1:17">
      <c r="A20" s="13">
        <v>18</v>
      </c>
      <c r="B20" s="14" t="s">
        <v>70</v>
      </c>
      <c r="C20" s="14" t="s">
        <v>71</v>
      </c>
      <c r="D20" s="14" t="s">
        <v>20</v>
      </c>
      <c r="E20" s="14" t="s">
        <v>21</v>
      </c>
      <c r="F20" s="15" t="s">
        <v>22</v>
      </c>
      <c r="G20" s="14" t="s">
        <v>27</v>
      </c>
      <c r="H20" s="14" t="s">
        <v>38</v>
      </c>
      <c r="I20" s="14">
        <v>142</v>
      </c>
      <c r="J20" s="14">
        <v>4601</v>
      </c>
      <c r="K20" s="21">
        <v>185363.5</v>
      </c>
      <c r="L20" s="21">
        <f t="shared" si="0"/>
        <v>9268.175</v>
      </c>
      <c r="M20" s="22">
        <v>0.03</v>
      </c>
      <c r="N20" s="21">
        <f t="shared" si="1"/>
        <v>6046.80932038835</v>
      </c>
      <c r="O20" s="21">
        <f t="shared" si="2"/>
        <v>170048.515679612</v>
      </c>
      <c r="P20" s="23">
        <v>0.48</v>
      </c>
      <c r="Q20" s="21">
        <f t="shared" si="3"/>
        <v>81623.29</v>
      </c>
    </row>
    <row r="21" s="2" customFormat="1" ht="13.5" customHeight="1" spans="1:17">
      <c r="A21" s="13">
        <v>19</v>
      </c>
      <c r="B21" s="14" t="s">
        <v>72</v>
      </c>
      <c r="C21" s="14" t="s">
        <v>73</v>
      </c>
      <c r="D21" s="14" t="s">
        <v>20</v>
      </c>
      <c r="E21" s="14" t="s">
        <v>21</v>
      </c>
      <c r="F21" s="15" t="s">
        <v>22</v>
      </c>
      <c r="G21" s="14" t="s">
        <v>74</v>
      </c>
      <c r="H21" s="14" t="s">
        <v>75</v>
      </c>
      <c r="I21" s="14">
        <v>46</v>
      </c>
      <c r="J21" s="14">
        <v>801</v>
      </c>
      <c r="K21" s="21">
        <v>35048</v>
      </c>
      <c r="L21" s="21">
        <f t="shared" si="0"/>
        <v>1752.4</v>
      </c>
      <c r="M21" s="22">
        <v>0.03</v>
      </c>
      <c r="N21" s="21">
        <f t="shared" si="1"/>
        <v>1143.31339805825</v>
      </c>
      <c r="O21" s="21">
        <f t="shared" si="2"/>
        <v>32152.2866019417</v>
      </c>
      <c r="P21" s="23">
        <v>0.48</v>
      </c>
      <c r="Q21" s="21">
        <f t="shared" si="3"/>
        <v>15433.1</v>
      </c>
    </row>
    <row r="22" s="2" customFormat="1" spans="1:17">
      <c r="A22" s="13">
        <v>20</v>
      </c>
      <c r="B22" s="14" t="s">
        <v>76</v>
      </c>
      <c r="C22" s="14" t="s">
        <v>77</v>
      </c>
      <c r="D22" s="14" t="s">
        <v>20</v>
      </c>
      <c r="E22" s="14" t="s">
        <v>21</v>
      </c>
      <c r="F22" s="15" t="s">
        <v>22</v>
      </c>
      <c r="G22" s="14" t="s">
        <v>23</v>
      </c>
      <c r="H22" s="14" t="s">
        <v>41</v>
      </c>
      <c r="I22" s="14">
        <v>74</v>
      </c>
      <c r="J22" s="14">
        <v>2215</v>
      </c>
      <c r="K22" s="21">
        <v>92043</v>
      </c>
      <c r="L22" s="21">
        <f t="shared" si="0"/>
        <v>4602.15</v>
      </c>
      <c r="M22" s="22">
        <v>0.03</v>
      </c>
      <c r="N22" s="21">
        <f t="shared" si="1"/>
        <v>3002.56776699029</v>
      </c>
      <c r="O22" s="21">
        <f t="shared" si="2"/>
        <v>84438.2822330097</v>
      </c>
      <c r="P22" s="23">
        <v>0.48</v>
      </c>
      <c r="Q22" s="21">
        <f t="shared" si="3"/>
        <v>40530.38</v>
      </c>
    </row>
    <row r="23" s="2" customFormat="1" spans="1:17">
      <c r="A23" s="13">
        <v>21</v>
      </c>
      <c r="B23" s="14" t="s">
        <v>78</v>
      </c>
      <c r="C23" s="14" t="s">
        <v>79</v>
      </c>
      <c r="D23" s="14" t="s">
        <v>20</v>
      </c>
      <c r="E23" s="14" t="s">
        <v>21</v>
      </c>
      <c r="F23" s="15" t="s">
        <v>22</v>
      </c>
      <c r="G23" s="14" t="s">
        <v>23</v>
      </c>
      <c r="H23" s="14" t="s">
        <v>80</v>
      </c>
      <c r="I23" s="14">
        <v>5</v>
      </c>
      <c r="J23" s="14">
        <v>44</v>
      </c>
      <c r="K23" s="21">
        <v>2099</v>
      </c>
      <c r="L23" s="21">
        <f t="shared" si="0"/>
        <v>104.95</v>
      </c>
      <c r="M23" s="22">
        <v>0.03</v>
      </c>
      <c r="N23" s="21">
        <f t="shared" si="1"/>
        <v>68.4722330097087</v>
      </c>
      <c r="O23" s="21">
        <f t="shared" si="2"/>
        <v>1925.57776699029</v>
      </c>
      <c r="P23" s="23">
        <v>0.48</v>
      </c>
      <c r="Q23" s="21">
        <f t="shared" si="3"/>
        <v>924.28</v>
      </c>
    </row>
    <row r="24" s="2" customFormat="1" spans="1:17">
      <c r="A24" s="13">
        <v>22</v>
      </c>
      <c r="B24" s="14" t="s">
        <v>81</v>
      </c>
      <c r="C24" s="14" t="s">
        <v>82</v>
      </c>
      <c r="D24" s="14" t="s">
        <v>20</v>
      </c>
      <c r="E24" s="14" t="s">
        <v>21</v>
      </c>
      <c r="F24" s="15" t="s">
        <v>22</v>
      </c>
      <c r="G24" s="14" t="s">
        <v>83</v>
      </c>
      <c r="H24" s="14" t="s">
        <v>49</v>
      </c>
      <c r="I24" s="14">
        <v>3</v>
      </c>
      <c r="J24" s="14">
        <v>102</v>
      </c>
      <c r="K24" s="21">
        <v>3093</v>
      </c>
      <c r="L24" s="21">
        <f t="shared" si="0"/>
        <v>154.65</v>
      </c>
      <c r="M24" s="22">
        <v>0.03</v>
      </c>
      <c r="N24" s="21">
        <f t="shared" si="1"/>
        <v>100.89786407767</v>
      </c>
      <c r="O24" s="21">
        <f t="shared" si="2"/>
        <v>2837.45213592233</v>
      </c>
      <c r="P24" s="23">
        <v>0.48</v>
      </c>
      <c r="Q24" s="21">
        <f t="shared" si="3"/>
        <v>1361.98</v>
      </c>
    </row>
    <row r="25" s="3" customFormat="1" ht="25.5" customHeight="1" spans="1:17">
      <c r="A25" s="13"/>
      <c r="B25" s="14" t="s">
        <v>84</v>
      </c>
      <c r="C25" s="14"/>
      <c r="D25" s="14"/>
      <c r="E25" s="14"/>
      <c r="F25" s="15"/>
      <c r="G25" s="14"/>
      <c r="H25" s="14"/>
      <c r="I25" s="14"/>
      <c r="J25" s="14"/>
      <c r="K25" s="21">
        <f>SUM(K3:K24)</f>
        <v>2386031.1</v>
      </c>
      <c r="L25" s="21"/>
      <c r="M25" s="22"/>
      <c r="N25" s="21">
        <f>SUM(N3:N24)</f>
        <v>77835.5776310679</v>
      </c>
      <c r="O25" s="21">
        <f>SUM(O3:O24)</f>
        <v>2188893.96736893</v>
      </c>
      <c r="P25" s="23"/>
      <c r="Q25" s="21">
        <f>SUM(Q3:Q24)</f>
        <v>1050669.13</v>
      </c>
    </row>
    <row r="26" s="3" customFormat="1" spans="2:16">
      <c r="B26" s="16"/>
      <c r="C26" s="16"/>
      <c r="D26" s="16"/>
      <c r="E26" s="16"/>
      <c r="F26" s="16"/>
      <c r="G26" s="17"/>
      <c r="H26" s="17"/>
      <c r="I26" s="16"/>
      <c r="J26" s="16"/>
      <c r="K26" s="24"/>
      <c r="L26" s="24"/>
      <c r="M26" s="24"/>
      <c r="N26" s="24"/>
      <c r="O26" s="24"/>
      <c r="P26" s="25"/>
    </row>
    <row r="28" spans="6:6">
      <c r="F28" s="18"/>
    </row>
  </sheetData>
  <protectedRanges>
    <protectedRange sqref="A21:IV65551 A17:IV20 A6:IV16 A3:E3 G3:IV3 F3 A4:C4 G4:IV4 D4:F4 A5:C5 G5:IV5 D5:F5" name="区域1" securityDescriptor=""/>
  </protectedRanges>
  <mergeCells count="1">
    <mergeCell ref="A1:Q1"/>
  </mergeCells>
  <pageMargins left="0.699305555555556" right="0.699305555555556" top="0.75" bottom="0.75" header="0.3" footer="0.3"/>
  <pageSetup paperSize="1" scale="51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冰．雨</cp:lastModifiedBy>
  <dcterms:created xsi:type="dcterms:W3CDTF">2015-11-10T02:18:00Z</dcterms:created>
  <cp:lastPrinted>2018-06-11T07:54:00Z</cp:lastPrinted>
  <dcterms:modified xsi:type="dcterms:W3CDTF">2018-08-01T02:22:39Z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