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840" windowHeight="1035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K25" i="1"/>
  <c r="O24"/>
  <c r="Q24" s="1"/>
  <c r="N24"/>
  <c r="L24"/>
  <c r="O23"/>
  <c r="Q23" s="1"/>
  <c r="N23"/>
  <c r="L23"/>
  <c r="O22"/>
  <c r="Q22" s="1"/>
  <c r="N22"/>
  <c r="L22"/>
  <c r="O21"/>
  <c r="Q21" s="1"/>
  <c r="N21"/>
  <c r="L21"/>
  <c r="O20"/>
  <c r="Q20" s="1"/>
  <c r="N20"/>
  <c r="L20"/>
  <c r="O19"/>
  <c r="Q19" s="1"/>
  <c r="N19"/>
  <c r="L19"/>
  <c r="O18"/>
  <c r="Q18" s="1"/>
  <c r="N18"/>
  <c r="L18"/>
  <c r="O17"/>
  <c r="Q17" s="1"/>
  <c r="N17"/>
  <c r="L17"/>
  <c r="O16"/>
  <c r="Q16" s="1"/>
  <c r="N16"/>
  <c r="L16"/>
  <c r="O15"/>
  <c r="Q15" s="1"/>
  <c r="N15"/>
  <c r="L15"/>
  <c r="O14"/>
  <c r="Q14" s="1"/>
  <c r="N14"/>
  <c r="L14"/>
  <c r="O13"/>
  <c r="Q13" s="1"/>
  <c r="N13"/>
  <c r="L13"/>
  <c r="O12"/>
  <c r="Q12" s="1"/>
  <c r="N12"/>
  <c r="L12"/>
  <c r="O11"/>
  <c r="Q11" s="1"/>
  <c r="N11"/>
  <c r="L11"/>
  <c r="O10"/>
  <c r="Q10" s="1"/>
  <c r="N10"/>
  <c r="L10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O25" s="1"/>
  <c r="N2"/>
  <c r="N25" s="1"/>
  <c r="L2"/>
  <c r="Q2" l="1"/>
  <c r="Q25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<sst xmlns="http://schemas.openxmlformats.org/spreadsheetml/2006/main" count="110" uniqueCount="66">
  <si>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</si>
  <si>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</si>
  <si>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</si>
  <si>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</si>
  <si>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</si>
  <si>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</si>
  <si>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</si>
  <si>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</si>
  <si>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</si>
  <si>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</si>
  <si>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</si>
  <si>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</si>
  <si>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</si>
  <si>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</si>
  <si>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</si>
  <si>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</si>
  <si>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</si>
  <si>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</si>
  <si>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</si>
  <si>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四川卢米埃影业有限公司贵阳分公司</t>
  </si>
  <si>
    <t>52013901</t>
  </si>
  <si>
    <t>051201112018</t>
  </si>
  <si>
    <t>001203772018</t>
  </si>
  <si>
    <t>051101152018</t>
  </si>
  <si>
    <t>001104962018</t>
  </si>
  <si>
    <t>051201022018</t>
  </si>
  <si>
    <t>最后一球（数字）</t>
  </si>
  <si>
    <t>091101172018</t>
  </si>
  <si>
    <t>合计</t>
  </si>
  <si>
    <r>
      <t>阿修罗（数字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</si>
  <si>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北方一片苍茫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</si>
  <si>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超人总动员</t>
    </r>
    <r>
      <rPr>
        <sz val="10"/>
        <color indexed="8"/>
        <rFont val="ARIAL"/>
        <charset val="1"/>
      </rPr>
      <t>2</t>
    </r>
    <r>
      <rPr>
        <sz val="10"/>
        <color indexed="8"/>
        <rFont val="宋体"/>
        <family val="3"/>
        <charset val="134"/>
      </rPr>
      <t>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</si>
  <si>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狄仁杰之四大天王（数字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</si>
  <si>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动物世界（数字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</si>
  <si>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风语咒（数字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</si>
  <si>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金蝉脱壳</t>
    </r>
    <r>
      <rPr>
        <sz val="10"/>
        <color indexed="8"/>
        <rFont val="ARIAL"/>
        <charset val="1"/>
      </rPr>
      <t>2</t>
    </r>
    <r>
      <rPr>
        <sz val="10"/>
        <color indexed="8"/>
        <rFont val="宋体"/>
        <family val="3"/>
        <charset val="134"/>
      </rPr>
      <t>：冥府（数字）</t>
    </r>
  </si>
  <si>
    <r>
      <t>萌学园：寻找盘古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</si>
  <si>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摩天营救（数字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</si>
  <si>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神秘世界历险记</t>
    </r>
    <r>
      <rPr>
        <sz val="10"/>
        <color indexed="8"/>
        <rFont val="ARIAL"/>
        <charset val="1"/>
      </rPr>
      <t xml:space="preserve">4 </t>
    </r>
    <r>
      <rPr>
        <sz val="10"/>
        <color indexed="8"/>
        <rFont val="宋体"/>
        <family val="3"/>
        <charset val="134"/>
      </rPr>
      <t>（数字）</t>
    </r>
  </si>
  <si>
    <r>
      <t>神奇马戏团之动物饼干（数字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</si>
  <si>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t>淘气大侦探（数字）</t>
  </si>
  <si>
    <t>汪星卧底（数字）</t>
  </si>
  <si>
    <r>
      <t>文朝荣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</si>
  <si>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我不是药神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</si>
  <si>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西虹市首富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</si>
  <si>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小悟空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</si>
  <si>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邪不压正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</si>
  <si>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新大头儿子和小头爸爸</t>
    </r>
    <r>
      <rPr>
        <sz val="10"/>
        <color indexed="8"/>
        <rFont val="ARIAL"/>
        <charset val="1"/>
      </rPr>
      <t>3</t>
    </r>
    <r>
      <rPr>
        <sz val="10"/>
        <color indexed="8"/>
        <rFont val="宋体"/>
        <family val="3"/>
        <charset val="134"/>
      </rPr>
      <t>俄罗斯奇遇记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</si>
  <si>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r>
      <t>侏罗纪世界</t>
    </r>
    <r>
      <rPr>
        <sz val="10"/>
        <color indexed="8"/>
        <rFont val="ARIAL"/>
        <charset val="1"/>
      </rPr>
      <t>2</t>
    </r>
    <r>
      <rPr>
        <sz val="10"/>
        <color indexed="8"/>
        <rFont val="宋体"/>
        <family val="3"/>
        <charset val="134"/>
      </rPr>
      <t>（数字</t>
    </r>
    <r>
      <rPr>
        <sz val="10"/>
        <color indexed="8"/>
        <rFont val="ARIAL"/>
        <charset val="1"/>
      </rPr>
      <t>3D</t>
    </r>
    <r>
      <rPr>
        <sz val="10"/>
        <color indexed="8"/>
        <rFont val="宋体"/>
        <family val="3"/>
        <charset val="134"/>
      </rPr>
      <t>）</t>
    </r>
  </si>
  <si>
    <r>
      <t>昨日青空</t>
    </r>
    <r>
      <rPr>
        <sz val="10"/>
        <color indexed="8"/>
        <rFont val="ARIAL"/>
        <charset val="1"/>
      </rPr>
      <t xml:space="preserve"> </t>
    </r>
    <r>
      <rPr>
        <sz val="10"/>
        <color indexed="8"/>
        <rFont val="宋体"/>
        <family val="3"/>
        <charset val="134"/>
      </rPr>
      <t>（数字）</t>
    </r>
  </si>
  <si>
    <t>001204972018</t>
  </si>
  <si>
    <t>001108552017</t>
  </si>
  <si>
    <t>001202172018</t>
  </si>
  <si>
    <t>001c05272018</t>
  </si>
  <si>
    <t>001108392016</t>
  </si>
  <si>
    <t>051201202018</t>
  </si>
  <si>
    <t>001b05332018</t>
  </si>
  <si>
    <t>001c05642018</t>
  </si>
  <si>
    <t>051101262018</t>
  </si>
  <si>
    <t>051101182018</t>
  </si>
  <si>
    <t>001103792018</t>
  </si>
  <si>
    <t>001106062018</t>
  </si>
  <si>
    <t>001b03982018</t>
  </si>
  <si>
    <t>001104952018</t>
  </si>
  <si>
    <t>001b03562018</t>
  </si>
  <si>
    <t>001b04542018</t>
  </si>
</sst>
</file>

<file path=xl/styles.xml><?xml version="1.0" encoding="utf-8"?>
<styleSheet xmlns="http://schemas.openxmlformats.org/spreadsheetml/2006/main">
  <numFmts count="2">
    <numFmt numFmtId="176" formatCode="0.00_ "/>
    <numFmt numFmtId="179" formatCode="\ mm\-dd"/>
  </numFmts>
  <fonts count="10">
    <font>
      <sz val="10"/>
      <name val="Arial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color theme="1" tint="0.249977111117893"/>
      <name val="宋体"/>
      <charset val="134"/>
    </font>
    <font>
      <sz val="10"/>
      <color indexed="8"/>
      <name val="ARIAL"/>
      <charset val="1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9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>
      <alignment vertical="top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/>
    <xf numFmtId="49" fontId="0" fillId="0" borderId="2" xfId="0" applyNumberFormat="1" applyFill="1" applyBorder="1" applyAlignment="1"/>
    <xf numFmtId="14" fontId="0" fillId="0" borderId="2" xfId="0" applyNumberFormat="1" applyFill="1" applyBorder="1" applyAlignment="1"/>
    <xf numFmtId="176" fontId="3" fillId="2" borderId="1" xfId="0" applyNumberFormat="1" applyFont="1" applyFill="1" applyBorder="1" applyAlignment="1" applyProtection="1">
      <alignment horizontal="center" wrapText="1"/>
    </xf>
    <xf numFmtId="176" fontId="3" fillId="2" borderId="5" xfId="0" applyNumberFormat="1" applyFont="1" applyFill="1" applyBorder="1" applyAlignment="1" applyProtection="1">
      <alignment horizontal="center" wrapText="1"/>
    </xf>
    <xf numFmtId="3" fontId="4" fillId="0" borderId="2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right"/>
    </xf>
    <xf numFmtId="176" fontId="2" fillId="0" borderId="2" xfId="0" applyNumberFormat="1" applyFont="1" applyFill="1" applyBorder="1" applyAlignment="1">
      <alignment horizontal="right"/>
    </xf>
    <xf numFmtId="176" fontId="2" fillId="0" borderId="6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right"/>
    </xf>
    <xf numFmtId="176" fontId="2" fillId="0" borderId="7" xfId="0" applyNumberFormat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176" fontId="0" fillId="0" borderId="2" xfId="0" applyNumberFormat="1" applyFill="1" applyBorder="1" applyAlignment="1">
      <alignment horizontal="right"/>
    </xf>
    <xf numFmtId="176" fontId="0" fillId="0" borderId="3" xfId="0" applyNumberFormat="1" applyFill="1" applyBorder="1" applyAlignment="1">
      <alignment horizontal="right"/>
    </xf>
    <xf numFmtId="176" fontId="2" fillId="0" borderId="1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179" fontId="9" fillId="0" borderId="8" xfId="2" applyNumberFormat="1" applyFont="1" applyBorder="1">
      <alignment vertical="top"/>
    </xf>
  </cellXfs>
  <cellStyles count="3">
    <cellStyle name="常规" xfId="0" builtinId="0"/>
    <cellStyle name="常规 2" xfId="2"/>
    <cellStyle name="常规 2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abSelected="1" zoomScale="90" zoomScaleNormal="90" workbookViewId="0">
      <selection activeCell="H15" sqref="H15"/>
    </sheetView>
  </sheetViews>
  <sheetFormatPr defaultColWidth="16" defaultRowHeight="12.75"/>
  <cols>
    <col min="1" max="1" width="5.85546875" customWidth="1"/>
    <col min="2" max="2" width="30.28515625" style="4" customWidth="1"/>
    <col min="3" max="3" width="14.85546875" style="4" customWidth="1"/>
    <col min="4" max="4" width="31.7109375" style="4" customWidth="1"/>
    <col min="5" max="5" width="10.85546875" style="4" customWidth="1"/>
    <col min="6" max="6" width="5.5703125" style="4" customWidth="1"/>
    <col min="7" max="8" width="7.42578125" style="5" bestFit="1" customWidth="1"/>
    <col min="9" max="9" width="5.7109375" style="4" customWidth="1"/>
    <col min="10" max="10" width="7.28515625" style="4" customWidth="1"/>
    <col min="11" max="11" width="13" style="6" bestFit="1" customWidth="1"/>
    <col min="12" max="12" width="9.5703125" style="6" customWidth="1"/>
    <col min="13" max="13" width="5.7109375" style="6" customWidth="1"/>
    <col min="14" max="14" width="10.5703125" style="6" bestFit="1" customWidth="1"/>
    <col min="15" max="15" width="13" style="6" bestFit="1" customWidth="1"/>
    <col min="16" max="16" width="6.140625" style="6" bestFit="1" customWidth="1"/>
    <col min="17" max="17" width="10.5703125" style="6" customWidth="1"/>
  </cols>
  <sheetData>
    <row r="1" spans="1:17" s="1" customFormat="1" ht="24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18" t="s">
        <v>10</v>
      </c>
      <c r="L1" s="18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</row>
    <row r="2" spans="1:17" s="2" customFormat="1">
      <c r="A2" s="10">
        <v>1</v>
      </c>
      <c r="B2" s="31" t="s">
        <v>17</v>
      </c>
      <c r="C2" s="31" t="s">
        <v>18</v>
      </c>
      <c r="D2" s="11" t="s">
        <v>19</v>
      </c>
      <c r="E2" s="12" t="s">
        <v>20</v>
      </c>
      <c r="F2" s="11"/>
      <c r="G2" s="32">
        <v>43282.472222222219</v>
      </c>
      <c r="H2" s="32">
        <v>43285.732638888891</v>
      </c>
      <c r="I2" s="20">
        <v>12</v>
      </c>
      <c r="J2" s="20">
        <v>56</v>
      </c>
      <c r="K2" s="21">
        <v>1568</v>
      </c>
      <c r="L2" s="22">
        <f>K2*0.05</f>
        <v>78.400000000000006</v>
      </c>
      <c r="M2" s="23">
        <v>0.03</v>
      </c>
      <c r="N2" s="24">
        <f>K2*(1-0.96737864)</f>
        <v>51.150292480000068</v>
      </c>
      <c r="O2" s="24">
        <f>K2*0.91737864</f>
        <v>1438.4497075199999</v>
      </c>
      <c r="P2" s="24">
        <v>0.48</v>
      </c>
      <c r="Q2" s="24">
        <f>O2*P2</f>
        <v>690.4558596096</v>
      </c>
    </row>
    <row r="3" spans="1:17" s="2" customFormat="1" ht="13.5" customHeight="1">
      <c r="A3" s="10">
        <v>2</v>
      </c>
      <c r="B3" s="31" t="s">
        <v>29</v>
      </c>
      <c r="C3" s="31" t="s">
        <v>50</v>
      </c>
      <c r="D3" s="11" t="s">
        <v>19</v>
      </c>
      <c r="E3" s="12" t="s">
        <v>20</v>
      </c>
      <c r="F3" s="11"/>
      <c r="G3" s="32">
        <v>43294.447916666664</v>
      </c>
      <c r="H3" s="32">
        <v>43296.951388888891</v>
      </c>
      <c r="I3" s="20">
        <v>12</v>
      </c>
      <c r="J3" s="20">
        <v>230</v>
      </c>
      <c r="K3" s="21">
        <v>7707</v>
      </c>
      <c r="L3" s="22">
        <f t="shared" ref="L3:L5" si="0">K3*0.05</f>
        <v>385.35</v>
      </c>
      <c r="M3" s="23">
        <v>0.03</v>
      </c>
      <c r="N3" s="24">
        <f>K3*(1-0.96737864)</f>
        <v>251.41282152000034</v>
      </c>
      <c r="O3" s="24">
        <f>K3*0.91737864</f>
        <v>7070.2371784799998</v>
      </c>
      <c r="P3" s="24">
        <v>0.48</v>
      </c>
      <c r="Q3" s="24">
        <f>O3*P3</f>
        <v>3393.7138456703997</v>
      </c>
    </row>
    <row r="4" spans="1:17" s="2" customFormat="1">
      <c r="A4" s="10">
        <v>3</v>
      </c>
      <c r="B4" s="31" t="s">
        <v>30</v>
      </c>
      <c r="C4" s="31" t="s">
        <v>51</v>
      </c>
      <c r="D4" s="11" t="s">
        <v>19</v>
      </c>
      <c r="E4" s="12" t="s">
        <v>20</v>
      </c>
      <c r="F4" s="11"/>
      <c r="G4" s="32">
        <v>43303.427083333336</v>
      </c>
      <c r="H4" s="32">
        <v>43306.565972222219</v>
      </c>
      <c r="I4" s="20">
        <v>5</v>
      </c>
      <c r="J4" s="20">
        <v>12</v>
      </c>
      <c r="K4" s="21">
        <v>250</v>
      </c>
      <c r="L4" s="22">
        <f t="shared" si="0"/>
        <v>12.5</v>
      </c>
      <c r="M4" s="23">
        <v>0.03</v>
      </c>
      <c r="N4" s="24">
        <f>K4*(1-0.96737864)</f>
        <v>8.1553400000000114</v>
      </c>
      <c r="O4" s="24">
        <f>K4*0.91737864</f>
        <v>229.34466</v>
      </c>
      <c r="P4" s="24">
        <v>0.48</v>
      </c>
      <c r="Q4" s="30">
        <f>O4*P4</f>
        <v>110.0854368</v>
      </c>
    </row>
    <row r="5" spans="1:17" s="2" customFormat="1">
      <c r="A5" s="10">
        <v>4</v>
      </c>
      <c r="B5" s="31" t="s">
        <v>31</v>
      </c>
      <c r="C5" s="31" t="s">
        <v>21</v>
      </c>
      <c r="D5" s="11" t="s">
        <v>19</v>
      </c>
      <c r="E5" s="12" t="s">
        <v>20</v>
      </c>
      <c r="F5" s="11"/>
      <c r="G5" s="32">
        <v>43282.461805555555</v>
      </c>
      <c r="H5" s="32">
        <v>43307.65625</v>
      </c>
      <c r="I5" s="20">
        <v>91</v>
      </c>
      <c r="J5" s="20">
        <v>1619</v>
      </c>
      <c r="K5" s="21">
        <v>50856</v>
      </c>
      <c r="L5" s="22">
        <f t="shared" si="0"/>
        <v>2542.8000000000002</v>
      </c>
      <c r="M5" s="23">
        <v>0.03</v>
      </c>
      <c r="N5" s="24">
        <f>K5*(1-0.96737864)</f>
        <v>1658.9918841600022</v>
      </c>
      <c r="O5" s="26">
        <f>K5*0.91737864</f>
        <v>46654.208115840003</v>
      </c>
      <c r="P5" s="24">
        <v>0.48</v>
      </c>
      <c r="Q5" s="22">
        <f>O5*P5</f>
        <v>22394.0198956032</v>
      </c>
    </row>
    <row r="6" spans="1:17" s="2" customFormat="1">
      <c r="A6" s="10">
        <v>5</v>
      </c>
      <c r="B6" s="31" t="s">
        <v>32</v>
      </c>
      <c r="C6" s="31" t="s">
        <v>52</v>
      </c>
      <c r="D6" s="11" t="s">
        <v>19</v>
      </c>
      <c r="E6" s="12" t="s">
        <v>20</v>
      </c>
      <c r="F6" s="11"/>
      <c r="G6" s="32">
        <v>43308.447916666664</v>
      </c>
      <c r="H6" s="32">
        <v>43312.930555555555</v>
      </c>
      <c r="I6" s="20">
        <v>70</v>
      </c>
      <c r="J6" s="20">
        <v>2309</v>
      </c>
      <c r="K6" s="21">
        <v>93855</v>
      </c>
      <c r="L6" s="22">
        <f t="shared" ref="L6:L24" si="1">K6*0.05</f>
        <v>4692.75</v>
      </c>
      <c r="M6" s="23">
        <v>0.03</v>
      </c>
      <c r="N6" s="24">
        <f t="shared" ref="N6:N24" si="2">K6*(1-0.96737864)</f>
        <v>3061.6777428000041</v>
      </c>
      <c r="O6" s="24">
        <f t="shared" ref="O6:O24" si="3">K6*0.91737864</f>
        <v>86100.572257200009</v>
      </c>
      <c r="P6" s="24">
        <v>0.48</v>
      </c>
      <c r="Q6" s="24">
        <f t="shared" ref="Q6:Q24" si="4">O6*P6</f>
        <v>41328.274683456002</v>
      </c>
    </row>
    <row r="7" spans="1:17" s="2" customFormat="1">
      <c r="A7" s="10">
        <v>6</v>
      </c>
      <c r="B7" s="31" t="s">
        <v>33</v>
      </c>
      <c r="C7" s="31" t="s">
        <v>22</v>
      </c>
      <c r="D7" s="11" t="s">
        <v>19</v>
      </c>
      <c r="E7" s="12" t="s">
        <v>20</v>
      </c>
      <c r="F7" s="11"/>
      <c r="G7" s="32">
        <v>43282.4375</v>
      </c>
      <c r="H7" s="32">
        <v>43304.572916666664</v>
      </c>
      <c r="I7" s="20">
        <v>101</v>
      </c>
      <c r="J7" s="20">
        <v>1823</v>
      </c>
      <c r="K7" s="21">
        <v>67198</v>
      </c>
      <c r="L7" s="22">
        <f t="shared" si="1"/>
        <v>3359.9</v>
      </c>
      <c r="M7" s="23">
        <v>0.03</v>
      </c>
      <c r="N7" s="24">
        <f t="shared" si="2"/>
        <v>2192.0901492800031</v>
      </c>
      <c r="O7" s="24">
        <f t="shared" si="3"/>
        <v>61646.009850720002</v>
      </c>
      <c r="P7" s="24">
        <v>0.48</v>
      </c>
      <c r="Q7" s="24">
        <f t="shared" si="4"/>
        <v>29590.084728345599</v>
      </c>
    </row>
    <row r="8" spans="1:17" s="2" customFormat="1">
      <c r="A8" s="10">
        <v>7</v>
      </c>
      <c r="B8" s="31" t="s">
        <v>34</v>
      </c>
      <c r="C8" s="31" t="s">
        <v>53</v>
      </c>
      <c r="D8" s="11" t="s">
        <v>19</v>
      </c>
      <c r="E8" s="12" t="s">
        <v>20</v>
      </c>
      <c r="F8" s="11"/>
      <c r="G8" s="32">
        <v>43303.59375</v>
      </c>
      <c r="H8" s="32">
        <v>43310.600694444445</v>
      </c>
      <c r="I8" s="20">
        <v>3</v>
      </c>
      <c r="J8" s="20">
        <v>142</v>
      </c>
      <c r="K8" s="21">
        <v>4919</v>
      </c>
      <c r="L8" s="22">
        <f t="shared" si="1"/>
        <v>245.95000000000002</v>
      </c>
      <c r="M8" s="23">
        <v>0.03</v>
      </c>
      <c r="N8" s="24">
        <f t="shared" si="2"/>
        <v>160.46446984000022</v>
      </c>
      <c r="O8" s="24">
        <f t="shared" si="3"/>
        <v>4512.5855301600004</v>
      </c>
      <c r="P8" s="24">
        <v>0.48</v>
      </c>
      <c r="Q8" s="30">
        <f t="shared" si="4"/>
        <v>2166.0410544768001</v>
      </c>
    </row>
    <row r="9" spans="1:17" s="2" customFormat="1">
      <c r="A9" s="10">
        <v>8</v>
      </c>
      <c r="B9" s="31" t="s">
        <v>35</v>
      </c>
      <c r="C9" s="31" t="s">
        <v>23</v>
      </c>
      <c r="D9" s="11" t="s">
        <v>19</v>
      </c>
      <c r="E9" s="12" t="s">
        <v>20</v>
      </c>
      <c r="F9" s="11"/>
      <c r="G9" s="32">
        <v>43282.493055555555</v>
      </c>
      <c r="H9" s="32">
        <v>43285.923611111109</v>
      </c>
      <c r="I9" s="20">
        <v>20</v>
      </c>
      <c r="J9" s="20">
        <v>217</v>
      </c>
      <c r="K9" s="21">
        <v>6217</v>
      </c>
      <c r="L9" s="22">
        <f t="shared" si="1"/>
        <v>310.85000000000002</v>
      </c>
      <c r="M9" s="23">
        <v>0.03</v>
      </c>
      <c r="N9" s="24">
        <f t="shared" si="2"/>
        <v>202.80699512000027</v>
      </c>
      <c r="O9" s="26">
        <f t="shared" si="3"/>
        <v>5703.3430048800001</v>
      </c>
      <c r="P9" s="24">
        <v>0.48</v>
      </c>
      <c r="Q9" s="22">
        <f t="shared" si="4"/>
        <v>2737.6046423424</v>
      </c>
    </row>
    <row r="10" spans="1:17" s="2" customFormat="1">
      <c r="A10" s="10">
        <v>9</v>
      </c>
      <c r="B10" s="31" t="s">
        <v>36</v>
      </c>
      <c r="C10" s="31" t="s">
        <v>54</v>
      </c>
      <c r="D10" s="11" t="s">
        <v>19</v>
      </c>
      <c r="E10" s="12" t="s">
        <v>20</v>
      </c>
      <c r="F10" s="11"/>
      <c r="G10" s="32">
        <v>43309.465277777781</v>
      </c>
      <c r="H10" s="32">
        <v>43309.465277777781</v>
      </c>
      <c r="I10" s="20">
        <v>1</v>
      </c>
      <c r="J10" s="20">
        <v>39</v>
      </c>
      <c r="K10" s="21">
        <v>780</v>
      </c>
      <c r="L10" s="22">
        <f t="shared" si="1"/>
        <v>39</v>
      </c>
      <c r="M10" s="23">
        <v>0.03</v>
      </c>
      <c r="N10" s="24">
        <f t="shared" si="2"/>
        <v>25.444660800000033</v>
      </c>
      <c r="O10" s="24">
        <f t="shared" si="3"/>
        <v>715.55533920000005</v>
      </c>
      <c r="P10" s="24">
        <v>0.48</v>
      </c>
      <c r="Q10" s="24">
        <f t="shared" si="4"/>
        <v>343.46656281600002</v>
      </c>
    </row>
    <row r="11" spans="1:17" s="2" customFormat="1">
      <c r="A11" s="10">
        <v>10</v>
      </c>
      <c r="B11" s="31" t="s">
        <v>37</v>
      </c>
      <c r="C11" s="31" t="s">
        <v>55</v>
      </c>
      <c r="D11" s="11" t="s">
        <v>19</v>
      </c>
      <c r="E11" s="12" t="s">
        <v>20</v>
      </c>
      <c r="F11" s="11"/>
      <c r="G11" s="32">
        <v>43301.003472222219</v>
      </c>
      <c r="H11" s="32">
        <v>43312.75</v>
      </c>
      <c r="I11" s="20">
        <v>109</v>
      </c>
      <c r="J11" s="20">
        <v>4264</v>
      </c>
      <c r="K11" s="21">
        <v>157572</v>
      </c>
      <c r="L11" s="22">
        <f t="shared" si="1"/>
        <v>7878.6</v>
      </c>
      <c r="M11" s="23">
        <v>0.03</v>
      </c>
      <c r="N11" s="24">
        <f t="shared" si="2"/>
        <v>5140.2129379200069</v>
      </c>
      <c r="O11" s="24">
        <f t="shared" si="3"/>
        <v>144553.18706207999</v>
      </c>
      <c r="P11" s="24">
        <v>0.48</v>
      </c>
      <c r="Q11" s="24">
        <f t="shared" si="4"/>
        <v>69385.529789798398</v>
      </c>
    </row>
    <row r="12" spans="1:17" s="2" customFormat="1">
      <c r="A12" s="10">
        <v>11</v>
      </c>
      <c r="B12" s="31" t="s">
        <v>38</v>
      </c>
      <c r="C12" s="31" t="s">
        <v>56</v>
      </c>
      <c r="D12" s="11" t="s">
        <v>19</v>
      </c>
      <c r="E12" s="12" t="s">
        <v>20</v>
      </c>
      <c r="F12" s="11"/>
      <c r="G12" s="32">
        <v>43309.638888888891</v>
      </c>
      <c r="H12" s="32">
        <v>43309.638888888891</v>
      </c>
      <c r="I12" s="20">
        <v>1</v>
      </c>
      <c r="J12" s="20">
        <v>67</v>
      </c>
      <c r="K12" s="21">
        <v>2143</v>
      </c>
      <c r="L12" s="22">
        <f t="shared" si="1"/>
        <v>107.15</v>
      </c>
      <c r="M12" s="23">
        <v>0.03</v>
      </c>
      <c r="N12" s="24">
        <f t="shared" si="2"/>
        <v>69.907574480000093</v>
      </c>
      <c r="O12" s="24">
        <f t="shared" si="3"/>
        <v>1965.9424255200001</v>
      </c>
      <c r="P12" s="24">
        <v>0.48</v>
      </c>
      <c r="Q12" s="30">
        <f t="shared" si="4"/>
        <v>943.65236424960005</v>
      </c>
    </row>
    <row r="13" spans="1:17" s="2" customFormat="1">
      <c r="A13" s="10">
        <v>12</v>
      </c>
      <c r="B13" s="31" t="s">
        <v>39</v>
      </c>
      <c r="C13" s="31" t="s">
        <v>57</v>
      </c>
      <c r="D13" s="11" t="s">
        <v>19</v>
      </c>
      <c r="E13" s="12" t="s">
        <v>20</v>
      </c>
      <c r="F13" s="11"/>
      <c r="G13" s="32">
        <v>43302.4375</v>
      </c>
      <c r="H13" s="32">
        <v>43307.805555555555</v>
      </c>
      <c r="I13" s="20">
        <v>27</v>
      </c>
      <c r="J13" s="20">
        <v>382</v>
      </c>
      <c r="K13" s="21">
        <v>13384</v>
      </c>
      <c r="L13" s="22">
        <f t="shared" si="1"/>
        <v>669.2</v>
      </c>
      <c r="M13" s="23">
        <v>0.03</v>
      </c>
      <c r="N13" s="24">
        <f t="shared" si="2"/>
        <v>436.6042822400006</v>
      </c>
      <c r="O13" s="26">
        <f t="shared" si="3"/>
        <v>12278.19571776</v>
      </c>
      <c r="P13" s="24">
        <v>0.48</v>
      </c>
      <c r="Q13" s="22">
        <f t="shared" si="4"/>
        <v>5893.5339445248001</v>
      </c>
    </row>
    <row r="14" spans="1:17" s="2" customFormat="1">
      <c r="A14" s="10">
        <v>13</v>
      </c>
      <c r="B14" s="31" t="s">
        <v>40</v>
      </c>
      <c r="C14" s="31" t="s">
        <v>58</v>
      </c>
      <c r="D14" s="11" t="s">
        <v>19</v>
      </c>
      <c r="E14" s="12" t="s">
        <v>20</v>
      </c>
      <c r="F14" s="11"/>
      <c r="G14" s="32">
        <v>43301.635416666664</v>
      </c>
      <c r="H14" s="32">
        <v>43307.611111111109</v>
      </c>
      <c r="I14" s="20">
        <v>14</v>
      </c>
      <c r="J14" s="20">
        <v>126</v>
      </c>
      <c r="K14" s="21">
        <v>3333</v>
      </c>
      <c r="L14" s="22">
        <f t="shared" si="1"/>
        <v>166.65</v>
      </c>
      <c r="M14" s="23">
        <v>0.03</v>
      </c>
      <c r="N14" s="24">
        <f t="shared" si="2"/>
        <v>108.72699288000014</v>
      </c>
      <c r="O14" s="24">
        <f t="shared" si="3"/>
        <v>3057.6230071200002</v>
      </c>
      <c r="P14" s="24">
        <v>0.48</v>
      </c>
      <c r="Q14" s="24">
        <f t="shared" si="4"/>
        <v>1467.6590434176001</v>
      </c>
    </row>
    <row r="15" spans="1:17" s="2" customFormat="1">
      <c r="A15" s="10">
        <v>14</v>
      </c>
      <c r="B15" s="31" t="s">
        <v>41</v>
      </c>
      <c r="C15" s="31" t="s">
        <v>59</v>
      </c>
      <c r="D15" s="11" t="s">
        <v>19</v>
      </c>
      <c r="E15" s="12" t="s">
        <v>20</v>
      </c>
      <c r="F15" s="11"/>
      <c r="G15" s="32">
        <v>43301.430555555555</v>
      </c>
      <c r="H15" s="32">
        <v>43307.684027777781</v>
      </c>
      <c r="I15" s="20">
        <v>18</v>
      </c>
      <c r="J15" s="20">
        <v>124</v>
      </c>
      <c r="K15" s="21">
        <v>3345</v>
      </c>
      <c r="L15" s="22">
        <f t="shared" si="1"/>
        <v>167.25</v>
      </c>
      <c r="M15" s="23">
        <v>0.03</v>
      </c>
      <c r="N15" s="24">
        <f t="shared" si="2"/>
        <v>109.11844920000014</v>
      </c>
      <c r="O15" s="24">
        <f t="shared" si="3"/>
        <v>3068.6315508000002</v>
      </c>
      <c r="P15" s="24">
        <v>0.48</v>
      </c>
      <c r="Q15" s="24">
        <f t="shared" si="4"/>
        <v>1472.9431443840001</v>
      </c>
    </row>
    <row r="16" spans="1:17" s="2" customFormat="1">
      <c r="A16" s="10">
        <v>15</v>
      </c>
      <c r="B16" s="31" t="s">
        <v>42</v>
      </c>
      <c r="C16" s="31" t="s">
        <v>60</v>
      </c>
      <c r="D16" s="11" t="s">
        <v>19</v>
      </c>
      <c r="E16" s="12" t="s">
        <v>20</v>
      </c>
      <c r="F16" s="11"/>
      <c r="G16" s="32">
        <v>43310.416666666664</v>
      </c>
      <c r="H16" s="32">
        <v>43310.416666666664</v>
      </c>
      <c r="I16" s="20">
        <v>3</v>
      </c>
      <c r="J16" s="20">
        <v>403</v>
      </c>
      <c r="K16" s="21">
        <v>12090</v>
      </c>
      <c r="L16" s="22">
        <f t="shared" si="1"/>
        <v>604.5</v>
      </c>
      <c r="M16" s="23">
        <v>0.03</v>
      </c>
      <c r="N16" s="24">
        <f t="shared" si="2"/>
        <v>394.39224240000055</v>
      </c>
      <c r="O16" s="24">
        <f t="shared" si="3"/>
        <v>11091.107757600001</v>
      </c>
      <c r="P16" s="24">
        <v>0.48</v>
      </c>
      <c r="Q16" s="30">
        <f t="shared" si="4"/>
        <v>5323.7317236480003</v>
      </c>
    </row>
    <row r="17" spans="1:17" s="2" customFormat="1">
      <c r="A17" s="13">
        <v>16</v>
      </c>
      <c r="B17" s="31" t="s">
        <v>43</v>
      </c>
      <c r="C17" s="31" t="s">
        <v>24</v>
      </c>
      <c r="D17" s="14" t="s">
        <v>19</v>
      </c>
      <c r="E17" s="12" t="s">
        <v>20</v>
      </c>
      <c r="F17" s="11"/>
      <c r="G17" s="32">
        <v>43282.604166666664</v>
      </c>
      <c r="H17" s="32">
        <v>43312.833333333336</v>
      </c>
      <c r="I17" s="20">
        <v>410</v>
      </c>
      <c r="J17" s="20">
        <v>22690</v>
      </c>
      <c r="K17" s="21">
        <v>827011</v>
      </c>
      <c r="L17" s="22">
        <f t="shared" si="1"/>
        <v>41350.550000000003</v>
      </c>
      <c r="M17" s="23">
        <v>0.03</v>
      </c>
      <c r="N17" s="24">
        <f t="shared" si="2"/>
        <v>26978.223554960037</v>
      </c>
      <c r="O17" s="26">
        <f t="shared" si="3"/>
        <v>758682.22644503997</v>
      </c>
      <c r="P17" s="24">
        <v>0.48</v>
      </c>
      <c r="Q17" s="22">
        <f t="shared" si="4"/>
        <v>364167.46869361919</v>
      </c>
    </row>
    <row r="18" spans="1:17" s="2" customFormat="1">
      <c r="A18" s="13">
        <v>17</v>
      </c>
      <c r="B18" s="31" t="s">
        <v>44</v>
      </c>
      <c r="C18" s="31" t="s">
        <v>61</v>
      </c>
      <c r="D18" s="14" t="s">
        <v>19</v>
      </c>
      <c r="E18" s="12" t="s">
        <v>20</v>
      </c>
      <c r="F18" s="11"/>
      <c r="G18" s="32">
        <v>43308.454861111109</v>
      </c>
      <c r="H18" s="32">
        <v>43312.965277777781</v>
      </c>
      <c r="I18" s="20">
        <v>123</v>
      </c>
      <c r="J18" s="20">
        <v>8545</v>
      </c>
      <c r="K18" s="21">
        <v>345981</v>
      </c>
      <c r="L18" s="22">
        <f t="shared" si="1"/>
        <v>17299.05</v>
      </c>
      <c r="M18" s="23">
        <v>0.03</v>
      </c>
      <c r="N18" s="24">
        <f t="shared" si="2"/>
        <v>11286.370754160014</v>
      </c>
      <c r="O18" s="24">
        <f t="shared" si="3"/>
        <v>317395.57924584002</v>
      </c>
      <c r="P18" s="24">
        <v>0.48</v>
      </c>
      <c r="Q18" s="24">
        <f t="shared" si="4"/>
        <v>152349.8780380032</v>
      </c>
    </row>
    <row r="19" spans="1:17" s="2" customFormat="1">
      <c r="A19" s="13">
        <v>18</v>
      </c>
      <c r="B19" s="31" t="s">
        <v>45</v>
      </c>
      <c r="C19" s="31" t="s">
        <v>62</v>
      </c>
      <c r="D19" s="14" t="s">
        <v>19</v>
      </c>
      <c r="E19" s="12" t="s">
        <v>20</v>
      </c>
      <c r="F19" s="11"/>
      <c r="G19" s="32">
        <v>43295.444444444445</v>
      </c>
      <c r="H19" s="32">
        <v>43296.5625</v>
      </c>
      <c r="I19" s="20">
        <v>6</v>
      </c>
      <c r="J19" s="20">
        <v>107</v>
      </c>
      <c r="K19" s="21">
        <v>3078</v>
      </c>
      <c r="L19" s="22">
        <f t="shared" si="1"/>
        <v>153.9</v>
      </c>
      <c r="M19" s="23">
        <v>0.03</v>
      </c>
      <c r="N19" s="24">
        <f t="shared" si="2"/>
        <v>100.40854608000014</v>
      </c>
      <c r="O19" s="24">
        <f t="shared" si="3"/>
        <v>2823.6914539200002</v>
      </c>
      <c r="P19" s="24">
        <v>0.48</v>
      </c>
      <c r="Q19" s="24">
        <f t="shared" si="4"/>
        <v>1355.3718978816</v>
      </c>
    </row>
    <row r="20" spans="1:17" s="2" customFormat="1">
      <c r="A20" s="13">
        <v>19</v>
      </c>
      <c r="B20" s="31" t="s">
        <v>46</v>
      </c>
      <c r="C20" s="31" t="s">
        <v>63</v>
      </c>
      <c r="D20" s="14" t="s">
        <v>19</v>
      </c>
      <c r="E20" s="12" t="s">
        <v>20</v>
      </c>
      <c r="F20" s="11"/>
      <c r="G20" s="32">
        <v>43294.4375</v>
      </c>
      <c r="H20" s="32">
        <v>43307.944444444445</v>
      </c>
      <c r="I20" s="20">
        <v>144</v>
      </c>
      <c r="J20" s="20">
        <v>3578</v>
      </c>
      <c r="K20" s="21">
        <v>127796</v>
      </c>
      <c r="L20" s="22">
        <f t="shared" si="1"/>
        <v>6389.8</v>
      </c>
      <c r="M20" s="23">
        <v>0.03</v>
      </c>
      <c r="N20" s="24">
        <f t="shared" si="2"/>
        <v>4168.8793225600057</v>
      </c>
      <c r="O20" s="24">
        <f t="shared" si="3"/>
        <v>117237.32067744</v>
      </c>
      <c r="P20" s="24">
        <v>0.48</v>
      </c>
      <c r="Q20" s="30">
        <f t="shared" si="4"/>
        <v>56273.913925171197</v>
      </c>
    </row>
    <row r="21" spans="1:17" s="2" customFormat="1">
      <c r="A21" s="13">
        <v>20</v>
      </c>
      <c r="B21" s="31" t="s">
        <v>47</v>
      </c>
      <c r="C21" s="31" t="s">
        <v>64</v>
      </c>
      <c r="D21" s="14" t="s">
        <v>19</v>
      </c>
      <c r="E21" s="12" t="s">
        <v>20</v>
      </c>
      <c r="F21" s="11"/>
      <c r="G21" s="32">
        <v>43287.444444444445</v>
      </c>
      <c r="H21" s="32">
        <v>43303.75</v>
      </c>
      <c r="I21" s="20">
        <v>39</v>
      </c>
      <c r="J21" s="20">
        <v>1002</v>
      </c>
      <c r="K21" s="21">
        <v>32874</v>
      </c>
      <c r="L21" s="22">
        <f t="shared" si="1"/>
        <v>1643.7</v>
      </c>
      <c r="M21" s="23">
        <v>0.03</v>
      </c>
      <c r="N21" s="24">
        <f t="shared" si="2"/>
        <v>1072.3945886400015</v>
      </c>
      <c r="O21" s="26">
        <f t="shared" si="3"/>
        <v>30157.90541136</v>
      </c>
      <c r="P21" s="24">
        <v>0.48</v>
      </c>
      <c r="Q21" s="22">
        <f t="shared" si="4"/>
        <v>14475.794597452799</v>
      </c>
    </row>
    <row r="22" spans="1:17" s="2" customFormat="1">
      <c r="A22" s="13">
        <v>21</v>
      </c>
      <c r="B22" s="31" t="s">
        <v>48</v>
      </c>
      <c r="C22" s="31" t="s">
        <v>25</v>
      </c>
      <c r="D22" s="14" t="s">
        <v>19</v>
      </c>
      <c r="E22" s="12" t="s">
        <v>20</v>
      </c>
      <c r="F22" s="11"/>
      <c r="G22" s="32">
        <v>43282.482638888891</v>
      </c>
      <c r="H22" s="32">
        <v>43307.899305555555</v>
      </c>
      <c r="I22" s="20">
        <v>105</v>
      </c>
      <c r="J22" s="20">
        <v>2494</v>
      </c>
      <c r="K22" s="21">
        <v>80488</v>
      </c>
      <c r="L22" s="22">
        <f t="shared" si="1"/>
        <v>4024.4</v>
      </c>
      <c r="M22" s="23">
        <v>0.03</v>
      </c>
      <c r="N22" s="24">
        <f t="shared" si="2"/>
        <v>2625.6280236800035</v>
      </c>
      <c r="O22" s="24">
        <f t="shared" si="3"/>
        <v>73837.971976319997</v>
      </c>
      <c r="P22" s="24">
        <v>0.48</v>
      </c>
      <c r="Q22" s="24">
        <f t="shared" si="4"/>
        <v>35442.226548633596</v>
      </c>
    </row>
    <row r="23" spans="1:17" s="2" customFormat="1">
      <c r="A23" s="13">
        <v>22</v>
      </c>
      <c r="B23" s="31" t="s">
        <v>26</v>
      </c>
      <c r="C23" s="31" t="s">
        <v>27</v>
      </c>
      <c r="D23" s="14" t="s">
        <v>19</v>
      </c>
      <c r="E23" s="12" t="s">
        <v>20</v>
      </c>
      <c r="F23" s="11"/>
      <c r="G23" s="32">
        <v>43283.493055555555</v>
      </c>
      <c r="H23" s="32">
        <v>43284.611111111109</v>
      </c>
      <c r="I23" s="20">
        <v>3</v>
      </c>
      <c r="J23" s="20">
        <v>7</v>
      </c>
      <c r="K23" s="21">
        <v>167</v>
      </c>
      <c r="L23" s="22">
        <f t="shared" si="1"/>
        <v>8.35</v>
      </c>
      <c r="M23" s="23">
        <v>0.03</v>
      </c>
      <c r="N23" s="24">
        <f t="shared" si="2"/>
        <v>5.4477671200000071</v>
      </c>
      <c r="O23" s="24">
        <f t="shared" si="3"/>
        <v>153.20223288</v>
      </c>
      <c r="P23" s="24">
        <v>0.48</v>
      </c>
      <c r="Q23" s="24">
        <f t="shared" si="4"/>
        <v>73.537071782399991</v>
      </c>
    </row>
    <row r="24" spans="1:17" s="2" customFormat="1">
      <c r="A24" s="13">
        <v>23</v>
      </c>
      <c r="B24" s="31" t="s">
        <v>49</v>
      </c>
      <c r="C24" s="31" t="s">
        <v>65</v>
      </c>
      <c r="D24" s="14" t="s">
        <v>19</v>
      </c>
      <c r="E24" s="12" t="s">
        <v>20</v>
      </c>
      <c r="F24" s="11"/>
      <c r="G24" s="32">
        <v>43309.079861111109</v>
      </c>
      <c r="H24" s="32">
        <v>43309.079861111109</v>
      </c>
      <c r="I24" s="20">
        <v>1</v>
      </c>
      <c r="J24" s="20">
        <v>0</v>
      </c>
      <c r="K24" s="25">
        <v>0</v>
      </c>
      <c r="L24" s="22">
        <f t="shared" si="1"/>
        <v>0</v>
      </c>
      <c r="M24" s="23">
        <v>0.03</v>
      </c>
      <c r="N24" s="24">
        <f t="shared" si="2"/>
        <v>0</v>
      </c>
      <c r="O24" s="24">
        <f t="shared" si="3"/>
        <v>0</v>
      </c>
      <c r="P24" s="24">
        <v>0.48</v>
      </c>
      <c r="Q24" s="30">
        <f t="shared" si="4"/>
        <v>0</v>
      </c>
    </row>
    <row r="25" spans="1:17" s="3" customFormat="1" ht="25.5" customHeight="1">
      <c r="A25" s="15"/>
      <c r="B25" s="12" t="s">
        <v>28</v>
      </c>
      <c r="C25" s="16"/>
      <c r="D25" s="16"/>
      <c r="E25" s="16"/>
      <c r="F25" s="16"/>
      <c r="G25" s="17"/>
      <c r="H25" s="17"/>
      <c r="I25" s="27"/>
      <c r="J25" s="27"/>
      <c r="K25" s="28">
        <f>SUM(K2:K24)</f>
        <v>1842612</v>
      </c>
      <c r="L25" s="28"/>
      <c r="M25" s="28"/>
      <c r="N25" s="28">
        <f>SUM(N2:N24)</f>
        <v>60108.509392320084</v>
      </c>
      <c r="O25" s="29">
        <f>SUM(O2:O24)</f>
        <v>1690372.89060768</v>
      </c>
      <c r="P25" s="28"/>
      <c r="Q25" s="28">
        <f>SUM(Q2:Q24)</f>
        <v>811378.9874916866</v>
      </c>
    </row>
  </sheetData>
  <protectedRanges>
    <protectedRange sqref="A2:XFD2 F3:XFD19 A3:E18 L20:XFD24 B19:E19 A19:A24 C20:F24 A25:XFD1048563" name="区域1" securityDescriptor=""/>
  </protectedRanges>
  <phoneticPr fontId="7" type="noConversion"/>
  <pageMargins left="0.118055555555556" right="7.7777777777777807E-2" top="1" bottom="1" header="0.5" footer="0.5"/>
  <pageSetup scale="7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dcterms:modified xsi:type="dcterms:W3CDTF">2018-08-01T02:17:00Z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