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南充\南充分账\7月\"/>
    </mc:Choice>
  </mc:AlternateContent>
  <bookViews>
    <workbookView xWindow="0" yWindow="0" windowWidth="18135" windowHeight="7890"/>
  </bookViews>
  <sheets>
    <sheet name="月结算表" sheetId="1" r:id="rId1"/>
  </sheets>
  <definedNames>
    <definedName name="_xlnm._FilterDatabase" localSheetId="0" hidden="1">月结算表!$A$1:$Q$33</definedName>
  </definedNames>
  <calcPr calcId="152511"/>
</workbook>
</file>

<file path=xl/calcChain.xml><?xml version="1.0" encoding="utf-8"?>
<calcChain xmlns="http://schemas.openxmlformats.org/spreadsheetml/2006/main">
  <c r="O3" i="1" l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O30" i="1"/>
  <c r="Q30" i="1" s="1"/>
  <c r="O31" i="1"/>
  <c r="Q31" i="1" s="1"/>
  <c r="O32" i="1"/>
  <c r="Q32" i="1" s="1"/>
  <c r="Q13" i="1"/>
  <c r="Q21" i="1"/>
  <c r="Q29" i="1"/>
  <c r="N22" i="1"/>
  <c r="N23" i="1"/>
  <c r="N24" i="1"/>
  <c r="N25" i="1"/>
  <c r="N26" i="1"/>
  <c r="N27" i="1"/>
  <c r="N28" i="1"/>
  <c r="N29" i="1"/>
  <c r="N30" i="1"/>
  <c r="N31" i="1"/>
  <c r="N32" i="1"/>
  <c r="L22" i="1"/>
  <c r="L23" i="1"/>
  <c r="L24" i="1"/>
  <c r="L25" i="1"/>
  <c r="L26" i="1"/>
  <c r="L27" i="1"/>
  <c r="L28" i="1"/>
  <c r="L29" i="1"/>
  <c r="L30" i="1"/>
  <c r="L31" i="1"/>
  <c r="L32" i="1"/>
  <c r="K33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O2" i="1"/>
  <c r="Q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N33" i="1" l="1"/>
  <c r="Q33" i="1"/>
  <c r="O33" i="1"/>
</calcChain>
</file>

<file path=xl/comments1.xml><?xml version="1.0" encoding="utf-8"?>
<comments xmlns="http://schemas.openxmlformats.org/spreadsheetml/2006/main">
  <authors>
    <author>leno</author>
  </authors>
  <commentList>
    <comment ref="A1" authorId="0" shapeId="0">
      <text/>
    </comment>
  </commentList>
</comments>
</file>

<file path=xl/sharedStrings.xml><?xml version="1.0" encoding="utf-8"?>
<sst xmlns="http://schemas.openxmlformats.org/spreadsheetml/2006/main" count="204" uniqueCount="117">
  <si>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</si>
  <si>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</si>
  <si>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</si>
  <si>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</si>
  <si>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</si>
  <si>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</si>
  <si>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</si>
  <si>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</si>
  <si>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</si>
  <si>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</si>
  <si>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</si>
  <si>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</si>
  <si>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</si>
  <si>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</si>
  <si>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</si>
  <si>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中影设备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</si>
  <si>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</si>
  <si>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</si>
  <si>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</si>
  <si>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</si>
  <si>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</si>
  <si>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</si>
  <si>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</si>
  <si>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</si>
  <si>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</si>
  <si>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</si>
  <si>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</si>
  <si>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</si>
  <si>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</si>
  <si>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</si>
  <si>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</si>
  <si>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</si>
  <si>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</si>
  <si>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</si>
  <si>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</si>
  <si>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</si>
  <si>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</si>
  <si>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</si>
  <si>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</si>
  <si>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</si>
  <si>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</si>
  <si>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</si>
  <si>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</si>
  <si>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</si>
  <si>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</si>
  <si>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</si>
  <si>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</si>
  <si>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</si>
  <si>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</si>
  <si>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</si>
  <si>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复仇者联盟3：无限战争（3D 字幕）</t>
  </si>
  <si>
    <t>超时空同居</t>
  </si>
  <si>
    <t>05120092201801</t>
  </si>
  <si>
    <t>0.03</t>
  </si>
  <si>
    <t>0.03</t>
    <phoneticPr fontId="1" type="noConversion"/>
  </si>
  <si>
    <t>0.03</t>
    <phoneticPr fontId="1" type="noConversion"/>
  </si>
  <si>
    <t>南充UME影城</t>
    <phoneticPr fontId="1" type="noConversion"/>
  </si>
  <si>
    <t>南充UME影城</t>
    <phoneticPr fontId="1" type="noConversion"/>
  </si>
  <si>
    <t>猛虫过江</t>
  </si>
  <si>
    <t>姽婳</t>
  </si>
  <si>
    <t>我不是药神</t>
  </si>
  <si>
    <t>厕所英雄（字幕）</t>
  </si>
  <si>
    <t>恐怖浴室</t>
  </si>
  <si>
    <t>动物世界（3D国语）</t>
  </si>
  <si>
    <t>金蝉脱壳2：冥府（字幕）</t>
  </si>
  <si>
    <t>超人总动员2（3D字幕）</t>
  </si>
  <si>
    <t>伊阿索密码</t>
  </si>
  <si>
    <t>暹罗决：九神战甲（配音）</t>
  </si>
  <si>
    <t>侏罗纪世界2（3D字幕）</t>
  </si>
  <si>
    <t>龙虾刑警</t>
  </si>
  <si>
    <t>最后一球（字幕）</t>
  </si>
  <si>
    <t>超人总动员2（3D配音）</t>
  </si>
  <si>
    <t>01910105201801</t>
  </si>
  <si>
    <t>00120377201801</t>
  </si>
  <si>
    <t>00110055201801</t>
  </si>
  <si>
    <t>05110115201802</t>
  </si>
  <si>
    <t>00110466201701</t>
  </si>
  <si>
    <t>00110444201801</t>
  </si>
  <si>
    <t>00110496201801</t>
  </si>
  <si>
    <t>摩天营救（3D字幕）</t>
  </si>
  <si>
    <t>您一定不要错过 内蒙古民族电影70年</t>
  </si>
  <si>
    <t>摩天营救（3D配音）</t>
  </si>
  <si>
    <t>阿修罗（3D）</t>
  </si>
  <si>
    <t>淘气大侦探（3D配音）</t>
  </si>
  <si>
    <t>闺蜜的战争</t>
  </si>
  <si>
    <t>北方一片苍茫</t>
  </si>
  <si>
    <t>神奇马戏团之动物饼干（3D配音）</t>
  </si>
  <si>
    <t>西虹市首富</t>
  </si>
  <si>
    <t>邪不压正</t>
  </si>
  <si>
    <t>汪星卧底（配音）</t>
  </si>
  <si>
    <t>风语咒（3D）</t>
  </si>
  <si>
    <t>狄仁杰之四大天王（3D）</t>
  </si>
  <si>
    <t>新大头儿子和小头爸爸3俄罗斯奇遇记</t>
  </si>
  <si>
    <t>00210114201802</t>
  </si>
  <si>
    <t>00120497201801</t>
  </si>
  <si>
    <t>00110855201701</t>
  </si>
  <si>
    <t>05120111201802</t>
  </si>
  <si>
    <t>05120111201801</t>
  </si>
  <si>
    <t>00120217201801</t>
  </si>
  <si>
    <t>001c0527201801</t>
  </si>
  <si>
    <t>00110378201801</t>
  </si>
  <si>
    <t>00110200201801</t>
  </si>
  <si>
    <t>05120120201801</t>
  </si>
  <si>
    <t>05120120201802</t>
  </si>
  <si>
    <t>001l0548201701</t>
  </si>
  <si>
    <t>05120126201802</t>
  </si>
  <si>
    <t>05110118201802</t>
  </si>
  <si>
    <t>001c0564201801</t>
  </si>
  <si>
    <t>01410107201801</t>
  </si>
  <si>
    <t>00110495201801</t>
  </si>
  <si>
    <t>00110606201801</t>
  </si>
  <si>
    <t>05120102201801</t>
  </si>
  <si>
    <t>09110117201801</t>
  </si>
  <si>
    <t>001b0356201801</t>
  </si>
  <si>
    <t>00110346201701</t>
  </si>
  <si>
    <t>00110280201801</t>
  </si>
  <si>
    <t>阿飞正传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</si>
</sst>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9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4" fillId="0" borderId="0" xfId="0" applyFont="1"/>
    <xf numFmtId="49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/>
    <xf numFmtId="49" fontId="5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/>
    <xf numFmtId="14" fontId="0" fillId="0" borderId="2" xfId="0" applyNumberFormat="1" applyFill="1" applyBorder="1"/>
    <xf numFmtId="176" fontId="0" fillId="0" borderId="2" xfId="0" applyNumberFormat="1" applyFill="1" applyBorder="1"/>
    <xf numFmtId="177" fontId="0" fillId="0" borderId="2" xfId="0" applyNumberFormat="1" applyFill="1" applyBorder="1"/>
    <xf numFmtId="176" fontId="5" fillId="0" borderId="1" xfId="0" applyNumberFormat="1" applyFont="1" applyFill="1" applyBorder="1" applyAlignment="1">
      <alignment horizontal="right" vertical="center"/>
    </xf>
    <xf numFmtId="176" fontId="0" fillId="0" borderId="3" xfId="0" applyNumberForma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center" wrapText="1"/>
    </xf>
    <xf numFmtId="49" fontId="7" fillId="2" borderId="1" xfId="0" applyNumberFormat="1" applyFont="1" applyFill="1" applyBorder="1" applyAlignment="1" applyProtection="1">
      <alignment horizontal="center" wrapText="1"/>
    </xf>
    <xf numFmtId="49" fontId="6" fillId="2" borderId="1" xfId="0" applyNumberFormat="1" applyFont="1" applyFill="1" applyBorder="1" applyAlignment="1" applyProtection="1">
      <alignment horizontal="center" wrapText="1"/>
    </xf>
    <xf numFmtId="14" fontId="7" fillId="2" borderId="1" xfId="0" applyNumberFormat="1" applyFont="1" applyFill="1" applyBorder="1" applyAlignment="1" applyProtection="1">
      <alignment horizontal="center" wrapText="1"/>
    </xf>
    <xf numFmtId="176" fontId="7" fillId="2" borderId="1" xfId="0" applyNumberFormat="1" applyFont="1" applyFill="1" applyBorder="1" applyAlignment="1" applyProtection="1">
      <alignment horizontal="center" wrapText="1"/>
    </xf>
    <xf numFmtId="177" fontId="7" fillId="2" borderId="1" xfId="0" applyNumberFormat="1" applyFont="1" applyFill="1" applyBorder="1" applyAlignment="1" applyProtection="1">
      <alignment horizontal="center" wrapText="1"/>
    </xf>
    <xf numFmtId="49" fontId="3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tabSelected="1" topLeftCell="A10" workbookViewId="0">
      <selection activeCell="B32" sqref="B32"/>
    </sheetView>
  </sheetViews>
  <sheetFormatPr defaultColWidth="16" defaultRowHeight="12.75" x14ac:dyDescent="0.2"/>
  <cols>
    <col min="1" max="1" width="8.42578125" customWidth="1"/>
    <col min="2" max="2" width="28.140625" style="2" customWidth="1"/>
    <col min="3" max="3" width="13.85546875" style="2" bestFit="1" customWidth="1"/>
    <col min="4" max="4" width="15.5703125" style="2" customWidth="1"/>
    <col min="5" max="5" width="11.7109375" style="2" customWidth="1"/>
    <col min="6" max="6" width="16" style="2"/>
    <col min="7" max="8" width="13.7109375" style="1" customWidth="1"/>
    <col min="9" max="9" width="8.5703125" style="2" customWidth="1"/>
    <col min="10" max="10" width="8.42578125" style="2" customWidth="1"/>
    <col min="11" max="11" width="9.85546875" style="3" customWidth="1"/>
    <col min="12" max="12" width="16.28515625" style="3" customWidth="1"/>
    <col min="13" max="13" width="11.28515625" style="3" customWidth="1"/>
    <col min="14" max="14" width="11.85546875" style="3" customWidth="1"/>
    <col min="15" max="15" width="16" style="3"/>
    <col min="16" max="16" width="13.140625" style="4" customWidth="1"/>
    <col min="17" max="17" width="16" style="3"/>
  </cols>
  <sheetData>
    <row r="1" spans="1:17" s="10" customFormat="1" ht="15.75" x14ac:dyDescent="0.25">
      <c r="A1" s="21" t="s">
        <v>0</v>
      </c>
      <c r="B1" s="22" t="s">
        <v>7</v>
      </c>
      <c r="C1" s="23" t="s">
        <v>1</v>
      </c>
      <c r="D1" s="22" t="s">
        <v>17</v>
      </c>
      <c r="E1" s="22" t="s">
        <v>18</v>
      </c>
      <c r="F1" s="22" t="s">
        <v>10</v>
      </c>
      <c r="G1" s="24" t="s">
        <v>2</v>
      </c>
      <c r="H1" s="24" t="s">
        <v>3</v>
      </c>
      <c r="I1" s="22" t="s">
        <v>4</v>
      </c>
      <c r="J1" s="22" t="s">
        <v>5</v>
      </c>
      <c r="K1" s="25" t="s">
        <v>6</v>
      </c>
      <c r="L1" s="25" t="s">
        <v>11</v>
      </c>
      <c r="M1" s="25" t="s">
        <v>12</v>
      </c>
      <c r="N1" s="25" t="s">
        <v>13</v>
      </c>
      <c r="O1" s="25" t="s">
        <v>8</v>
      </c>
      <c r="P1" s="26" t="s">
        <v>14</v>
      </c>
      <c r="Q1" s="25" t="s">
        <v>9</v>
      </c>
    </row>
    <row r="2" spans="1:17" s="10" customFormat="1" x14ac:dyDescent="0.2">
      <c r="A2" s="11" t="s">
        <v>19</v>
      </c>
      <c r="B2" s="28" t="s">
        <v>50</v>
      </c>
      <c r="C2" s="28" t="s">
        <v>52</v>
      </c>
      <c r="D2" s="11" t="s">
        <v>56</v>
      </c>
      <c r="E2" s="11">
        <v>51096411</v>
      </c>
      <c r="F2" s="11" t="s">
        <v>15</v>
      </c>
      <c r="G2" s="30">
        <v>43282</v>
      </c>
      <c r="H2" s="30">
        <v>43312</v>
      </c>
      <c r="I2" s="28">
        <v>8</v>
      </c>
      <c r="J2" s="28">
        <v>38</v>
      </c>
      <c r="K2" s="28">
        <v>1176</v>
      </c>
      <c r="L2" s="19">
        <f t="shared" ref="L2:L32" si="0">K2*0.05</f>
        <v>58.800000000000004</v>
      </c>
      <c r="M2" s="11" t="s">
        <v>54</v>
      </c>
      <c r="N2" s="19">
        <f>K2*(1-0.96737864)</f>
        <v>38.36271936000005</v>
      </c>
      <c r="O2" s="19">
        <f t="shared" ref="O2:O32" si="1">K2*0.91737864</f>
        <v>1078.83728064</v>
      </c>
      <c r="P2" s="12">
        <v>0.48</v>
      </c>
      <c r="Q2" s="19">
        <f t="shared" ref="Q2:Q32" si="2">ROUND(O2*P2,2)</f>
        <v>517.84</v>
      </c>
    </row>
    <row r="3" spans="1:17" s="10" customFormat="1" x14ac:dyDescent="0.2">
      <c r="A3" s="11" t="s">
        <v>20</v>
      </c>
      <c r="B3" s="28" t="s">
        <v>58</v>
      </c>
      <c r="C3" s="28" t="s">
        <v>77</v>
      </c>
      <c r="D3" s="11" t="s">
        <v>57</v>
      </c>
      <c r="E3" s="11">
        <v>51096411</v>
      </c>
      <c r="F3" s="11" t="s">
        <v>15</v>
      </c>
      <c r="G3" s="30">
        <v>43282</v>
      </c>
      <c r="H3" s="30">
        <v>43312</v>
      </c>
      <c r="I3" s="28">
        <v>11</v>
      </c>
      <c r="J3" s="28">
        <v>23</v>
      </c>
      <c r="K3" s="28">
        <v>686.5</v>
      </c>
      <c r="L3" s="19">
        <f t="shared" si="0"/>
        <v>34.325000000000003</v>
      </c>
      <c r="M3" s="11" t="s">
        <v>55</v>
      </c>
      <c r="N3" s="19">
        <f t="shared" ref="N3:N32" si="3">K3*(1-0.96737864)</f>
        <v>22.39456364000003</v>
      </c>
      <c r="O3" s="19">
        <f t="shared" si="1"/>
        <v>629.78043636000007</v>
      </c>
      <c r="P3" s="12">
        <v>0.48</v>
      </c>
      <c r="Q3" s="19">
        <f t="shared" si="2"/>
        <v>302.29000000000002</v>
      </c>
    </row>
    <row r="4" spans="1:17" s="10" customFormat="1" x14ac:dyDescent="0.2">
      <c r="A4" s="11" t="s">
        <v>21</v>
      </c>
      <c r="B4" s="28" t="s">
        <v>79</v>
      </c>
      <c r="C4" s="28" t="s">
        <v>102</v>
      </c>
      <c r="D4" s="11" t="s">
        <v>56</v>
      </c>
      <c r="E4" s="11">
        <v>51096411</v>
      </c>
      <c r="F4" s="11" t="s">
        <v>15</v>
      </c>
      <c r="G4" s="30">
        <v>43282</v>
      </c>
      <c r="H4" s="30">
        <v>43312</v>
      </c>
      <c r="I4" s="28">
        <v>163</v>
      </c>
      <c r="J4" s="28">
        <v>1478</v>
      </c>
      <c r="K4" s="28">
        <v>49476</v>
      </c>
      <c r="L4" s="19">
        <f t="shared" si="0"/>
        <v>2473.8000000000002</v>
      </c>
      <c r="M4" s="11" t="s">
        <v>53</v>
      </c>
      <c r="N4" s="19">
        <f t="shared" si="3"/>
        <v>1613.9744073600023</v>
      </c>
      <c r="O4" s="19">
        <f t="shared" si="1"/>
        <v>45388.225592640003</v>
      </c>
      <c r="P4" s="12">
        <v>0.48</v>
      </c>
      <c r="Q4" s="19">
        <f t="shared" si="2"/>
        <v>21786.35</v>
      </c>
    </row>
    <row r="5" spans="1:17" s="10" customFormat="1" x14ac:dyDescent="0.2">
      <c r="A5" s="11" t="s">
        <v>22</v>
      </c>
      <c r="B5" s="28" t="s">
        <v>59</v>
      </c>
      <c r="C5" s="28" t="s">
        <v>74</v>
      </c>
      <c r="D5" s="11" t="s">
        <v>57</v>
      </c>
      <c r="E5" s="11">
        <v>51096411</v>
      </c>
      <c r="F5" s="11" t="s">
        <v>15</v>
      </c>
      <c r="G5" s="30">
        <v>43282</v>
      </c>
      <c r="H5" s="30">
        <v>43312</v>
      </c>
      <c r="I5" s="28">
        <v>7</v>
      </c>
      <c r="J5" s="28">
        <v>12</v>
      </c>
      <c r="K5" s="28">
        <v>378</v>
      </c>
      <c r="L5" s="19">
        <f t="shared" si="0"/>
        <v>18.900000000000002</v>
      </c>
      <c r="M5" s="11" t="s">
        <v>53</v>
      </c>
      <c r="N5" s="19">
        <f t="shared" si="3"/>
        <v>12.330874080000017</v>
      </c>
      <c r="O5" s="19">
        <f t="shared" si="1"/>
        <v>346.76912592000002</v>
      </c>
      <c r="P5" s="12">
        <v>0.48</v>
      </c>
      <c r="Q5" s="19">
        <f t="shared" si="2"/>
        <v>166.45</v>
      </c>
    </row>
    <row r="6" spans="1:17" s="10" customFormat="1" x14ac:dyDescent="0.2">
      <c r="A6" s="11" t="s">
        <v>23</v>
      </c>
      <c r="B6" s="28" t="s">
        <v>80</v>
      </c>
      <c r="C6" s="28" t="s">
        <v>104</v>
      </c>
      <c r="D6" s="11" t="s">
        <v>56</v>
      </c>
      <c r="E6" s="11">
        <v>51096411</v>
      </c>
      <c r="F6" s="11" t="s">
        <v>15</v>
      </c>
      <c r="G6" s="30">
        <v>43282</v>
      </c>
      <c r="H6" s="30">
        <v>43312</v>
      </c>
      <c r="I6" s="28">
        <v>30</v>
      </c>
      <c r="J6" s="28">
        <v>147</v>
      </c>
      <c r="K6" s="28">
        <v>4447</v>
      </c>
      <c r="L6" s="19">
        <f t="shared" si="0"/>
        <v>222.35000000000002</v>
      </c>
      <c r="M6" s="11" t="s">
        <v>53</v>
      </c>
      <c r="N6" s="19">
        <f t="shared" si="3"/>
        <v>145.06718792000021</v>
      </c>
      <c r="O6" s="19">
        <f t="shared" si="1"/>
        <v>4079.5828120800002</v>
      </c>
      <c r="P6" s="12">
        <v>0.48</v>
      </c>
      <c r="Q6" s="19">
        <f t="shared" si="2"/>
        <v>1958.2</v>
      </c>
    </row>
    <row r="7" spans="1:17" s="10" customFormat="1" x14ac:dyDescent="0.2">
      <c r="A7" s="11" t="s">
        <v>24</v>
      </c>
      <c r="B7" s="28" t="s">
        <v>81</v>
      </c>
      <c r="C7" s="28" t="s">
        <v>103</v>
      </c>
      <c r="D7" s="11" t="s">
        <v>57</v>
      </c>
      <c r="E7" s="11">
        <v>51096411</v>
      </c>
      <c r="F7" s="11" t="s">
        <v>15</v>
      </c>
      <c r="G7" s="30">
        <v>43282</v>
      </c>
      <c r="H7" s="30">
        <v>43312</v>
      </c>
      <c r="I7" s="28">
        <v>1</v>
      </c>
      <c r="J7" s="28">
        <v>0</v>
      </c>
      <c r="K7" s="28">
        <v>0</v>
      </c>
      <c r="L7" s="19">
        <f t="shared" si="0"/>
        <v>0</v>
      </c>
      <c r="M7" s="11" t="s">
        <v>53</v>
      </c>
      <c r="N7" s="19">
        <f t="shared" si="3"/>
        <v>0</v>
      </c>
      <c r="O7" s="19">
        <f t="shared" si="1"/>
        <v>0</v>
      </c>
      <c r="P7" s="12">
        <v>0.48</v>
      </c>
      <c r="Q7" s="19">
        <f t="shared" si="2"/>
        <v>0</v>
      </c>
    </row>
    <row r="8" spans="1:17" s="10" customFormat="1" x14ac:dyDescent="0.2">
      <c r="A8" s="11" t="s">
        <v>25</v>
      </c>
      <c r="B8" s="28" t="s">
        <v>60</v>
      </c>
      <c r="C8" s="28" t="s">
        <v>78</v>
      </c>
      <c r="D8" s="11" t="s">
        <v>56</v>
      </c>
      <c r="E8" s="11">
        <v>51096411</v>
      </c>
      <c r="F8" s="11" t="s">
        <v>15</v>
      </c>
      <c r="G8" s="30">
        <v>43282</v>
      </c>
      <c r="H8" s="30">
        <v>43312</v>
      </c>
      <c r="I8" s="28">
        <v>497</v>
      </c>
      <c r="J8" s="28">
        <v>5939</v>
      </c>
      <c r="K8" s="28">
        <v>184753.75</v>
      </c>
      <c r="L8" s="19">
        <f t="shared" si="0"/>
        <v>9237.6875</v>
      </c>
      <c r="M8" s="11" t="s">
        <v>53</v>
      </c>
      <c r="N8" s="19">
        <f t="shared" si="3"/>
        <v>6026.9185901000083</v>
      </c>
      <c r="O8" s="19">
        <f t="shared" si="1"/>
        <v>169489.14390990001</v>
      </c>
      <c r="P8" s="12">
        <v>0.48</v>
      </c>
      <c r="Q8" s="19">
        <f t="shared" si="2"/>
        <v>81354.789999999994</v>
      </c>
    </row>
    <row r="9" spans="1:17" s="10" customFormat="1" x14ac:dyDescent="0.2">
      <c r="A9" s="11" t="s">
        <v>26</v>
      </c>
      <c r="B9" s="28" t="s">
        <v>82</v>
      </c>
      <c r="C9" s="28" t="s">
        <v>94</v>
      </c>
      <c r="D9" s="11" t="s">
        <v>57</v>
      </c>
      <c r="E9" s="11">
        <v>51096411</v>
      </c>
      <c r="F9" s="11" t="s">
        <v>15</v>
      </c>
      <c r="G9" s="30">
        <v>43282</v>
      </c>
      <c r="H9" s="30">
        <v>43312</v>
      </c>
      <c r="I9" s="28">
        <v>19</v>
      </c>
      <c r="J9" s="28">
        <v>83</v>
      </c>
      <c r="K9" s="28">
        <v>2611</v>
      </c>
      <c r="L9" s="19">
        <f t="shared" si="0"/>
        <v>130.55000000000001</v>
      </c>
      <c r="M9" s="11" t="s">
        <v>53</v>
      </c>
      <c r="N9" s="19">
        <f t="shared" si="3"/>
        <v>85.174370960000118</v>
      </c>
      <c r="O9" s="19">
        <f t="shared" si="1"/>
        <v>2395.2756290400002</v>
      </c>
      <c r="P9" s="12">
        <v>0.48</v>
      </c>
      <c r="Q9" s="19">
        <f t="shared" si="2"/>
        <v>1149.73</v>
      </c>
    </row>
    <row r="10" spans="1:17" s="10" customFormat="1" x14ac:dyDescent="0.2">
      <c r="A10" s="11" t="s">
        <v>27</v>
      </c>
      <c r="B10" s="28" t="s">
        <v>63</v>
      </c>
      <c r="C10" s="28" t="s">
        <v>73</v>
      </c>
      <c r="D10" s="11" t="s">
        <v>56</v>
      </c>
      <c r="E10" s="11">
        <v>51096411</v>
      </c>
      <c r="F10" s="11" t="s">
        <v>15</v>
      </c>
      <c r="G10" s="30">
        <v>43282</v>
      </c>
      <c r="H10" s="30">
        <v>43312</v>
      </c>
      <c r="I10" s="28">
        <v>201</v>
      </c>
      <c r="J10" s="28">
        <v>943</v>
      </c>
      <c r="K10" s="28">
        <v>29700</v>
      </c>
      <c r="L10" s="19">
        <f t="shared" si="0"/>
        <v>1485</v>
      </c>
      <c r="M10" s="11" t="s">
        <v>53</v>
      </c>
      <c r="N10" s="19">
        <f t="shared" si="3"/>
        <v>968.85439200000133</v>
      </c>
      <c r="O10" s="19">
        <f t="shared" si="1"/>
        <v>27246.145607999999</v>
      </c>
      <c r="P10" s="12">
        <v>0.48</v>
      </c>
      <c r="Q10" s="19">
        <f t="shared" si="2"/>
        <v>13078.15</v>
      </c>
    </row>
    <row r="11" spans="1:17" s="10" customFormat="1" x14ac:dyDescent="0.2">
      <c r="A11" s="11" t="s">
        <v>28</v>
      </c>
      <c r="B11" s="28" t="s">
        <v>61</v>
      </c>
      <c r="C11" s="28" t="s">
        <v>72</v>
      </c>
      <c r="D11" s="11" t="s">
        <v>57</v>
      </c>
      <c r="E11" s="11">
        <v>51096411</v>
      </c>
      <c r="F11" s="11" t="s">
        <v>15</v>
      </c>
      <c r="G11" s="30">
        <v>43282</v>
      </c>
      <c r="H11" s="30">
        <v>43312</v>
      </c>
      <c r="I11" s="28">
        <v>4</v>
      </c>
      <c r="J11" s="28">
        <v>0</v>
      </c>
      <c r="K11" s="28">
        <v>0</v>
      </c>
      <c r="L11" s="19">
        <f t="shared" si="0"/>
        <v>0</v>
      </c>
      <c r="M11" s="11" t="s">
        <v>53</v>
      </c>
      <c r="N11" s="19">
        <f t="shared" si="3"/>
        <v>0</v>
      </c>
      <c r="O11" s="19">
        <f t="shared" si="1"/>
        <v>0</v>
      </c>
      <c r="P11" s="12">
        <v>0.48</v>
      </c>
      <c r="Q11" s="19">
        <f t="shared" si="2"/>
        <v>0</v>
      </c>
    </row>
    <row r="12" spans="1:17" s="10" customFormat="1" x14ac:dyDescent="0.2">
      <c r="A12" s="11" t="s">
        <v>29</v>
      </c>
      <c r="B12" s="28" t="s">
        <v>62</v>
      </c>
      <c r="C12" s="28" t="s">
        <v>76</v>
      </c>
      <c r="D12" s="11" t="s">
        <v>56</v>
      </c>
      <c r="E12" s="11">
        <v>51096411</v>
      </c>
      <c r="F12" s="11" t="s">
        <v>15</v>
      </c>
      <c r="G12" s="30">
        <v>43282</v>
      </c>
      <c r="H12" s="30">
        <v>43312</v>
      </c>
      <c r="I12" s="28">
        <v>5</v>
      </c>
      <c r="J12" s="28">
        <v>12</v>
      </c>
      <c r="K12" s="28">
        <v>360</v>
      </c>
      <c r="L12" s="19">
        <f t="shared" si="0"/>
        <v>18</v>
      </c>
      <c r="M12" s="11" t="s">
        <v>53</v>
      </c>
      <c r="N12" s="19">
        <f t="shared" si="3"/>
        <v>11.743689600000016</v>
      </c>
      <c r="O12" s="19">
        <f t="shared" si="1"/>
        <v>330.25631040000002</v>
      </c>
      <c r="P12" s="12">
        <v>0.48</v>
      </c>
      <c r="Q12" s="19">
        <f t="shared" si="2"/>
        <v>158.52000000000001</v>
      </c>
    </row>
    <row r="13" spans="1:17" s="10" customFormat="1" x14ac:dyDescent="0.2">
      <c r="A13" s="11" t="s">
        <v>30</v>
      </c>
      <c r="B13" s="28" t="s">
        <v>83</v>
      </c>
      <c r="C13" s="28" t="s">
        <v>105</v>
      </c>
      <c r="D13" s="11" t="s">
        <v>57</v>
      </c>
      <c r="E13" s="11">
        <v>51096411</v>
      </c>
      <c r="F13" s="11" t="s">
        <v>15</v>
      </c>
      <c r="G13" s="30">
        <v>43282</v>
      </c>
      <c r="H13" s="30">
        <v>43312</v>
      </c>
      <c r="I13" s="28">
        <v>10</v>
      </c>
      <c r="J13" s="28">
        <v>6</v>
      </c>
      <c r="K13" s="28">
        <v>169</v>
      </c>
      <c r="L13" s="19">
        <f t="shared" si="0"/>
        <v>8.4500000000000011</v>
      </c>
      <c r="M13" s="11" t="s">
        <v>53</v>
      </c>
      <c r="N13" s="19">
        <f t="shared" si="3"/>
        <v>5.5130098400000076</v>
      </c>
      <c r="O13" s="19">
        <f t="shared" si="1"/>
        <v>155.03699016000002</v>
      </c>
      <c r="P13" s="12">
        <v>0.48</v>
      </c>
      <c r="Q13" s="19">
        <f t="shared" si="2"/>
        <v>74.42</v>
      </c>
    </row>
    <row r="14" spans="1:17" s="10" customFormat="1" x14ac:dyDescent="0.2">
      <c r="A14" s="11" t="s">
        <v>31</v>
      </c>
      <c r="B14" s="28" t="s">
        <v>64</v>
      </c>
      <c r="C14" s="28" t="s">
        <v>75</v>
      </c>
      <c r="D14" s="11" t="s">
        <v>56</v>
      </c>
      <c r="E14" s="11">
        <v>51096411</v>
      </c>
      <c r="F14" s="11" t="s">
        <v>15</v>
      </c>
      <c r="G14" s="30">
        <v>43282</v>
      </c>
      <c r="H14" s="30">
        <v>43312</v>
      </c>
      <c r="I14" s="28">
        <v>77</v>
      </c>
      <c r="J14" s="28">
        <v>133</v>
      </c>
      <c r="K14" s="28">
        <v>4037</v>
      </c>
      <c r="L14" s="19">
        <f t="shared" si="0"/>
        <v>201.85000000000002</v>
      </c>
      <c r="M14" s="11" t="s">
        <v>53</v>
      </c>
      <c r="N14" s="19">
        <f t="shared" si="3"/>
        <v>131.69243032000017</v>
      </c>
      <c r="O14" s="19">
        <f t="shared" si="1"/>
        <v>3703.4575696800002</v>
      </c>
      <c r="P14" s="12">
        <v>0.48</v>
      </c>
      <c r="Q14" s="19">
        <f t="shared" si="2"/>
        <v>1777.66</v>
      </c>
    </row>
    <row r="15" spans="1:17" s="10" customFormat="1" x14ac:dyDescent="0.2">
      <c r="A15" s="11" t="s">
        <v>32</v>
      </c>
      <c r="B15" s="28" t="s">
        <v>84</v>
      </c>
      <c r="C15" s="28" t="s">
        <v>101</v>
      </c>
      <c r="D15" s="11" t="s">
        <v>57</v>
      </c>
      <c r="E15" s="11">
        <v>51096411</v>
      </c>
      <c r="F15" s="11" t="s">
        <v>15</v>
      </c>
      <c r="G15" s="30">
        <v>43282</v>
      </c>
      <c r="H15" s="30">
        <v>43312</v>
      </c>
      <c r="I15" s="28">
        <v>1</v>
      </c>
      <c r="J15" s="28">
        <v>2</v>
      </c>
      <c r="K15" s="28">
        <v>60</v>
      </c>
      <c r="L15" s="19">
        <f t="shared" si="0"/>
        <v>3</v>
      </c>
      <c r="M15" s="11" t="s">
        <v>53</v>
      </c>
      <c r="N15" s="19">
        <f t="shared" si="3"/>
        <v>1.9572816000000026</v>
      </c>
      <c r="O15" s="19">
        <f t="shared" si="1"/>
        <v>55.042718399999998</v>
      </c>
      <c r="P15" s="12">
        <v>0.48</v>
      </c>
      <c r="Q15" s="19">
        <f t="shared" si="2"/>
        <v>26.42</v>
      </c>
    </row>
    <row r="16" spans="1:17" s="10" customFormat="1" x14ac:dyDescent="0.2">
      <c r="A16" s="11" t="s">
        <v>33</v>
      </c>
      <c r="B16" s="28" t="s">
        <v>85</v>
      </c>
      <c r="C16" s="28" t="s">
        <v>95</v>
      </c>
      <c r="D16" s="11" t="s">
        <v>56</v>
      </c>
      <c r="E16" s="11">
        <v>51096411</v>
      </c>
      <c r="F16" s="11" t="s">
        <v>15</v>
      </c>
      <c r="G16" s="30">
        <v>43282</v>
      </c>
      <c r="H16" s="30">
        <v>43312</v>
      </c>
      <c r="I16" s="28">
        <v>8</v>
      </c>
      <c r="J16" s="28">
        <v>3</v>
      </c>
      <c r="K16" s="28">
        <v>96</v>
      </c>
      <c r="L16" s="19">
        <f t="shared" si="0"/>
        <v>4.8000000000000007</v>
      </c>
      <c r="M16" s="11" t="s">
        <v>53</v>
      </c>
      <c r="N16" s="19">
        <f t="shared" si="3"/>
        <v>3.1316505600000042</v>
      </c>
      <c r="O16" s="19">
        <f t="shared" si="1"/>
        <v>88.068349440000006</v>
      </c>
      <c r="P16" s="12">
        <v>0.48</v>
      </c>
      <c r="Q16" s="19">
        <f t="shared" si="2"/>
        <v>42.27</v>
      </c>
    </row>
    <row r="17" spans="1:17" s="10" customFormat="1" x14ac:dyDescent="0.2">
      <c r="A17" s="11" t="s">
        <v>34</v>
      </c>
      <c r="B17" s="28" t="s">
        <v>86</v>
      </c>
      <c r="C17" s="28" t="s">
        <v>107</v>
      </c>
      <c r="D17" s="11" t="s">
        <v>57</v>
      </c>
      <c r="E17" s="11">
        <v>51096411</v>
      </c>
      <c r="F17" s="11" t="s">
        <v>15</v>
      </c>
      <c r="G17" s="30">
        <v>43282</v>
      </c>
      <c r="H17" s="30">
        <v>43312</v>
      </c>
      <c r="I17" s="28">
        <v>8</v>
      </c>
      <c r="J17" s="28">
        <v>15</v>
      </c>
      <c r="K17" s="28">
        <v>430</v>
      </c>
      <c r="L17" s="19">
        <f t="shared" si="0"/>
        <v>21.5</v>
      </c>
      <c r="M17" s="11" t="s">
        <v>53</v>
      </c>
      <c r="N17" s="19">
        <f t="shared" si="3"/>
        <v>14.027184800000018</v>
      </c>
      <c r="O17" s="19">
        <f t="shared" si="1"/>
        <v>394.47281520000001</v>
      </c>
      <c r="P17" s="12">
        <v>0.48</v>
      </c>
      <c r="Q17" s="19">
        <f t="shared" si="2"/>
        <v>189.35</v>
      </c>
    </row>
    <row r="18" spans="1:17" s="10" customFormat="1" x14ac:dyDescent="0.2">
      <c r="A18" s="11" t="s">
        <v>35</v>
      </c>
      <c r="B18" s="29" t="s">
        <v>87</v>
      </c>
      <c r="C18" s="28" t="s">
        <v>110</v>
      </c>
      <c r="D18" s="11" t="s">
        <v>56</v>
      </c>
      <c r="E18" s="11">
        <v>51096411</v>
      </c>
      <c r="F18" s="11" t="s">
        <v>15</v>
      </c>
      <c r="G18" s="30">
        <v>43282</v>
      </c>
      <c r="H18" s="30">
        <v>43312</v>
      </c>
      <c r="I18" s="28">
        <v>115</v>
      </c>
      <c r="J18" s="28">
        <v>3013</v>
      </c>
      <c r="K18" s="28">
        <v>91275.5</v>
      </c>
      <c r="L18" s="19">
        <f t="shared" si="0"/>
        <v>4563.7750000000005</v>
      </c>
      <c r="M18" s="11" t="s">
        <v>53</v>
      </c>
      <c r="N18" s="19">
        <f t="shared" si="3"/>
        <v>2977.5309446800038</v>
      </c>
      <c r="O18" s="19">
        <f t="shared" si="1"/>
        <v>83734.194055319997</v>
      </c>
      <c r="P18" s="12">
        <v>0.48</v>
      </c>
      <c r="Q18" s="19">
        <f t="shared" si="2"/>
        <v>40192.410000000003</v>
      </c>
    </row>
    <row r="19" spans="1:17" s="10" customFormat="1" x14ac:dyDescent="0.2">
      <c r="A19" s="11" t="s">
        <v>36</v>
      </c>
      <c r="B19" s="28" t="s">
        <v>67</v>
      </c>
      <c r="C19" s="28" t="s">
        <v>108</v>
      </c>
      <c r="D19" s="11" t="s">
        <v>57</v>
      </c>
      <c r="E19" s="11">
        <v>51096411</v>
      </c>
      <c r="F19" s="11" t="s">
        <v>15</v>
      </c>
      <c r="G19" s="30">
        <v>43282</v>
      </c>
      <c r="H19" s="30">
        <v>43312</v>
      </c>
      <c r="I19" s="28">
        <v>8</v>
      </c>
      <c r="J19" s="28">
        <v>1</v>
      </c>
      <c r="K19" s="28">
        <v>30</v>
      </c>
      <c r="L19" s="19">
        <f t="shared" si="0"/>
        <v>1.5</v>
      </c>
      <c r="M19" s="11" t="s">
        <v>53</v>
      </c>
      <c r="N19" s="19">
        <f t="shared" si="3"/>
        <v>0.97864080000000131</v>
      </c>
      <c r="O19" s="19">
        <f t="shared" si="1"/>
        <v>27.521359199999999</v>
      </c>
      <c r="P19" s="12">
        <v>0.48</v>
      </c>
      <c r="Q19" s="19">
        <f t="shared" si="2"/>
        <v>13.21</v>
      </c>
    </row>
    <row r="20" spans="1:17" s="10" customFormat="1" x14ac:dyDescent="0.2">
      <c r="A20" s="11" t="s">
        <v>37</v>
      </c>
      <c r="B20" s="28" t="s">
        <v>66</v>
      </c>
      <c r="C20" s="28" t="s">
        <v>114</v>
      </c>
      <c r="D20" s="11" t="s">
        <v>56</v>
      </c>
      <c r="E20" s="11">
        <v>51096411</v>
      </c>
      <c r="F20" s="11" t="s">
        <v>15</v>
      </c>
      <c r="G20" s="30">
        <v>43282</v>
      </c>
      <c r="H20" s="30">
        <v>43312</v>
      </c>
      <c r="I20" s="28">
        <v>4</v>
      </c>
      <c r="J20" s="28">
        <v>0</v>
      </c>
      <c r="K20" s="28">
        <v>0</v>
      </c>
      <c r="L20" s="19">
        <f t="shared" si="0"/>
        <v>0</v>
      </c>
      <c r="M20" s="11" t="s">
        <v>53</v>
      </c>
      <c r="N20" s="19">
        <f t="shared" si="3"/>
        <v>0</v>
      </c>
      <c r="O20" s="19">
        <f t="shared" si="1"/>
        <v>0</v>
      </c>
      <c r="P20" s="12">
        <v>0.48</v>
      </c>
      <c r="Q20" s="19">
        <f t="shared" si="2"/>
        <v>0</v>
      </c>
    </row>
    <row r="21" spans="1:17" s="10" customFormat="1" x14ac:dyDescent="0.2">
      <c r="A21" s="11" t="s">
        <v>38</v>
      </c>
      <c r="B21" s="28" t="s">
        <v>88</v>
      </c>
      <c r="C21" s="28" t="s">
        <v>109</v>
      </c>
      <c r="D21" s="11" t="s">
        <v>57</v>
      </c>
      <c r="E21" s="11">
        <v>51096411</v>
      </c>
      <c r="F21" s="11" t="s">
        <v>15</v>
      </c>
      <c r="G21" s="30">
        <v>43282</v>
      </c>
      <c r="H21" s="30">
        <v>43312</v>
      </c>
      <c r="I21" s="28">
        <v>184</v>
      </c>
      <c r="J21" s="28">
        <v>1361</v>
      </c>
      <c r="K21" s="28">
        <v>41898.75</v>
      </c>
      <c r="L21" s="19">
        <f t="shared" si="0"/>
        <v>2094.9375</v>
      </c>
      <c r="M21" s="11" t="s">
        <v>53</v>
      </c>
      <c r="N21" s="19">
        <f t="shared" si="3"/>
        <v>1366.7942073000017</v>
      </c>
      <c r="O21" s="19">
        <f t="shared" si="1"/>
        <v>38437.018292699999</v>
      </c>
      <c r="P21" s="12">
        <v>0.48</v>
      </c>
      <c r="Q21" s="19">
        <f t="shared" si="2"/>
        <v>18449.77</v>
      </c>
    </row>
    <row r="22" spans="1:17" s="10" customFormat="1" x14ac:dyDescent="0.2">
      <c r="A22" s="11" t="s">
        <v>39</v>
      </c>
      <c r="B22" s="28" t="s">
        <v>65</v>
      </c>
      <c r="C22" s="28" t="s">
        <v>97</v>
      </c>
      <c r="D22" s="11" t="s">
        <v>57</v>
      </c>
      <c r="E22" s="11">
        <v>51096411</v>
      </c>
      <c r="F22" s="11" t="s">
        <v>15</v>
      </c>
      <c r="G22" s="30">
        <v>43282</v>
      </c>
      <c r="H22" s="30">
        <v>43312</v>
      </c>
      <c r="I22" s="28">
        <v>13</v>
      </c>
      <c r="J22" s="28">
        <v>58</v>
      </c>
      <c r="K22" s="28">
        <v>1751</v>
      </c>
      <c r="L22" s="19">
        <f t="shared" si="0"/>
        <v>87.550000000000011</v>
      </c>
      <c r="M22" s="11" t="s">
        <v>53</v>
      </c>
      <c r="N22" s="19">
        <f t="shared" si="3"/>
        <v>57.120001360000074</v>
      </c>
      <c r="O22" s="19">
        <f t="shared" si="1"/>
        <v>1606.32999864</v>
      </c>
      <c r="P22" s="12">
        <v>0.48</v>
      </c>
      <c r="Q22" s="19">
        <f t="shared" si="2"/>
        <v>771.04</v>
      </c>
    </row>
    <row r="23" spans="1:17" s="10" customFormat="1" x14ac:dyDescent="0.2">
      <c r="A23" s="11" t="s">
        <v>40</v>
      </c>
      <c r="B23" s="28" t="s">
        <v>68</v>
      </c>
      <c r="C23" s="28" t="s">
        <v>111</v>
      </c>
      <c r="D23" s="11" t="s">
        <v>56</v>
      </c>
      <c r="E23" s="11">
        <v>51096411</v>
      </c>
      <c r="F23" s="11" t="s">
        <v>15</v>
      </c>
      <c r="G23" s="30">
        <v>43282</v>
      </c>
      <c r="H23" s="30">
        <v>43312</v>
      </c>
      <c r="I23" s="28">
        <v>203</v>
      </c>
      <c r="J23" s="28">
        <v>1100</v>
      </c>
      <c r="K23" s="28">
        <v>35091</v>
      </c>
      <c r="L23" s="19">
        <f t="shared" si="0"/>
        <v>1754.5500000000002</v>
      </c>
      <c r="M23" s="11" t="s">
        <v>53</v>
      </c>
      <c r="N23" s="19">
        <f t="shared" si="3"/>
        <v>1144.7161437600016</v>
      </c>
      <c r="O23" s="19">
        <f t="shared" si="1"/>
        <v>32191.73385624</v>
      </c>
      <c r="P23" s="12">
        <v>0.48</v>
      </c>
      <c r="Q23" s="19">
        <f t="shared" si="2"/>
        <v>15452.03</v>
      </c>
    </row>
    <row r="24" spans="1:17" s="10" customFormat="1" x14ac:dyDescent="0.2">
      <c r="A24" s="11" t="s">
        <v>41</v>
      </c>
      <c r="B24" s="28" t="s">
        <v>69</v>
      </c>
      <c r="C24" s="28" t="s">
        <v>100</v>
      </c>
      <c r="D24" s="11" t="s">
        <v>57</v>
      </c>
      <c r="E24" s="11">
        <v>51096411</v>
      </c>
      <c r="F24" s="11" t="s">
        <v>15</v>
      </c>
      <c r="G24" s="30">
        <v>43282</v>
      </c>
      <c r="H24" s="30">
        <v>43312</v>
      </c>
      <c r="I24" s="28">
        <v>16</v>
      </c>
      <c r="J24" s="28">
        <v>11</v>
      </c>
      <c r="K24" s="28">
        <v>330</v>
      </c>
      <c r="L24" s="19">
        <f t="shared" si="0"/>
        <v>16.5</v>
      </c>
      <c r="M24" s="11" t="s">
        <v>53</v>
      </c>
      <c r="N24" s="19">
        <f t="shared" si="3"/>
        <v>10.765048800000015</v>
      </c>
      <c r="O24" s="19">
        <f t="shared" si="1"/>
        <v>302.73495120000001</v>
      </c>
      <c r="P24" s="12">
        <v>0.48</v>
      </c>
      <c r="Q24" s="19">
        <f t="shared" si="2"/>
        <v>145.31</v>
      </c>
    </row>
    <row r="25" spans="1:17" s="10" customFormat="1" x14ac:dyDescent="0.2">
      <c r="A25" s="11" t="s">
        <v>42</v>
      </c>
      <c r="B25" s="28" t="s">
        <v>70</v>
      </c>
      <c r="C25" s="28" t="s">
        <v>112</v>
      </c>
      <c r="D25" s="11" t="s">
        <v>56</v>
      </c>
      <c r="E25" s="11">
        <v>51096411</v>
      </c>
      <c r="F25" s="11" t="s">
        <v>15</v>
      </c>
      <c r="G25" s="30">
        <v>43282</v>
      </c>
      <c r="H25" s="30">
        <v>43312</v>
      </c>
      <c r="I25" s="28">
        <v>12</v>
      </c>
      <c r="J25" s="28">
        <v>14</v>
      </c>
      <c r="K25" s="28">
        <v>401</v>
      </c>
      <c r="L25" s="19">
        <f t="shared" si="0"/>
        <v>20.05</v>
      </c>
      <c r="M25" s="11" t="s">
        <v>53</v>
      </c>
      <c r="N25" s="19">
        <f t="shared" si="3"/>
        <v>13.081165360000018</v>
      </c>
      <c r="O25" s="19">
        <f t="shared" si="1"/>
        <v>367.86883463999999</v>
      </c>
      <c r="P25" s="12">
        <v>0.48</v>
      </c>
      <c r="Q25" s="19">
        <f t="shared" si="2"/>
        <v>176.58</v>
      </c>
    </row>
    <row r="26" spans="1:17" s="10" customFormat="1" x14ac:dyDescent="0.2">
      <c r="A26" s="11" t="s">
        <v>43</v>
      </c>
      <c r="B26" s="28" t="s">
        <v>89</v>
      </c>
      <c r="C26" s="28" t="s">
        <v>106</v>
      </c>
      <c r="D26" s="11" t="s">
        <v>57</v>
      </c>
      <c r="E26" s="11">
        <v>51096411</v>
      </c>
      <c r="F26" s="11" t="s">
        <v>15</v>
      </c>
      <c r="G26" s="30">
        <v>43282</v>
      </c>
      <c r="H26" s="30">
        <v>43312</v>
      </c>
      <c r="I26" s="28">
        <v>7</v>
      </c>
      <c r="J26" s="28">
        <v>4</v>
      </c>
      <c r="K26" s="28">
        <v>120</v>
      </c>
      <c r="L26" s="19">
        <f t="shared" si="0"/>
        <v>6</v>
      </c>
      <c r="M26" s="11" t="s">
        <v>53</v>
      </c>
      <c r="N26" s="19">
        <f t="shared" si="3"/>
        <v>3.9145632000000052</v>
      </c>
      <c r="O26" s="19">
        <f t="shared" si="1"/>
        <v>110.0854368</v>
      </c>
      <c r="P26" s="12">
        <v>0.48</v>
      </c>
      <c r="Q26" s="19">
        <f t="shared" si="2"/>
        <v>52.84</v>
      </c>
    </row>
    <row r="27" spans="1:17" s="10" customFormat="1" x14ac:dyDescent="0.2">
      <c r="A27" s="11" t="s">
        <v>44</v>
      </c>
      <c r="B27" s="28" t="s">
        <v>90</v>
      </c>
      <c r="C27" s="28" t="s">
        <v>99</v>
      </c>
      <c r="D27" s="11" t="s">
        <v>56</v>
      </c>
      <c r="E27" s="11">
        <v>51096411</v>
      </c>
      <c r="F27" s="11" t="s">
        <v>15</v>
      </c>
      <c r="G27" s="30">
        <v>43282</v>
      </c>
      <c r="H27" s="30">
        <v>43312</v>
      </c>
      <c r="I27" s="28">
        <v>1</v>
      </c>
      <c r="J27" s="28">
        <v>5</v>
      </c>
      <c r="K27" s="28">
        <v>150</v>
      </c>
      <c r="L27" s="19">
        <f t="shared" si="0"/>
        <v>7.5</v>
      </c>
      <c r="M27" s="11" t="s">
        <v>53</v>
      </c>
      <c r="N27" s="19">
        <f t="shared" si="3"/>
        <v>4.8932040000000061</v>
      </c>
      <c r="O27" s="19">
        <f t="shared" si="1"/>
        <v>137.606796</v>
      </c>
      <c r="P27" s="12">
        <v>0.48</v>
      </c>
      <c r="Q27" s="19">
        <f t="shared" si="2"/>
        <v>66.05</v>
      </c>
    </row>
    <row r="28" spans="1:17" s="10" customFormat="1" x14ac:dyDescent="0.2">
      <c r="A28" s="11" t="s">
        <v>45</v>
      </c>
      <c r="B28" s="28" t="s">
        <v>91</v>
      </c>
      <c r="C28" s="28" t="s">
        <v>98</v>
      </c>
      <c r="D28" s="11" t="s">
        <v>57</v>
      </c>
      <c r="E28" s="11">
        <v>51096411</v>
      </c>
      <c r="F28" s="11" t="s">
        <v>15</v>
      </c>
      <c r="G28" s="30">
        <v>43282</v>
      </c>
      <c r="H28" s="30">
        <v>43312</v>
      </c>
      <c r="I28" s="28">
        <v>102</v>
      </c>
      <c r="J28" s="28">
        <v>999</v>
      </c>
      <c r="K28" s="28">
        <v>33719</v>
      </c>
      <c r="L28" s="19">
        <f t="shared" si="0"/>
        <v>1685.95</v>
      </c>
      <c r="M28" s="11" t="s">
        <v>53</v>
      </c>
      <c r="N28" s="19">
        <f t="shared" si="3"/>
        <v>1099.9596378400015</v>
      </c>
      <c r="O28" s="19">
        <f t="shared" si="1"/>
        <v>30933.090362160001</v>
      </c>
      <c r="P28" s="12">
        <v>0.48</v>
      </c>
      <c r="Q28" s="19">
        <f t="shared" si="2"/>
        <v>14847.88</v>
      </c>
    </row>
    <row r="29" spans="1:17" s="10" customFormat="1" x14ac:dyDescent="0.2">
      <c r="A29" s="11" t="s">
        <v>46</v>
      </c>
      <c r="B29" s="28" t="s">
        <v>71</v>
      </c>
      <c r="C29" s="28" t="s">
        <v>96</v>
      </c>
      <c r="D29" s="11" t="s">
        <v>56</v>
      </c>
      <c r="E29" s="11">
        <v>51096411</v>
      </c>
      <c r="F29" s="11" t="s">
        <v>15</v>
      </c>
      <c r="G29" s="30">
        <v>43282</v>
      </c>
      <c r="H29" s="30">
        <v>43312</v>
      </c>
      <c r="I29" s="28">
        <v>49</v>
      </c>
      <c r="J29" s="28">
        <v>178</v>
      </c>
      <c r="K29" s="28">
        <v>5131</v>
      </c>
      <c r="L29" s="19">
        <f t="shared" si="0"/>
        <v>256.55</v>
      </c>
      <c r="M29" s="11" t="s">
        <v>53</v>
      </c>
      <c r="N29" s="19">
        <f t="shared" si="3"/>
        <v>167.38019816000022</v>
      </c>
      <c r="O29" s="19">
        <f t="shared" si="1"/>
        <v>4707.0698018399999</v>
      </c>
      <c r="P29" s="12">
        <v>0.48</v>
      </c>
      <c r="Q29" s="19">
        <f t="shared" si="2"/>
        <v>2259.39</v>
      </c>
    </row>
    <row r="30" spans="1:17" s="10" customFormat="1" x14ac:dyDescent="0.2">
      <c r="A30" s="11" t="s">
        <v>47</v>
      </c>
      <c r="B30" s="28" t="s">
        <v>116</v>
      </c>
      <c r="C30" s="28" t="s">
        <v>93</v>
      </c>
      <c r="D30" s="11" t="s">
        <v>57</v>
      </c>
      <c r="E30" s="11">
        <v>51096411</v>
      </c>
      <c r="F30" s="11" t="s">
        <v>15</v>
      </c>
      <c r="G30" s="30">
        <v>43282</v>
      </c>
      <c r="H30" s="30">
        <v>43312</v>
      </c>
      <c r="I30" s="28">
        <v>58</v>
      </c>
      <c r="J30" s="28">
        <v>174</v>
      </c>
      <c r="K30" s="28">
        <v>5300</v>
      </c>
      <c r="L30" s="19">
        <f t="shared" si="0"/>
        <v>265</v>
      </c>
      <c r="M30" s="11" t="s">
        <v>53</v>
      </c>
      <c r="N30" s="19">
        <f t="shared" si="3"/>
        <v>172.89320800000024</v>
      </c>
      <c r="O30" s="19">
        <f t="shared" si="1"/>
        <v>4862.1067920000005</v>
      </c>
      <c r="P30" s="12">
        <v>0.48</v>
      </c>
      <c r="Q30" s="19">
        <f t="shared" si="2"/>
        <v>2333.81</v>
      </c>
    </row>
    <row r="31" spans="1:17" s="10" customFormat="1" x14ac:dyDescent="0.2">
      <c r="A31" s="11" t="s">
        <v>48</v>
      </c>
      <c r="B31" s="28" t="s">
        <v>51</v>
      </c>
      <c r="C31" s="31" t="s">
        <v>115</v>
      </c>
      <c r="D31" s="11" t="s">
        <v>56</v>
      </c>
      <c r="E31" s="11">
        <v>51096411</v>
      </c>
      <c r="F31" s="11" t="s">
        <v>15</v>
      </c>
      <c r="G31" s="30">
        <v>43282</v>
      </c>
      <c r="H31" s="30">
        <v>43312</v>
      </c>
      <c r="I31" s="28">
        <v>21</v>
      </c>
      <c r="J31" s="28">
        <v>37</v>
      </c>
      <c r="K31" s="28">
        <v>1098</v>
      </c>
      <c r="L31" s="19">
        <f t="shared" si="0"/>
        <v>54.900000000000006</v>
      </c>
      <c r="M31" s="11" t="s">
        <v>53</v>
      </c>
      <c r="N31" s="19">
        <f t="shared" si="3"/>
        <v>35.81825328000005</v>
      </c>
      <c r="O31" s="19">
        <f t="shared" si="1"/>
        <v>1007.28174672</v>
      </c>
      <c r="P31" s="12">
        <v>0.48</v>
      </c>
      <c r="Q31" s="19">
        <f t="shared" si="2"/>
        <v>483.5</v>
      </c>
    </row>
    <row r="32" spans="1:17" s="10" customFormat="1" x14ac:dyDescent="0.2">
      <c r="A32" s="11" t="s">
        <v>49</v>
      </c>
      <c r="B32" s="28" t="s">
        <v>92</v>
      </c>
      <c r="C32" s="28" t="s">
        <v>113</v>
      </c>
      <c r="D32" s="11" t="s">
        <v>57</v>
      </c>
      <c r="E32" s="11">
        <v>51096411</v>
      </c>
      <c r="F32" s="11" t="s">
        <v>15</v>
      </c>
      <c r="G32" s="30">
        <v>43282</v>
      </c>
      <c r="H32" s="30">
        <v>43312</v>
      </c>
      <c r="I32" s="28">
        <v>91</v>
      </c>
      <c r="J32" s="28">
        <v>493</v>
      </c>
      <c r="K32" s="28">
        <v>15347</v>
      </c>
      <c r="L32" s="19">
        <f t="shared" si="0"/>
        <v>767.35</v>
      </c>
      <c r="M32" s="11" t="s">
        <v>53</v>
      </c>
      <c r="N32" s="19">
        <f t="shared" si="3"/>
        <v>500.64001192000069</v>
      </c>
      <c r="O32" s="19">
        <f t="shared" si="1"/>
        <v>14079.009988080001</v>
      </c>
      <c r="P32" s="12">
        <v>0.48</v>
      </c>
      <c r="Q32" s="19">
        <f t="shared" si="2"/>
        <v>6757.92</v>
      </c>
    </row>
    <row r="33" spans="1:17" s="5" customFormat="1" ht="25.5" customHeight="1" x14ac:dyDescent="0.2">
      <c r="A33" s="13"/>
      <c r="B33" s="14" t="s">
        <v>16</v>
      </c>
      <c r="C33" s="15"/>
      <c r="D33" s="15"/>
      <c r="E33" s="15"/>
      <c r="F33" s="15"/>
      <c r="G33" s="16"/>
      <c r="H33" s="16"/>
      <c r="I33" s="15"/>
      <c r="J33" s="15"/>
      <c r="K33" s="17">
        <f>SUM(K2:K32)</f>
        <v>510022.5</v>
      </c>
      <c r="L33" s="17"/>
      <c r="M33" s="17"/>
      <c r="N33" s="17">
        <f>SUM(N2:N32)</f>
        <v>16637.627580600023</v>
      </c>
      <c r="O33" s="20">
        <f>SUM(O2:O32)</f>
        <v>467883.74741940002</v>
      </c>
      <c r="P33" s="18"/>
      <c r="Q33" s="17">
        <f>SUM(Q2:Q32)</f>
        <v>224584.18</v>
      </c>
    </row>
    <row r="34" spans="1:17" s="5" customFormat="1" x14ac:dyDescent="0.2">
      <c r="B34" s="6"/>
      <c r="C34" s="6"/>
      <c r="D34" s="6"/>
      <c r="E34" s="6"/>
      <c r="F34" s="6"/>
      <c r="G34" s="7"/>
      <c r="H34" s="7"/>
      <c r="I34" s="6"/>
      <c r="J34" s="6"/>
      <c r="K34" s="8"/>
      <c r="L34" s="8"/>
      <c r="M34" s="8"/>
      <c r="N34" s="8"/>
      <c r="O34" s="8"/>
      <c r="P34" s="9"/>
    </row>
    <row r="36" spans="1:17" x14ac:dyDescent="0.2">
      <c r="F36" s="27"/>
    </row>
  </sheetData>
  <protectedRanges>
    <protectedRange sqref="A33:IV65559 L2:L32 N2:Q32" name="区域1"/>
    <protectedRange sqref="C31" name="区域1_1"/>
  </protectedRanges>
  <autoFilter ref="A1:Q33"/>
  <phoneticPr fontId="1" type="noConversion"/>
  <pageMargins left="0.74803149606299213" right="0.74803149606299213" top="1.3779527559055118" bottom="0.39370078740157483" header="0.51181102362204722" footer="0.51181102362204722"/>
  <pageSetup scale="5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Windows 用户</cp:lastModifiedBy>
  <cp:lastPrinted>2018-06-04T10:06:54Z</cp:lastPrinted>
  <dcterms:created xsi:type="dcterms:W3CDTF">2015-11-10T02:18:22Z</dcterms:created>
  <dcterms:modified xsi:type="dcterms:W3CDTF">2018-08-01T05:59:26Z</dcterms:modified>
</cp:coreProperties>
</file>