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8\中影平台\中影分账\2018.7\"/>
    </mc:Choice>
  </mc:AlternateContent>
  <bookViews>
    <workbookView xWindow="0" yWindow="0" windowWidth="28800" windowHeight="12180"/>
  </bookViews>
  <sheets>
    <sheet name="月结算表" sheetId="1" r:id="rId1"/>
  </sheets>
  <calcPr calcId="152511"/>
</workbook>
</file>

<file path=xl/calcChain.xml><?xml version="1.0" encoding="utf-8"?>
<calcChain xmlns="http://schemas.openxmlformats.org/spreadsheetml/2006/main">
  <c r="L63" i="1" l="1"/>
  <c r="K63" i="1" l="1"/>
  <c r="N62" i="1"/>
  <c r="L62" i="1"/>
  <c r="O62" i="1" s="1"/>
  <c r="Q62" i="1" s="1"/>
  <c r="N61" i="1"/>
  <c r="L61" i="1"/>
  <c r="O61" i="1" s="1"/>
  <c r="Q61" i="1" s="1"/>
  <c r="O60" i="1"/>
  <c r="Q60" i="1" s="1"/>
  <c r="N60" i="1"/>
  <c r="L60" i="1"/>
  <c r="N59" i="1"/>
  <c r="L59" i="1"/>
  <c r="O59" i="1" s="1"/>
  <c r="Q59" i="1" s="1"/>
  <c r="N58" i="1"/>
  <c r="L58" i="1"/>
  <c r="O58" i="1" s="1"/>
  <c r="Q58" i="1" s="1"/>
  <c r="N57" i="1"/>
  <c r="O57" i="1" s="1"/>
  <c r="Q57" i="1" s="1"/>
  <c r="L57" i="1"/>
  <c r="N56" i="1"/>
  <c r="L56" i="1"/>
  <c r="O56" i="1" s="1"/>
  <c r="Q56" i="1" s="1"/>
  <c r="N55" i="1"/>
  <c r="L55" i="1"/>
  <c r="O55" i="1" s="1"/>
  <c r="Q55" i="1" s="1"/>
  <c r="N54" i="1"/>
  <c r="L54" i="1"/>
  <c r="O54" i="1" s="1"/>
  <c r="Q54" i="1" s="1"/>
  <c r="N53" i="1"/>
  <c r="L53" i="1"/>
  <c r="O53" i="1" s="1"/>
  <c r="Q53" i="1" s="1"/>
  <c r="O52" i="1"/>
  <c r="Q52" i="1" s="1"/>
  <c r="N52" i="1"/>
  <c r="L52" i="1"/>
  <c r="N51" i="1"/>
  <c r="L51" i="1"/>
  <c r="O51" i="1" s="1"/>
  <c r="Q51" i="1" s="1"/>
  <c r="N50" i="1"/>
  <c r="L50" i="1"/>
  <c r="O50" i="1" s="1"/>
  <c r="Q50" i="1" s="1"/>
  <c r="N49" i="1"/>
  <c r="O49" i="1" s="1"/>
  <c r="Q49" i="1" s="1"/>
  <c r="L49" i="1"/>
  <c r="N48" i="1"/>
  <c r="L48" i="1"/>
  <c r="O48" i="1" s="1"/>
  <c r="Q48" i="1" s="1"/>
  <c r="N47" i="1"/>
  <c r="L47" i="1"/>
  <c r="O47" i="1" s="1"/>
  <c r="Q47" i="1" s="1"/>
  <c r="N46" i="1"/>
  <c r="L46" i="1"/>
  <c r="O46" i="1" s="1"/>
  <c r="Q46" i="1" s="1"/>
  <c r="N45" i="1"/>
  <c r="L45" i="1"/>
  <c r="O45" i="1" s="1"/>
  <c r="Q45" i="1" s="1"/>
  <c r="O44" i="1"/>
  <c r="Q44" i="1" s="1"/>
  <c r="N44" i="1"/>
  <c r="L44" i="1"/>
  <c r="N43" i="1"/>
  <c r="L43" i="1"/>
  <c r="O43" i="1" s="1"/>
  <c r="Q43" i="1" s="1"/>
  <c r="N42" i="1"/>
  <c r="L42" i="1"/>
  <c r="O42" i="1" s="1"/>
  <c r="Q42" i="1" s="1"/>
  <c r="N41" i="1"/>
  <c r="O41" i="1" s="1"/>
  <c r="Q41" i="1" s="1"/>
  <c r="L41" i="1"/>
  <c r="N40" i="1"/>
  <c r="L40" i="1"/>
  <c r="O40" i="1" s="1"/>
  <c r="Q40" i="1" s="1"/>
  <c r="N39" i="1"/>
  <c r="L39" i="1"/>
  <c r="O39" i="1" s="1"/>
  <c r="Q39" i="1" s="1"/>
  <c r="N38" i="1"/>
  <c r="L38" i="1"/>
  <c r="O38" i="1" s="1"/>
  <c r="Q38" i="1" s="1"/>
  <c r="N37" i="1"/>
  <c r="L37" i="1"/>
  <c r="O37" i="1" s="1"/>
  <c r="Q37" i="1" s="1"/>
  <c r="O36" i="1"/>
  <c r="Q36" i="1" s="1"/>
  <c r="N36" i="1"/>
  <c r="L36" i="1"/>
  <c r="N35" i="1"/>
  <c r="L35" i="1"/>
  <c r="O35" i="1" s="1"/>
  <c r="Q35" i="1" s="1"/>
  <c r="N34" i="1"/>
  <c r="L34" i="1"/>
  <c r="O34" i="1" s="1"/>
  <c r="Q34" i="1" s="1"/>
  <c r="N33" i="1"/>
  <c r="O33" i="1" s="1"/>
  <c r="Q33" i="1" s="1"/>
  <c r="L33" i="1"/>
  <c r="N32" i="1"/>
  <c r="L32" i="1"/>
  <c r="O32" i="1" s="1"/>
  <c r="Q32" i="1" s="1"/>
  <c r="N31" i="1"/>
  <c r="L31" i="1"/>
  <c r="O31" i="1" s="1"/>
  <c r="Q31" i="1" s="1"/>
  <c r="N30" i="1"/>
  <c r="L30" i="1"/>
  <c r="O30" i="1" s="1"/>
  <c r="Q30" i="1" s="1"/>
  <c r="N29" i="1"/>
  <c r="L29" i="1"/>
  <c r="O29" i="1" s="1"/>
  <c r="Q29" i="1" s="1"/>
  <c r="O28" i="1"/>
  <c r="Q28" i="1" s="1"/>
  <c r="N28" i="1"/>
  <c r="L28" i="1"/>
  <c r="N27" i="1"/>
  <c r="L27" i="1"/>
  <c r="O27" i="1" s="1"/>
  <c r="Q27" i="1" s="1"/>
  <c r="N26" i="1"/>
  <c r="L26" i="1"/>
  <c r="O26" i="1" s="1"/>
  <c r="Q26" i="1" s="1"/>
  <c r="N25" i="1"/>
  <c r="O25" i="1" s="1"/>
  <c r="Q25" i="1" s="1"/>
  <c r="L25" i="1"/>
  <c r="N24" i="1"/>
  <c r="L24" i="1"/>
  <c r="O24" i="1" s="1"/>
  <c r="Q24" i="1" s="1"/>
  <c r="N23" i="1"/>
  <c r="L23" i="1"/>
  <c r="O23" i="1" s="1"/>
  <c r="Q23" i="1" s="1"/>
  <c r="N22" i="1"/>
  <c r="L22" i="1"/>
  <c r="O22" i="1" s="1"/>
  <c r="Q22" i="1" s="1"/>
  <c r="N21" i="1"/>
  <c r="L21" i="1"/>
  <c r="O21" i="1" s="1"/>
  <c r="Q21" i="1" s="1"/>
  <c r="O20" i="1"/>
  <c r="Q20" i="1" s="1"/>
  <c r="N20" i="1"/>
  <c r="L20" i="1"/>
  <c r="N19" i="1"/>
  <c r="L19" i="1"/>
  <c r="O19" i="1" s="1"/>
  <c r="Q19" i="1" s="1"/>
  <c r="N18" i="1"/>
  <c r="L18" i="1"/>
  <c r="O18" i="1" s="1"/>
  <c r="Q18" i="1" s="1"/>
  <c r="N17" i="1"/>
  <c r="O17" i="1" s="1"/>
  <c r="Q17" i="1" s="1"/>
  <c r="L17" i="1"/>
  <c r="N16" i="1"/>
  <c r="L16" i="1"/>
  <c r="O16" i="1" s="1"/>
  <c r="Q16" i="1" s="1"/>
  <c r="N15" i="1"/>
  <c r="L15" i="1"/>
  <c r="O15" i="1" s="1"/>
  <c r="Q15" i="1" s="1"/>
  <c r="N14" i="1"/>
  <c r="L14" i="1"/>
  <c r="O14" i="1" s="1"/>
  <c r="Q14" i="1" s="1"/>
  <c r="N13" i="1"/>
  <c r="L13" i="1"/>
  <c r="N12" i="1"/>
  <c r="O12" i="1" s="1"/>
  <c r="Q12" i="1" s="1"/>
  <c r="L12" i="1"/>
  <c r="N11" i="1"/>
  <c r="L11" i="1"/>
  <c r="N10" i="1"/>
  <c r="L10" i="1"/>
  <c r="N9" i="1"/>
  <c r="O9" i="1" s="1"/>
  <c r="Q9" i="1" s="1"/>
  <c r="L9" i="1"/>
  <c r="O8" i="1"/>
  <c r="Q8" i="1" s="1"/>
  <c r="N8" i="1"/>
  <c r="L8" i="1"/>
  <c r="N7" i="1"/>
  <c r="L7" i="1"/>
  <c r="O7" i="1" s="1"/>
  <c r="Q7" i="1" s="1"/>
  <c r="N6" i="1"/>
  <c r="L6" i="1"/>
  <c r="O6" i="1" s="1"/>
  <c r="Q6" i="1" s="1"/>
  <c r="N5" i="1"/>
  <c r="L5" i="1"/>
  <c r="N4" i="1"/>
  <c r="L4" i="1"/>
  <c r="O4" i="1" s="1"/>
  <c r="Q4" i="1" s="1"/>
  <c r="N3" i="1"/>
  <c r="L3" i="1"/>
  <c r="N2" i="1"/>
  <c r="L2" i="1"/>
  <c r="O3" i="1" l="1"/>
  <c r="Q3" i="1" s="1"/>
  <c r="O10" i="1"/>
  <c r="Q10" i="1" s="1"/>
  <c r="O13" i="1"/>
  <c r="Q13" i="1" s="1"/>
  <c r="O2" i="1"/>
  <c r="O5" i="1"/>
  <c r="Q5" i="1" s="1"/>
  <c r="O11" i="1"/>
  <c r="Q11" i="1" s="1"/>
  <c r="O63" i="1"/>
  <c r="N63" i="1"/>
  <c r="Q2" i="1"/>
  <c r="Q63" i="1" l="1"/>
</calcChain>
</file>

<file path=xl/comments1.xml><?xml version="1.0" encoding="utf-8"?>
<comments xmlns="http://schemas.openxmlformats.org/spreadsheetml/2006/main">
  <authors>
    <author>leno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<sst xmlns="http://schemas.openxmlformats.org/spreadsheetml/2006/main" count="445" uniqueCount="174">
  <si>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</si>
  <si>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</si>
  <si>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</si>
  <si>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</si>
  <si>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</si>
  <si>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</si>
  <si>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</si>
  <si>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</si>
  <si>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</si>
  <si>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</si>
  <si>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</si>
  <si>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</si>
  <si>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</si>
  <si>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</si>
  <si>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</si>
  <si>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</si>
  <si>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</si>
  <si>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</si>
  <si>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</si>
  <si>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四川思远影业有限公司郫都店</t>
    <phoneticPr fontId="10" type="noConversion"/>
  </si>
  <si>
    <t>四川思远影业有限公司郫都店</t>
    <phoneticPr fontId="10" type="noConversion"/>
  </si>
  <si>
    <t>中影设备</t>
    <phoneticPr fontId="1" type="noConversion"/>
  </si>
  <si>
    <t>2018-07-01</t>
  </si>
  <si>
    <t>2018-07-01</t>
    <phoneticPr fontId="1" type="noConversion"/>
  </si>
  <si>
    <t>2018-07-01</t>
    <phoneticPr fontId="10" type="noConversion"/>
  </si>
  <si>
    <t>2018-07-31</t>
  </si>
  <si>
    <t>2018-07-31</t>
    <phoneticPr fontId="10" type="noConversion"/>
  </si>
  <si>
    <t>00110254201801</t>
  </si>
  <si>
    <t>00110432201301</t>
  </si>
  <si>
    <t>001l0548201701</t>
  </si>
  <si>
    <t>00110314201701</t>
  </si>
  <si>
    <t>05120126201802</t>
  </si>
  <si>
    <t>00110200201801</t>
  </si>
  <si>
    <t>001c0527201801</t>
  </si>
  <si>
    <t>00190217201801</t>
  </si>
  <si>
    <t>00180606201801</t>
  </si>
  <si>
    <t>00110108201701</t>
  </si>
  <si>
    <t>01210112201801</t>
  </si>
  <si>
    <t>001b0398201801</t>
  </si>
  <si>
    <t>05110126201801</t>
  </si>
  <si>
    <t>001c0564201802</t>
  </si>
  <si>
    <t>00110444201801</t>
  </si>
  <si>
    <t>00110378201801</t>
  </si>
  <si>
    <t>01410107201801</t>
  </si>
  <si>
    <t>00110392201802</t>
  </si>
  <si>
    <t>00110371201701</t>
  </si>
  <si>
    <t>05120120201801</t>
  </si>
  <si>
    <t>05110115201801</t>
  </si>
  <si>
    <t>00210114201801</t>
  </si>
  <si>
    <t>05120111201802</t>
  </si>
  <si>
    <t>05110065201801</t>
  </si>
  <si>
    <t>00110826201701</t>
  </si>
  <si>
    <t>00120497201801</t>
  </si>
  <si>
    <t>05120120201802</t>
  </si>
  <si>
    <t>00110463201701</t>
  </si>
  <si>
    <t>001b0533201801</t>
  </si>
  <si>
    <t>00120377201801</t>
  </si>
  <si>
    <t>00190377201801</t>
  </si>
  <si>
    <t>05110115201802</t>
  </si>
  <si>
    <t>00110392201801</t>
  </si>
  <si>
    <t>00110606201801</t>
  </si>
  <si>
    <t>05120111201801</t>
  </si>
  <si>
    <t>09110117201802</t>
  </si>
  <si>
    <t>001b0356201801</t>
  </si>
  <si>
    <t>001l0531201801</t>
  </si>
  <si>
    <t>001c0398201802</t>
  </si>
  <si>
    <t>00110855201701</t>
  </si>
  <si>
    <t>00110379201801</t>
  </si>
  <si>
    <t>00120679201501</t>
  </si>
  <si>
    <t>00110280201801</t>
  </si>
  <si>
    <t>00110745201701</t>
  </si>
  <si>
    <t>00180496201801</t>
  </si>
  <si>
    <t>00110495201801</t>
  </si>
  <si>
    <t>00110440201801</t>
  </si>
  <si>
    <t>05190120201802</t>
  </si>
  <si>
    <t>001b0564201801</t>
  </si>
  <si>
    <t>05120102201801</t>
  </si>
  <si>
    <t>00110496201801</t>
  </si>
  <si>
    <t>05120092201801</t>
  </si>
  <si>
    <t>05110093201801</t>
  </si>
  <si>
    <t>00110346201701</t>
  </si>
  <si>
    <t>00110055201801</t>
  </si>
  <si>
    <t>00110630201701</t>
  </si>
  <si>
    <t>05110118201801</t>
  </si>
  <si>
    <t>001c0564201801</t>
  </si>
  <si>
    <t>00120217201801</t>
  </si>
  <si>
    <t>00110839201601</t>
  </si>
  <si>
    <t>监狱犬计划</t>
    <phoneticPr fontId="10" type="noConversion"/>
  </si>
  <si>
    <t>地下凶猛</t>
    <phoneticPr fontId="10" type="noConversion"/>
  </si>
  <si>
    <r>
      <rPr>
        <sz val="10"/>
        <rFont val="宋体"/>
        <family val="3"/>
        <charset val="134"/>
      </rPr>
      <t>您一定不要错过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内蒙古民族电影</t>
    </r>
    <r>
      <rPr>
        <sz val="10"/>
        <rFont val="Arial"/>
        <family val="2"/>
      </rPr>
      <t>70</t>
    </r>
    <r>
      <rPr>
        <sz val="10"/>
        <rFont val="宋体"/>
        <family val="3"/>
        <charset val="134"/>
      </rPr>
      <t>年</t>
    </r>
    <phoneticPr fontId="10" type="noConversion"/>
  </si>
  <si>
    <t>路过未来</t>
    <phoneticPr fontId="10" type="noConversion"/>
  </si>
  <si>
    <r>
      <rPr>
        <sz val="10"/>
        <rFont val="宋体"/>
        <family val="3"/>
        <charset val="134"/>
      </rPr>
      <t>淘气大侦探（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</si>
  <si>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闺蜜的战争</t>
    <phoneticPr fontId="10" type="noConversion"/>
  </si>
  <si>
    <r>
      <rPr>
        <sz val="10"/>
        <rFont val="宋体"/>
        <family val="3"/>
        <charset val="134"/>
      </rPr>
      <t>风语咒（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</si>
  <si>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r>
      <rPr>
        <sz val="10"/>
        <rFont val="宋体"/>
        <family val="3"/>
        <charset val="134"/>
      </rPr>
      <t>狄仁杰之四大天王（巨幕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</si>
  <si>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r>
      <rPr>
        <sz val="10"/>
        <rFont val="宋体"/>
        <family val="3"/>
        <charset val="134"/>
      </rPr>
      <t>西虹市首富（巨幕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）</t>
    </r>
    <phoneticPr fontId="10" type="noConversion"/>
  </si>
  <si>
    <t>心灵救赎</t>
    <phoneticPr fontId="10" type="noConversion"/>
  </si>
  <si>
    <t>生存家族</t>
    <phoneticPr fontId="10" type="noConversion"/>
  </si>
  <si>
    <r>
      <rPr>
        <sz val="10"/>
        <rFont val="宋体"/>
        <family val="3"/>
        <charset val="134"/>
      </rPr>
      <t>小悟空（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）</t>
    </r>
    <phoneticPr fontId="10" type="noConversion"/>
  </si>
  <si>
    <r>
      <rPr>
        <sz val="10"/>
        <rFont val="宋体"/>
        <family val="3"/>
        <charset val="134"/>
      </rPr>
      <t>淘气大侦探（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）</t>
    </r>
    <phoneticPr fontId="10" type="noConversion"/>
  </si>
  <si>
    <r>
      <rPr>
        <sz val="10"/>
        <rFont val="宋体"/>
        <family val="3"/>
        <charset val="134"/>
      </rPr>
      <t>神奇马戏团之动物饼干（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</si>
  <si>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猛虫过江</t>
    <phoneticPr fontId="10" type="noConversion"/>
  </si>
  <si>
    <t>龙虾刑警</t>
    <phoneticPr fontId="10" type="noConversion"/>
  </si>
  <si>
    <t>暹罗决：九神战甲</t>
    <phoneticPr fontId="10" type="noConversion"/>
  </si>
  <si>
    <t>泄密者</t>
    <phoneticPr fontId="10" type="noConversion"/>
  </si>
  <si>
    <t>美丽童年</t>
    <phoneticPr fontId="10" type="noConversion"/>
  </si>
  <si>
    <r>
      <rPr>
        <sz val="10"/>
        <rFont val="宋体"/>
        <family val="3"/>
        <charset val="134"/>
      </rPr>
      <t>摩天营救（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</si>
  <si>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r>
      <rPr>
        <sz val="10"/>
        <rFont val="宋体"/>
        <family val="3"/>
        <charset val="134"/>
      </rPr>
      <t>金蝉脱壳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：冥府</t>
    </r>
    <phoneticPr fontId="10" type="noConversion"/>
  </si>
  <si>
    <t>阿飞正传</t>
    <phoneticPr fontId="10" type="noConversion"/>
  </si>
  <si>
    <r>
      <rPr>
        <sz val="10"/>
        <rFont val="宋体"/>
        <family val="3"/>
        <charset val="134"/>
      </rPr>
      <t>超人总动员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</si>
  <si>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凤凰城遗忘录</t>
    <phoneticPr fontId="10" type="noConversion"/>
  </si>
  <si>
    <t>格桑花开的时候</t>
    <phoneticPr fontId="10" type="noConversion"/>
  </si>
  <si>
    <r>
      <rPr>
        <sz val="10"/>
        <rFont val="宋体"/>
        <family val="3"/>
        <charset val="134"/>
      </rPr>
      <t>阿修罗（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</si>
  <si>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兄弟班</t>
    <phoneticPr fontId="10" type="noConversion"/>
  </si>
  <si>
    <r>
      <rPr>
        <sz val="10"/>
        <rFont val="宋体"/>
        <family val="3"/>
        <charset val="134"/>
      </rPr>
      <t>神秘世界历险记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）</t>
    </r>
    <phoneticPr fontId="10" type="noConversion"/>
  </si>
  <si>
    <r>
      <rPr>
        <sz val="10"/>
        <rFont val="宋体"/>
        <family val="3"/>
        <charset val="134"/>
      </rPr>
      <t>动物世界（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</si>
  <si>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r>
      <rPr>
        <sz val="10"/>
        <rFont val="宋体"/>
        <family val="3"/>
        <charset val="134"/>
      </rPr>
      <t>动物世界（巨幕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</si>
  <si>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西虹市首富</t>
    <phoneticPr fontId="10" type="noConversion"/>
  </si>
  <si>
    <t>最后一球</t>
    <phoneticPr fontId="10" type="noConversion"/>
  </si>
  <si>
    <r>
      <rPr>
        <sz val="10"/>
        <rFont val="宋体"/>
        <family val="3"/>
        <charset val="134"/>
      </rPr>
      <t>新大头儿子和小头爸爸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俄罗斯奇遇记</t>
    </r>
    <phoneticPr fontId="10" type="noConversion"/>
  </si>
  <si>
    <t>海龙屯</t>
    <phoneticPr fontId="10" type="noConversion"/>
  </si>
  <si>
    <r>
      <rPr>
        <sz val="10"/>
        <rFont val="宋体"/>
        <family val="3"/>
        <charset val="134"/>
      </rPr>
      <t>小悟空（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</si>
  <si>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北方一片苍茫</t>
    <phoneticPr fontId="10" type="noConversion"/>
  </si>
  <si>
    <t>文朝荣</t>
    <phoneticPr fontId="10" type="noConversion"/>
  </si>
  <si>
    <r>
      <rPr>
        <sz val="10"/>
        <rFont val="宋体"/>
        <family val="3"/>
        <charset val="134"/>
      </rPr>
      <t>快乐星球之三十六号（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</si>
  <si>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超时空同居</t>
    <phoneticPr fontId="10" type="noConversion"/>
  </si>
  <si>
    <r>
      <rPr>
        <sz val="10"/>
        <rFont val="宋体"/>
        <family val="3"/>
        <charset val="134"/>
      </rPr>
      <t>恋爱</t>
    </r>
    <r>
      <rPr>
        <sz val="10"/>
        <rFont val="Arial"/>
        <family val="2"/>
      </rPr>
      <t>101</t>
    </r>
    <r>
      <rPr>
        <sz val="10"/>
        <rFont val="宋体"/>
        <family val="3"/>
        <charset val="134"/>
      </rPr>
      <t>度</t>
    </r>
    <phoneticPr fontId="10" type="noConversion"/>
  </si>
  <si>
    <t>邪不压正</t>
    <phoneticPr fontId="10" type="noConversion"/>
  </si>
  <si>
    <t>天佑之爱</t>
    <phoneticPr fontId="10" type="noConversion"/>
  </si>
  <si>
    <r>
      <rPr>
        <sz val="10"/>
        <rFont val="宋体"/>
        <family val="3"/>
        <charset val="134"/>
      </rPr>
      <t>摩天营救（巨幕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</si>
  <si>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r>
      <rPr>
        <sz val="10"/>
        <rFont val="宋体"/>
        <family val="3"/>
        <charset val="134"/>
      </rPr>
      <t>神奇马戏团之动物饼干（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）</t>
    </r>
    <phoneticPr fontId="10" type="noConversion"/>
  </si>
  <si>
    <r>
      <rPr>
        <sz val="10"/>
        <rFont val="宋体"/>
        <family val="3"/>
        <charset val="134"/>
      </rPr>
      <t>侏罗纪世界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</si>
  <si>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我不是药神</t>
    <phoneticPr fontId="10" type="noConversion"/>
  </si>
  <si>
    <r>
      <rPr>
        <sz val="10"/>
        <rFont val="宋体"/>
        <family val="3"/>
        <charset val="134"/>
      </rPr>
      <t>复仇者联盟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：无限战争（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</si>
  <si>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寂静之地</t>
    <phoneticPr fontId="10" type="noConversion"/>
  </si>
  <si>
    <t>伊阿索密码</t>
    <phoneticPr fontId="10" type="noConversion"/>
  </si>
  <si>
    <t>姽婳</t>
    <phoneticPr fontId="10" type="noConversion"/>
  </si>
  <si>
    <t>细思极恐</t>
    <phoneticPr fontId="10" type="noConversion"/>
  </si>
  <si>
    <r>
      <rPr>
        <sz val="10"/>
        <rFont val="宋体"/>
        <family val="3"/>
        <charset val="134"/>
      </rPr>
      <t>狄仁杰之四大天王（</t>
    </r>
    <r>
      <rPr>
        <sz val="10"/>
        <rFont val="Arial"/>
        <family val="2"/>
      </rPr>
      <t>3D</t>
    </r>
    <r>
      <rPr>
        <sz val="10"/>
        <rFont val="宋体"/>
        <family val="3"/>
        <charset val="134"/>
      </rPr>
      <t>）</t>
    </r>
    <phoneticPr fontId="10" type="noConversion"/>
  </si>
  <si>
    <t>萌学园：寻找盘古</t>
    <phoneticPr fontId="10" type="noConversion"/>
  </si>
  <si>
    <t>3</t>
  </si>
  <si>
    <t>19</t>
  </si>
  <si>
    <t>2</t>
  </si>
  <si>
    <t>1</t>
  </si>
  <si>
    <t>4</t>
  </si>
  <si>
    <t>16</t>
  </si>
  <si>
    <t>17</t>
  </si>
  <si>
    <t>10</t>
  </si>
  <si>
    <t>28</t>
  </si>
  <si>
    <t>22</t>
  </si>
  <si>
    <t>12</t>
  </si>
  <si>
    <t>98</t>
  </si>
  <si>
    <t>49</t>
  </si>
  <si>
    <t>7</t>
  </si>
  <si>
    <t>26</t>
  </si>
  <si>
    <t>136</t>
  </si>
  <si>
    <t>193</t>
  </si>
  <si>
    <t>97</t>
  </si>
  <si>
    <t>105</t>
  </si>
  <si>
    <t>34</t>
  </si>
  <si>
    <t>20</t>
  </si>
  <si>
    <t>38</t>
  </si>
  <si>
    <t>50</t>
  </si>
  <si>
    <t>187</t>
  </si>
  <si>
    <t>32</t>
  </si>
  <si>
    <t>198</t>
  </si>
  <si>
    <t>448</t>
  </si>
  <si>
    <t>23</t>
  </si>
  <si>
    <t>11</t>
  </si>
  <si>
    <t>78</t>
  </si>
  <si>
    <t>汪星卧底</t>
    <phoneticPr fontId="10" type="noConversion"/>
  </si>
  <si>
    <t>00180495201801</t>
  </si>
  <si>
    <r>
      <rPr>
        <sz val="10"/>
        <rFont val="宋体"/>
        <family val="3"/>
        <charset val="134"/>
      </rPr>
      <t>我不是药神（巨幕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）</t>
    </r>
    <phoneticPr fontId="10" type="noConversion"/>
  </si>
  <si>
    <t>邪不压正（巨幕2D）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</si>
</sst>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12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49" fontId="5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/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176" fontId="0" fillId="0" borderId="3" xfId="0" applyNumberFormat="1" applyFill="1" applyBorder="1"/>
    <xf numFmtId="177" fontId="0" fillId="0" borderId="3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49" fontId="9" fillId="0" borderId="3" xfId="0" applyNumberFormat="1" applyFont="1" applyBorder="1"/>
    <xf numFmtId="0" fontId="0" fillId="0" borderId="3" xfId="0" applyNumberFormat="1" applyBorder="1"/>
    <xf numFmtId="49" fontId="6" fillId="0" borderId="5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11" fillId="0" borderId="1" xfId="0" applyFont="1" applyBorder="1"/>
    <xf numFmtId="1" fontId="0" fillId="0" borderId="1" xfId="0" applyNumberFormat="1" applyBorder="1" applyAlignment="1">
      <alignment horizontal="right" vertical="center"/>
    </xf>
    <xf numFmtId="0" fontId="0" fillId="0" borderId="1" xfId="0" applyFont="1" applyBorder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tabSelected="1" topLeftCell="A25" zoomScaleNormal="100" workbookViewId="0">
      <selection activeCell="B56" sqref="B56"/>
    </sheetView>
  </sheetViews>
  <sheetFormatPr defaultColWidth="16" defaultRowHeight="12.75" x14ac:dyDescent="0.2"/>
  <cols>
    <col min="1" max="1" width="8.42578125" customWidth="1"/>
    <col min="2" max="2" width="30.28515625" style="2" bestFit="1" customWidth="1"/>
    <col min="3" max="3" width="13.85546875" style="2" bestFit="1" customWidth="1"/>
    <col min="4" max="4" width="15.57031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8.75" customHeight="1" x14ac:dyDescent="0.25">
      <c r="A1" s="24" t="s">
        <v>0</v>
      </c>
      <c r="B1" s="25" t="s">
        <v>7</v>
      </c>
      <c r="C1" s="26" t="s">
        <v>1</v>
      </c>
      <c r="D1" s="25" t="s">
        <v>17</v>
      </c>
      <c r="E1" s="25" t="s">
        <v>18</v>
      </c>
      <c r="F1" s="25" t="s">
        <v>10</v>
      </c>
      <c r="G1" s="27" t="s">
        <v>2</v>
      </c>
      <c r="H1" s="27" t="s">
        <v>3</v>
      </c>
      <c r="I1" s="25" t="s">
        <v>4</v>
      </c>
      <c r="J1" s="25" t="s">
        <v>5</v>
      </c>
      <c r="K1" s="28" t="s">
        <v>6</v>
      </c>
      <c r="L1" s="28" t="s">
        <v>11</v>
      </c>
      <c r="M1" s="28" t="s">
        <v>12</v>
      </c>
      <c r="N1" s="28" t="s">
        <v>13</v>
      </c>
      <c r="O1" s="28" t="s">
        <v>8</v>
      </c>
      <c r="P1" s="29" t="s">
        <v>14</v>
      </c>
      <c r="Q1" s="28" t="s">
        <v>9</v>
      </c>
    </row>
    <row r="2" spans="1:17" s="14" customFormat="1" x14ac:dyDescent="0.2">
      <c r="A2" s="11">
        <v>1</v>
      </c>
      <c r="B2" s="34" t="s">
        <v>87</v>
      </c>
      <c r="C2" s="35" t="s">
        <v>27</v>
      </c>
      <c r="D2" s="31" t="s">
        <v>20</v>
      </c>
      <c r="E2" s="32">
        <v>51010241</v>
      </c>
      <c r="F2" s="33" t="s">
        <v>21</v>
      </c>
      <c r="G2" s="15" t="s">
        <v>23</v>
      </c>
      <c r="H2" s="15" t="s">
        <v>26</v>
      </c>
      <c r="I2" s="36" t="s">
        <v>140</v>
      </c>
      <c r="J2" s="36">
        <v>0</v>
      </c>
      <c r="K2" s="37">
        <v>0</v>
      </c>
      <c r="L2" s="22">
        <f>K2*0.05</f>
        <v>0</v>
      </c>
      <c r="M2" s="12">
        <v>0.03</v>
      </c>
      <c r="N2" s="22">
        <f>K2/1.03*0.03*1.12</f>
        <v>0</v>
      </c>
      <c r="O2" s="22">
        <f>K2-L2-N2</f>
        <v>0</v>
      </c>
      <c r="P2" s="13">
        <v>0.48</v>
      </c>
      <c r="Q2" s="22">
        <f>ROUND(O2*P2,2)</f>
        <v>0</v>
      </c>
    </row>
    <row r="3" spans="1:17" s="14" customFormat="1" ht="13.5" customHeight="1" x14ac:dyDescent="0.2">
      <c r="A3" s="11">
        <v>2</v>
      </c>
      <c r="B3" s="34" t="s">
        <v>88</v>
      </c>
      <c r="C3" s="35" t="s">
        <v>28</v>
      </c>
      <c r="D3" s="31" t="s">
        <v>19</v>
      </c>
      <c r="E3" s="32">
        <v>51010241</v>
      </c>
      <c r="F3" s="33" t="s">
        <v>15</v>
      </c>
      <c r="G3" s="15" t="s">
        <v>24</v>
      </c>
      <c r="H3" s="15" t="s">
        <v>26</v>
      </c>
      <c r="I3" s="36" t="s">
        <v>140</v>
      </c>
      <c r="J3" s="36">
        <v>1</v>
      </c>
      <c r="K3" s="37">
        <v>25</v>
      </c>
      <c r="L3" s="22">
        <f>K3*0.05</f>
        <v>1.25</v>
      </c>
      <c r="M3" s="12">
        <v>0.03</v>
      </c>
      <c r="N3" s="22">
        <f t="shared" ref="N3:N62" si="0">K3/1.03*0.03*1.12</f>
        <v>0.81553398058252424</v>
      </c>
      <c r="O3" s="22">
        <f t="shared" ref="O3:O62" si="1">K3-L3-N3</f>
        <v>22.934466019417474</v>
      </c>
      <c r="P3" s="13">
        <v>0.48</v>
      </c>
      <c r="Q3" s="22">
        <f t="shared" ref="Q3:Q62" si="2">ROUND(O3*P3,2)</f>
        <v>11.01</v>
      </c>
    </row>
    <row r="4" spans="1:17" s="14" customFormat="1" ht="13.5" customHeight="1" x14ac:dyDescent="0.2">
      <c r="A4" s="11">
        <v>3</v>
      </c>
      <c r="B4" s="36" t="s">
        <v>89</v>
      </c>
      <c r="C4" s="35" t="s">
        <v>29</v>
      </c>
      <c r="D4" s="31" t="s">
        <v>20</v>
      </c>
      <c r="E4" s="32">
        <v>51010241</v>
      </c>
      <c r="F4" s="33" t="s">
        <v>21</v>
      </c>
      <c r="G4" s="15" t="s">
        <v>22</v>
      </c>
      <c r="H4" s="15" t="s">
        <v>25</v>
      </c>
      <c r="I4" s="36" t="s">
        <v>141</v>
      </c>
      <c r="J4" s="36">
        <v>219</v>
      </c>
      <c r="K4" s="37">
        <v>5815</v>
      </c>
      <c r="L4" s="22">
        <f t="shared" ref="L4:L62" si="3">K4*0.05</f>
        <v>290.75</v>
      </c>
      <c r="M4" s="12">
        <v>0.03</v>
      </c>
      <c r="N4" s="22">
        <f t="shared" si="0"/>
        <v>189.69320388349516</v>
      </c>
      <c r="O4" s="22">
        <f t="shared" si="1"/>
        <v>5334.5567961165052</v>
      </c>
      <c r="P4" s="13">
        <v>0.48</v>
      </c>
      <c r="Q4" s="22">
        <f t="shared" si="2"/>
        <v>2560.59</v>
      </c>
    </row>
    <row r="5" spans="1:17" s="14" customFormat="1" ht="13.5" customHeight="1" x14ac:dyDescent="0.2">
      <c r="A5" s="11">
        <v>4</v>
      </c>
      <c r="B5" s="34" t="s">
        <v>90</v>
      </c>
      <c r="C5" s="35" t="s">
        <v>30</v>
      </c>
      <c r="D5" s="31" t="s">
        <v>19</v>
      </c>
      <c r="E5" s="32">
        <v>51010241</v>
      </c>
      <c r="F5" s="33" t="s">
        <v>15</v>
      </c>
      <c r="G5" s="15" t="s">
        <v>22</v>
      </c>
      <c r="H5" s="15" t="s">
        <v>25</v>
      </c>
      <c r="I5" s="36" t="s">
        <v>142</v>
      </c>
      <c r="J5" s="36">
        <v>0</v>
      </c>
      <c r="K5" s="37">
        <v>0</v>
      </c>
      <c r="L5" s="22">
        <f t="shared" si="3"/>
        <v>0</v>
      </c>
      <c r="M5" s="12">
        <v>0.03</v>
      </c>
      <c r="N5" s="22">
        <f t="shared" si="0"/>
        <v>0</v>
      </c>
      <c r="O5" s="22">
        <f t="shared" si="1"/>
        <v>0</v>
      </c>
      <c r="P5" s="13">
        <v>0.48</v>
      </c>
      <c r="Q5" s="22">
        <f t="shared" si="2"/>
        <v>0</v>
      </c>
    </row>
    <row r="6" spans="1:17" s="14" customFormat="1" ht="13.5" customHeight="1" x14ac:dyDescent="0.2">
      <c r="A6" s="11">
        <v>5</v>
      </c>
      <c r="B6" s="36" t="s">
        <v>91</v>
      </c>
      <c r="C6" s="35" t="s">
        <v>31</v>
      </c>
      <c r="D6" s="31" t="s">
        <v>20</v>
      </c>
      <c r="E6" s="32">
        <v>51010241</v>
      </c>
      <c r="F6" s="33" t="s">
        <v>21</v>
      </c>
      <c r="G6" s="15" t="s">
        <v>22</v>
      </c>
      <c r="H6" s="15" t="s">
        <v>25</v>
      </c>
      <c r="I6" s="36" t="s">
        <v>140</v>
      </c>
      <c r="J6" s="36">
        <v>0</v>
      </c>
      <c r="K6" s="37">
        <v>0</v>
      </c>
      <c r="L6" s="22">
        <f t="shared" si="3"/>
        <v>0</v>
      </c>
      <c r="M6" s="12">
        <v>0.03</v>
      </c>
      <c r="N6" s="22">
        <f t="shared" si="0"/>
        <v>0</v>
      </c>
      <c r="O6" s="22">
        <f t="shared" si="1"/>
        <v>0</v>
      </c>
      <c r="P6" s="13">
        <v>0.48</v>
      </c>
      <c r="Q6" s="22">
        <f t="shared" si="2"/>
        <v>0</v>
      </c>
    </row>
    <row r="7" spans="1:17" s="14" customFormat="1" ht="13.5" customHeight="1" x14ac:dyDescent="0.2">
      <c r="A7" s="11">
        <v>6</v>
      </c>
      <c r="B7" s="34" t="s">
        <v>92</v>
      </c>
      <c r="C7" s="35" t="s">
        <v>32</v>
      </c>
      <c r="D7" s="31" t="s">
        <v>19</v>
      </c>
      <c r="E7" s="32">
        <v>51010241</v>
      </c>
      <c r="F7" s="33" t="s">
        <v>15</v>
      </c>
      <c r="G7" s="15" t="s">
        <v>22</v>
      </c>
      <c r="H7" s="15" t="s">
        <v>25</v>
      </c>
      <c r="I7" s="36" t="s">
        <v>143</v>
      </c>
      <c r="J7" s="36">
        <v>0</v>
      </c>
      <c r="K7" s="37">
        <v>0</v>
      </c>
      <c r="L7" s="22">
        <f t="shared" si="3"/>
        <v>0</v>
      </c>
      <c r="M7" s="12">
        <v>0.03</v>
      </c>
      <c r="N7" s="22">
        <f t="shared" si="0"/>
        <v>0</v>
      </c>
      <c r="O7" s="22">
        <f t="shared" si="1"/>
        <v>0</v>
      </c>
      <c r="P7" s="13">
        <v>0.48</v>
      </c>
      <c r="Q7" s="22">
        <f t="shared" si="2"/>
        <v>0</v>
      </c>
    </row>
    <row r="8" spans="1:17" s="14" customFormat="1" ht="13.5" customHeight="1" x14ac:dyDescent="0.2">
      <c r="A8" s="11">
        <v>7</v>
      </c>
      <c r="B8" s="36" t="s">
        <v>93</v>
      </c>
      <c r="C8" s="35" t="s">
        <v>33</v>
      </c>
      <c r="D8" s="31" t="s">
        <v>20</v>
      </c>
      <c r="E8" s="32">
        <v>51010241</v>
      </c>
      <c r="F8" s="33" t="s">
        <v>21</v>
      </c>
      <c r="G8" s="15" t="s">
        <v>22</v>
      </c>
      <c r="H8" s="15" t="s">
        <v>25</v>
      </c>
      <c r="I8" s="36" t="s">
        <v>142</v>
      </c>
      <c r="J8" s="36">
        <v>28</v>
      </c>
      <c r="K8" s="37">
        <v>855</v>
      </c>
      <c r="L8" s="22">
        <f t="shared" si="3"/>
        <v>42.75</v>
      </c>
      <c r="M8" s="12">
        <v>0.03</v>
      </c>
      <c r="N8" s="22">
        <f t="shared" si="0"/>
        <v>27.891262135922329</v>
      </c>
      <c r="O8" s="22">
        <f t="shared" si="1"/>
        <v>784.35873786407763</v>
      </c>
      <c r="P8" s="13">
        <v>0.48</v>
      </c>
      <c r="Q8" s="22">
        <f t="shared" si="2"/>
        <v>376.49</v>
      </c>
    </row>
    <row r="9" spans="1:17" s="14" customFormat="1" ht="13.5" customHeight="1" x14ac:dyDescent="0.2">
      <c r="A9" s="11">
        <v>8</v>
      </c>
      <c r="B9" s="36" t="s">
        <v>94</v>
      </c>
      <c r="C9" s="35" t="s">
        <v>34</v>
      </c>
      <c r="D9" s="31" t="s">
        <v>19</v>
      </c>
      <c r="E9" s="32">
        <v>51010241</v>
      </c>
      <c r="F9" s="33" t="s">
        <v>15</v>
      </c>
      <c r="G9" s="15" t="s">
        <v>22</v>
      </c>
      <c r="H9" s="15" t="s">
        <v>25</v>
      </c>
      <c r="I9" s="36" t="s">
        <v>144</v>
      </c>
      <c r="J9" s="36">
        <v>70</v>
      </c>
      <c r="K9" s="37">
        <v>2480</v>
      </c>
      <c r="L9" s="22">
        <f t="shared" si="3"/>
        <v>124</v>
      </c>
      <c r="M9" s="12">
        <v>0.03</v>
      </c>
      <c r="N9" s="22">
        <f t="shared" si="0"/>
        <v>80.90097087378642</v>
      </c>
      <c r="O9" s="22">
        <f t="shared" si="1"/>
        <v>2275.0990291262137</v>
      </c>
      <c r="P9" s="13">
        <v>0.48</v>
      </c>
      <c r="Q9" s="22">
        <f t="shared" si="2"/>
        <v>1092.05</v>
      </c>
    </row>
    <row r="10" spans="1:17" s="14" customFormat="1" ht="13.5" customHeight="1" x14ac:dyDescent="0.2">
      <c r="A10" s="11">
        <v>9</v>
      </c>
      <c r="B10" s="36" t="s">
        <v>95</v>
      </c>
      <c r="C10" s="35" t="s">
        <v>35</v>
      </c>
      <c r="D10" s="31" t="s">
        <v>20</v>
      </c>
      <c r="E10" s="32">
        <v>51010241</v>
      </c>
      <c r="F10" s="33" t="s">
        <v>21</v>
      </c>
      <c r="G10" s="15" t="s">
        <v>22</v>
      </c>
      <c r="H10" s="15" t="s">
        <v>25</v>
      </c>
      <c r="I10" s="36" t="s">
        <v>145</v>
      </c>
      <c r="J10" s="36">
        <v>786</v>
      </c>
      <c r="K10" s="37">
        <v>24856</v>
      </c>
      <c r="L10" s="22">
        <f t="shared" si="3"/>
        <v>1242.8000000000002</v>
      </c>
      <c r="M10" s="12">
        <v>0.03</v>
      </c>
      <c r="N10" s="22">
        <f t="shared" si="0"/>
        <v>810.83650485436897</v>
      </c>
      <c r="O10" s="22">
        <f t="shared" si="1"/>
        <v>22802.363495145633</v>
      </c>
      <c r="P10" s="13">
        <v>0.48</v>
      </c>
      <c r="Q10" s="22">
        <f t="shared" si="2"/>
        <v>10945.13</v>
      </c>
    </row>
    <row r="11" spans="1:17" s="14" customFormat="1" ht="13.5" customHeight="1" x14ac:dyDescent="0.2">
      <c r="A11" s="11">
        <v>10</v>
      </c>
      <c r="B11" s="34" t="s">
        <v>96</v>
      </c>
      <c r="C11" s="35" t="s">
        <v>36</v>
      </c>
      <c r="D11" s="31" t="s">
        <v>19</v>
      </c>
      <c r="E11" s="32">
        <v>51010241</v>
      </c>
      <c r="F11" s="33" t="s">
        <v>15</v>
      </c>
      <c r="G11" s="15" t="s">
        <v>22</v>
      </c>
      <c r="H11" s="15" t="s">
        <v>25</v>
      </c>
      <c r="I11" s="36" t="s">
        <v>144</v>
      </c>
      <c r="J11" s="36">
        <v>2</v>
      </c>
      <c r="K11" s="37">
        <v>50</v>
      </c>
      <c r="L11" s="22">
        <f t="shared" si="3"/>
        <v>2.5</v>
      </c>
      <c r="M11" s="12">
        <v>0.03</v>
      </c>
      <c r="N11" s="22">
        <f t="shared" si="0"/>
        <v>1.6310679611650485</v>
      </c>
      <c r="O11" s="22">
        <f t="shared" si="1"/>
        <v>45.868932038834949</v>
      </c>
      <c r="P11" s="13">
        <v>0.48</v>
      </c>
      <c r="Q11" s="22">
        <f t="shared" si="2"/>
        <v>22.02</v>
      </c>
    </row>
    <row r="12" spans="1:17" s="14" customFormat="1" ht="13.5" customHeight="1" x14ac:dyDescent="0.2">
      <c r="A12" s="11">
        <v>11</v>
      </c>
      <c r="B12" s="34" t="s">
        <v>97</v>
      </c>
      <c r="C12" s="35" t="s">
        <v>37</v>
      </c>
      <c r="D12" s="31" t="s">
        <v>20</v>
      </c>
      <c r="E12" s="32">
        <v>51010241</v>
      </c>
      <c r="F12" s="33" t="s">
        <v>21</v>
      </c>
      <c r="G12" s="15" t="s">
        <v>22</v>
      </c>
      <c r="H12" s="15" t="s">
        <v>25</v>
      </c>
      <c r="I12" s="36" t="s">
        <v>146</v>
      </c>
      <c r="J12" s="36">
        <v>33</v>
      </c>
      <c r="K12" s="37">
        <v>846</v>
      </c>
      <c r="L12" s="22">
        <f t="shared" si="3"/>
        <v>42.300000000000004</v>
      </c>
      <c r="M12" s="12">
        <v>0.03</v>
      </c>
      <c r="N12" s="22">
        <f t="shared" si="0"/>
        <v>27.597669902912621</v>
      </c>
      <c r="O12" s="22">
        <f t="shared" si="1"/>
        <v>776.10233009708747</v>
      </c>
      <c r="P12" s="13">
        <v>0.48</v>
      </c>
      <c r="Q12" s="22">
        <f t="shared" si="2"/>
        <v>372.53</v>
      </c>
    </row>
    <row r="13" spans="1:17" s="14" customFormat="1" ht="13.5" customHeight="1" x14ac:dyDescent="0.2">
      <c r="A13" s="11">
        <v>12</v>
      </c>
      <c r="B13" s="36" t="s">
        <v>98</v>
      </c>
      <c r="C13" s="35" t="s">
        <v>38</v>
      </c>
      <c r="D13" s="31" t="s">
        <v>19</v>
      </c>
      <c r="E13" s="32">
        <v>51010241</v>
      </c>
      <c r="F13" s="33" t="s">
        <v>15</v>
      </c>
      <c r="G13" s="15" t="s">
        <v>22</v>
      </c>
      <c r="H13" s="15" t="s">
        <v>25</v>
      </c>
      <c r="I13" s="36" t="s">
        <v>145</v>
      </c>
      <c r="J13" s="36">
        <v>87</v>
      </c>
      <c r="K13" s="37">
        <v>2266</v>
      </c>
      <c r="L13" s="22">
        <f t="shared" si="3"/>
        <v>113.30000000000001</v>
      </c>
      <c r="M13" s="12">
        <v>0.03</v>
      </c>
      <c r="N13" s="22">
        <f t="shared" si="0"/>
        <v>73.92</v>
      </c>
      <c r="O13" s="22">
        <f t="shared" si="1"/>
        <v>2078.7799999999997</v>
      </c>
      <c r="P13" s="13">
        <v>0.48</v>
      </c>
      <c r="Q13" s="22">
        <f t="shared" si="2"/>
        <v>997.81</v>
      </c>
    </row>
    <row r="14" spans="1:17" s="14" customFormat="1" ht="13.5" customHeight="1" x14ac:dyDescent="0.2">
      <c r="A14" s="11">
        <v>13</v>
      </c>
      <c r="B14" s="36" t="s">
        <v>99</v>
      </c>
      <c r="C14" s="35" t="s">
        <v>39</v>
      </c>
      <c r="D14" s="31" t="s">
        <v>20</v>
      </c>
      <c r="E14" s="32">
        <v>51010241</v>
      </c>
      <c r="F14" s="33" t="s">
        <v>21</v>
      </c>
      <c r="G14" s="15" t="s">
        <v>22</v>
      </c>
      <c r="H14" s="15" t="s">
        <v>25</v>
      </c>
      <c r="I14" s="36" t="s">
        <v>147</v>
      </c>
      <c r="J14" s="36">
        <v>12</v>
      </c>
      <c r="K14" s="37">
        <v>300</v>
      </c>
      <c r="L14" s="22">
        <f t="shared" si="3"/>
        <v>15</v>
      </c>
      <c r="M14" s="12">
        <v>0.03</v>
      </c>
      <c r="N14" s="22">
        <f t="shared" si="0"/>
        <v>9.7864077669902922</v>
      </c>
      <c r="O14" s="22">
        <f t="shared" si="1"/>
        <v>275.21359223300971</v>
      </c>
      <c r="P14" s="13">
        <v>0.48</v>
      </c>
      <c r="Q14" s="22">
        <f t="shared" si="2"/>
        <v>132.1</v>
      </c>
    </row>
    <row r="15" spans="1:17" s="14" customFormat="1" ht="13.5" customHeight="1" x14ac:dyDescent="0.2">
      <c r="A15" s="11">
        <v>14</v>
      </c>
      <c r="B15" s="36" t="s">
        <v>100</v>
      </c>
      <c r="C15" s="35" t="s">
        <v>40</v>
      </c>
      <c r="D15" s="31" t="s">
        <v>19</v>
      </c>
      <c r="E15" s="32">
        <v>51010241</v>
      </c>
      <c r="F15" s="33" t="s">
        <v>15</v>
      </c>
      <c r="G15" s="15" t="s">
        <v>22</v>
      </c>
      <c r="H15" s="15" t="s">
        <v>25</v>
      </c>
      <c r="I15" s="36" t="s">
        <v>145</v>
      </c>
      <c r="J15" s="36">
        <v>35</v>
      </c>
      <c r="K15" s="37">
        <v>1107</v>
      </c>
      <c r="L15" s="22">
        <f t="shared" si="3"/>
        <v>55.35</v>
      </c>
      <c r="M15" s="12">
        <v>0.03</v>
      </c>
      <c r="N15" s="22">
        <f t="shared" si="0"/>
        <v>36.11184466019418</v>
      </c>
      <c r="O15" s="22">
        <f t="shared" si="1"/>
        <v>1015.5381553398059</v>
      </c>
      <c r="P15" s="13">
        <v>0.48</v>
      </c>
      <c r="Q15" s="22">
        <f t="shared" si="2"/>
        <v>487.46</v>
      </c>
    </row>
    <row r="16" spans="1:17" s="14" customFormat="1" ht="13.5" customHeight="1" x14ac:dyDescent="0.2">
      <c r="A16" s="11">
        <v>15</v>
      </c>
      <c r="B16" s="34" t="s">
        <v>101</v>
      </c>
      <c r="C16" s="35" t="s">
        <v>41</v>
      </c>
      <c r="D16" s="31" t="s">
        <v>20</v>
      </c>
      <c r="E16" s="32">
        <v>51010241</v>
      </c>
      <c r="F16" s="33" t="s">
        <v>21</v>
      </c>
      <c r="G16" s="15" t="s">
        <v>22</v>
      </c>
      <c r="H16" s="15" t="s">
        <v>25</v>
      </c>
      <c r="I16" s="36" t="s">
        <v>148</v>
      </c>
      <c r="J16" s="36">
        <v>99</v>
      </c>
      <c r="K16" s="37">
        <v>2568</v>
      </c>
      <c r="L16" s="22">
        <f t="shared" si="3"/>
        <v>128.4</v>
      </c>
      <c r="M16" s="12">
        <v>0.03</v>
      </c>
      <c r="N16" s="22">
        <f t="shared" si="0"/>
        <v>83.771650485436879</v>
      </c>
      <c r="O16" s="22">
        <f t="shared" si="1"/>
        <v>2355.8283495145629</v>
      </c>
      <c r="P16" s="13">
        <v>0.48</v>
      </c>
      <c r="Q16" s="22">
        <f t="shared" si="2"/>
        <v>1130.8</v>
      </c>
    </row>
    <row r="17" spans="1:17" s="14" customFormat="1" ht="13.5" customHeight="1" x14ac:dyDescent="0.2">
      <c r="A17" s="11">
        <v>16</v>
      </c>
      <c r="B17" s="34" t="s">
        <v>102</v>
      </c>
      <c r="C17" s="35" t="s">
        <v>42</v>
      </c>
      <c r="D17" s="31" t="s">
        <v>19</v>
      </c>
      <c r="E17" s="32">
        <v>51010241</v>
      </c>
      <c r="F17" s="33" t="s">
        <v>15</v>
      </c>
      <c r="G17" s="15" t="s">
        <v>22</v>
      </c>
      <c r="H17" s="15" t="s">
        <v>25</v>
      </c>
      <c r="I17" s="36" t="s">
        <v>149</v>
      </c>
      <c r="J17" s="36">
        <v>27</v>
      </c>
      <c r="K17" s="37">
        <v>741</v>
      </c>
      <c r="L17" s="22">
        <f t="shared" si="3"/>
        <v>37.050000000000004</v>
      </c>
      <c r="M17" s="12">
        <v>0.03</v>
      </c>
      <c r="N17" s="22">
        <f t="shared" si="0"/>
        <v>24.17242718446602</v>
      </c>
      <c r="O17" s="22">
        <f t="shared" si="1"/>
        <v>679.77757281553397</v>
      </c>
      <c r="P17" s="13">
        <v>0.48</v>
      </c>
      <c r="Q17" s="22">
        <f t="shared" si="2"/>
        <v>326.29000000000002</v>
      </c>
    </row>
    <row r="18" spans="1:17" s="14" customFormat="1" ht="13.5" customHeight="1" x14ac:dyDescent="0.2">
      <c r="A18" s="11">
        <v>17</v>
      </c>
      <c r="B18" s="34" t="s">
        <v>103</v>
      </c>
      <c r="C18" s="35" t="s">
        <v>43</v>
      </c>
      <c r="D18" s="31" t="s">
        <v>20</v>
      </c>
      <c r="E18" s="32">
        <v>51010241</v>
      </c>
      <c r="F18" s="33" t="s">
        <v>21</v>
      </c>
      <c r="G18" s="15" t="s">
        <v>22</v>
      </c>
      <c r="H18" s="15" t="s">
        <v>25</v>
      </c>
      <c r="I18" s="36" t="s">
        <v>150</v>
      </c>
      <c r="J18" s="36">
        <v>10</v>
      </c>
      <c r="K18" s="37">
        <v>256</v>
      </c>
      <c r="L18" s="22">
        <f t="shared" si="3"/>
        <v>12.8</v>
      </c>
      <c r="M18" s="12">
        <v>0.03</v>
      </c>
      <c r="N18" s="22">
        <f t="shared" si="0"/>
        <v>8.3510679611650502</v>
      </c>
      <c r="O18" s="22">
        <f t="shared" si="1"/>
        <v>234.84893203883493</v>
      </c>
      <c r="P18" s="13">
        <v>0.48</v>
      </c>
      <c r="Q18" s="22">
        <f t="shared" si="2"/>
        <v>112.73</v>
      </c>
    </row>
    <row r="19" spans="1:17" s="14" customFormat="1" ht="13.5" customHeight="1" x14ac:dyDescent="0.2">
      <c r="A19" s="11">
        <v>18</v>
      </c>
      <c r="B19" s="34" t="s">
        <v>104</v>
      </c>
      <c r="C19" s="35" t="s">
        <v>44</v>
      </c>
      <c r="D19" s="31" t="s">
        <v>19</v>
      </c>
      <c r="E19" s="32">
        <v>51010241</v>
      </c>
      <c r="F19" s="33" t="s">
        <v>15</v>
      </c>
      <c r="G19" s="15" t="s">
        <v>22</v>
      </c>
      <c r="H19" s="15" t="s">
        <v>25</v>
      </c>
      <c r="I19" s="36" t="s">
        <v>143</v>
      </c>
      <c r="J19" s="36">
        <v>4</v>
      </c>
      <c r="K19" s="37">
        <v>106</v>
      </c>
      <c r="L19" s="22">
        <f t="shared" si="3"/>
        <v>5.3000000000000007</v>
      </c>
      <c r="M19" s="12">
        <v>0.03</v>
      </c>
      <c r="N19" s="22">
        <f t="shared" si="0"/>
        <v>3.4578640776699028</v>
      </c>
      <c r="O19" s="22">
        <f t="shared" si="1"/>
        <v>97.242135922330107</v>
      </c>
      <c r="P19" s="13">
        <v>0.48</v>
      </c>
      <c r="Q19" s="22">
        <f t="shared" si="2"/>
        <v>46.68</v>
      </c>
    </row>
    <row r="20" spans="1:17" s="14" customFormat="1" ht="13.5" customHeight="1" x14ac:dyDescent="0.2">
      <c r="A20" s="11">
        <v>19</v>
      </c>
      <c r="B20" s="34" t="s">
        <v>105</v>
      </c>
      <c r="C20" s="35" t="s">
        <v>45</v>
      </c>
      <c r="D20" s="31" t="s">
        <v>20</v>
      </c>
      <c r="E20" s="32">
        <v>51010241</v>
      </c>
      <c r="F20" s="33" t="s">
        <v>21</v>
      </c>
      <c r="G20" s="15" t="s">
        <v>22</v>
      </c>
      <c r="H20" s="15" t="s">
        <v>25</v>
      </c>
      <c r="I20" s="36" t="s">
        <v>143</v>
      </c>
      <c r="J20" s="36">
        <v>2</v>
      </c>
      <c r="K20" s="37">
        <v>56</v>
      </c>
      <c r="L20" s="22">
        <f t="shared" si="3"/>
        <v>2.8000000000000003</v>
      </c>
      <c r="M20" s="12">
        <v>0.03</v>
      </c>
      <c r="N20" s="22">
        <f t="shared" si="0"/>
        <v>1.8267961165048545</v>
      </c>
      <c r="O20" s="22">
        <f t="shared" si="1"/>
        <v>51.373203883495151</v>
      </c>
      <c r="P20" s="13">
        <v>0.48</v>
      </c>
      <c r="Q20" s="22">
        <f t="shared" si="2"/>
        <v>24.66</v>
      </c>
    </row>
    <row r="21" spans="1:17" s="14" customFormat="1" ht="13.5" customHeight="1" x14ac:dyDescent="0.2">
      <c r="A21" s="11">
        <v>20</v>
      </c>
      <c r="B21" s="36" t="s">
        <v>106</v>
      </c>
      <c r="C21" s="35" t="s">
        <v>46</v>
      </c>
      <c r="D21" s="31" t="s">
        <v>19</v>
      </c>
      <c r="E21" s="32">
        <v>51010241</v>
      </c>
      <c r="F21" s="33" t="s">
        <v>15</v>
      </c>
      <c r="G21" s="15" t="s">
        <v>22</v>
      </c>
      <c r="H21" s="15" t="s">
        <v>25</v>
      </c>
      <c r="I21" s="36" t="s">
        <v>140</v>
      </c>
      <c r="J21" s="36">
        <v>11</v>
      </c>
      <c r="K21" s="37">
        <v>281</v>
      </c>
      <c r="L21" s="22">
        <f t="shared" si="3"/>
        <v>14.05</v>
      </c>
      <c r="M21" s="12">
        <v>0.03</v>
      </c>
      <c r="N21" s="22">
        <f t="shared" si="0"/>
        <v>9.1666019417475741</v>
      </c>
      <c r="O21" s="22">
        <f t="shared" si="1"/>
        <v>257.78339805825243</v>
      </c>
      <c r="P21" s="13">
        <v>0.48</v>
      </c>
      <c r="Q21" s="22">
        <f t="shared" si="2"/>
        <v>123.74</v>
      </c>
    </row>
    <row r="22" spans="1:17" s="14" customFormat="1" ht="13.5" customHeight="1" x14ac:dyDescent="0.2">
      <c r="A22" s="11">
        <v>21</v>
      </c>
      <c r="B22" s="36" t="s">
        <v>107</v>
      </c>
      <c r="C22" s="35" t="s">
        <v>47</v>
      </c>
      <c r="D22" s="31" t="s">
        <v>20</v>
      </c>
      <c r="E22" s="32">
        <v>51010241</v>
      </c>
      <c r="F22" s="33" t="s">
        <v>21</v>
      </c>
      <c r="G22" s="15" t="s">
        <v>22</v>
      </c>
      <c r="H22" s="15" t="s">
        <v>25</v>
      </c>
      <c r="I22" s="36" t="s">
        <v>151</v>
      </c>
      <c r="J22" s="36">
        <v>246</v>
      </c>
      <c r="K22" s="37">
        <v>6376</v>
      </c>
      <c r="L22" s="22">
        <f t="shared" si="3"/>
        <v>318.8</v>
      </c>
      <c r="M22" s="12">
        <v>0.03</v>
      </c>
      <c r="N22" s="22">
        <f t="shared" si="0"/>
        <v>207.99378640776698</v>
      </c>
      <c r="O22" s="22">
        <f t="shared" si="1"/>
        <v>5849.2062135922324</v>
      </c>
      <c r="P22" s="13">
        <v>0.48</v>
      </c>
      <c r="Q22" s="22">
        <f t="shared" si="2"/>
        <v>2807.62</v>
      </c>
    </row>
    <row r="23" spans="1:17" s="14" customFormat="1" ht="13.5" customHeight="1" x14ac:dyDescent="0.2">
      <c r="A23" s="11">
        <v>22</v>
      </c>
      <c r="B23" s="34" t="s">
        <v>108</v>
      </c>
      <c r="C23" s="35" t="s">
        <v>48</v>
      </c>
      <c r="D23" s="31" t="s">
        <v>19</v>
      </c>
      <c r="E23" s="32">
        <v>51010241</v>
      </c>
      <c r="F23" s="33" t="s">
        <v>15</v>
      </c>
      <c r="G23" s="15" t="s">
        <v>22</v>
      </c>
      <c r="H23" s="15" t="s">
        <v>25</v>
      </c>
      <c r="I23" s="36" t="s">
        <v>152</v>
      </c>
      <c r="J23" s="36">
        <v>159</v>
      </c>
      <c r="K23" s="37">
        <v>4101</v>
      </c>
      <c r="L23" s="22">
        <f t="shared" si="3"/>
        <v>205.05</v>
      </c>
      <c r="M23" s="12">
        <v>0.03</v>
      </c>
      <c r="N23" s="22">
        <f t="shared" si="0"/>
        <v>133.78019417475727</v>
      </c>
      <c r="O23" s="22">
        <f t="shared" si="1"/>
        <v>3762.1698058252427</v>
      </c>
      <c r="P23" s="13">
        <v>0.48</v>
      </c>
      <c r="Q23" s="22">
        <f t="shared" si="2"/>
        <v>1805.84</v>
      </c>
    </row>
    <row r="24" spans="1:17" s="14" customFormat="1" ht="13.5" customHeight="1" x14ac:dyDescent="0.2">
      <c r="A24" s="11">
        <v>23</v>
      </c>
      <c r="B24" s="36" t="s">
        <v>109</v>
      </c>
      <c r="C24" s="35" t="s">
        <v>49</v>
      </c>
      <c r="D24" s="31" t="s">
        <v>20</v>
      </c>
      <c r="E24" s="32">
        <v>51010241</v>
      </c>
      <c r="F24" s="33" t="s">
        <v>21</v>
      </c>
      <c r="G24" s="15" t="s">
        <v>22</v>
      </c>
      <c r="H24" s="15" t="s">
        <v>25</v>
      </c>
      <c r="I24" s="36" t="s">
        <v>147</v>
      </c>
      <c r="J24" s="36">
        <v>47</v>
      </c>
      <c r="K24" s="37">
        <v>1193</v>
      </c>
      <c r="L24" s="22">
        <f t="shared" si="3"/>
        <v>59.650000000000006</v>
      </c>
      <c r="M24" s="12">
        <v>0.03</v>
      </c>
      <c r="N24" s="22">
        <f t="shared" si="0"/>
        <v>38.917281553398062</v>
      </c>
      <c r="O24" s="22">
        <f t="shared" si="1"/>
        <v>1094.4327184466019</v>
      </c>
      <c r="P24" s="13">
        <v>0.48</v>
      </c>
      <c r="Q24" s="22">
        <f t="shared" si="2"/>
        <v>525.33000000000004</v>
      </c>
    </row>
    <row r="25" spans="1:17" s="14" customFormat="1" ht="13.5" customHeight="1" x14ac:dyDescent="0.2">
      <c r="A25" s="11">
        <v>24</v>
      </c>
      <c r="B25" s="34" t="s">
        <v>110</v>
      </c>
      <c r="C25" s="35" t="s">
        <v>50</v>
      </c>
      <c r="D25" s="31" t="s">
        <v>19</v>
      </c>
      <c r="E25" s="32">
        <v>51010241</v>
      </c>
      <c r="F25" s="33" t="s">
        <v>15</v>
      </c>
      <c r="G25" s="15" t="s">
        <v>22</v>
      </c>
      <c r="H25" s="15" t="s">
        <v>25</v>
      </c>
      <c r="I25" s="36" t="s">
        <v>153</v>
      </c>
      <c r="J25" s="36">
        <v>2</v>
      </c>
      <c r="K25" s="37">
        <v>50</v>
      </c>
      <c r="L25" s="22">
        <f t="shared" si="3"/>
        <v>2.5</v>
      </c>
      <c r="M25" s="12">
        <v>0.03</v>
      </c>
      <c r="N25" s="22">
        <f t="shared" si="0"/>
        <v>1.6310679611650485</v>
      </c>
      <c r="O25" s="22">
        <f t="shared" si="1"/>
        <v>45.868932038834949</v>
      </c>
      <c r="P25" s="13">
        <v>0.48</v>
      </c>
      <c r="Q25" s="22">
        <f t="shared" si="2"/>
        <v>22.02</v>
      </c>
    </row>
    <row r="26" spans="1:17" s="14" customFormat="1" ht="13.5" customHeight="1" x14ac:dyDescent="0.2">
      <c r="A26" s="11">
        <v>25</v>
      </c>
      <c r="B26" s="34" t="s">
        <v>111</v>
      </c>
      <c r="C26" s="35" t="s">
        <v>51</v>
      </c>
      <c r="D26" s="31" t="s">
        <v>20</v>
      </c>
      <c r="E26" s="32">
        <v>51010241</v>
      </c>
      <c r="F26" s="33" t="s">
        <v>21</v>
      </c>
      <c r="G26" s="15" t="s">
        <v>22</v>
      </c>
      <c r="H26" s="15" t="s">
        <v>25</v>
      </c>
      <c r="I26" s="36" t="s">
        <v>143</v>
      </c>
      <c r="J26" s="36">
        <v>0</v>
      </c>
      <c r="K26" s="37">
        <v>0</v>
      </c>
      <c r="L26" s="22">
        <f t="shared" si="3"/>
        <v>0</v>
      </c>
      <c r="M26" s="12">
        <v>0.03</v>
      </c>
      <c r="N26" s="22">
        <f t="shared" si="0"/>
        <v>0</v>
      </c>
      <c r="O26" s="22">
        <f t="shared" si="1"/>
        <v>0</v>
      </c>
      <c r="P26" s="13">
        <v>0.48</v>
      </c>
      <c r="Q26" s="22">
        <f t="shared" si="2"/>
        <v>0</v>
      </c>
    </row>
    <row r="27" spans="1:17" s="14" customFormat="1" ht="13.5" customHeight="1" x14ac:dyDescent="0.2">
      <c r="A27" s="11">
        <v>26</v>
      </c>
      <c r="B27" s="36" t="s">
        <v>112</v>
      </c>
      <c r="C27" s="35" t="s">
        <v>52</v>
      </c>
      <c r="D27" s="31" t="s">
        <v>19</v>
      </c>
      <c r="E27" s="32">
        <v>51010241</v>
      </c>
      <c r="F27" s="33" t="s">
        <v>15</v>
      </c>
      <c r="G27" s="15" t="s">
        <v>22</v>
      </c>
      <c r="H27" s="15" t="s">
        <v>25</v>
      </c>
      <c r="I27" s="36" t="s">
        <v>154</v>
      </c>
      <c r="J27" s="36">
        <v>175</v>
      </c>
      <c r="K27" s="37">
        <v>5397</v>
      </c>
      <c r="L27" s="22">
        <f t="shared" si="3"/>
        <v>269.85000000000002</v>
      </c>
      <c r="M27" s="12">
        <v>0.03</v>
      </c>
      <c r="N27" s="22">
        <f t="shared" si="0"/>
        <v>176.05747572815534</v>
      </c>
      <c r="O27" s="22">
        <f t="shared" si="1"/>
        <v>4951.092524271844</v>
      </c>
      <c r="P27" s="13">
        <v>0.48</v>
      </c>
      <c r="Q27" s="22">
        <f t="shared" si="2"/>
        <v>2376.52</v>
      </c>
    </row>
    <row r="28" spans="1:17" s="14" customFormat="1" ht="13.5" customHeight="1" x14ac:dyDescent="0.2">
      <c r="A28" s="11">
        <v>27</v>
      </c>
      <c r="B28" s="36" t="s">
        <v>106</v>
      </c>
      <c r="C28" s="35" t="s">
        <v>53</v>
      </c>
      <c r="D28" s="31" t="s">
        <v>20</v>
      </c>
      <c r="E28" s="32">
        <v>51010241</v>
      </c>
      <c r="F28" s="33" t="s">
        <v>21</v>
      </c>
      <c r="G28" s="15" t="s">
        <v>22</v>
      </c>
      <c r="H28" s="15" t="s">
        <v>25</v>
      </c>
      <c r="I28" s="36" t="s">
        <v>155</v>
      </c>
      <c r="J28" s="36">
        <v>1146</v>
      </c>
      <c r="K28" s="37">
        <v>31566.75</v>
      </c>
      <c r="L28" s="22">
        <f t="shared" si="3"/>
        <v>1578.3375000000001</v>
      </c>
      <c r="M28" s="12">
        <v>0.03</v>
      </c>
      <c r="N28" s="22">
        <f t="shared" si="0"/>
        <v>1029.750291262136</v>
      </c>
      <c r="O28" s="22">
        <f t="shared" si="1"/>
        <v>28958.662208737864</v>
      </c>
      <c r="P28" s="13">
        <v>0.48</v>
      </c>
      <c r="Q28" s="22">
        <f t="shared" si="2"/>
        <v>13900.16</v>
      </c>
    </row>
    <row r="29" spans="1:17" s="14" customFormat="1" ht="13.5" customHeight="1" x14ac:dyDescent="0.2">
      <c r="A29" s="11">
        <v>28</v>
      </c>
      <c r="B29" s="34" t="s">
        <v>113</v>
      </c>
      <c r="C29" s="35" t="s">
        <v>54</v>
      </c>
      <c r="D29" s="31" t="s">
        <v>19</v>
      </c>
      <c r="E29" s="32">
        <v>51010241</v>
      </c>
      <c r="F29" s="33" t="s">
        <v>15</v>
      </c>
      <c r="G29" s="15" t="s">
        <v>22</v>
      </c>
      <c r="H29" s="15" t="s">
        <v>25</v>
      </c>
      <c r="I29" s="36" t="s">
        <v>142</v>
      </c>
      <c r="J29" s="36">
        <v>0</v>
      </c>
      <c r="K29" s="37">
        <v>0</v>
      </c>
      <c r="L29" s="22">
        <f t="shared" si="3"/>
        <v>0</v>
      </c>
      <c r="M29" s="12">
        <v>0.03</v>
      </c>
      <c r="N29" s="22">
        <f t="shared" si="0"/>
        <v>0</v>
      </c>
      <c r="O29" s="22">
        <f t="shared" si="1"/>
        <v>0</v>
      </c>
      <c r="P29" s="13">
        <v>0.48</v>
      </c>
      <c r="Q29" s="22">
        <f t="shared" si="2"/>
        <v>0</v>
      </c>
    </row>
    <row r="30" spans="1:17" s="14" customFormat="1" ht="13.5" customHeight="1" x14ac:dyDescent="0.2">
      <c r="A30" s="11">
        <v>29</v>
      </c>
      <c r="B30" s="36" t="s">
        <v>114</v>
      </c>
      <c r="C30" s="35" t="s">
        <v>55</v>
      </c>
      <c r="D30" s="31" t="s">
        <v>20</v>
      </c>
      <c r="E30" s="32">
        <v>51010241</v>
      </c>
      <c r="F30" s="33" t="s">
        <v>21</v>
      </c>
      <c r="G30" s="15" t="s">
        <v>22</v>
      </c>
      <c r="H30" s="15" t="s">
        <v>25</v>
      </c>
      <c r="I30" s="36" t="s">
        <v>142</v>
      </c>
      <c r="J30" s="36">
        <v>23</v>
      </c>
      <c r="K30" s="37">
        <v>590</v>
      </c>
      <c r="L30" s="22">
        <f t="shared" si="3"/>
        <v>29.5</v>
      </c>
      <c r="M30" s="12">
        <v>0.03</v>
      </c>
      <c r="N30" s="22">
        <f t="shared" si="0"/>
        <v>19.246601941747574</v>
      </c>
      <c r="O30" s="22">
        <f t="shared" si="1"/>
        <v>541.2533980582524</v>
      </c>
      <c r="P30" s="13">
        <v>0.48</v>
      </c>
      <c r="Q30" s="22">
        <f t="shared" si="2"/>
        <v>259.8</v>
      </c>
    </row>
    <row r="31" spans="1:17" s="14" customFormat="1" ht="13.5" customHeight="1" x14ac:dyDescent="0.2">
      <c r="A31" s="11">
        <v>30</v>
      </c>
      <c r="B31" s="36" t="s">
        <v>115</v>
      </c>
      <c r="C31" s="35" t="s">
        <v>56</v>
      </c>
      <c r="D31" s="31" t="s">
        <v>19</v>
      </c>
      <c r="E31" s="32">
        <v>51010241</v>
      </c>
      <c r="F31" s="33" t="s">
        <v>15</v>
      </c>
      <c r="G31" s="15" t="s">
        <v>22</v>
      </c>
      <c r="H31" s="15" t="s">
        <v>25</v>
      </c>
      <c r="I31" s="36" t="s">
        <v>156</v>
      </c>
      <c r="J31" s="36">
        <v>807</v>
      </c>
      <c r="K31" s="37">
        <v>25930</v>
      </c>
      <c r="L31" s="22">
        <f t="shared" si="3"/>
        <v>1296.5</v>
      </c>
      <c r="M31" s="12">
        <v>0.03</v>
      </c>
      <c r="N31" s="22">
        <f t="shared" si="0"/>
        <v>845.87184466019414</v>
      </c>
      <c r="O31" s="22">
        <f t="shared" si="1"/>
        <v>23787.628155339808</v>
      </c>
      <c r="P31" s="13">
        <v>0.48</v>
      </c>
      <c r="Q31" s="22">
        <f t="shared" si="2"/>
        <v>11418.06</v>
      </c>
    </row>
    <row r="32" spans="1:17" s="14" customFormat="1" ht="13.5" customHeight="1" x14ac:dyDescent="0.2">
      <c r="A32" s="11">
        <v>31</v>
      </c>
      <c r="B32" s="36" t="s">
        <v>116</v>
      </c>
      <c r="C32" s="35" t="s">
        <v>57</v>
      </c>
      <c r="D32" s="31" t="s">
        <v>20</v>
      </c>
      <c r="E32" s="32">
        <v>51010241</v>
      </c>
      <c r="F32" s="33" t="s">
        <v>21</v>
      </c>
      <c r="G32" s="15" t="s">
        <v>22</v>
      </c>
      <c r="H32" s="15" t="s">
        <v>25</v>
      </c>
      <c r="I32" s="36" t="s">
        <v>145</v>
      </c>
      <c r="J32" s="36">
        <v>180</v>
      </c>
      <c r="K32" s="37">
        <v>5400</v>
      </c>
      <c r="L32" s="22">
        <f t="shared" si="3"/>
        <v>270</v>
      </c>
      <c r="M32" s="12">
        <v>0.03</v>
      </c>
      <c r="N32" s="22">
        <f t="shared" si="0"/>
        <v>176.15533980582524</v>
      </c>
      <c r="O32" s="22">
        <f t="shared" si="1"/>
        <v>4953.844660194175</v>
      </c>
      <c r="P32" s="13">
        <v>0.48</v>
      </c>
      <c r="Q32" s="22">
        <f t="shared" si="2"/>
        <v>2377.85</v>
      </c>
    </row>
    <row r="33" spans="1:17" s="14" customFormat="1" ht="13.5" customHeight="1" x14ac:dyDescent="0.2">
      <c r="A33" s="11">
        <v>32</v>
      </c>
      <c r="B33" s="36" t="s">
        <v>107</v>
      </c>
      <c r="C33" s="35" t="s">
        <v>58</v>
      </c>
      <c r="D33" s="31" t="s">
        <v>19</v>
      </c>
      <c r="E33" s="32">
        <v>51010241</v>
      </c>
      <c r="F33" s="33" t="s">
        <v>15</v>
      </c>
      <c r="G33" s="15" t="s">
        <v>22</v>
      </c>
      <c r="H33" s="15" t="s">
        <v>25</v>
      </c>
      <c r="I33" s="36" t="s">
        <v>143</v>
      </c>
      <c r="J33" s="36">
        <v>0</v>
      </c>
      <c r="K33" s="37">
        <v>0</v>
      </c>
      <c r="L33" s="22">
        <f t="shared" si="3"/>
        <v>0</v>
      </c>
      <c r="M33" s="12">
        <v>0.03</v>
      </c>
      <c r="N33" s="22">
        <f t="shared" si="0"/>
        <v>0</v>
      </c>
      <c r="O33" s="22">
        <f t="shared" si="1"/>
        <v>0</v>
      </c>
      <c r="P33" s="13">
        <v>0.48</v>
      </c>
      <c r="Q33" s="22">
        <f t="shared" si="2"/>
        <v>0</v>
      </c>
    </row>
    <row r="34" spans="1:17" s="14" customFormat="1" ht="13.5" customHeight="1" x14ac:dyDescent="0.2">
      <c r="A34" s="11">
        <v>33</v>
      </c>
      <c r="B34" s="34" t="s">
        <v>104</v>
      </c>
      <c r="C34" s="35" t="s">
        <v>59</v>
      </c>
      <c r="D34" s="31" t="s">
        <v>20</v>
      </c>
      <c r="E34" s="32">
        <v>51010241</v>
      </c>
      <c r="F34" s="33" t="s">
        <v>21</v>
      </c>
      <c r="G34" s="15" t="s">
        <v>22</v>
      </c>
      <c r="H34" s="15" t="s">
        <v>25</v>
      </c>
      <c r="I34" s="36" t="s">
        <v>147</v>
      </c>
      <c r="J34" s="36">
        <v>14</v>
      </c>
      <c r="K34" s="37">
        <v>370</v>
      </c>
      <c r="L34" s="22">
        <f t="shared" si="3"/>
        <v>18.5</v>
      </c>
      <c r="M34" s="12">
        <v>0.03</v>
      </c>
      <c r="N34" s="22">
        <f t="shared" si="0"/>
        <v>12.069902912621361</v>
      </c>
      <c r="O34" s="22">
        <f t="shared" si="1"/>
        <v>339.43009708737861</v>
      </c>
      <c r="P34" s="13">
        <v>0.48</v>
      </c>
      <c r="Q34" s="22">
        <f t="shared" si="2"/>
        <v>162.93</v>
      </c>
    </row>
    <row r="35" spans="1:17" s="14" customFormat="1" ht="13.5" customHeight="1" x14ac:dyDescent="0.2">
      <c r="A35" s="11">
        <v>34</v>
      </c>
      <c r="B35" s="34" t="s">
        <v>117</v>
      </c>
      <c r="C35" s="35" t="s">
        <v>60</v>
      </c>
      <c r="D35" s="31" t="s">
        <v>19</v>
      </c>
      <c r="E35" s="32">
        <v>51010241</v>
      </c>
      <c r="F35" s="33" t="s">
        <v>15</v>
      </c>
      <c r="G35" s="15" t="s">
        <v>22</v>
      </c>
      <c r="H35" s="15" t="s">
        <v>25</v>
      </c>
      <c r="I35" s="36" t="s">
        <v>157</v>
      </c>
      <c r="J35" s="36">
        <v>2463</v>
      </c>
      <c r="K35" s="37">
        <v>76172</v>
      </c>
      <c r="L35" s="22">
        <f t="shared" si="3"/>
        <v>3808.6000000000004</v>
      </c>
      <c r="M35" s="12">
        <v>0.03</v>
      </c>
      <c r="N35" s="22">
        <f t="shared" si="0"/>
        <v>2484.8341747572817</v>
      </c>
      <c r="O35" s="22">
        <f t="shared" si="1"/>
        <v>69878.565825242709</v>
      </c>
      <c r="P35" s="13">
        <v>0.48</v>
      </c>
      <c r="Q35" s="22">
        <f t="shared" si="2"/>
        <v>33541.71</v>
      </c>
    </row>
    <row r="36" spans="1:17" s="14" customFormat="1" ht="13.5" customHeight="1" x14ac:dyDescent="0.2">
      <c r="A36" s="11">
        <v>35</v>
      </c>
      <c r="B36" s="36" t="s">
        <v>109</v>
      </c>
      <c r="C36" s="35" t="s">
        <v>61</v>
      </c>
      <c r="D36" s="31" t="s">
        <v>20</v>
      </c>
      <c r="E36" s="32">
        <v>51010241</v>
      </c>
      <c r="F36" s="33" t="s">
        <v>21</v>
      </c>
      <c r="G36" s="15" t="s">
        <v>22</v>
      </c>
      <c r="H36" s="15" t="s">
        <v>25</v>
      </c>
      <c r="I36" s="36" t="s">
        <v>158</v>
      </c>
      <c r="J36" s="36">
        <v>617</v>
      </c>
      <c r="K36" s="37">
        <v>15882</v>
      </c>
      <c r="L36" s="22">
        <f t="shared" si="3"/>
        <v>794.1</v>
      </c>
      <c r="M36" s="12">
        <v>0.03</v>
      </c>
      <c r="N36" s="22">
        <f t="shared" si="0"/>
        <v>518.09242718446603</v>
      </c>
      <c r="O36" s="22">
        <f t="shared" si="1"/>
        <v>14569.807572815535</v>
      </c>
      <c r="P36" s="13">
        <v>0.48</v>
      </c>
      <c r="Q36" s="22">
        <f t="shared" si="2"/>
        <v>6993.51</v>
      </c>
    </row>
    <row r="37" spans="1:17" s="14" customFormat="1" ht="13.5" customHeight="1" x14ac:dyDescent="0.2">
      <c r="A37" s="11">
        <v>36</v>
      </c>
      <c r="B37" s="34" t="s">
        <v>118</v>
      </c>
      <c r="C37" s="35" t="s">
        <v>62</v>
      </c>
      <c r="D37" s="31" t="s">
        <v>19</v>
      </c>
      <c r="E37" s="32">
        <v>51010241</v>
      </c>
      <c r="F37" s="33" t="s">
        <v>15</v>
      </c>
      <c r="G37" s="15" t="s">
        <v>22</v>
      </c>
      <c r="H37" s="15" t="s">
        <v>25</v>
      </c>
      <c r="I37" s="36" t="s">
        <v>141</v>
      </c>
      <c r="J37" s="36">
        <v>18</v>
      </c>
      <c r="K37" s="37">
        <v>472</v>
      </c>
      <c r="L37" s="22">
        <f t="shared" si="3"/>
        <v>23.6</v>
      </c>
      <c r="M37" s="12">
        <v>0.03</v>
      </c>
      <c r="N37" s="22">
        <f t="shared" si="0"/>
        <v>15.397281553398059</v>
      </c>
      <c r="O37" s="22">
        <f t="shared" si="1"/>
        <v>433.00271844660193</v>
      </c>
      <c r="P37" s="13">
        <v>0.48</v>
      </c>
      <c r="Q37" s="22">
        <f t="shared" si="2"/>
        <v>207.84</v>
      </c>
    </row>
    <row r="38" spans="1:17" s="14" customFormat="1" ht="13.5" customHeight="1" x14ac:dyDescent="0.2">
      <c r="A38" s="11">
        <v>37</v>
      </c>
      <c r="B38" s="36" t="s">
        <v>119</v>
      </c>
      <c r="C38" s="35" t="s">
        <v>63</v>
      </c>
      <c r="D38" s="31" t="s">
        <v>20</v>
      </c>
      <c r="E38" s="32">
        <v>51010241</v>
      </c>
      <c r="F38" s="33" t="s">
        <v>21</v>
      </c>
      <c r="G38" s="15" t="s">
        <v>22</v>
      </c>
      <c r="H38" s="15" t="s">
        <v>25</v>
      </c>
      <c r="I38" s="36" t="s">
        <v>159</v>
      </c>
      <c r="J38" s="36">
        <v>251</v>
      </c>
      <c r="K38" s="37">
        <v>7602</v>
      </c>
      <c r="L38" s="22">
        <f t="shared" si="3"/>
        <v>380.1</v>
      </c>
      <c r="M38" s="12">
        <v>0.03</v>
      </c>
      <c r="N38" s="22">
        <f t="shared" si="0"/>
        <v>247.98757281553398</v>
      </c>
      <c r="O38" s="22">
        <f t="shared" si="1"/>
        <v>6973.9124271844657</v>
      </c>
      <c r="P38" s="13">
        <v>0.48</v>
      </c>
      <c r="Q38" s="22">
        <f t="shared" si="2"/>
        <v>3347.48</v>
      </c>
    </row>
    <row r="39" spans="1:17" s="14" customFormat="1" ht="13.5" customHeight="1" x14ac:dyDescent="0.2">
      <c r="A39" s="11">
        <v>38</v>
      </c>
      <c r="B39" s="34" t="s">
        <v>120</v>
      </c>
      <c r="C39" s="35" t="s">
        <v>64</v>
      </c>
      <c r="D39" s="31" t="s">
        <v>19</v>
      </c>
      <c r="E39" s="32">
        <v>51010241</v>
      </c>
      <c r="F39" s="33" t="s">
        <v>15</v>
      </c>
      <c r="G39" s="15" t="s">
        <v>22</v>
      </c>
      <c r="H39" s="15" t="s">
        <v>25</v>
      </c>
      <c r="I39" s="36" t="s">
        <v>143</v>
      </c>
      <c r="J39" s="36">
        <v>0</v>
      </c>
      <c r="K39" s="37">
        <v>0</v>
      </c>
      <c r="L39" s="22">
        <f t="shared" si="3"/>
        <v>0</v>
      </c>
      <c r="M39" s="12">
        <v>0.03</v>
      </c>
      <c r="N39" s="22">
        <f t="shared" si="0"/>
        <v>0</v>
      </c>
      <c r="O39" s="22">
        <f t="shared" si="1"/>
        <v>0</v>
      </c>
      <c r="P39" s="13">
        <v>0.48</v>
      </c>
      <c r="Q39" s="22">
        <f t="shared" si="2"/>
        <v>0</v>
      </c>
    </row>
    <row r="40" spans="1:17" s="14" customFormat="1" ht="13.5" customHeight="1" x14ac:dyDescent="0.2">
      <c r="A40" s="11">
        <v>39</v>
      </c>
      <c r="B40" s="36" t="s">
        <v>121</v>
      </c>
      <c r="C40" s="35" t="s">
        <v>65</v>
      </c>
      <c r="D40" s="31" t="s">
        <v>20</v>
      </c>
      <c r="E40" s="32">
        <v>51010241</v>
      </c>
      <c r="F40" s="33" t="s">
        <v>21</v>
      </c>
      <c r="G40" s="15" t="s">
        <v>22</v>
      </c>
      <c r="H40" s="15" t="s">
        <v>25</v>
      </c>
      <c r="I40" s="36" t="s">
        <v>144</v>
      </c>
      <c r="J40" s="36">
        <v>5</v>
      </c>
      <c r="K40" s="37">
        <v>150</v>
      </c>
      <c r="L40" s="22">
        <f t="shared" si="3"/>
        <v>7.5</v>
      </c>
      <c r="M40" s="12">
        <v>0.03</v>
      </c>
      <c r="N40" s="22">
        <f t="shared" si="0"/>
        <v>4.8932038834951461</v>
      </c>
      <c r="O40" s="22">
        <f t="shared" si="1"/>
        <v>137.60679611650485</v>
      </c>
      <c r="P40" s="13">
        <v>0.48</v>
      </c>
      <c r="Q40" s="22">
        <f t="shared" si="2"/>
        <v>66.05</v>
      </c>
    </row>
    <row r="41" spans="1:17" s="14" customFormat="1" ht="13.5" customHeight="1" x14ac:dyDescent="0.2">
      <c r="A41" s="11">
        <v>40</v>
      </c>
      <c r="B41" s="34" t="s">
        <v>122</v>
      </c>
      <c r="C41" s="35" t="s">
        <v>66</v>
      </c>
      <c r="D41" s="31" t="s">
        <v>19</v>
      </c>
      <c r="E41" s="32">
        <v>51010241</v>
      </c>
      <c r="F41" s="33" t="s">
        <v>15</v>
      </c>
      <c r="G41" s="15" t="s">
        <v>22</v>
      </c>
      <c r="H41" s="15" t="s">
        <v>25</v>
      </c>
      <c r="I41" s="36" t="s">
        <v>160</v>
      </c>
      <c r="J41" s="36">
        <v>19</v>
      </c>
      <c r="K41" s="37">
        <v>487</v>
      </c>
      <c r="L41" s="22">
        <f t="shared" si="3"/>
        <v>24.35</v>
      </c>
      <c r="M41" s="12">
        <v>0.03</v>
      </c>
      <c r="N41" s="22">
        <f t="shared" si="0"/>
        <v>15.886601941747575</v>
      </c>
      <c r="O41" s="22">
        <f t="shared" si="1"/>
        <v>446.76339805825239</v>
      </c>
      <c r="P41" s="13">
        <v>0.48</v>
      </c>
      <c r="Q41" s="22">
        <f t="shared" si="2"/>
        <v>214.45</v>
      </c>
    </row>
    <row r="42" spans="1:17" s="14" customFormat="1" ht="13.5" customHeight="1" x14ac:dyDescent="0.2">
      <c r="A42" s="11">
        <v>41</v>
      </c>
      <c r="B42" s="34" t="s">
        <v>123</v>
      </c>
      <c r="C42" s="35" t="s">
        <v>67</v>
      </c>
      <c r="D42" s="31" t="s">
        <v>20</v>
      </c>
      <c r="E42" s="32">
        <v>51010241</v>
      </c>
      <c r="F42" s="33" t="s">
        <v>21</v>
      </c>
      <c r="G42" s="15" t="s">
        <v>22</v>
      </c>
      <c r="H42" s="15" t="s">
        <v>25</v>
      </c>
      <c r="I42" s="36" t="s">
        <v>143</v>
      </c>
      <c r="J42" s="36">
        <v>0</v>
      </c>
      <c r="K42" s="37">
        <v>0</v>
      </c>
      <c r="L42" s="22">
        <f t="shared" si="3"/>
        <v>0</v>
      </c>
      <c r="M42" s="12">
        <v>0.03</v>
      </c>
      <c r="N42" s="22">
        <f t="shared" si="0"/>
        <v>0</v>
      </c>
      <c r="O42" s="22">
        <f t="shared" si="1"/>
        <v>0</v>
      </c>
      <c r="P42" s="13">
        <v>0.48</v>
      </c>
      <c r="Q42" s="22">
        <f t="shared" si="2"/>
        <v>0</v>
      </c>
    </row>
    <row r="43" spans="1:17" s="14" customFormat="1" ht="13.5" customHeight="1" x14ac:dyDescent="0.2">
      <c r="A43" s="11">
        <v>42</v>
      </c>
      <c r="B43" s="36" t="s">
        <v>124</v>
      </c>
      <c r="C43" s="35" t="s">
        <v>68</v>
      </c>
      <c r="D43" s="31" t="s">
        <v>19</v>
      </c>
      <c r="E43" s="32">
        <v>51010241</v>
      </c>
      <c r="F43" s="33" t="s">
        <v>15</v>
      </c>
      <c r="G43" s="15" t="s">
        <v>22</v>
      </c>
      <c r="H43" s="15" t="s">
        <v>25</v>
      </c>
      <c r="I43" s="36" t="s">
        <v>142</v>
      </c>
      <c r="J43" s="36">
        <v>2</v>
      </c>
      <c r="K43" s="37">
        <v>50</v>
      </c>
      <c r="L43" s="22">
        <f t="shared" si="3"/>
        <v>2.5</v>
      </c>
      <c r="M43" s="12">
        <v>0.03</v>
      </c>
      <c r="N43" s="22">
        <f t="shared" si="0"/>
        <v>1.6310679611650485</v>
      </c>
      <c r="O43" s="22">
        <f t="shared" si="1"/>
        <v>45.868932038834949</v>
      </c>
      <c r="P43" s="13">
        <v>0.48</v>
      </c>
      <c r="Q43" s="22">
        <f t="shared" si="2"/>
        <v>22.02</v>
      </c>
    </row>
    <row r="44" spans="1:17" s="14" customFormat="1" ht="13.5" customHeight="1" x14ac:dyDescent="0.2">
      <c r="A44" s="11">
        <v>43</v>
      </c>
      <c r="B44" s="34" t="s">
        <v>125</v>
      </c>
      <c r="C44" s="35" t="s">
        <v>69</v>
      </c>
      <c r="D44" s="31" t="s">
        <v>20</v>
      </c>
      <c r="E44" s="32">
        <v>51010241</v>
      </c>
      <c r="F44" s="33" t="s">
        <v>21</v>
      </c>
      <c r="G44" s="15" t="s">
        <v>22</v>
      </c>
      <c r="H44" s="15" t="s">
        <v>25</v>
      </c>
      <c r="I44" s="36" t="s">
        <v>161</v>
      </c>
      <c r="J44" s="36">
        <v>60</v>
      </c>
      <c r="K44" s="37">
        <v>1542</v>
      </c>
      <c r="L44" s="22">
        <f t="shared" si="3"/>
        <v>77.100000000000009</v>
      </c>
      <c r="M44" s="12">
        <v>0.03</v>
      </c>
      <c r="N44" s="22">
        <f t="shared" si="0"/>
        <v>50.302135922330102</v>
      </c>
      <c r="O44" s="22">
        <f t="shared" si="1"/>
        <v>1414.59786407767</v>
      </c>
      <c r="P44" s="13">
        <v>0.48</v>
      </c>
      <c r="Q44" s="22">
        <f t="shared" si="2"/>
        <v>679.01</v>
      </c>
    </row>
    <row r="45" spans="1:17" s="14" customFormat="1" ht="13.5" customHeight="1" x14ac:dyDescent="0.2">
      <c r="A45" s="11">
        <v>44</v>
      </c>
      <c r="B45" s="36" t="s">
        <v>126</v>
      </c>
      <c r="C45" s="35" t="s">
        <v>70</v>
      </c>
      <c r="D45" s="31" t="s">
        <v>19</v>
      </c>
      <c r="E45" s="32">
        <v>51010241</v>
      </c>
      <c r="F45" s="33" t="s">
        <v>15</v>
      </c>
      <c r="G45" s="15" t="s">
        <v>22</v>
      </c>
      <c r="H45" s="15" t="s">
        <v>25</v>
      </c>
      <c r="I45" s="36" t="s">
        <v>143</v>
      </c>
      <c r="J45" s="36">
        <v>0</v>
      </c>
      <c r="K45" s="37">
        <v>0</v>
      </c>
      <c r="L45" s="22">
        <f t="shared" si="3"/>
        <v>0</v>
      </c>
      <c r="M45" s="12">
        <v>0.03</v>
      </c>
      <c r="N45" s="22">
        <f t="shared" si="0"/>
        <v>0</v>
      </c>
      <c r="O45" s="22">
        <f t="shared" si="1"/>
        <v>0</v>
      </c>
      <c r="P45" s="13">
        <v>0.48</v>
      </c>
      <c r="Q45" s="22">
        <f t="shared" si="2"/>
        <v>0</v>
      </c>
    </row>
    <row r="46" spans="1:17" s="14" customFormat="1" ht="13.5" customHeight="1" x14ac:dyDescent="0.2">
      <c r="A46" s="11">
        <v>45</v>
      </c>
      <c r="B46" s="38" t="s">
        <v>172</v>
      </c>
      <c r="C46" s="35" t="s">
        <v>71</v>
      </c>
      <c r="D46" s="31" t="s">
        <v>20</v>
      </c>
      <c r="E46" s="32">
        <v>51010241</v>
      </c>
      <c r="F46" s="33" t="s">
        <v>21</v>
      </c>
      <c r="G46" s="15" t="s">
        <v>22</v>
      </c>
      <c r="H46" s="15" t="s">
        <v>25</v>
      </c>
      <c r="I46" s="36" t="s">
        <v>162</v>
      </c>
      <c r="J46" s="36">
        <v>1589</v>
      </c>
      <c r="K46" s="37">
        <v>50159.5</v>
      </c>
      <c r="L46" s="22">
        <f t="shared" si="3"/>
        <v>2507.9750000000004</v>
      </c>
      <c r="M46" s="12">
        <v>0.03</v>
      </c>
      <c r="N46" s="22">
        <f t="shared" si="0"/>
        <v>1636.271067961165</v>
      </c>
      <c r="O46" s="22">
        <f t="shared" si="1"/>
        <v>46015.253932038839</v>
      </c>
      <c r="P46" s="13">
        <v>0.48</v>
      </c>
      <c r="Q46" s="22">
        <f t="shared" si="2"/>
        <v>22087.32</v>
      </c>
    </row>
    <row r="47" spans="1:17" s="14" customFormat="1" ht="13.5" customHeight="1" x14ac:dyDescent="0.2">
      <c r="A47" s="11">
        <v>46</v>
      </c>
      <c r="B47" s="34" t="s">
        <v>127</v>
      </c>
      <c r="C47" s="35" t="s">
        <v>72</v>
      </c>
      <c r="D47" s="31" t="s">
        <v>19</v>
      </c>
      <c r="E47" s="32">
        <v>51010241</v>
      </c>
      <c r="F47" s="33" t="s">
        <v>15</v>
      </c>
      <c r="G47" s="15" t="s">
        <v>22</v>
      </c>
      <c r="H47" s="15" t="s">
        <v>25</v>
      </c>
      <c r="I47" s="36" t="s">
        <v>163</v>
      </c>
      <c r="J47" s="36">
        <v>1146</v>
      </c>
      <c r="K47" s="37">
        <v>36689</v>
      </c>
      <c r="L47" s="22">
        <f t="shared" si="3"/>
        <v>1834.45</v>
      </c>
      <c r="M47" s="12">
        <v>0.03</v>
      </c>
      <c r="N47" s="22">
        <f t="shared" si="0"/>
        <v>1196.8450485436895</v>
      </c>
      <c r="O47" s="22">
        <f t="shared" si="1"/>
        <v>33657.704951456311</v>
      </c>
      <c r="P47" s="13">
        <v>0.48</v>
      </c>
      <c r="Q47" s="22">
        <f t="shared" si="2"/>
        <v>16155.7</v>
      </c>
    </row>
    <row r="48" spans="1:17" s="14" customFormat="1" ht="13.5" customHeight="1" x14ac:dyDescent="0.2">
      <c r="A48" s="11">
        <v>47</v>
      </c>
      <c r="B48" s="34" t="s">
        <v>128</v>
      </c>
      <c r="C48" s="35" t="s">
        <v>73</v>
      </c>
      <c r="D48" s="31" t="s">
        <v>20</v>
      </c>
      <c r="E48" s="32">
        <v>51010241</v>
      </c>
      <c r="F48" s="33" t="s">
        <v>21</v>
      </c>
      <c r="G48" s="15" t="s">
        <v>22</v>
      </c>
      <c r="H48" s="15" t="s">
        <v>25</v>
      </c>
      <c r="I48" s="36" t="s">
        <v>143</v>
      </c>
      <c r="J48" s="36">
        <v>20</v>
      </c>
      <c r="K48" s="37">
        <v>500</v>
      </c>
      <c r="L48" s="22">
        <f t="shared" si="3"/>
        <v>25</v>
      </c>
      <c r="M48" s="12">
        <v>0.03</v>
      </c>
      <c r="N48" s="22">
        <f t="shared" si="0"/>
        <v>16.310679611650485</v>
      </c>
      <c r="O48" s="22">
        <f t="shared" si="1"/>
        <v>458.68932038834953</v>
      </c>
      <c r="P48" s="13">
        <v>0.48</v>
      </c>
      <c r="Q48" s="22">
        <f t="shared" si="2"/>
        <v>220.17</v>
      </c>
    </row>
    <row r="49" spans="1:17" s="14" customFormat="1" ht="13.5" customHeight="1" x14ac:dyDescent="0.2">
      <c r="A49" s="11">
        <v>48</v>
      </c>
      <c r="B49" s="36" t="s">
        <v>129</v>
      </c>
      <c r="C49" s="35" t="s">
        <v>74</v>
      </c>
      <c r="D49" s="31" t="s">
        <v>19</v>
      </c>
      <c r="E49" s="32">
        <v>51010241</v>
      </c>
      <c r="F49" s="33" t="s">
        <v>15</v>
      </c>
      <c r="G49" s="15" t="s">
        <v>22</v>
      </c>
      <c r="H49" s="15" t="s">
        <v>25</v>
      </c>
      <c r="I49" s="36" t="s">
        <v>164</v>
      </c>
      <c r="J49" s="36">
        <v>512</v>
      </c>
      <c r="K49" s="37">
        <v>16070.5</v>
      </c>
      <c r="L49" s="22">
        <f t="shared" si="3"/>
        <v>803.52500000000009</v>
      </c>
      <c r="M49" s="12">
        <v>0.03</v>
      </c>
      <c r="N49" s="22">
        <f t="shared" si="0"/>
        <v>524.24155339805827</v>
      </c>
      <c r="O49" s="22">
        <f t="shared" si="1"/>
        <v>14742.733446601942</v>
      </c>
      <c r="P49" s="13">
        <v>0.48</v>
      </c>
      <c r="Q49" s="22">
        <f t="shared" si="2"/>
        <v>7076.51</v>
      </c>
    </row>
    <row r="50" spans="1:17" s="14" customFormat="1" ht="13.5" customHeight="1" x14ac:dyDescent="0.2">
      <c r="A50" s="11">
        <v>49</v>
      </c>
      <c r="B50" s="36" t="s">
        <v>130</v>
      </c>
      <c r="C50" s="35" t="s">
        <v>75</v>
      </c>
      <c r="D50" s="31" t="s">
        <v>20</v>
      </c>
      <c r="E50" s="32">
        <v>51010241</v>
      </c>
      <c r="F50" s="33" t="s">
        <v>21</v>
      </c>
      <c r="G50" s="15" t="s">
        <v>22</v>
      </c>
      <c r="H50" s="15" t="s">
        <v>25</v>
      </c>
      <c r="I50" s="36" t="s">
        <v>153</v>
      </c>
      <c r="J50" s="36">
        <v>48</v>
      </c>
      <c r="K50" s="37">
        <v>1212</v>
      </c>
      <c r="L50" s="22">
        <f t="shared" si="3"/>
        <v>60.6</v>
      </c>
      <c r="M50" s="12">
        <v>0.03</v>
      </c>
      <c r="N50" s="22">
        <f t="shared" si="0"/>
        <v>39.537087378640777</v>
      </c>
      <c r="O50" s="22">
        <f t="shared" si="1"/>
        <v>1111.8629126213593</v>
      </c>
      <c r="P50" s="13">
        <v>0.48</v>
      </c>
      <c r="Q50" s="22">
        <f t="shared" si="2"/>
        <v>533.69000000000005</v>
      </c>
    </row>
    <row r="51" spans="1:17" s="14" customFormat="1" ht="13.5" customHeight="1" x14ac:dyDescent="0.2">
      <c r="A51" s="11">
        <v>50</v>
      </c>
      <c r="B51" s="36" t="s">
        <v>131</v>
      </c>
      <c r="C51" s="35" t="s">
        <v>76</v>
      </c>
      <c r="D51" s="31" t="s">
        <v>19</v>
      </c>
      <c r="E51" s="32">
        <v>51010241</v>
      </c>
      <c r="F51" s="33" t="s">
        <v>15</v>
      </c>
      <c r="G51" s="15" t="s">
        <v>22</v>
      </c>
      <c r="H51" s="15" t="s">
        <v>25</v>
      </c>
      <c r="I51" s="36" t="s">
        <v>165</v>
      </c>
      <c r="J51" s="36">
        <v>1387</v>
      </c>
      <c r="K51" s="37">
        <v>39057</v>
      </c>
      <c r="L51" s="22">
        <f t="shared" si="3"/>
        <v>1952.8500000000001</v>
      </c>
      <c r="M51" s="12">
        <v>0.03</v>
      </c>
      <c r="N51" s="22">
        <f t="shared" si="0"/>
        <v>1274.092427184466</v>
      </c>
      <c r="O51" s="22">
        <f t="shared" si="1"/>
        <v>35830.057572815538</v>
      </c>
      <c r="P51" s="13">
        <v>0.48</v>
      </c>
      <c r="Q51" s="22">
        <f t="shared" si="2"/>
        <v>17198.43</v>
      </c>
    </row>
    <row r="52" spans="1:17" s="14" customFormat="1" ht="13.5" customHeight="1" x14ac:dyDescent="0.2">
      <c r="A52" s="11">
        <v>51</v>
      </c>
      <c r="B52" s="34" t="s">
        <v>132</v>
      </c>
      <c r="C52" s="35" t="s">
        <v>77</v>
      </c>
      <c r="D52" s="31" t="s">
        <v>20</v>
      </c>
      <c r="E52" s="32">
        <v>51010241</v>
      </c>
      <c r="F52" s="33" t="s">
        <v>21</v>
      </c>
      <c r="G52" s="15" t="s">
        <v>22</v>
      </c>
      <c r="H52" s="15" t="s">
        <v>25</v>
      </c>
      <c r="I52" s="36" t="s">
        <v>166</v>
      </c>
      <c r="J52" s="36">
        <v>6854</v>
      </c>
      <c r="K52" s="37">
        <v>209420</v>
      </c>
      <c r="L52" s="22">
        <f t="shared" si="3"/>
        <v>10471</v>
      </c>
      <c r="M52" s="12">
        <v>0.03</v>
      </c>
      <c r="N52" s="22">
        <f t="shared" si="0"/>
        <v>6831.56504854369</v>
      </c>
      <c r="O52" s="22">
        <f t="shared" si="1"/>
        <v>192117.43495145632</v>
      </c>
      <c r="P52" s="13">
        <v>0.48</v>
      </c>
      <c r="Q52" s="22">
        <f t="shared" si="2"/>
        <v>92216.37</v>
      </c>
    </row>
    <row r="53" spans="1:17" s="14" customFormat="1" ht="13.5" customHeight="1" x14ac:dyDescent="0.2">
      <c r="A53" s="11">
        <v>52</v>
      </c>
      <c r="B53" s="36" t="s">
        <v>133</v>
      </c>
      <c r="C53" s="35" t="s">
        <v>78</v>
      </c>
      <c r="D53" s="31" t="s">
        <v>19</v>
      </c>
      <c r="E53" s="32">
        <v>51010241</v>
      </c>
      <c r="F53" s="33" t="s">
        <v>15</v>
      </c>
      <c r="G53" s="15" t="s">
        <v>22</v>
      </c>
      <c r="H53" s="15" t="s">
        <v>25</v>
      </c>
      <c r="I53" s="36" t="s">
        <v>146</v>
      </c>
      <c r="J53" s="36">
        <v>96</v>
      </c>
      <c r="K53" s="37">
        <v>2841</v>
      </c>
      <c r="L53" s="22">
        <f t="shared" si="3"/>
        <v>142.05000000000001</v>
      </c>
      <c r="M53" s="12">
        <v>0.03</v>
      </c>
      <c r="N53" s="22">
        <f t="shared" si="0"/>
        <v>92.677281553398061</v>
      </c>
      <c r="O53" s="22">
        <f t="shared" si="1"/>
        <v>2606.2727184466016</v>
      </c>
      <c r="P53" s="13">
        <v>0.48</v>
      </c>
      <c r="Q53" s="22">
        <f t="shared" si="2"/>
        <v>1251.01</v>
      </c>
    </row>
    <row r="54" spans="1:17" s="14" customFormat="1" ht="13.5" customHeight="1" x14ac:dyDescent="0.2">
      <c r="A54" s="11">
        <v>53</v>
      </c>
      <c r="B54" s="34" t="s">
        <v>134</v>
      </c>
      <c r="C54" s="35" t="s">
        <v>79</v>
      </c>
      <c r="D54" s="31" t="s">
        <v>20</v>
      </c>
      <c r="E54" s="32">
        <v>51010241</v>
      </c>
      <c r="F54" s="33" t="s">
        <v>21</v>
      </c>
      <c r="G54" s="15" t="s">
        <v>22</v>
      </c>
      <c r="H54" s="15" t="s">
        <v>25</v>
      </c>
      <c r="I54" s="36" t="s">
        <v>167</v>
      </c>
      <c r="J54" s="36">
        <v>26</v>
      </c>
      <c r="K54" s="37">
        <v>652.25</v>
      </c>
      <c r="L54" s="22">
        <f t="shared" si="3"/>
        <v>32.612500000000004</v>
      </c>
      <c r="M54" s="12">
        <v>0.03</v>
      </c>
      <c r="N54" s="22">
        <f t="shared" si="0"/>
        <v>21.277281553398058</v>
      </c>
      <c r="O54" s="22">
        <f t="shared" si="1"/>
        <v>598.36021844660195</v>
      </c>
      <c r="P54" s="13">
        <v>0.48</v>
      </c>
      <c r="Q54" s="22">
        <f t="shared" si="2"/>
        <v>287.20999999999998</v>
      </c>
    </row>
    <row r="55" spans="1:17" s="14" customFormat="1" ht="13.5" customHeight="1" x14ac:dyDescent="0.2">
      <c r="A55" s="11">
        <v>54</v>
      </c>
      <c r="B55" s="34" t="s">
        <v>135</v>
      </c>
      <c r="C55" s="35" t="s">
        <v>80</v>
      </c>
      <c r="D55" s="31" t="s">
        <v>19</v>
      </c>
      <c r="E55" s="32">
        <v>51010241</v>
      </c>
      <c r="F55" s="33" t="s">
        <v>15</v>
      </c>
      <c r="G55" s="15" t="s">
        <v>22</v>
      </c>
      <c r="H55" s="15" t="s">
        <v>25</v>
      </c>
      <c r="I55" s="36" t="s">
        <v>150</v>
      </c>
      <c r="J55" s="36">
        <v>0</v>
      </c>
      <c r="K55" s="37">
        <v>0</v>
      </c>
      <c r="L55" s="22">
        <f t="shared" si="3"/>
        <v>0</v>
      </c>
      <c r="M55" s="12">
        <v>0.03</v>
      </c>
      <c r="N55" s="22">
        <f t="shared" si="0"/>
        <v>0</v>
      </c>
      <c r="O55" s="22">
        <f t="shared" si="1"/>
        <v>0</v>
      </c>
      <c r="P55" s="13">
        <v>0.48</v>
      </c>
      <c r="Q55" s="22">
        <f t="shared" si="2"/>
        <v>0</v>
      </c>
    </row>
    <row r="56" spans="1:17" s="14" customFormat="1" ht="13.5" customHeight="1" x14ac:dyDescent="0.2">
      <c r="A56" s="11">
        <v>55</v>
      </c>
      <c r="B56" s="34" t="s">
        <v>136</v>
      </c>
      <c r="C56" s="35" t="s">
        <v>81</v>
      </c>
      <c r="D56" s="31" t="s">
        <v>20</v>
      </c>
      <c r="E56" s="32">
        <v>51010241</v>
      </c>
      <c r="F56" s="33" t="s">
        <v>21</v>
      </c>
      <c r="G56" s="15" t="s">
        <v>22</v>
      </c>
      <c r="H56" s="15" t="s">
        <v>25</v>
      </c>
      <c r="I56" s="36" t="s">
        <v>143</v>
      </c>
      <c r="J56" s="36">
        <v>3</v>
      </c>
      <c r="K56" s="37">
        <v>75</v>
      </c>
      <c r="L56" s="22">
        <f t="shared" si="3"/>
        <v>3.75</v>
      </c>
      <c r="M56" s="12">
        <v>0.03</v>
      </c>
      <c r="N56" s="22">
        <f t="shared" si="0"/>
        <v>2.4466019417475731</v>
      </c>
      <c r="O56" s="22">
        <f t="shared" si="1"/>
        <v>68.803398058252426</v>
      </c>
      <c r="P56" s="13">
        <v>0.48</v>
      </c>
      <c r="Q56" s="22">
        <f t="shared" si="2"/>
        <v>33.03</v>
      </c>
    </row>
    <row r="57" spans="1:17" s="14" customFormat="1" ht="13.5" customHeight="1" x14ac:dyDescent="0.2">
      <c r="A57" s="11">
        <v>56</v>
      </c>
      <c r="B57" s="34" t="s">
        <v>137</v>
      </c>
      <c r="C57" s="35" t="s">
        <v>82</v>
      </c>
      <c r="D57" s="31" t="s">
        <v>19</v>
      </c>
      <c r="E57" s="32">
        <v>51010241</v>
      </c>
      <c r="F57" s="33" t="s">
        <v>15</v>
      </c>
      <c r="G57" s="15" t="s">
        <v>22</v>
      </c>
      <c r="H57" s="15" t="s">
        <v>25</v>
      </c>
      <c r="I57" s="36" t="s">
        <v>168</v>
      </c>
      <c r="J57" s="36">
        <v>12</v>
      </c>
      <c r="K57" s="37">
        <v>300</v>
      </c>
      <c r="L57" s="22">
        <f t="shared" si="3"/>
        <v>15</v>
      </c>
      <c r="M57" s="12">
        <v>0.03</v>
      </c>
      <c r="N57" s="22">
        <f t="shared" si="0"/>
        <v>9.7864077669902922</v>
      </c>
      <c r="O57" s="22">
        <f t="shared" si="1"/>
        <v>275.21359223300971</v>
      </c>
      <c r="P57" s="13">
        <v>0.48</v>
      </c>
      <c r="Q57" s="22">
        <f t="shared" si="2"/>
        <v>132.1</v>
      </c>
    </row>
    <row r="58" spans="1:17" s="14" customFormat="1" ht="13.5" customHeight="1" x14ac:dyDescent="0.2">
      <c r="A58" s="11">
        <v>57</v>
      </c>
      <c r="B58" s="34" t="s">
        <v>173</v>
      </c>
      <c r="C58" s="35" t="s">
        <v>171</v>
      </c>
      <c r="D58" s="31" t="s">
        <v>20</v>
      </c>
      <c r="E58" s="32">
        <v>51010241</v>
      </c>
      <c r="F58" s="33" t="s">
        <v>21</v>
      </c>
      <c r="G58" s="15" t="s">
        <v>22</v>
      </c>
      <c r="H58" s="15" t="s">
        <v>25</v>
      </c>
      <c r="I58" s="36" t="s">
        <v>147</v>
      </c>
      <c r="J58" s="36">
        <v>199</v>
      </c>
      <c r="K58" s="37">
        <v>6552</v>
      </c>
      <c r="L58" s="22">
        <f t="shared" si="3"/>
        <v>327.60000000000002</v>
      </c>
      <c r="M58" s="12">
        <v>0.03</v>
      </c>
      <c r="N58" s="22">
        <f t="shared" si="0"/>
        <v>213.73514563106798</v>
      </c>
      <c r="O58" s="22">
        <f t="shared" si="1"/>
        <v>6010.6648543689316</v>
      </c>
      <c r="P58" s="13">
        <v>0.48</v>
      </c>
      <c r="Q58" s="22">
        <f t="shared" si="2"/>
        <v>2885.12</v>
      </c>
    </row>
    <row r="59" spans="1:17" s="14" customFormat="1" ht="13.5" customHeight="1" x14ac:dyDescent="0.2">
      <c r="A59" s="11">
        <v>58</v>
      </c>
      <c r="B59" s="34" t="s">
        <v>170</v>
      </c>
      <c r="C59" s="35" t="s">
        <v>83</v>
      </c>
      <c r="D59" s="31" t="s">
        <v>19</v>
      </c>
      <c r="E59" s="32">
        <v>51010241</v>
      </c>
      <c r="F59" s="33" t="s">
        <v>15</v>
      </c>
      <c r="G59" s="15" t="s">
        <v>22</v>
      </c>
      <c r="H59" s="15" t="s">
        <v>25</v>
      </c>
      <c r="I59" s="36" t="s">
        <v>167</v>
      </c>
      <c r="J59" s="36">
        <v>84</v>
      </c>
      <c r="K59" s="37">
        <v>2136</v>
      </c>
      <c r="L59" s="22">
        <f t="shared" si="3"/>
        <v>106.80000000000001</v>
      </c>
      <c r="M59" s="12">
        <v>0.03</v>
      </c>
      <c r="N59" s="22">
        <f t="shared" si="0"/>
        <v>69.679223300970875</v>
      </c>
      <c r="O59" s="22">
        <f t="shared" si="1"/>
        <v>1959.5207766990293</v>
      </c>
      <c r="P59" s="13">
        <v>0.48</v>
      </c>
      <c r="Q59" s="22">
        <f t="shared" si="2"/>
        <v>940.57</v>
      </c>
    </row>
    <row r="60" spans="1:17" s="14" customFormat="1" ht="13.5" customHeight="1" x14ac:dyDescent="0.2">
      <c r="A60" s="11">
        <v>59</v>
      </c>
      <c r="B60" s="36" t="s">
        <v>100</v>
      </c>
      <c r="C60" s="35" t="s">
        <v>84</v>
      </c>
      <c r="D60" s="31" t="s">
        <v>20</v>
      </c>
      <c r="E60" s="32">
        <v>51010241</v>
      </c>
      <c r="F60" s="33" t="s">
        <v>21</v>
      </c>
      <c r="G60" s="15" t="s">
        <v>22</v>
      </c>
      <c r="H60" s="15" t="s">
        <v>25</v>
      </c>
      <c r="I60" s="36" t="s">
        <v>142</v>
      </c>
      <c r="J60" s="36">
        <v>2</v>
      </c>
      <c r="K60" s="37">
        <v>60</v>
      </c>
      <c r="L60" s="22">
        <f t="shared" si="3"/>
        <v>3</v>
      </c>
      <c r="M60" s="12">
        <v>0.03</v>
      </c>
      <c r="N60" s="22">
        <f t="shared" si="0"/>
        <v>1.9572815533980583</v>
      </c>
      <c r="O60" s="22">
        <f t="shared" si="1"/>
        <v>55.042718446601938</v>
      </c>
      <c r="P60" s="13">
        <v>0.48</v>
      </c>
      <c r="Q60" s="22">
        <f t="shared" si="2"/>
        <v>26.42</v>
      </c>
    </row>
    <row r="61" spans="1:17" s="14" customFormat="1" ht="13.5" customHeight="1" x14ac:dyDescent="0.2">
      <c r="A61" s="11">
        <v>60</v>
      </c>
      <c r="B61" s="36" t="s">
        <v>138</v>
      </c>
      <c r="C61" s="35" t="s">
        <v>85</v>
      </c>
      <c r="D61" s="31" t="s">
        <v>19</v>
      </c>
      <c r="E61" s="32">
        <v>51010241</v>
      </c>
      <c r="F61" s="33" t="s">
        <v>15</v>
      </c>
      <c r="G61" s="15" t="s">
        <v>22</v>
      </c>
      <c r="H61" s="15" t="s">
        <v>25</v>
      </c>
      <c r="I61" s="36" t="s">
        <v>169</v>
      </c>
      <c r="J61" s="36">
        <v>654</v>
      </c>
      <c r="K61" s="37">
        <v>23500</v>
      </c>
      <c r="L61" s="22">
        <f t="shared" si="3"/>
        <v>1175</v>
      </c>
      <c r="M61" s="12">
        <v>0.03</v>
      </c>
      <c r="N61" s="22">
        <f t="shared" si="0"/>
        <v>766.60194174757282</v>
      </c>
      <c r="O61" s="22">
        <f t="shared" si="1"/>
        <v>21558.398058252427</v>
      </c>
      <c r="P61" s="13">
        <v>0.48</v>
      </c>
      <c r="Q61" s="22">
        <f t="shared" si="2"/>
        <v>10348.030000000001</v>
      </c>
    </row>
    <row r="62" spans="1:17" s="14" customFormat="1" ht="13.5" customHeight="1" x14ac:dyDescent="0.2">
      <c r="A62" s="11">
        <v>61</v>
      </c>
      <c r="B62" s="34" t="s">
        <v>139</v>
      </c>
      <c r="C62" s="35" t="s">
        <v>86</v>
      </c>
      <c r="D62" s="31" t="s">
        <v>20</v>
      </c>
      <c r="E62" s="32">
        <v>51010241</v>
      </c>
      <c r="F62" s="33" t="s">
        <v>21</v>
      </c>
      <c r="G62" s="15" t="s">
        <v>22</v>
      </c>
      <c r="H62" s="15" t="s">
        <v>25</v>
      </c>
      <c r="I62" s="36" t="s">
        <v>143</v>
      </c>
      <c r="J62" s="36">
        <v>0</v>
      </c>
      <c r="K62" s="37">
        <v>0</v>
      </c>
      <c r="L62" s="22">
        <f t="shared" si="3"/>
        <v>0</v>
      </c>
      <c r="M62" s="12">
        <v>0.03</v>
      </c>
      <c r="N62" s="22">
        <f t="shared" si="0"/>
        <v>0</v>
      </c>
      <c r="O62" s="22">
        <f t="shared" si="1"/>
        <v>0</v>
      </c>
      <c r="P62" s="13">
        <v>0.48</v>
      </c>
      <c r="Q62" s="22">
        <f t="shared" si="2"/>
        <v>0</v>
      </c>
    </row>
    <row r="63" spans="1:17" s="5" customFormat="1" ht="25.5" customHeight="1" x14ac:dyDescent="0.2">
      <c r="A63" s="16"/>
      <c r="B63" s="17" t="s">
        <v>16</v>
      </c>
      <c r="C63" s="18"/>
      <c r="D63" s="18"/>
      <c r="E63" s="18"/>
      <c r="F63" s="18"/>
      <c r="G63" s="19"/>
      <c r="H63" s="19"/>
      <c r="I63" s="18"/>
      <c r="J63" s="18"/>
      <c r="K63" s="20">
        <f>SUM(K2:K62)</f>
        <v>615163</v>
      </c>
      <c r="L63" s="20">
        <f>SUM(L2:L62)</f>
        <v>30758.149999999998</v>
      </c>
      <c r="M63" s="20"/>
      <c r="N63" s="20">
        <f>SUM(N2:N62)</f>
        <v>20067.453203883495</v>
      </c>
      <c r="O63" s="23">
        <f>SUM(O2:O62)</f>
        <v>564337.39679611637</v>
      </c>
      <c r="P63" s="21"/>
      <c r="Q63" s="20">
        <f>SUM(Q2:Q62)</f>
        <v>270881.97000000003</v>
      </c>
    </row>
    <row r="64" spans="1:17" s="5" customFormat="1" x14ac:dyDescent="0.2">
      <c r="B64" s="6"/>
      <c r="C64" s="6"/>
      <c r="D64" s="6"/>
      <c r="E64" s="6"/>
      <c r="F64" s="6"/>
      <c r="G64" s="7"/>
      <c r="H64" s="7"/>
      <c r="I64" s="6"/>
      <c r="J64" s="6"/>
      <c r="K64" s="8"/>
      <c r="L64" s="8"/>
      <c r="M64" s="8"/>
      <c r="N64" s="8"/>
      <c r="O64" s="8"/>
      <c r="P64" s="9"/>
    </row>
    <row r="66" spans="6:6" x14ac:dyDescent="0.2">
      <c r="F66" s="30"/>
    </row>
  </sheetData>
  <protectedRanges>
    <protectedRange sqref="A2:C62 I2:IV62 A63:IV65589" name="区域1"/>
    <protectedRange sqref="D2:H62" name="区域1_1_1_1_1_1"/>
  </protectedRanges>
  <phoneticPr fontId="1" type="noConversion"/>
  <pageMargins left="0.7" right="0.7" top="0.75" bottom="0.75" header="0.3" footer="0.3"/>
  <pageSetup scale="51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WIN7</cp:lastModifiedBy>
  <cp:lastPrinted>2018-06-11T07:54:17Z</cp:lastPrinted>
  <dcterms:created xsi:type="dcterms:W3CDTF">2015-11-10T02:18:22Z</dcterms:created>
  <dcterms:modified xsi:type="dcterms:W3CDTF">2018-08-01T04:23:02Z</dcterms:modified>
</cp:coreProperties>
</file>