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INANCE\Desktop\"/>
    </mc:Choice>
  </mc:AlternateContent>
  <bookViews>
    <workbookView xWindow="0" yWindow="0" windowWidth="21885" windowHeight="4695"/>
  </bookViews>
  <sheets>
    <sheet name="7月" sheetId="4" r:id="rId1"/>
  </sheets>
  <calcPr calcId="152511"/>
</workbook>
</file>

<file path=xl/calcChain.xml><?xml version="1.0" encoding="utf-8"?>
<calcChain xmlns="http://schemas.openxmlformats.org/spreadsheetml/2006/main">
  <c r="K46" i="4" l="1"/>
  <c r="J46" i="4"/>
  <c r="I46" i="4"/>
  <c r="O45" i="4"/>
  <c r="Q45" i="4" s="1"/>
  <c r="N45" i="4"/>
  <c r="L45" i="4"/>
  <c r="O44" i="4"/>
  <c r="Q44" i="4" s="1"/>
  <c r="N44" i="4"/>
  <c r="L44" i="4"/>
  <c r="O43" i="4"/>
  <c r="Q43" i="4" s="1"/>
  <c r="N43" i="4"/>
  <c r="L43" i="4"/>
  <c r="O42" i="4"/>
  <c r="Q42" i="4" s="1"/>
  <c r="N42" i="4"/>
  <c r="L42" i="4"/>
  <c r="O41" i="4"/>
  <c r="Q41" i="4" s="1"/>
  <c r="N41" i="4"/>
  <c r="L41" i="4"/>
  <c r="O40" i="4"/>
  <c r="Q40" i="4" s="1"/>
  <c r="N40" i="4"/>
  <c r="L40" i="4"/>
  <c r="O39" i="4"/>
  <c r="Q39" i="4" s="1"/>
  <c r="N39" i="4"/>
  <c r="L39" i="4"/>
  <c r="O38" i="4"/>
  <c r="Q38" i="4" s="1"/>
  <c r="N38" i="4"/>
  <c r="L38" i="4"/>
  <c r="O37" i="4"/>
  <c r="Q37" i="4" s="1"/>
  <c r="N37" i="4"/>
  <c r="L37" i="4"/>
  <c r="O36" i="4"/>
  <c r="Q36" i="4" s="1"/>
  <c r="N36" i="4"/>
  <c r="L36" i="4"/>
  <c r="O35" i="4"/>
  <c r="Q35" i="4" s="1"/>
  <c r="N35" i="4"/>
  <c r="L35" i="4"/>
  <c r="O34" i="4"/>
  <c r="Q34" i="4" s="1"/>
  <c r="N34" i="4"/>
  <c r="L34" i="4"/>
  <c r="O33" i="4"/>
  <c r="Q33" i="4" s="1"/>
  <c r="N33" i="4"/>
  <c r="L33" i="4"/>
  <c r="O32" i="4"/>
  <c r="Q32" i="4" s="1"/>
  <c r="N32" i="4"/>
  <c r="L32" i="4"/>
  <c r="O31" i="4"/>
  <c r="Q31" i="4" s="1"/>
  <c r="N31" i="4"/>
  <c r="L31" i="4"/>
  <c r="O30" i="4"/>
  <c r="Q30" i="4" s="1"/>
  <c r="N30" i="4"/>
  <c r="L30" i="4"/>
  <c r="O29" i="4"/>
  <c r="Q29" i="4" s="1"/>
  <c r="N29" i="4"/>
  <c r="L29" i="4"/>
  <c r="O28" i="4"/>
  <c r="Q28" i="4" s="1"/>
  <c r="N28" i="4"/>
  <c r="L28" i="4"/>
  <c r="O27" i="4"/>
  <c r="Q27" i="4" s="1"/>
  <c r="N27" i="4"/>
  <c r="L27" i="4"/>
  <c r="O26" i="4"/>
  <c r="Q26" i="4" s="1"/>
  <c r="N26" i="4"/>
  <c r="L26" i="4"/>
  <c r="O25" i="4"/>
  <c r="Q25" i="4" s="1"/>
  <c r="N25" i="4"/>
  <c r="L25" i="4"/>
  <c r="O24" i="4"/>
  <c r="Q24" i="4" s="1"/>
  <c r="N24" i="4"/>
  <c r="L24" i="4"/>
  <c r="O23" i="4"/>
  <c r="Q23" i="4" s="1"/>
  <c r="N23" i="4"/>
  <c r="L23" i="4"/>
  <c r="O22" i="4"/>
  <c r="Q22" i="4" s="1"/>
  <c r="N22" i="4"/>
  <c r="L22" i="4"/>
  <c r="O21" i="4"/>
  <c r="Q21" i="4" s="1"/>
  <c r="N21" i="4"/>
  <c r="L21" i="4"/>
  <c r="O20" i="4"/>
  <c r="Q20" i="4" s="1"/>
  <c r="N20" i="4"/>
  <c r="L20" i="4"/>
  <c r="O19" i="4"/>
  <c r="Q19" i="4" s="1"/>
  <c r="N19" i="4"/>
  <c r="L19" i="4"/>
  <c r="O18" i="4"/>
  <c r="Q18" i="4" s="1"/>
  <c r="N18" i="4"/>
  <c r="L18" i="4"/>
  <c r="O17" i="4"/>
  <c r="Q17" i="4" s="1"/>
  <c r="N17" i="4"/>
  <c r="L17" i="4"/>
  <c r="O16" i="4"/>
  <c r="Q16" i="4" s="1"/>
  <c r="N16" i="4"/>
  <c r="L16" i="4"/>
  <c r="O15" i="4"/>
  <c r="Q15" i="4" s="1"/>
  <c r="N15" i="4"/>
  <c r="L15" i="4"/>
  <c r="O14" i="4"/>
  <c r="Q14" i="4" s="1"/>
  <c r="N14" i="4"/>
  <c r="L14" i="4"/>
  <c r="O13" i="4"/>
  <c r="Q13" i="4" s="1"/>
  <c r="N13" i="4"/>
  <c r="L13" i="4"/>
  <c r="O12" i="4"/>
  <c r="Q12" i="4" s="1"/>
  <c r="N12" i="4"/>
  <c r="L12" i="4"/>
  <c r="O11" i="4"/>
  <c r="Q11" i="4" s="1"/>
  <c r="N11" i="4"/>
  <c r="L11" i="4"/>
  <c r="O10" i="4"/>
  <c r="Q10" i="4" s="1"/>
  <c r="N10" i="4"/>
  <c r="L10" i="4"/>
  <c r="O9" i="4"/>
  <c r="Q9" i="4" s="1"/>
  <c r="N9" i="4"/>
  <c r="L9" i="4"/>
  <c r="O8" i="4"/>
  <c r="Q8" i="4" s="1"/>
  <c r="N8" i="4"/>
  <c r="L8" i="4"/>
  <c r="O7" i="4"/>
  <c r="Q7" i="4" s="1"/>
  <c r="N7" i="4"/>
  <c r="L7" i="4"/>
  <c r="O6" i="4"/>
  <c r="Q6" i="4" s="1"/>
  <c r="N6" i="4"/>
  <c r="L6" i="4"/>
  <c r="O5" i="4"/>
  <c r="Q5" i="4" s="1"/>
  <c r="N5" i="4"/>
  <c r="L5" i="4"/>
  <c r="O4" i="4"/>
  <c r="Q4" i="4" s="1"/>
  <c r="N4" i="4"/>
  <c r="L4" i="4"/>
  <c r="O3" i="4"/>
  <c r="Q3" i="4" s="1"/>
  <c r="N3" i="4"/>
  <c r="L3" i="4"/>
  <c r="O2" i="4"/>
  <c r="Q2" i="4" s="1"/>
  <c r="N2" i="4"/>
  <c r="L2" i="4"/>
  <c r="L46" i="4" l="1"/>
  <c r="O46" i="4"/>
  <c r="N46" i="4"/>
  <c r="Q46" i="4"/>
</calcChain>
</file>

<file path=xl/comments1.xml><?xml version="1.0" encoding="utf-8"?>
<comments xmlns="http://schemas.openxmlformats.org/spreadsheetml/2006/main">
  <authors>
    <author>leno</author>
  </authors>
  <commentList>
    <comment ref="A1" authorId="0" shapeId="0">
      <text/>
    </comment>
  </commentList>
</comments>
</file>

<file path=xl/sharedStrings.xml><?xml version="1.0" encoding="utf-8"?>
<sst xmlns="http://schemas.openxmlformats.org/spreadsheetml/2006/main" count="238" uniqueCount="110">
  <si>
    <t>序号</t>
  </si>
  <si>
    <t>影片编码</t>
  </si>
  <si>
    <t>开始日期</t>
    <phoneticPr fontId="1" type="noConversion"/>
  </si>
  <si>
    <t>结束日期</t>
    <phoneticPr fontId="1" type="noConversion"/>
  </si>
  <si>
    <t>总场次</t>
    <phoneticPr fontId="1" type="noConversion"/>
  </si>
  <si>
    <t>总人次</t>
    <phoneticPr fontId="1" type="noConversion"/>
  </si>
  <si>
    <t>总票房</t>
    <phoneticPr fontId="1" type="noConversion"/>
  </si>
  <si>
    <t>影片名称</t>
    <phoneticPr fontId="1" type="noConversion"/>
  </si>
  <si>
    <t>净票房</t>
    <phoneticPr fontId="1" type="noConversion"/>
  </si>
  <si>
    <t>设备归属</t>
    <phoneticPr fontId="1" type="noConversion"/>
  </si>
  <si>
    <t>增值税率</t>
    <phoneticPr fontId="1" type="noConversion"/>
  </si>
  <si>
    <t>税金</t>
    <phoneticPr fontId="1" type="noConversion"/>
  </si>
  <si>
    <t>分账比例</t>
    <phoneticPr fontId="1" type="noConversion"/>
  </si>
  <si>
    <t>影院名称</t>
    <phoneticPr fontId="1" type="noConversion"/>
  </si>
  <si>
    <t>51015101</t>
  </si>
  <si>
    <t>051200922018</t>
  </si>
  <si>
    <t>051100932018</t>
  </si>
  <si>
    <t>078100962018</t>
  </si>
  <si>
    <t>复仇者联盟3：无限战争（数字3D）</t>
  </si>
  <si>
    <t>完美陌生人（数字）</t>
  </si>
  <si>
    <t>潜艇总动员：海底两万里（数字3D）</t>
  </si>
  <si>
    <t>001c03542018</t>
  </si>
  <si>
    <t>寂静之地（数字）</t>
  </si>
  <si>
    <t>超时空同居</t>
  </si>
  <si>
    <t>001102802018</t>
  </si>
  <si>
    <t>厕所英雄（数字）</t>
  </si>
  <si>
    <t>019101052018</t>
  </si>
  <si>
    <t>侏罗纪世界2（数字3D）</t>
  </si>
  <si>
    <t>051201022018</t>
  </si>
  <si>
    <t>猛虫过江</t>
  </si>
  <si>
    <t>001104442018</t>
  </si>
  <si>
    <t>泄密者</t>
  </si>
  <si>
    <t>001103922018</t>
  </si>
  <si>
    <t>第七个小矮人</t>
  </si>
  <si>
    <t>066100982018</t>
  </si>
  <si>
    <t>生存家族（数字）</t>
  </si>
  <si>
    <t>012101122018</t>
  </si>
  <si>
    <t>龙虾刑警</t>
  </si>
  <si>
    <t>001103782018</t>
  </si>
  <si>
    <t>超人总动员2（数字3D）</t>
  </si>
  <si>
    <t>051201112018</t>
  </si>
  <si>
    <t>动物世界（数字3D）</t>
  </si>
  <si>
    <t>001203772018</t>
  </si>
  <si>
    <t>阿飞正传（数字）</t>
  </si>
  <si>
    <t>002101142018</t>
  </si>
  <si>
    <t>最后一球（数字）</t>
  </si>
  <si>
    <t>091101172018</t>
  </si>
  <si>
    <t>金蝉脱壳2：冥府（数字）</t>
  </si>
  <si>
    <t>051101152018</t>
  </si>
  <si>
    <t>动物世界（中国巨幕立体）</t>
  </si>
  <si>
    <t>001903772018</t>
  </si>
  <si>
    <t>我不是药神</t>
  </si>
  <si>
    <t>001104962018</t>
  </si>
  <si>
    <t>影院编码</t>
    <phoneticPr fontId="1" type="noConversion"/>
  </si>
  <si>
    <t>电影专项基金</t>
    <phoneticPr fontId="1" type="noConversion"/>
  </si>
  <si>
    <t>快乐星球之三十六号</t>
  </si>
  <si>
    <t>001106792015</t>
  </si>
  <si>
    <t>我不是药神（中国巨幕）</t>
  </si>
  <si>
    <t>001804962018</t>
  </si>
  <si>
    <t>新大头儿子和小头爸爸3俄罗斯奇遇记</t>
  </si>
  <si>
    <t>001b03562018</t>
  </si>
  <si>
    <t>您一定不要错过 内蒙古民族电影70年</t>
  </si>
  <si>
    <t>001l05482017</t>
  </si>
  <si>
    <t>出·路</t>
  </si>
  <si>
    <t>001l03342018</t>
  </si>
  <si>
    <t>邪不压正（中国巨幕）</t>
  </si>
  <si>
    <t>001804952018</t>
  </si>
  <si>
    <t>阿修罗（数字3D）</t>
  </si>
  <si>
    <t>001204972018</t>
  </si>
  <si>
    <t>邪不压正</t>
  </si>
  <si>
    <t>001104952018</t>
  </si>
  <si>
    <t>小悟空</t>
  </si>
  <si>
    <t>001b03982018</t>
  </si>
  <si>
    <t>小悟空（数字3D）</t>
  </si>
  <si>
    <t>001c03982018</t>
  </si>
  <si>
    <t>神奇马戏团之动物饼干（数字3D）</t>
  </si>
  <si>
    <t>001c05642018</t>
  </si>
  <si>
    <t>淘气大侦探（数字3D）</t>
  </si>
  <si>
    <t>051201262018</t>
  </si>
  <si>
    <t>摩天营救（数字3D）</t>
  </si>
  <si>
    <t>051201202018</t>
  </si>
  <si>
    <t>淘气大侦探（数字）</t>
  </si>
  <si>
    <t>051101262018</t>
  </si>
  <si>
    <t>摩天营救（中国巨幕立体）</t>
  </si>
  <si>
    <t>051901202018</t>
  </si>
  <si>
    <t>北方一片苍茫</t>
  </si>
  <si>
    <t>001108552017</t>
  </si>
  <si>
    <t>昨日青空</t>
  </si>
  <si>
    <t>001b04542018</t>
  </si>
  <si>
    <t>汪星卧底（数字）</t>
  </si>
  <si>
    <t>051101182018</t>
  </si>
  <si>
    <t>风语咒（数字3D）</t>
  </si>
  <si>
    <t>001c05272018</t>
  </si>
  <si>
    <t>狄仁杰之四大天王（中国巨幕立体）</t>
  </si>
  <si>
    <t>001902172018</t>
  </si>
  <si>
    <t>西虹市首富</t>
  </si>
  <si>
    <t>001106062018</t>
  </si>
  <si>
    <t>狄仁杰之四大天王（数字3D）</t>
  </si>
  <si>
    <t>001202172018</t>
  </si>
  <si>
    <t>萌学园：寻找盘古</t>
  </si>
  <si>
    <t>001108392016</t>
  </si>
  <si>
    <t>神秘世界历险记4（数字3D）</t>
  </si>
  <si>
    <t>001c05332018</t>
  </si>
  <si>
    <t>西虹市首富（中国巨幕）</t>
  </si>
  <si>
    <t>001806062018</t>
  </si>
  <si>
    <t>分账片款</t>
    <phoneticPr fontId="1" type="noConversion"/>
  </si>
  <si>
    <r>
      <rPr>
        <sz val="10"/>
        <color theme="1"/>
        <rFont val="宋体"/>
        <family val="3"/>
        <charset val="134"/>
      </rPr>
      <t>成都</t>
    </r>
    <r>
      <rPr>
        <sz val="10"/>
        <color theme="1"/>
        <rFont val="Arial"/>
        <family val="2"/>
      </rPr>
      <t>UME</t>
    </r>
    <r>
      <rPr>
        <sz val="10"/>
        <color theme="1"/>
        <rFont val="宋体"/>
        <family val="3"/>
        <charset val="134"/>
      </rPr>
      <t>影城成华店</t>
    </r>
    <phoneticPr fontId="1" type="noConversion"/>
  </si>
  <si>
    <t>51015101</t>
    <phoneticPr fontId="1" type="noConversion"/>
  </si>
  <si>
    <t>中影设备</t>
    <phoneticPr fontId="1" type="noConversion"/>
  </si>
  <si>
    <t>合计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</si>
</sst>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 "/>
    <numFmt numFmtId="177" formatCode="0.0000_ "/>
  </numFmts>
  <fonts count="9" x14ac:knownFonts="1">
    <font>
      <sz val="10"/>
      <name val="Arial"/>
      <family val="2"/>
    </font>
    <font>
      <sz val="9"/>
      <name val="宋体"/>
      <family val="3"/>
      <charset val="134"/>
    </font>
    <font>
      <sz val="11"/>
      <color indexed="8"/>
      <name val="宋体"/>
      <family val="3"/>
      <charset val="134"/>
    </font>
    <font>
      <b/>
      <sz val="12"/>
      <color theme="1" tint="0.249977111117893"/>
      <name val="Arial"/>
      <family val="2"/>
    </font>
    <font>
      <b/>
      <sz val="12"/>
      <color theme="1" tint="0.249977111117893"/>
      <name val="宋体"/>
      <family val="3"/>
      <charset val="134"/>
    </font>
    <font>
      <sz val="10"/>
      <color theme="1" tint="0.249977111117893"/>
      <name val="Arial"/>
      <family val="2"/>
    </font>
    <font>
      <sz val="10"/>
      <color theme="1"/>
      <name val="Arial"/>
      <family val="2"/>
    </font>
    <font>
      <sz val="10"/>
      <color theme="1"/>
      <name val="宋体"/>
      <family val="3"/>
      <charset val="134"/>
    </font>
    <font>
      <sz val="10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34">
    <xf numFmtId="0" fontId="0" fillId="0" borderId="0" xfId="0"/>
    <xf numFmtId="14" fontId="0" fillId="0" borderId="0" xfId="0" applyNumberFormat="1"/>
    <xf numFmtId="49" fontId="0" fillId="0" borderId="0" xfId="0" applyNumberFormat="1"/>
    <xf numFmtId="176" fontId="0" fillId="0" borderId="0" xfId="0" applyNumberFormat="1"/>
    <xf numFmtId="177" fontId="0" fillId="0" borderId="0" xfId="0" applyNumberFormat="1"/>
    <xf numFmtId="0" fontId="0" fillId="0" borderId="0" xfId="0" applyFill="1"/>
    <xf numFmtId="49" fontId="0" fillId="0" borderId="0" xfId="0" applyNumberFormat="1" applyFill="1"/>
    <xf numFmtId="14" fontId="0" fillId="0" borderId="0" xfId="0" applyNumberFormat="1" applyFill="1"/>
    <xf numFmtId="176" fontId="0" fillId="0" borderId="0" xfId="0" applyNumberFormat="1" applyFill="1"/>
    <xf numFmtId="177" fontId="0" fillId="0" borderId="0" xfId="0" applyNumberFormat="1" applyFill="1"/>
    <xf numFmtId="0" fontId="5" fillId="0" borderId="0" xfId="0" applyFont="1"/>
    <xf numFmtId="0" fontId="6" fillId="0" borderId="1" xfId="0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49" fontId="7" fillId="0" borderId="1" xfId="0" applyNumberFormat="1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/>
    <xf numFmtId="49" fontId="6" fillId="0" borderId="2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 applyProtection="1">
      <alignment horizontal="center" wrapText="1"/>
    </xf>
    <xf numFmtId="49" fontId="4" fillId="2" borderId="1" xfId="0" applyNumberFormat="1" applyFont="1" applyFill="1" applyBorder="1" applyAlignment="1" applyProtection="1">
      <alignment horizontal="center" wrapText="1"/>
    </xf>
    <xf numFmtId="49" fontId="3" fillId="2" borderId="1" xfId="0" applyNumberFormat="1" applyFont="1" applyFill="1" applyBorder="1" applyAlignment="1" applyProtection="1">
      <alignment horizontal="center" wrapText="1"/>
    </xf>
    <xf numFmtId="14" fontId="4" fillId="2" borderId="1" xfId="0" applyNumberFormat="1" applyFont="1" applyFill="1" applyBorder="1" applyAlignment="1" applyProtection="1">
      <alignment horizontal="center" wrapText="1"/>
    </xf>
    <xf numFmtId="176" fontId="4" fillId="2" borderId="1" xfId="0" applyNumberFormat="1" applyFont="1" applyFill="1" applyBorder="1" applyAlignment="1" applyProtection="1">
      <alignment horizontal="center" wrapText="1"/>
    </xf>
    <xf numFmtId="177" fontId="4" fillId="2" borderId="1" xfId="0" applyNumberFormat="1" applyFont="1" applyFill="1" applyBorder="1" applyAlignment="1" applyProtection="1">
      <alignment horizontal="center" wrapText="1"/>
    </xf>
    <xf numFmtId="49" fontId="8" fillId="0" borderId="0" xfId="0" applyNumberFormat="1" applyFont="1"/>
    <xf numFmtId="49" fontId="0" fillId="0" borderId="2" xfId="0" applyNumberFormat="1" applyFill="1" applyBorder="1" applyAlignment="1">
      <alignment horizontal="center"/>
    </xf>
    <xf numFmtId="176" fontId="0" fillId="0" borderId="2" xfId="0" applyNumberFormat="1" applyFill="1" applyBorder="1" applyAlignment="1">
      <alignment horizontal="center"/>
    </xf>
    <xf numFmtId="176" fontId="0" fillId="0" borderId="3" xfId="0" applyNumberFormat="1" applyFill="1" applyBorder="1" applyAlignment="1">
      <alignment horizontal="center"/>
    </xf>
    <xf numFmtId="177" fontId="0" fillId="0" borderId="2" xfId="0" applyNumberFormat="1" applyFill="1" applyBorder="1" applyAlignment="1">
      <alignment horizontal="center"/>
    </xf>
    <xf numFmtId="14" fontId="0" fillId="0" borderId="2" xfId="0" applyNumberFormat="1" applyBorder="1" applyAlignment="1">
      <alignment horizontal="center"/>
    </xf>
    <xf numFmtId="0" fontId="6" fillId="0" borderId="1" xfId="0" applyNumberFormat="1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center" vertical="center"/>
    </xf>
    <xf numFmtId="0" fontId="0" fillId="0" borderId="2" xfId="0" applyFill="1" applyBorder="1"/>
    <xf numFmtId="49" fontId="0" fillId="0" borderId="2" xfId="0" applyNumberFormat="1" applyFill="1" applyBorder="1"/>
    <xf numFmtId="14" fontId="0" fillId="0" borderId="2" xfId="0" applyNumberFormat="1" applyFill="1" applyBorder="1"/>
  </cellXfs>
  <cellStyles count="2">
    <cellStyle name="常规" xfId="0" builtinId="0"/>
    <cellStyle name="常规 2 2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Q49"/>
  <sheetViews>
    <sheetView tabSelected="1" topLeftCell="A22" workbookViewId="0">
      <selection activeCell="B54" sqref="B54"/>
    </sheetView>
  </sheetViews>
  <sheetFormatPr defaultColWidth="16" defaultRowHeight="12.75" x14ac:dyDescent="0.2"/>
  <cols>
    <col min="1" max="1" width="6.28515625" customWidth="1"/>
    <col min="2" max="2" width="26.85546875" style="2" customWidth="1"/>
    <col min="3" max="3" width="18.140625" style="2" customWidth="1"/>
    <col min="4" max="4" width="20.28515625" style="2" customWidth="1"/>
    <col min="5" max="5" width="13" style="2" customWidth="1"/>
    <col min="6" max="6" width="10.85546875" style="2" customWidth="1"/>
    <col min="7" max="8" width="13" style="1" customWidth="1"/>
    <col min="9" max="10" width="11.140625" style="2" customWidth="1"/>
    <col min="11" max="11" width="12.5703125" style="3" customWidth="1"/>
    <col min="12" max="12" width="16" style="3"/>
    <col min="13" max="13" width="8.140625" style="3" customWidth="1"/>
    <col min="14" max="14" width="11.85546875" style="3" customWidth="1"/>
    <col min="15" max="15" width="16" style="3"/>
    <col min="16" max="16" width="13.140625" style="4" customWidth="1"/>
    <col min="17" max="17" width="16" style="3"/>
  </cols>
  <sheetData>
    <row r="1" spans="1:17" s="10" customFormat="1" ht="30" x14ac:dyDescent="0.25">
      <c r="A1" s="17" t="s">
        <v>0</v>
      </c>
      <c r="B1" s="18" t="s">
        <v>7</v>
      </c>
      <c r="C1" s="19" t="s">
        <v>1</v>
      </c>
      <c r="D1" s="18" t="s">
        <v>13</v>
      </c>
      <c r="E1" s="18" t="s">
        <v>53</v>
      </c>
      <c r="F1" s="18" t="s">
        <v>9</v>
      </c>
      <c r="G1" s="20" t="s">
        <v>2</v>
      </c>
      <c r="H1" s="20" t="s">
        <v>3</v>
      </c>
      <c r="I1" s="18" t="s">
        <v>4</v>
      </c>
      <c r="J1" s="18" t="s">
        <v>5</v>
      </c>
      <c r="K1" s="21" t="s">
        <v>6</v>
      </c>
      <c r="L1" s="21" t="s">
        <v>54</v>
      </c>
      <c r="M1" s="21" t="s">
        <v>10</v>
      </c>
      <c r="N1" s="21" t="s">
        <v>11</v>
      </c>
      <c r="O1" s="21" t="s">
        <v>8</v>
      </c>
      <c r="P1" s="22" t="s">
        <v>12</v>
      </c>
      <c r="Q1" s="21" t="s">
        <v>105</v>
      </c>
    </row>
    <row r="2" spans="1:17" s="15" customFormat="1" x14ac:dyDescent="0.2">
      <c r="A2" s="11">
        <v>1</v>
      </c>
      <c r="B2" s="13" t="s">
        <v>41</v>
      </c>
      <c r="C2" s="12" t="s">
        <v>42</v>
      </c>
      <c r="D2" s="12" t="s">
        <v>106</v>
      </c>
      <c r="E2" s="12" t="s">
        <v>107</v>
      </c>
      <c r="F2" s="13" t="s">
        <v>108</v>
      </c>
      <c r="G2" s="28">
        <v>43282</v>
      </c>
      <c r="H2" s="28">
        <v>43312</v>
      </c>
      <c r="I2" s="12">
        <v>216</v>
      </c>
      <c r="J2" s="12">
        <v>5715</v>
      </c>
      <c r="K2" s="14">
        <v>180646</v>
      </c>
      <c r="L2" s="14">
        <f>K2*0.05</f>
        <v>9032.3000000000011</v>
      </c>
      <c r="M2" s="14">
        <v>0.03</v>
      </c>
      <c r="N2" s="14">
        <f>K2*(1-0.96737864)</f>
        <v>5892.918198560008</v>
      </c>
      <c r="O2" s="14">
        <f>K2*0.91737864</f>
        <v>165720.78180144</v>
      </c>
      <c r="P2" s="14">
        <v>0.48</v>
      </c>
      <c r="Q2" s="14">
        <f>O2*P2</f>
        <v>79545.975264691195</v>
      </c>
    </row>
    <row r="3" spans="1:17" s="15" customFormat="1" x14ac:dyDescent="0.2">
      <c r="A3" s="11">
        <v>2</v>
      </c>
      <c r="B3" s="13" t="s">
        <v>27</v>
      </c>
      <c r="C3" s="12" t="s">
        <v>28</v>
      </c>
      <c r="D3" s="12" t="s">
        <v>106</v>
      </c>
      <c r="E3" s="12" t="s">
        <v>107</v>
      </c>
      <c r="F3" s="13" t="s">
        <v>108</v>
      </c>
      <c r="G3" s="28">
        <v>43282</v>
      </c>
      <c r="H3" s="28">
        <v>43312</v>
      </c>
      <c r="I3" s="12">
        <v>214</v>
      </c>
      <c r="J3" s="12">
        <v>5403</v>
      </c>
      <c r="K3" s="14">
        <v>168170.25</v>
      </c>
      <c r="L3" s="14">
        <f t="shared" ref="L3:L45" si="0">K3*0.05</f>
        <v>8408.5125000000007</v>
      </c>
      <c r="M3" s="14">
        <v>0.03</v>
      </c>
      <c r="N3" s="14">
        <f t="shared" ref="N3:N45" si="1">K3*(1-0.96737864)</f>
        <v>5485.942266540007</v>
      </c>
      <c r="O3" s="14">
        <f t="shared" ref="O3:O45" si="2">K3*0.91737864</f>
        <v>154275.79523346</v>
      </c>
      <c r="P3" s="14">
        <v>0.48</v>
      </c>
      <c r="Q3" s="14">
        <f t="shared" ref="Q3:Q45" si="3">O3*P3</f>
        <v>74052.3817120608</v>
      </c>
    </row>
    <row r="4" spans="1:17" s="15" customFormat="1" x14ac:dyDescent="0.2">
      <c r="A4" s="11">
        <v>3</v>
      </c>
      <c r="B4" s="13" t="s">
        <v>35</v>
      </c>
      <c r="C4" s="12" t="s">
        <v>36</v>
      </c>
      <c r="D4" s="12" t="s">
        <v>106</v>
      </c>
      <c r="E4" s="12" t="s">
        <v>14</v>
      </c>
      <c r="F4" s="13" t="s">
        <v>108</v>
      </c>
      <c r="G4" s="28">
        <v>43282</v>
      </c>
      <c r="H4" s="28">
        <v>43293</v>
      </c>
      <c r="I4" s="12">
        <v>18</v>
      </c>
      <c r="J4" s="12">
        <v>152</v>
      </c>
      <c r="K4" s="14">
        <v>4375.6000000000004</v>
      </c>
      <c r="L4" s="14">
        <f t="shared" si="0"/>
        <v>218.78000000000003</v>
      </c>
      <c r="M4" s="14">
        <v>0.03</v>
      </c>
      <c r="N4" s="14">
        <f t="shared" si="1"/>
        <v>142.73802281600021</v>
      </c>
      <c r="O4" s="14">
        <f t="shared" si="2"/>
        <v>4014.0819771840006</v>
      </c>
      <c r="P4" s="14">
        <v>0.48</v>
      </c>
      <c r="Q4" s="14">
        <f t="shared" si="3"/>
        <v>1926.7593490483202</v>
      </c>
    </row>
    <row r="5" spans="1:17" s="15" customFormat="1" x14ac:dyDescent="0.2">
      <c r="A5" s="11">
        <v>4</v>
      </c>
      <c r="B5" s="30" t="s">
        <v>33</v>
      </c>
      <c r="C5" s="12" t="s">
        <v>34</v>
      </c>
      <c r="D5" s="12" t="s">
        <v>106</v>
      </c>
      <c r="E5" s="12" t="s">
        <v>14</v>
      </c>
      <c r="F5" s="13" t="s">
        <v>108</v>
      </c>
      <c r="G5" s="28">
        <v>43282</v>
      </c>
      <c r="H5" s="28">
        <v>43293</v>
      </c>
      <c r="I5" s="29">
        <v>10</v>
      </c>
      <c r="J5" s="29">
        <v>43</v>
      </c>
      <c r="K5" s="14">
        <v>1171.5</v>
      </c>
      <c r="L5" s="14">
        <f t="shared" si="0"/>
        <v>58.575000000000003</v>
      </c>
      <c r="M5" s="14">
        <v>0.03</v>
      </c>
      <c r="N5" s="14">
        <f t="shared" si="1"/>
        <v>38.215923240000052</v>
      </c>
      <c r="O5" s="14">
        <f t="shared" si="2"/>
        <v>1074.70907676</v>
      </c>
      <c r="P5" s="14">
        <v>0.48</v>
      </c>
      <c r="Q5" s="14">
        <f t="shared" si="3"/>
        <v>515.86035684479998</v>
      </c>
    </row>
    <row r="6" spans="1:17" s="15" customFormat="1" x14ac:dyDescent="0.2">
      <c r="A6" s="11">
        <v>5</v>
      </c>
      <c r="B6" s="30" t="s">
        <v>19</v>
      </c>
      <c r="C6" s="12" t="s">
        <v>17</v>
      </c>
      <c r="D6" s="12" t="s">
        <v>106</v>
      </c>
      <c r="E6" s="12" t="s">
        <v>107</v>
      </c>
      <c r="F6" s="13" t="s">
        <v>108</v>
      </c>
      <c r="G6" s="28">
        <v>43282</v>
      </c>
      <c r="H6" s="28">
        <v>43291</v>
      </c>
      <c r="I6" s="29">
        <v>10</v>
      </c>
      <c r="J6" s="29">
        <v>31</v>
      </c>
      <c r="K6" s="14">
        <v>880</v>
      </c>
      <c r="L6" s="14">
        <f t="shared" si="0"/>
        <v>44</v>
      </c>
      <c r="M6" s="14">
        <v>0.03</v>
      </c>
      <c r="N6" s="14">
        <f t="shared" si="1"/>
        <v>28.706796800000038</v>
      </c>
      <c r="O6" s="14">
        <f t="shared" si="2"/>
        <v>807.29320319999999</v>
      </c>
      <c r="P6" s="14">
        <v>0.48</v>
      </c>
      <c r="Q6" s="14">
        <f t="shared" si="3"/>
        <v>387.50073753599997</v>
      </c>
    </row>
    <row r="7" spans="1:17" s="15" customFormat="1" x14ac:dyDescent="0.2">
      <c r="A7" s="11">
        <v>6</v>
      </c>
      <c r="B7" s="13" t="s">
        <v>20</v>
      </c>
      <c r="C7" s="12" t="s">
        <v>21</v>
      </c>
      <c r="D7" s="12" t="s">
        <v>106</v>
      </c>
      <c r="E7" s="12" t="s">
        <v>14</v>
      </c>
      <c r="F7" s="13" t="s">
        <v>108</v>
      </c>
      <c r="G7" s="28">
        <v>43282</v>
      </c>
      <c r="H7" s="28">
        <v>43289</v>
      </c>
      <c r="I7" s="12">
        <v>6</v>
      </c>
      <c r="J7" s="12">
        <v>17</v>
      </c>
      <c r="K7" s="14">
        <v>521</v>
      </c>
      <c r="L7" s="14">
        <f t="shared" si="0"/>
        <v>26.05</v>
      </c>
      <c r="M7" s="14">
        <v>0.03</v>
      </c>
      <c r="N7" s="14">
        <f t="shared" si="1"/>
        <v>16.995728560000021</v>
      </c>
      <c r="O7" s="14">
        <f t="shared" si="2"/>
        <v>477.95427144000001</v>
      </c>
      <c r="P7" s="14">
        <v>0.48</v>
      </c>
      <c r="Q7" s="14">
        <f t="shared" si="3"/>
        <v>229.41805029119999</v>
      </c>
    </row>
    <row r="8" spans="1:17" s="15" customFormat="1" x14ac:dyDescent="0.2">
      <c r="A8" s="11">
        <v>7</v>
      </c>
      <c r="B8" s="13" t="s">
        <v>45</v>
      </c>
      <c r="C8" s="12" t="s">
        <v>46</v>
      </c>
      <c r="D8" s="12" t="s">
        <v>106</v>
      </c>
      <c r="E8" s="12" t="s">
        <v>107</v>
      </c>
      <c r="F8" s="13" t="s">
        <v>108</v>
      </c>
      <c r="G8" s="28">
        <v>43282</v>
      </c>
      <c r="H8" s="28">
        <v>43293</v>
      </c>
      <c r="I8" s="12">
        <v>17</v>
      </c>
      <c r="J8" s="12">
        <v>177</v>
      </c>
      <c r="K8" s="14">
        <v>4913.55</v>
      </c>
      <c r="L8" s="14">
        <f t="shared" si="0"/>
        <v>245.67750000000001</v>
      </c>
      <c r="M8" s="14">
        <v>0.03</v>
      </c>
      <c r="N8" s="14">
        <f t="shared" si="1"/>
        <v>160.28668342800023</v>
      </c>
      <c r="O8" s="14">
        <f t="shared" si="2"/>
        <v>4507.5858165720001</v>
      </c>
      <c r="P8" s="14">
        <v>0.48</v>
      </c>
      <c r="Q8" s="14">
        <f t="shared" si="3"/>
        <v>2163.6411919545599</v>
      </c>
    </row>
    <row r="9" spans="1:17" s="15" customFormat="1" x14ac:dyDescent="0.2">
      <c r="A9" s="11">
        <v>8</v>
      </c>
      <c r="B9" s="13" t="s">
        <v>49</v>
      </c>
      <c r="C9" s="12" t="s">
        <v>50</v>
      </c>
      <c r="D9" s="12" t="s">
        <v>106</v>
      </c>
      <c r="E9" s="12" t="s">
        <v>107</v>
      </c>
      <c r="F9" s="13" t="s">
        <v>108</v>
      </c>
      <c r="G9" s="28">
        <v>43282</v>
      </c>
      <c r="H9" s="28">
        <v>43286</v>
      </c>
      <c r="I9" s="12">
        <v>23</v>
      </c>
      <c r="J9" s="12">
        <v>1060</v>
      </c>
      <c r="K9" s="14">
        <v>33699</v>
      </c>
      <c r="L9" s="14">
        <f t="shared" si="0"/>
        <v>1684.95</v>
      </c>
      <c r="M9" s="14">
        <v>0.03</v>
      </c>
      <c r="N9" s="14">
        <f t="shared" si="1"/>
        <v>1099.3072106400014</v>
      </c>
      <c r="O9" s="14">
        <f t="shared" si="2"/>
        <v>30914.74278936</v>
      </c>
      <c r="P9" s="14">
        <v>0.48</v>
      </c>
      <c r="Q9" s="14">
        <f t="shared" si="3"/>
        <v>14839.076538892799</v>
      </c>
    </row>
    <row r="10" spans="1:17" s="15" customFormat="1" x14ac:dyDescent="0.2">
      <c r="A10" s="11">
        <v>9</v>
      </c>
      <c r="B10" s="13" t="s">
        <v>29</v>
      </c>
      <c r="C10" s="12" t="s">
        <v>30</v>
      </c>
      <c r="D10" s="12" t="s">
        <v>106</v>
      </c>
      <c r="E10" s="12" t="s">
        <v>14</v>
      </c>
      <c r="F10" s="13" t="s">
        <v>108</v>
      </c>
      <c r="G10" s="28">
        <v>43282</v>
      </c>
      <c r="H10" s="28">
        <v>43293</v>
      </c>
      <c r="I10" s="12">
        <v>15</v>
      </c>
      <c r="J10" s="12">
        <v>139</v>
      </c>
      <c r="K10" s="14">
        <v>4080.5</v>
      </c>
      <c r="L10" s="14">
        <f t="shared" si="0"/>
        <v>204.02500000000001</v>
      </c>
      <c r="M10" s="14">
        <v>0.03</v>
      </c>
      <c r="N10" s="14">
        <f t="shared" si="1"/>
        <v>133.11145948000018</v>
      </c>
      <c r="O10" s="14">
        <f t="shared" si="2"/>
        <v>3743.3635405200002</v>
      </c>
      <c r="P10" s="14">
        <v>0.48</v>
      </c>
      <c r="Q10" s="14">
        <f t="shared" si="3"/>
        <v>1796.8144994496001</v>
      </c>
    </row>
    <row r="11" spans="1:17" s="15" customFormat="1" x14ac:dyDescent="0.2">
      <c r="A11" s="11">
        <v>10</v>
      </c>
      <c r="B11" s="13" t="s">
        <v>25</v>
      </c>
      <c r="C11" s="12" t="s">
        <v>26</v>
      </c>
      <c r="D11" s="12" t="s">
        <v>106</v>
      </c>
      <c r="E11" s="12" t="s">
        <v>14</v>
      </c>
      <c r="F11" s="13" t="s">
        <v>108</v>
      </c>
      <c r="G11" s="28">
        <v>43282</v>
      </c>
      <c r="H11" s="28">
        <v>43287</v>
      </c>
      <c r="I11" s="12">
        <v>8</v>
      </c>
      <c r="J11" s="12">
        <v>32</v>
      </c>
      <c r="K11" s="14">
        <v>903.4</v>
      </c>
      <c r="L11" s="14">
        <f t="shared" si="0"/>
        <v>45.17</v>
      </c>
      <c r="M11" s="14">
        <v>0.03</v>
      </c>
      <c r="N11" s="14">
        <f t="shared" si="1"/>
        <v>29.470136624000038</v>
      </c>
      <c r="O11" s="14">
        <f t="shared" si="2"/>
        <v>828.759863376</v>
      </c>
      <c r="P11" s="14">
        <v>0.48</v>
      </c>
      <c r="Q11" s="14">
        <f t="shared" si="3"/>
        <v>397.80473442047997</v>
      </c>
    </row>
    <row r="12" spans="1:17" s="15" customFormat="1" x14ac:dyDescent="0.2">
      <c r="A12" s="11">
        <v>11</v>
      </c>
      <c r="B12" s="13" t="s">
        <v>47</v>
      </c>
      <c r="C12" s="12" t="s">
        <v>48</v>
      </c>
      <c r="D12" s="12" t="s">
        <v>106</v>
      </c>
      <c r="E12" s="12" t="s">
        <v>14</v>
      </c>
      <c r="F12" s="13" t="s">
        <v>108</v>
      </c>
      <c r="G12" s="28">
        <v>43282</v>
      </c>
      <c r="H12" s="28">
        <v>43301</v>
      </c>
      <c r="I12" s="12">
        <v>31</v>
      </c>
      <c r="J12" s="12">
        <v>457</v>
      </c>
      <c r="K12" s="14">
        <v>13092.6</v>
      </c>
      <c r="L12" s="14">
        <f t="shared" si="0"/>
        <v>654.63000000000011</v>
      </c>
      <c r="M12" s="14">
        <v>0.03</v>
      </c>
      <c r="N12" s="14">
        <f t="shared" si="1"/>
        <v>427.0984179360006</v>
      </c>
      <c r="O12" s="14">
        <f t="shared" si="2"/>
        <v>12010.871582064001</v>
      </c>
      <c r="P12" s="14">
        <v>0.48</v>
      </c>
      <c r="Q12" s="14">
        <f t="shared" si="3"/>
        <v>5765.2183593907203</v>
      </c>
    </row>
    <row r="13" spans="1:17" s="15" customFormat="1" x14ac:dyDescent="0.2">
      <c r="A13" s="11">
        <v>12</v>
      </c>
      <c r="B13" s="13" t="s">
        <v>43</v>
      </c>
      <c r="C13" s="12" t="s">
        <v>44</v>
      </c>
      <c r="D13" s="12" t="s">
        <v>106</v>
      </c>
      <c r="E13" s="12" t="s">
        <v>107</v>
      </c>
      <c r="F13" s="13" t="s">
        <v>108</v>
      </c>
      <c r="G13" s="28">
        <v>43282</v>
      </c>
      <c r="H13" s="28">
        <v>43291</v>
      </c>
      <c r="I13" s="12">
        <v>23</v>
      </c>
      <c r="J13" s="12">
        <v>301</v>
      </c>
      <c r="K13" s="14">
        <v>8934</v>
      </c>
      <c r="L13" s="14">
        <f t="shared" si="0"/>
        <v>446.70000000000005</v>
      </c>
      <c r="M13" s="14">
        <v>0.03</v>
      </c>
      <c r="N13" s="14">
        <f t="shared" si="1"/>
        <v>291.43923024000037</v>
      </c>
      <c r="O13" s="14">
        <f t="shared" si="2"/>
        <v>8195.86076976</v>
      </c>
      <c r="P13" s="14">
        <v>0.48</v>
      </c>
      <c r="Q13" s="14">
        <f t="shared" si="3"/>
        <v>3934.0131694848001</v>
      </c>
    </row>
    <row r="14" spans="1:17" s="15" customFormat="1" x14ac:dyDescent="0.2">
      <c r="A14" s="11">
        <v>13</v>
      </c>
      <c r="B14" s="13" t="s">
        <v>55</v>
      </c>
      <c r="C14" s="12" t="s">
        <v>56</v>
      </c>
      <c r="D14" s="12" t="s">
        <v>106</v>
      </c>
      <c r="E14" s="12" t="s">
        <v>107</v>
      </c>
      <c r="F14" s="13" t="s">
        <v>108</v>
      </c>
      <c r="G14" s="28">
        <v>43282</v>
      </c>
      <c r="H14" s="28">
        <v>43283</v>
      </c>
      <c r="I14" s="12">
        <v>3</v>
      </c>
      <c r="J14" s="12">
        <v>1</v>
      </c>
      <c r="K14" s="14">
        <v>33</v>
      </c>
      <c r="L14" s="14">
        <f t="shared" si="0"/>
        <v>1.6500000000000001</v>
      </c>
      <c r="M14" s="14">
        <v>0.03</v>
      </c>
      <c r="N14" s="14">
        <f t="shared" si="1"/>
        <v>1.0765048800000014</v>
      </c>
      <c r="O14" s="14">
        <f t="shared" si="2"/>
        <v>30.27349512</v>
      </c>
      <c r="P14" s="14">
        <v>0.48</v>
      </c>
      <c r="Q14" s="14">
        <f t="shared" si="3"/>
        <v>14.531277657599999</v>
      </c>
    </row>
    <row r="15" spans="1:17" s="15" customFormat="1" x14ac:dyDescent="0.2">
      <c r="A15" s="11">
        <v>14</v>
      </c>
      <c r="B15" s="13" t="s">
        <v>51</v>
      </c>
      <c r="C15" s="12" t="s">
        <v>52</v>
      </c>
      <c r="D15" s="12" t="s">
        <v>106</v>
      </c>
      <c r="E15" s="12" t="s">
        <v>14</v>
      </c>
      <c r="F15" s="13" t="s">
        <v>108</v>
      </c>
      <c r="G15" s="28">
        <v>43282</v>
      </c>
      <c r="H15" s="28">
        <v>43312</v>
      </c>
      <c r="I15" s="12">
        <v>653</v>
      </c>
      <c r="J15" s="12">
        <v>27129</v>
      </c>
      <c r="K15" s="14">
        <v>880660.75</v>
      </c>
      <c r="L15" s="14">
        <f t="shared" si="0"/>
        <v>44033.037500000006</v>
      </c>
      <c r="M15" s="14">
        <v>0.03</v>
      </c>
      <c r="N15" s="14">
        <f t="shared" si="1"/>
        <v>28728.351363620037</v>
      </c>
      <c r="O15" s="14">
        <f t="shared" si="2"/>
        <v>807899.36113638</v>
      </c>
      <c r="P15" s="14">
        <v>0.48</v>
      </c>
      <c r="Q15" s="14">
        <f t="shared" si="3"/>
        <v>387791.69334546238</v>
      </c>
    </row>
    <row r="16" spans="1:17" s="15" customFormat="1" x14ac:dyDescent="0.2">
      <c r="A16" s="11">
        <v>15</v>
      </c>
      <c r="B16" s="13" t="s">
        <v>23</v>
      </c>
      <c r="C16" s="12" t="s">
        <v>24</v>
      </c>
      <c r="D16" s="12" t="s">
        <v>106</v>
      </c>
      <c r="E16" s="12" t="s">
        <v>14</v>
      </c>
      <c r="F16" s="13" t="s">
        <v>108</v>
      </c>
      <c r="G16" s="28">
        <v>43282</v>
      </c>
      <c r="H16" s="28">
        <v>43293</v>
      </c>
      <c r="I16" s="12">
        <v>27</v>
      </c>
      <c r="J16" s="12">
        <v>134</v>
      </c>
      <c r="K16" s="14">
        <v>3893</v>
      </c>
      <c r="L16" s="14">
        <f t="shared" si="0"/>
        <v>194.65</v>
      </c>
      <c r="M16" s="14">
        <v>0.03</v>
      </c>
      <c r="N16" s="14">
        <f t="shared" si="1"/>
        <v>126.99495448000017</v>
      </c>
      <c r="O16" s="14">
        <f t="shared" si="2"/>
        <v>3571.3550455200002</v>
      </c>
      <c r="P16" s="14">
        <v>0.48</v>
      </c>
      <c r="Q16" s="14">
        <f t="shared" si="3"/>
        <v>1714.2504218496001</v>
      </c>
    </row>
    <row r="17" spans="1:17" s="15" customFormat="1" x14ac:dyDescent="0.2">
      <c r="A17" s="11">
        <v>16</v>
      </c>
      <c r="B17" s="13" t="s">
        <v>18</v>
      </c>
      <c r="C17" s="12" t="s">
        <v>15</v>
      </c>
      <c r="D17" s="12" t="s">
        <v>106</v>
      </c>
      <c r="E17" s="12" t="s">
        <v>14</v>
      </c>
      <c r="F17" s="13" t="s">
        <v>108</v>
      </c>
      <c r="G17" s="28">
        <v>43282</v>
      </c>
      <c r="H17" s="28">
        <v>43290</v>
      </c>
      <c r="I17" s="12">
        <v>19</v>
      </c>
      <c r="J17" s="12">
        <v>271</v>
      </c>
      <c r="K17" s="14">
        <v>8355</v>
      </c>
      <c r="L17" s="14">
        <f t="shared" si="0"/>
        <v>417.75</v>
      </c>
      <c r="M17" s="14">
        <v>0.03</v>
      </c>
      <c r="N17" s="14">
        <f t="shared" si="1"/>
        <v>272.55146280000037</v>
      </c>
      <c r="O17" s="14">
        <f t="shared" si="2"/>
        <v>7664.6985371999999</v>
      </c>
      <c r="P17" s="14">
        <v>0.48</v>
      </c>
      <c r="Q17" s="14">
        <f t="shared" si="3"/>
        <v>3679.0552978559999</v>
      </c>
    </row>
    <row r="18" spans="1:17" s="15" customFormat="1" x14ac:dyDescent="0.2">
      <c r="A18" s="11">
        <v>17</v>
      </c>
      <c r="B18" s="13" t="s">
        <v>31</v>
      </c>
      <c r="C18" s="12" t="s">
        <v>32</v>
      </c>
      <c r="D18" s="12" t="s">
        <v>106</v>
      </c>
      <c r="E18" s="12" t="s">
        <v>107</v>
      </c>
      <c r="F18" s="13" t="s">
        <v>108</v>
      </c>
      <c r="G18" s="28">
        <v>43282</v>
      </c>
      <c r="H18" s="28">
        <v>43293</v>
      </c>
      <c r="I18" s="12">
        <v>18</v>
      </c>
      <c r="J18" s="12">
        <v>76</v>
      </c>
      <c r="K18" s="14">
        <v>2144</v>
      </c>
      <c r="L18" s="14">
        <f t="shared" si="0"/>
        <v>107.2</v>
      </c>
      <c r="M18" s="14">
        <v>0.03</v>
      </c>
      <c r="N18" s="14">
        <f t="shared" si="1"/>
        <v>69.940195840000086</v>
      </c>
      <c r="O18" s="14">
        <f t="shared" si="2"/>
        <v>1966.8598041600001</v>
      </c>
      <c r="P18" s="14">
        <v>0.48</v>
      </c>
      <c r="Q18" s="14">
        <f t="shared" si="3"/>
        <v>944.09270599679996</v>
      </c>
    </row>
    <row r="19" spans="1:17" s="15" customFormat="1" x14ac:dyDescent="0.2">
      <c r="A19" s="11">
        <v>18</v>
      </c>
      <c r="B19" s="13" t="s">
        <v>39</v>
      </c>
      <c r="C19" s="12" t="s">
        <v>40</v>
      </c>
      <c r="D19" s="12" t="s">
        <v>106</v>
      </c>
      <c r="E19" s="12" t="s">
        <v>107</v>
      </c>
      <c r="F19" s="13" t="s">
        <v>108</v>
      </c>
      <c r="G19" s="28">
        <v>43282</v>
      </c>
      <c r="H19" s="28">
        <v>43312</v>
      </c>
      <c r="I19" s="12">
        <v>169</v>
      </c>
      <c r="J19" s="12">
        <v>4103</v>
      </c>
      <c r="K19" s="14">
        <v>125835</v>
      </c>
      <c r="L19" s="14">
        <f t="shared" si="0"/>
        <v>6291.75</v>
      </c>
      <c r="M19" s="14">
        <v>0.03</v>
      </c>
      <c r="N19" s="14">
        <f t="shared" si="1"/>
        <v>4104.9088356000057</v>
      </c>
      <c r="O19" s="14">
        <f t="shared" si="2"/>
        <v>115438.3411644</v>
      </c>
      <c r="P19" s="14">
        <v>0.48</v>
      </c>
      <c r="Q19" s="14">
        <f t="shared" si="3"/>
        <v>55410.403758911998</v>
      </c>
    </row>
    <row r="20" spans="1:17" s="15" customFormat="1" x14ac:dyDescent="0.2">
      <c r="A20" s="11">
        <v>19</v>
      </c>
      <c r="B20" s="13" t="s">
        <v>22</v>
      </c>
      <c r="C20" s="12" t="s">
        <v>16</v>
      </c>
      <c r="D20" s="12" t="s">
        <v>106</v>
      </c>
      <c r="E20" s="12" t="s">
        <v>14</v>
      </c>
      <c r="F20" s="13" t="s">
        <v>108</v>
      </c>
      <c r="G20" s="28">
        <v>43283</v>
      </c>
      <c r="H20" s="28">
        <v>43293</v>
      </c>
      <c r="I20" s="12">
        <v>17</v>
      </c>
      <c r="J20" s="12">
        <v>99</v>
      </c>
      <c r="K20" s="14">
        <v>2894.4</v>
      </c>
      <c r="L20" s="14">
        <f t="shared" si="0"/>
        <v>144.72</v>
      </c>
      <c r="M20" s="14">
        <v>0.03</v>
      </c>
      <c r="N20" s="14">
        <f t="shared" si="1"/>
        <v>94.41926438400013</v>
      </c>
      <c r="O20" s="14">
        <f t="shared" si="2"/>
        <v>2655.2607356160001</v>
      </c>
      <c r="P20" s="14">
        <v>0.48</v>
      </c>
      <c r="Q20" s="14">
        <f t="shared" si="3"/>
        <v>1274.52515309568</v>
      </c>
    </row>
    <row r="21" spans="1:17" s="15" customFormat="1" x14ac:dyDescent="0.2">
      <c r="A21" s="11">
        <v>20</v>
      </c>
      <c r="B21" s="13" t="s">
        <v>37</v>
      </c>
      <c r="C21" s="12" t="s">
        <v>38</v>
      </c>
      <c r="D21" s="12" t="s">
        <v>106</v>
      </c>
      <c r="E21" s="12" t="s">
        <v>14</v>
      </c>
      <c r="F21" s="13" t="s">
        <v>108</v>
      </c>
      <c r="G21" s="28">
        <v>43283</v>
      </c>
      <c r="H21" s="28">
        <v>43285</v>
      </c>
      <c r="I21" s="12">
        <v>3</v>
      </c>
      <c r="J21" s="12">
        <v>11</v>
      </c>
      <c r="K21" s="14">
        <v>333</v>
      </c>
      <c r="L21" s="14">
        <f t="shared" si="0"/>
        <v>16.650000000000002</v>
      </c>
      <c r="M21" s="14">
        <v>0.03</v>
      </c>
      <c r="N21" s="14">
        <f t="shared" si="1"/>
        <v>10.862912880000014</v>
      </c>
      <c r="O21" s="14">
        <f t="shared" si="2"/>
        <v>305.48708712000001</v>
      </c>
      <c r="P21" s="14">
        <v>0.48</v>
      </c>
      <c r="Q21" s="14">
        <f t="shared" si="3"/>
        <v>146.63380181759999</v>
      </c>
    </row>
    <row r="22" spans="1:17" s="15" customFormat="1" x14ac:dyDescent="0.2">
      <c r="A22" s="11">
        <v>21</v>
      </c>
      <c r="B22" s="13" t="s">
        <v>57</v>
      </c>
      <c r="C22" s="12" t="s">
        <v>58</v>
      </c>
      <c r="D22" s="12" t="s">
        <v>106</v>
      </c>
      <c r="E22" s="12" t="s">
        <v>14</v>
      </c>
      <c r="F22" s="13" t="s">
        <v>108</v>
      </c>
      <c r="G22" s="28">
        <v>43286</v>
      </c>
      <c r="H22" s="28">
        <v>43300</v>
      </c>
      <c r="I22" s="12">
        <v>79</v>
      </c>
      <c r="J22" s="12">
        <v>5817</v>
      </c>
      <c r="K22" s="14">
        <v>199661.45</v>
      </c>
      <c r="L22" s="14">
        <f t="shared" si="0"/>
        <v>9983.072500000002</v>
      </c>
      <c r="M22" s="14">
        <v>0.03</v>
      </c>
      <c r="N22" s="14">
        <f t="shared" si="1"/>
        <v>6513.2280385720087</v>
      </c>
      <c r="O22" s="14">
        <f t="shared" si="2"/>
        <v>183165.14946142802</v>
      </c>
      <c r="P22" s="14">
        <v>0.48</v>
      </c>
      <c r="Q22" s="14">
        <f t="shared" si="3"/>
        <v>87919.271741485441</v>
      </c>
    </row>
    <row r="23" spans="1:17" s="15" customFormat="1" x14ac:dyDescent="0.2">
      <c r="A23" s="11">
        <v>22</v>
      </c>
      <c r="B23" s="13" t="s">
        <v>59</v>
      </c>
      <c r="C23" s="12" t="s">
        <v>60</v>
      </c>
      <c r="D23" s="12" t="s">
        <v>106</v>
      </c>
      <c r="E23" s="12" t="s">
        <v>107</v>
      </c>
      <c r="F23" s="13" t="s">
        <v>108</v>
      </c>
      <c r="G23" s="28">
        <v>43287</v>
      </c>
      <c r="H23" s="28">
        <v>43312</v>
      </c>
      <c r="I23" s="12">
        <v>81</v>
      </c>
      <c r="J23" s="12">
        <v>1384</v>
      </c>
      <c r="K23" s="14">
        <v>42660</v>
      </c>
      <c r="L23" s="14">
        <f t="shared" si="0"/>
        <v>2133</v>
      </c>
      <c r="M23" s="14">
        <v>0.03</v>
      </c>
      <c r="N23" s="14">
        <f t="shared" si="1"/>
        <v>1391.6272176000018</v>
      </c>
      <c r="O23" s="14">
        <f t="shared" si="2"/>
        <v>39135.372782400002</v>
      </c>
      <c r="P23" s="14">
        <v>0.48</v>
      </c>
      <c r="Q23" s="14">
        <f t="shared" si="3"/>
        <v>18784.978935552001</v>
      </c>
    </row>
    <row r="24" spans="1:17" s="15" customFormat="1" x14ac:dyDescent="0.2">
      <c r="A24" s="11">
        <v>23</v>
      </c>
      <c r="B24" s="13" t="s">
        <v>61</v>
      </c>
      <c r="C24" s="12" t="s">
        <v>62</v>
      </c>
      <c r="D24" s="12" t="s">
        <v>106</v>
      </c>
      <c r="E24" s="12" t="s">
        <v>107</v>
      </c>
      <c r="F24" s="13" t="s">
        <v>108</v>
      </c>
      <c r="G24" s="28">
        <v>43287</v>
      </c>
      <c r="H24" s="28">
        <v>43293</v>
      </c>
      <c r="I24" s="12">
        <v>26</v>
      </c>
      <c r="J24" s="12">
        <v>784</v>
      </c>
      <c r="K24" s="14">
        <v>24118.799999999999</v>
      </c>
      <c r="L24" s="14">
        <f t="shared" si="0"/>
        <v>1205.94</v>
      </c>
      <c r="M24" s="14">
        <v>0.03</v>
      </c>
      <c r="N24" s="14">
        <f t="shared" si="1"/>
        <v>786.78805756800102</v>
      </c>
      <c r="O24" s="14">
        <f t="shared" si="2"/>
        <v>22126.071942432001</v>
      </c>
      <c r="P24" s="14">
        <v>0.48</v>
      </c>
      <c r="Q24" s="14">
        <f t="shared" si="3"/>
        <v>10620.514532367361</v>
      </c>
    </row>
    <row r="25" spans="1:17" s="15" customFormat="1" x14ac:dyDescent="0.2">
      <c r="A25" s="11">
        <v>24</v>
      </c>
      <c r="B25" s="13" t="s">
        <v>63</v>
      </c>
      <c r="C25" s="12" t="s">
        <v>64</v>
      </c>
      <c r="D25" s="12" t="s">
        <v>106</v>
      </c>
      <c r="E25" s="12" t="s">
        <v>14</v>
      </c>
      <c r="F25" s="13" t="s">
        <v>108</v>
      </c>
      <c r="G25" s="28">
        <v>43289</v>
      </c>
      <c r="H25" s="28">
        <v>43295</v>
      </c>
      <c r="I25" s="12">
        <v>2</v>
      </c>
      <c r="J25" s="12">
        <v>75</v>
      </c>
      <c r="K25" s="14">
        <v>2201</v>
      </c>
      <c r="L25" s="14">
        <f t="shared" si="0"/>
        <v>110.05000000000001</v>
      </c>
      <c r="M25" s="14">
        <v>0.03</v>
      </c>
      <c r="N25" s="14">
        <f t="shared" si="1"/>
        <v>71.799613360000095</v>
      </c>
      <c r="O25" s="14">
        <f t="shared" si="2"/>
        <v>2019.1503866400001</v>
      </c>
      <c r="P25" s="14">
        <v>0.48</v>
      </c>
      <c r="Q25" s="14">
        <f t="shared" si="3"/>
        <v>969.19218558720002</v>
      </c>
    </row>
    <row r="26" spans="1:17" s="15" customFormat="1" x14ac:dyDescent="0.2">
      <c r="A26" s="11">
        <v>25</v>
      </c>
      <c r="B26" s="13" t="s">
        <v>65</v>
      </c>
      <c r="C26" s="12" t="s">
        <v>66</v>
      </c>
      <c r="D26" s="12" t="s">
        <v>106</v>
      </c>
      <c r="E26" s="12" t="s">
        <v>14</v>
      </c>
      <c r="F26" s="13" t="s">
        <v>108</v>
      </c>
      <c r="G26" s="28">
        <v>43294</v>
      </c>
      <c r="H26" s="28">
        <v>43295</v>
      </c>
      <c r="I26" s="12">
        <v>10</v>
      </c>
      <c r="J26" s="12">
        <v>852</v>
      </c>
      <c r="K26" s="14">
        <v>29409</v>
      </c>
      <c r="L26" s="14">
        <f t="shared" si="0"/>
        <v>1470.45</v>
      </c>
      <c r="M26" s="14">
        <v>0.03</v>
      </c>
      <c r="N26" s="14">
        <f t="shared" si="1"/>
        <v>959.36157624000123</v>
      </c>
      <c r="O26" s="14">
        <f t="shared" si="2"/>
        <v>26979.188423760002</v>
      </c>
      <c r="P26" s="14">
        <v>0.48</v>
      </c>
      <c r="Q26" s="14">
        <f t="shared" si="3"/>
        <v>12950.010443404801</v>
      </c>
    </row>
    <row r="27" spans="1:17" s="15" customFormat="1" x14ac:dyDescent="0.2">
      <c r="A27" s="11">
        <v>26</v>
      </c>
      <c r="B27" s="13" t="s">
        <v>67</v>
      </c>
      <c r="C27" s="12" t="s">
        <v>68</v>
      </c>
      <c r="D27" s="12" t="s">
        <v>106</v>
      </c>
      <c r="E27" s="12" t="s">
        <v>14</v>
      </c>
      <c r="F27" s="13" t="s">
        <v>108</v>
      </c>
      <c r="G27" s="28">
        <v>43294</v>
      </c>
      <c r="H27" s="28">
        <v>43296</v>
      </c>
      <c r="I27" s="12">
        <v>19</v>
      </c>
      <c r="J27" s="12">
        <v>659</v>
      </c>
      <c r="K27" s="14">
        <v>20493</v>
      </c>
      <c r="L27" s="14">
        <f t="shared" si="0"/>
        <v>1024.6500000000001</v>
      </c>
      <c r="M27" s="14">
        <v>0.03</v>
      </c>
      <c r="N27" s="14">
        <f t="shared" si="1"/>
        <v>668.50953048000088</v>
      </c>
      <c r="O27" s="14">
        <f t="shared" si="2"/>
        <v>18799.840469520001</v>
      </c>
      <c r="P27" s="14">
        <v>0.48</v>
      </c>
      <c r="Q27" s="14">
        <f t="shared" si="3"/>
        <v>9023.9234253695995</v>
      </c>
    </row>
    <row r="28" spans="1:17" s="15" customFormat="1" x14ac:dyDescent="0.2">
      <c r="A28" s="11">
        <v>27</v>
      </c>
      <c r="B28" s="13" t="s">
        <v>69</v>
      </c>
      <c r="C28" s="12" t="s">
        <v>70</v>
      </c>
      <c r="D28" s="12" t="s">
        <v>106</v>
      </c>
      <c r="E28" s="12" t="s">
        <v>107</v>
      </c>
      <c r="F28" s="13" t="s">
        <v>108</v>
      </c>
      <c r="G28" s="28">
        <v>43294</v>
      </c>
      <c r="H28" s="28">
        <v>43312</v>
      </c>
      <c r="I28" s="12">
        <v>212</v>
      </c>
      <c r="J28" s="12">
        <v>6371</v>
      </c>
      <c r="K28" s="14">
        <v>201110</v>
      </c>
      <c r="L28" s="14">
        <f t="shared" si="0"/>
        <v>10055.5</v>
      </c>
      <c r="M28" s="14">
        <v>0.03</v>
      </c>
      <c r="N28" s="14">
        <f t="shared" si="1"/>
        <v>6560.4817096000088</v>
      </c>
      <c r="O28" s="14">
        <f t="shared" si="2"/>
        <v>184494.01829040001</v>
      </c>
      <c r="P28" s="14">
        <v>0.48</v>
      </c>
      <c r="Q28" s="14">
        <f t="shared" si="3"/>
        <v>88557.128779392006</v>
      </c>
    </row>
    <row r="29" spans="1:17" s="15" customFormat="1" x14ac:dyDescent="0.2">
      <c r="A29" s="11">
        <v>28</v>
      </c>
      <c r="B29" s="13" t="s">
        <v>71</v>
      </c>
      <c r="C29" s="12" t="s">
        <v>72</v>
      </c>
      <c r="D29" s="12" t="s">
        <v>106</v>
      </c>
      <c r="E29" s="12" t="s">
        <v>107</v>
      </c>
      <c r="F29" s="13" t="s">
        <v>108</v>
      </c>
      <c r="G29" s="28">
        <v>43295</v>
      </c>
      <c r="H29" s="28">
        <v>43295</v>
      </c>
      <c r="I29" s="12">
        <v>2</v>
      </c>
      <c r="J29" s="12">
        <v>23</v>
      </c>
      <c r="K29" s="14">
        <v>675</v>
      </c>
      <c r="L29" s="14">
        <f t="shared" si="0"/>
        <v>33.75</v>
      </c>
      <c r="M29" s="14">
        <v>0.03</v>
      </c>
      <c r="N29" s="14">
        <f t="shared" si="1"/>
        <v>22.01941800000003</v>
      </c>
      <c r="O29" s="14">
        <f t="shared" si="2"/>
        <v>619.23058200000003</v>
      </c>
      <c r="P29" s="14">
        <v>0.48</v>
      </c>
      <c r="Q29" s="14">
        <f t="shared" si="3"/>
        <v>297.23067936000001</v>
      </c>
    </row>
    <row r="30" spans="1:17" s="15" customFormat="1" x14ac:dyDescent="0.2">
      <c r="A30" s="11">
        <v>29</v>
      </c>
      <c r="B30" s="13" t="s">
        <v>73</v>
      </c>
      <c r="C30" s="12" t="s">
        <v>74</v>
      </c>
      <c r="D30" s="12" t="s">
        <v>106</v>
      </c>
      <c r="E30" s="12" t="s">
        <v>14</v>
      </c>
      <c r="F30" s="13" t="s">
        <v>108</v>
      </c>
      <c r="G30" s="28">
        <v>43295</v>
      </c>
      <c r="H30" s="28">
        <v>43295</v>
      </c>
      <c r="I30" s="12">
        <v>1</v>
      </c>
      <c r="J30" s="12">
        <v>4</v>
      </c>
      <c r="K30" s="14">
        <v>120</v>
      </c>
      <c r="L30" s="14">
        <f t="shared" si="0"/>
        <v>6</v>
      </c>
      <c r="M30" s="14">
        <v>0.03</v>
      </c>
      <c r="N30" s="14">
        <f t="shared" si="1"/>
        <v>3.9145632000000052</v>
      </c>
      <c r="O30" s="14">
        <f t="shared" si="2"/>
        <v>110.0854368</v>
      </c>
      <c r="P30" s="14">
        <v>0.48</v>
      </c>
      <c r="Q30" s="14">
        <f t="shared" si="3"/>
        <v>52.841009663999998</v>
      </c>
    </row>
    <row r="31" spans="1:17" s="15" customFormat="1" x14ac:dyDescent="0.2">
      <c r="A31" s="11">
        <v>30</v>
      </c>
      <c r="B31" s="13" t="s">
        <v>75</v>
      </c>
      <c r="C31" s="12" t="s">
        <v>76</v>
      </c>
      <c r="D31" s="12" t="s">
        <v>106</v>
      </c>
      <c r="E31" s="12" t="s">
        <v>14</v>
      </c>
      <c r="F31" s="13" t="s">
        <v>108</v>
      </c>
      <c r="G31" s="28">
        <v>43296</v>
      </c>
      <c r="H31" s="28">
        <v>43307</v>
      </c>
      <c r="I31" s="12">
        <v>29</v>
      </c>
      <c r="J31" s="12">
        <v>480</v>
      </c>
      <c r="K31" s="14">
        <v>15178</v>
      </c>
      <c r="L31" s="14">
        <f t="shared" si="0"/>
        <v>758.90000000000009</v>
      </c>
      <c r="M31" s="14">
        <v>0.03</v>
      </c>
      <c r="N31" s="14">
        <f t="shared" si="1"/>
        <v>495.12700208000064</v>
      </c>
      <c r="O31" s="14">
        <f t="shared" si="2"/>
        <v>13923.97299792</v>
      </c>
      <c r="P31" s="14">
        <v>0.48</v>
      </c>
      <c r="Q31" s="14">
        <f t="shared" si="3"/>
        <v>6683.5070390015999</v>
      </c>
    </row>
    <row r="32" spans="1:17" s="15" customFormat="1" x14ac:dyDescent="0.2">
      <c r="A32" s="11">
        <v>31</v>
      </c>
      <c r="B32" s="13" t="s">
        <v>77</v>
      </c>
      <c r="C32" s="12" t="s">
        <v>78</v>
      </c>
      <c r="D32" s="12" t="s">
        <v>106</v>
      </c>
      <c r="E32" s="12" t="s">
        <v>14</v>
      </c>
      <c r="F32" s="13" t="s">
        <v>108</v>
      </c>
      <c r="G32" s="28">
        <v>43301</v>
      </c>
      <c r="H32" s="28">
        <v>43307</v>
      </c>
      <c r="I32" s="12">
        <v>8</v>
      </c>
      <c r="J32" s="12">
        <v>20</v>
      </c>
      <c r="K32" s="14">
        <v>580</v>
      </c>
      <c r="L32" s="14">
        <f t="shared" si="0"/>
        <v>29</v>
      </c>
      <c r="M32" s="14">
        <v>0.03</v>
      </c>
      <c r="N32" s="14">
        <f t="shared" si="1"/>
        <v>18.920388800000026</v>
      </c>
      <c r="O32" s="14">
        <f t="shared" si="2"/>
        <v>532.07961120000004</v>
      </c>
      <c r="P32" s="14">
        <v>0.48</v>
      </c>
      <c r="Q32" s="14">
        <f t="shared" si="3"/>
        <v>255.398213376</v>
      </c>
    </row>
    <row r="33" spans="1:17" s="15" customFormat="1" x14ac:dyDescent="0.2">
      <c r="A33" s="11">
        <v>32</v>
      </c>
      <c r="B33" s="13" t="s">
        <v>79</v>
      </c>
      <c r="C33" s="12" t="s">
        <v>80</v>
      </c>
      <c r="D33" s="12" t="s">
        <v>106</v>
      </c>
      <c r="E33" s="12" t="s">
        <v>14</v>
      </c>
      <c r="F33" s="13" t="s">
        <v>108</v>
      </c>
      <c r="G33" s="28">
        <v>43301</v>
      </c>
      <c r="H33" s="28">
        <v>43312</v>
      </c>
      <c r="I33" s="12">
        <v>173</v>
      </c>
      <c r="J33" s="12">
        <v>5945</v>
      </c>
      <c r="K33" s="14">
        <v>189620.25</v>
      </c>
      <c r="L33" s="14">
        <f t="shared" si="0"/>
        <v>9481.0125000000007</v>
      </c>
      <c r="M33" s="14">
        <v>0.03</v>
      </c>
      <c r="N33" s="14">
        <f t="shared" si="1"/>
        <v>6185.670438540008</v>
      </c>
      <c r="O33" s="14">
        <f t="shared" si="2"/>
        <v>173953.56706145999</v>
      </c>
      <c r="P33" s="14">
        <v>0.48</v>
      </c>
      <c r="Q33" s="14">
        <f t="shared" si="3"/>
        <v>83497.712189500788</v>
      </c>
    </row>
    <row r="34" spans="1:17" s="15" customFormat="1" x14ac:dyDescent="0.2">
      <c r="A34" s="11">
        <v>33</v>
      </c>
      <c r="B34" s="13" t="s">
        <v>81</v>
      </c>
      <c r="C34" s="12" t="s">
        <v>82</v>
      </c>
      <c r="D34" s="12" t="s">
        <v>106</v>
      </c>
      <c r="E34" s="12" t="s">
        <v>14</v>
      </c>
      <c r="F34" s="13" t="s">
        <v>108</v>
      </c>
      <c r="G34" s="28">
        <v>43301</v>
      </c>
      <c r="H34" s="28">
        <v>43307</v>
      </c>
      <c r="I34" s="12">
        <v>12</v>
      </c>
      <c r="J34" s="12">
        <v>94</v>
      </c>
      <c r="K34" s="14">
        <v>2727</v>
      </c>
      <c r="L34" s="14">
        <f t="shared" si="0"/>
        <v>136.35</v>
      </c>
      <c r="M34" s="14">
        <v>0.03</v>
      </c>
      <c r="N34" s="14">
        <f t="shared" si="1"/>
        <v>88.958448720000121</v>
      </c>
      <c r="O34" s="14">
        <f t="shared" si="2"/>
        <v>2501.6915512800001</v>
      </c>
      <c r="P34" s="14">
        <v>0.48</v>
      </c>
      <c r="Q34" s="14">
        <f t="shared" si="3"/>
        <v>1200.8119446144001</v>
      </c>
    </row>
    <row r="35" spans="1:17" s="15" customFormat="1" x14ac:dyDescent="0.2">
      <c r="A35" s="11">
        <v>34</v>
      </c>
      <c r="B35" s="13" t="s">
        <v>83</v>
      </c>
      <c r="C35" s="12" t="s">
        <v>84</v>
      </c>
      <c r="D35" s="12" t="s">
        <v>106</v>
      </c>
      <c r="E35" s="12" t="s">
        <v>14</v>
      </c>
      <c r="F35" s="13" t="s">
        <v>108</v>
      </c>
      <c r="G35" s="28">
        <v>43301</v>
      </c>
      <c r="H35" s="28">
        <v>43307</v>
      </c>
      <c r="I35" s="12">
        <v>47</v>
      </c>
      <c r="J35" s="12">
        <v>2894</v>
      </c>
      <c r="K35" s="14">
        <v>97254.3</v>
      </c>
      <c r="L35" s="14">
        <f t="shared" si="0"/>
        <v>4862.7150000000001</v>
      </c>
      <c r="M35" s="14">
        <v>0.03</v>
      </c>
      <c r="N35" s="14">
        <f t="shared" si="1"/>
        <v>3172.5675318480044</v>
      </c>
      <c r="O35" s="14">
        <f t="shared" si="2"/>
        <v>89219.017468152</v>
      </c>
      <c r="P35" s="14">
        <v>0.48</v>
      </c>
      <c r="Q35" s="14">
        <f t="shared" si="3"/>
        <v>42825.12838471296</v>
      </c>
    </row>
    <row r="36" spans="1:17" s="15" customFormat="1" x14ac:dyDescent="0.2">
      <c r="A36" s="11">
        <v>35</v>
      </c>
      <c r="B36" s="13" t="s">
        <v>85</v>
      </c>
      <c r="C36" s="12" t="s">
        <v>86</v>
      </c>
      <c r="D36" s="12" t="s">
        <v>106</v>
      </c>
      <c r="E36" s="12" t="s">
        <v>14</v>
      </c>
      <c r="F36" s="13" t="s">
        <v>108</v>
      </c>
      <c r="G36" s="28">
        <v>43301</v>
      </c>
      <c r="H36" s="28">
        <v>43308</v>
      </c>
      <c r="I36" s="12">
        <v>16</v>
      </c>
      <c r="J36" s="12">
        <v>29</v>
      </c>
      <c r="K36" s="14">
        <v>833</v>
      </c>
      <c r="L36" s="14">
        <f t="shared" si="0"/>
        <v>41.650000000000006</v>
      </c>
      <c r="M36" s="14">
        <v>0.03</v>
      </c>
      <c r="N36" s="14">
        <f t="shared" si="1"/>
        <v>27.173592880000037</v>
      </c>
      <c r="O36" s="14">
        <f t="shared" si="2"/>
        <v>764.17640712000002</v>
      </c>
      <c r="P36" s="14">
        <v>0.48</v>
      </c>
      <c r="Q36" s="14">
        <f t="shared" si="3"/>
        <v>366.80467541759998</v>
      </c>
    </row>
    <row r="37" spans="1:17" s="15" customFormat="1" x14ac:dyDescent="0.2">
      <c r="A37" s="11">
        <v>36</v>
      </c>
      <c r="B37" s="13" t="s">
        <v>87</v>
      </c>
      <c r="C37" s="12" t="s">
        <v>88</v>
      </c>
      <c r="D37" s="12" t="s">
        <v>106</v>
      </c>
      <c r="E37" s="12" t="s">
        <v>14</v>
      </c>
      <c r="F37" s="13" t="s">
        <v>108</v>
      </c>
      <c r="G37" s="28">
        <v>43302</v>
      </c>
      <c r="H37" s="28">
        <v>43303</v>
      </c>
      <c r="I37" s="12">
        <v>2</v>
      </c>
      <c r="J37" s="12">
        <v>135</v>
      </c>
      <c r="K37" s="14">
        <v>4104</v>
      </c>
      <c r="L37" s="14">
        <f t="shared" si="0"/>
        <v>205.20000000000002</v>
      </c>
      <c r="M37" s="14">
        <v>0.03</v>
      </c>
      <c r="N37" s="14">
        <f t="shared" si="1"/>
        <v>133.87806144000018</v>
      </c>
      <c r="O37" s="14">
        <f t="shared" si="2"/>
        <v>3764.9219385599999</v>
      </c>
      <c r="P37" s="14">
        <v>0.48</v>
      </c>
      <c r="Q37" s="14">
        <f t="shared" si="3"/>
        <v>1807.1625305087998</v>
      </c>
    </row>
    <row r="38" spans="1:17" s="15" customFormat="1" x14ac:dyDescent="0.2">
      <c r="A38" s="11">
        <v>37</v>
      </c>
      <c r="B38" s="13" t="s">
        <v>89</v>
      </c>
      <c r="C38" s="12" t="s">
        <v>90</v>
      </c>
      <c r="D38" s="12" t="s">
        <v>106</v>
      </c>
      <c r="E38" s="12" t="s">
        <v>14</v>
      </c>
      <c r="F38" s="13" t="s">
        <v>108</v>
      </c>
      <c r="G38" s="28">
        <v>43302</v>
      </c>
      <c r="H38" s="28">
        <v>43307</v>
      </c>
      <c r="I38" s="12">
        <v>25</v>
      </c>
      <c r="J38" s="12">
        <v>389</v>
      </c>
      <c r="K38" s="14">
        <v>11572.4</v>
      </c>
      <c r="L38" s="14">
        <f t="shared" si="0"/>
        <v>578.62</v>
      </c>
      <c r="M38" s="14">
        <v>0.03</v>
      </c>
      <c r="N38" s="14">
        <f t="shared" si="1"/>
        <v>377.5074264640005</v>
      </c>
      <c r="O38" s="14">
        <f t="shared" si="2"/>
        <v>10616.272573536</v>
      </c>
      <c r="P38" s="14">
        <v>0.48</v>
      </c>
      <c r="Q38" s="14">
        <f t="shared" si="3"/>
        <v>5095.8108352972795</v>
      </c>
    </row>
    <row r="39" spans="1:17" s="15" customFormat="1" x14ac:dyDescent="0.2">
      <c r="A39" s="11">
        <v>38</v>
      </c>
      <c r="B39" s="13" t="s">
        <v>91</v>
      </c>
      <c r="C39" s="12" t="s">
        <v>92</v>
      </c>
      <c r="D39" s="12" t="s">
        <v>106</v>
      </c>
      <c r="E39" s="12" t="s">
        <v>14</v>
      </c>
      <c r="F39" s="13" t="s">
        <v>108</v>
      </c>
      <c r="G39" s="28">
        <v>43303</v>
      </c>
      <c r="H39" s="28">
        <v>43303</v>
      </c>
      <c r="I39" s="12">
        <v>1</v>
      </c>
      <c r="J39" s="12">
        <v>40</v>
      </c>
      <c r="K39" s="14">
        <v>1439</v>
      </c>
      <c r="L39" s="14">
        <f t="shared" si="0"/>
        <v>71.95</v>
      </c>
      <c r="M39" s="14">
        <v>0.03</v>
      </c>
      <c r="N39" s="14">
        <f t="shared" si="1"/>
        <v>46.942137040000063</v>
      </c>
      <c r="O39" s="14">
        <f t="shared" si="2"/>
        <v>1320.1078629599999</v>
      </c>
      <c r="P39" s="14">
        <v>0.48</v>
      </c>
      <c r="Q39" s="14">
        <f t="shared" si="3"/>
        <v>633.65177422079989</v>
      </c>
    </row>
    <row r="40" spans="1:17" s="15" customFormat="1" x14ac:dyDescent="0.2">
      <c r="A40" s="11">
        <v>39</v>
      </c>
      <c r="B40" s="13" t="s">
        <v>93</v>
      </c>
      <c r="C40" s="12" t="s">
        <v>94</v>
      </c>
      <c r="D40" s="12" t="s">
        <v>106</v>
      </c>
      <c r="E40" s="12" t="s">
        <v>14</v>
      </c>
      <c r="F40" s="13" t="s">
        <v>108</v>
      </c>
      <c r="G40" s="28">
        <v>43308</v>
      </c>
      <c r="H40" s="28">
        <v>43309</v>
      </c>
      <c r="I40" s="12">
        <v>11</v>
      </c>
      <c r="J40" s="12">
        <v>950</v>
      </c>
      <c r="K40" s="14">
        <v>33782</v>
      </c>
      <c r="L40" s="14">
        <f t="shared" si="0"/>
        <v>1689.1000000000001</v>
      </c>
      <c r="M40" s="14">
        <v>0.03</v>
      </c>
      <c r="N40" s="14">
        <f t="shared" si="1"/>
        <v>1102.0147835200014</v>
      </c>
      <c r="O40" s="14">
        <f t="shared" si="2"/>
        <v>30990.885216480001</v>
      </c>
      <c r="P40" s="14">
        <v>0.48</v>
      </c>
      <c r="Q40" s="14">
        <f t="shared" si="3"/>
        <v>14875.6249039104</v>
      </c>
    </row>
    <row r="41" spans="1:17" s="15" customFormat="1" x14ac:dyDescent="0.2">
      <c r="A41" s="11">
        <v>40</v>
      </c>
      <c r="B41" s="13" t="s">
        <v>95</v>
      </c>
      <c r="C41" s="12" t="s">
        <v>96</v>
      </c>
      <c r="D41" s="12" t="s">
        <v>106</v>
      </c>
      <c r="E41" s="12" t="s">
        <v>14</v>
      </c>
      <c r="F41" s="13" t="s">
        <v>108</v>
      </c>
      <c r="G41" s="28">
        <v>43308</v>
      </c>
      <c r="H41" s="28">
        <v>43312</v>
      </c>
      <c r="I41" s="12">
        <v>142</v>
      </c>
      <c r="J41" s="12">
        <v>9005</v>
      </c>
      <c r="K41" s="14">
        <v>291856.25</v>
      </c>
      <c r="L41" s="14">
        <f t="shared" si="0"/>
        <v>14592.8125</v>
      </c>
      <c r="M41" s="14">
        <v>0.03</v>
      </c>
      <c r="N41" s="14">
        <f t="shared" si="1"/>
        <v>9520.7477995000136</v>
      </c>
      <c r="O41" s="14">
        <f t="shared" si="2"/>
        <v>267742.68970049999</v>
      </c>
      <c r="P41" s="14">
        <v>0.48</v>
      </c>
      <c r="Q41" s="14">
        <f t="shared" si="3"/>
        <v>128516.49105623999</v>
      </c>
    </row>
    <row r="42" spans="1:17" s="15" customFormat="1" x14ac:dyDescent="0.2">
      <c r="A42" s="11">
        <v>41</v>
      </c>
      <c r="B42" s="13" t="s">
        <v>97</v>
      </c>
      <c r="C42" s="12" t="s">
        <v>98</v>
      </c>
      <c r="D42" s="12" t="s">
        <v>106</v>
      </c>
      <c r="E42" s="12" t="s">
        <v>14</v>
      </c>
      <c r="F42" s="13" t="s">
        <v>108</v>
      </c>
      <c r="G42" s="28">
        <v>43308</v>
      </c>
      <c r="H42" s="28">
        <v>43312</v>
      </c>
      <c r="I42" s="12">
        <v>80</v>
      </c>
      <c r="J42" s="12">
        <v>2306</v>
      </c>
      <c r="K42" s="14">
        <v>83097.009999999995</v>
      </c>
      <c r="L42" s="14">
        <f t="shared" si="0"/>
        <v>4154.8504999999996</v>
      </c>
      <c r="M42" s="14">
        <v>0.03</v>
      </c>
      <c r="N42" s="14">
        <f t="shared" si="1"/>
        <v>2710.7374781336034</v>
      </c>
      <c r="O42" s="14">
        <f t="shared" si="2"/>
        <v>76231.422021866398</v>
      </c>
      <c r="P42" s="14">
        <v>0.48</v>
      </c>
      <c r="Q42" s="14">
        <f t="shared" si="3"/>
        <v>36591.08257049587</v>
      </c>
    </row>
    <row r="43" spans="1:17" s="15" customFormat="1" x14ac:dyDescent="0.2">
      <c r="A43" s="11">
        <v>42</v>
      </c>
      <c r="B43" s="13" t="s">
        <v>99</v>
      </c>
      <c r="C43" s="12" t="s">
        <v>100</v>
      </c>
      <c r="D43" s="12" t="s">
        <v>106</v>
      </c>
      <c r="E43" s="12" t="s">
        <v>107</v>
      </c>
      <c r="F43" s="13" t="s">
        <v>108</v>
      </c>
      <c r="G43" s="28">
        <v>43309</v>
      </c>
      <c r="H43" s="28">
        <v>43309</v>
      </c>
      <c r="I43" s="12">
        <v>4</v>
      </c>
      <c r="J43" s="12">
        <v>67</v>
      </c>
      <c r="K43" s="14">
        <v>2286</v>
      </c>
      <c r="L43" s="14">
        <f t="shared" si="0"/>
        <v>114.30000000000001</v>
      </c>
      <c r="M43" s="14">
        <v>0.03</v>
      </c>
      <c r="N43" s="14">
        <f t="shared" si="1"/>
        <v>74.572428960000096</v>
      </c>
      <c r="O43" s="14">
        <f t="shared" si="2"/>
        <v>2097.12757104</v>
      </c>
      <c r="P43" s="14">
        <v>0.48</v>
      </c>
      <c r="Q43" s="14">
        <f t="shared" si="3"/>
        <v>1006.6212340992</v>
      </c>
    </row>
    <row r="44" spans="1:17" s="15" customFormat="1" x14ac:dyDescent="0.2">
      <c r="A44" s="11">
        <v>43</v>
      </c>
      <c r="B44" s="13" t="s">
        <v>101</v>
      </c>
      <c r="C44" s="12" t="s">
        <v>102</v>
      </c>
      <c r="D44" s="12" t="s">
        <v>106</v>
      </c>
      <c r="E44" s="12" t="s">
        <v>107</v>
      </c>
      <c r="F44" s="13" t="s">
        <v>108</v>
      </c>
      <c r="G44" s="28">
        <v>43310</v>
      </c>
      <c r="H44" s="28">
        <v>43310</v>
      </c>
      <c r="I44" s="12">
        <v>1</v>
      </c>
      <c r="J44" s="12">
        <v>41</v>
      </c>
      <c r="K44" s="14">
        <v>1221</v>
      </c>
      <c r="L44" s="14">
        <f t="shared" si="0"/>
        <v>61.050000000000004</v>
      </c>
      <c r="M44" s="14">
        <v>0.03</v>
      </c>
      <c r="N44" s="14">
        <f t="shared" si="1"/>
        <v>39.830680560000054</v>
      </c>
      <c r="O44" s="14">
        <f t="shared" si="2"/>
        <v>1120.11931944</v>
      </c>
      <c r="P44" s="14">
        <v>0.48</v>
      </c>
      <c r="Q44" s="14">
        <f t="shared" si="3"/>
        <v>537.65727333120003</v>
      </c>
    </row>
    <row r="45" spans="1:17" s="15" customFormat="1" x14ac:dyDescent="0.2">
      <c r="A45" s="11">
        <v>44</v>
      </c>
      <c r="B45" s="13" t="s">
        <v>103</v>
      </c>
      <c r="C45" s="12" t="s">
        <v>104</v>
      </c>
      <c r="D45" s="12" t="s">
        <v>106</v>
      </c>
      <c r="E45" s="12" t="s">
        <v>14</v>
      </c>
      <c r="F45" s="13" t="s">
        <v>108</v>
      </c>
      <c r="G45" s="28">
        <v>43310</v>
      </c>
      <c r="H45" s="28">
        <v>43312</v>
      </c>
      <c r="I45" s="12">
        <v>17</v>
      </c>
      <c r="J45" s="12">
        <v>1899</v>
      </c>
      <c r="K45" s="14">
        <v>64756</v>
      </c>
      <c r="L45" s="14">
        <f t="shared" si="0"/>
        <v>3237.8</v>
      </c>
      <c r="M45" s="14">
        <v>0.03</v>
      </c>
      <c r="N45" s="14">
        <f t="shared" si="1"/>
        <v>2112.428788160003</v>
      </c>
      <c r="O45" s="14">
        <f t="shared" si="2"/>
        <v>59405.771211840001</v>
      </c>
      <c r="P45" s="14">
        <v>0.48</v>
      </c>
      <c r="Q45" s="14">
        <f t="shared" si="3"/>
        <v>28514.770181683201</v>
      </c>
    </row>
    <row r="46" spans="1:17" s="5" customFormat="1" ht="25.5" customHeight="1" x14ac:dyDescent="0.2">
      <c r="A46" s="31"/>
      <c r="B46" s="16" t="s">
        <v>109</v>
      </c>
      <c r="C46" s="32"/>
      <c r="D46" s="32"/>
      <c r="E46" s="32"/>
      <c r="F46" s="32"/>
      <c r="G46" s="33"/>
      <c r="H46" s="33"/>
      <c r="I46" s="24">
        <f>SUM(I2:I45)</f>
        <v>2500</v>
      </c>
      <c r="J46" s="24">
        <f>SUM(J2:J45)</f>
        <v>85614</v>
      </c>
      <c r="K46" s="25">
        <f>SUM(K2:K45)</f>
        <v>2766290.0099999993</v>
      </c>
      <c r="L46" s="25">
        <f>SUM(L2:L45)</f>
        <v>138314.50049999994</v>
      </c>
      <c r="M46" s="25"/>
      <c r="N46" s="25">
        <f>SUM(N2:N45)</f>
        <v>90240.142280613727</v>
      </c>
      <c r="O46" s="26">
        <f>SUM(O2:O45)</f>
        <v>2537735.3672193866</v>
      </c>
      <c r="P46" s="27"/>
      <c r="Q46" s="25">
        <f>SUM(Q2:Q45)</f>
        <v>1218112.976265305</v>
      </c>
    </row>
    <row r="47" spans="1:17" s="5" customFormat="1" x14ac:dyDescent="0.2">
      <c r="B47" s="6"/>
      <c r="C47" s="6"/>
      <c r="D47" s="6"/>
      <c r="E47" s="6"/>
      <c r="F47" s="6"/>
      <c r="G47" s="7"/>
      <c r="H47" s="7"/>
      <c r="I47" s="6"/>
      <c r="J47" s="6"/>
      <c r="K47" s="8"/>
      <c r="L47" s="8"/>
      <c r="M47" s="8"/>
      <c r="N47" s="8"/>
      <c r="O47" s="8"/>
      <c r="P47" s="9"/>
    </row>
    <row r="49" spans="6:6" x14ac:dyDescent="0.2">
      <c r="F49" s="23"/>
    </row>
  </sheetData>
  <protectedRanges>
    <protectedRange sqref="A2:XFD1048576" name="区域1_1"/>
  </protectedRanges>
  <phoneticPr fontId="1" type="noConversion"/>
  <pageMargins left="0.7" right="0.7" top="0.75" bottom="0.75" header="0.3" footer="0.3"/>
  <pageSetup paperSize="9" orientation="portrait" horizontalDpi="180" verticalDpi="18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7月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cxg</dc:creator>
  <cp:lastModifiedBy>FINANCE</cp:lastModifiedBy>
  <dcterms:created xsi:type="dcterms:W3CDTF">2015-11-10T02:18:22Z</dcterms:created>
  <dcterms:modified xsi:type="dcterms:W3CDTF">2018-08-01T02:23:01Z</dcterms:modified>
</cp:coreProperties>
</file>