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42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K35" i="1"/>
  <c r="N3" l="1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Q33" s="1"/>
  <c r="N34"/>
  <c r="O34"/>
  <c r="Q34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Q3" l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O2" l="1"/>
  <c r="N2"/>
  <c r="N35" s="1"/>
  <c r="L2"/>
  <c r="L35" s="1"/>
  <c r="Q2" l="1"/>
  <c r="Q35" s="1"/>
  <c r="O35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<sst xmlns="http://schemas.openxmlformats.org/spreadsheetml/2006/main" count="249" uniqueCount="110">
  <si>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</si>
  <si>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</si>
  <si>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</si>
  <si>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</si>
  <si>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</si>
  <si>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</si>
  <si>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</si>
  <si>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</si>
  <si>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</si>
  <si>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</si>
  <si>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</si>
  <si>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</si>
  <si>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</si>
  <si>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</si>
  <si>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</si>
  <si>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</si>
  <si>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</si>
  <si>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</si>
  <si>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完美陌生人（数字）</t>
  </si>
  <si>
    <t>21020621</t>
    <phoneticPr fontId="1" type="noConversion"/>
  </si>
  <si>
    <t>078100962018</t>
  </si>
  <si>
    <t>大连百丽宫影城</t>
    <phoneticPr fontId="1" type="noConversion"/>
  </si>
  <si>
    <t>侏罗纪世界2（数字3D）</t>
  </si>
  <si>
    <t>幸福马上来</t>
  </si>
  <si>
    <t>泄密者</t>
  </si>
  <si>
    <t>猛虫过江</t>
  </si>
  <si>
    <t>阿飞正传（数字）</t>
  </si>
  <si>
    <t>快乐星球之三十六号</t>
  </si>
  <si>
    <t>超人总动员2（数字3D）</t>
  </si>
  <si>
    <t>龙虾刑警</t>
  </si>
  <si>
    <t>动物世界（数字3D）</t>
  </si>
  <si>
    <t>生存家族（数字）</t>
  </si>
  <si>
    <t>我不是药神</t>
  </si>
  <si>
    <t>金蝉脱壳2：冥府（数字）</t>
  </si>
  <si>
    <t>最后一球（数字）</t>
  </si>
  <si>
    <t>暹罗决：九神战甲（数字）</t>
  </si>
  <si>
    <t>051201022018</t>
  </si>
  <si>
    <t>001102782017</t>
  </si>
  <si>
    <t>001103922018</t>
  </si>
  <si>
    <t>001104442018</t>
  </si>
  <si>
    <t>002101142018</t>
  </si>
  <si>
    <t>001106792015</t>
  </si>
  <si>
    <t>051201112018</t>
  </si>
  <si>
    <t>001103782018</t>
  </si>
  <si>
    <t>001203772018</t>
  </si>
  <si>
    <t>012101122018</t>
  </si>
  <si>
    <t>001104962018</t>
  </si>
  <si>
    <t>051101152018</t>
  </si>
  <si>
    <t>091101172018</t>
  </si>
  <si>
    <t>014101072018</t>
  </si>
  <si>
    <t>合计</t>
    <phoneticPr fontId="1" type="noConversion"/>
  </si>
  <si>
    <t>邪不压正</t>
  </si>
  <si>
    <t>新大头儿子和小头爸爸3俄罗斯奇遇记</t>
  </si>
  <si>
    <t>您一定不要错过 内蒙古民族电影70年</t>
  </si>
  <si>
    <t>细思极恐</t>
  </si>
  <si>
    <t>超人总动员2（数字）</t>
  </si>
  <si>
    <t>阿修罗（数字3D）</t>
  </si>
  <si>
    <t>风语咒</t>
  </si>
  <si>
    <t>小悟空（数字3D）</t>
  </si>
  <si>
    <t>狄仁杰之四大天王（数字3D）</t>
  </si>
  <si>
    <t>昨日青空</t>
  </si>
  <si>
    <t>摩天营救（数字3D）</t>
  </si>
  <si>
    <t>西虹市首富</t>
  </si>
  <si>
    <t>兄弟班</t>
  </si>
  <si>
    <t>汪星卧底（数字）</t>
  </si>
  <si>
    <t>淘气大侦探（数字3D）</t>
  </si>
  <si>
    <t>北方一片苍茫</t>
  </si>
  <si>
    <t>神奇马戏团之动物饼干（数字3D）</t>
  </si>
  <si>
    <t>萌学园：寻找盘古</t>
  </si>
  <si>
    <t>001104952018</t>
  </si>
  <si>
    <t>001b03562018</t>
  </si>
  <si>
    <t>001l05482017</t>
  </si>
  <si>
    <t>001106302017</t>
  </si>
  <si>
    <t>051101112018</t>
  </si>
  <si>
    <t>001204972018</t>
  </si>
  <si>
    <t>001b05272018</t>
  </si>
  <si>
    <t>001c03982018</t>
  </si>
  <si>
    <t>001202172018</t>
  </si>
  <si>
    <t>001b04542018</t>
  </si>
  <si>
    <t>051201202018</t>
  </si>
  <si>
    <t>001106062018</t>
  </si>
  <si>
    <t>001104632017</t>
  </si>
  <si>
    <t>051101182018</t>
  </si>
  <si>
    <t>051201262018</t>
  </si>
  <si>
    <t>001108552017</t>
  </si>
  <si>
    <t>001c05642018</t>
  </si>
  <si>
    <t>001108392016</t>
  </si>
  <si>
    <t>2018-07-01</t>
  </si>
  <si>
    <t>2018-07-31</t>
  </si>
  <si>
    <t>2018-07-13</t>
  </si>
  <si>
    <t>2018-07-06</t>
  </si>
  <si>
    <t>2018-07-15</t>
  </si>
  <si>
    <t>2018-07-08</t>
  </si>
  <si>
    <t>2018-07-26</t>
  </si>
  <si>
    <t>2018-07-23</t>
  </si>
  <si>
    <t>2018-07-07</t>
  </si>
  <si>
    <t>2018-07-10</t>
  </si>
  <si>
    <t>2018-07-02</t>
  </si>
  <si>
    <t>2018-07-05</t>
  </si>
  <si>
    <t>2018-07-04</t>
  </si>
  <si>
    <t>2018-07-12</t>
  </si>
  <si>
    <t>2018-07-17</t>
  </si>
  <si>
    <t>2018-07-29</t>
  </si>
  <si>
    <t>2018-07-14</t>
  </si>
  <si>
    <t>2018-07-27</t>
  </si>
  <si>
    <t>2018-07-21</t>
  </si>
  <si>
    <t>2018-07-22</t>
  </si>
  <si>
    <t>2018-07-20</t>
  </si>
  <si>
    <t>2018-07-24</t>
  </si>
  <si>
    <t>2018-07-28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</si>
</sst>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0.00_ "/>
    <numFmt numFmtId="177" formatCode="0.0000_ "/>
  </numFmts>
  <fonts count="8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49" fontId="4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/>
    <xf numFmtId="14" fontId="0" fillId="0" borderId="2" xfId="0" applyNumberFormat="1" applyFill="1" applyBorder="1"/>
    <xf numFmtId="176" fontId="0" fillId="0" borderId="2" xfId="0" applyNumberFormat="1" applyFill="1" applyBorder="1"/>
    <xf numFmtId="0" fontId="6" fillId="2" borderId="1" xfId="0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49" fontId="6" fillId="2" borderId="1" xfId="0" applyNumberFormat="1" applyFont="1" applyFill="1" applyBorder="1" applyAlignment="1" applyProtection="1">
      <alignment horizontal="center" wrapText="1"/>
    </xf>
    <xf numFmtId="14" fontId="7" fillId="2" borderId="1" xfId="0" applyNumberFormat="1" applyFont="1" applyFill="1" applyBorder="1" applyAlignment="1" applyProtection="1">
      <alignment horizontal="center" wrapText="1"/>
    </xf>
    <xf numFmtId="176" fontId="7" fillId="2" borderId="1" xfId="0" applyNumberFormat="1" applyFont="1" applyFill="1" applyBorder="1" applyAlignment="1" applyProtection="1">
      <alignment horizontal="center" wrapText="1"/>
    </xf>
    <xf numFmtId="177" fontId="7" fillId="2" borderId="1" xfId="0" applyNumberFormat="1" applyFont="1" applyFill="1" applyBorder="1" applyAlignment="1" applyProtection="1">
      <alignment horizontal="center" wrapText="1"/>
    </xf>
    <xf numFmtId="0" fontId="0" fillId="0" borderId="2" xfId="0" applyFill="1" applyBorder="1"/>
    <xf numFmtId="43" fontId="4" fillId="0" borderId="1" xfId="0" applyNumberFormat="1" applyFont="1" applyFill="1" applyBorder="1" applyAlignment="1">
      <alignment horizontal="right" vertical="center"/>
    </xf>
    <xf numFmtId="43" fontId="0" fillId="0" borderId="2" xfId="0" applyNumberFormat="1" applyFill="1" applyBorder="1"/>
    <xf numFmtId="43" fontId="7" fillId="2" borderId="1" xfId="0" applyNumberFormat="1" applyFont="1" applyFill="1" applyBorder="1" applyAlignment="1" applyProtection="1">
      <alignment horizontal="center" wrapText="1"/>
    </xf>
    <xf numFmtId="43" fontId="0" fillId="0" borderId="0" xfId="0" applyNumberFormat="1"/>
    <xf numFmtId="14" fontId="0" fillId="0" borderId="2" xfId="0" applyNumberFormat="1" applyFill="1" applyBorder="1" applyAlignment="1">
      <alignment horizont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topLeftCell="C1" workbookViewId="0">
      <selection activeCell="Q2" sqref="Q2:Q34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5.57031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6" style="27"/>
  </cols>
  <sheetData>
    <row r="1" spans="1:17" s="6" customFormat="1" ht="15.75">
      <c r="A1" s="17" t="s">
        <v>0</v>
      </c>
      <c r="B1" s="18" t="s">
        <v>7</v>
      </c>
      <c r="C1" s="19" t="s">
        <v>1</v>
      </c>
      <c r="D1" s="18" t="s">
        <v>16</v>
      </c>
      <c r="E1" s="18" t="s">
        <v>17</v>
      </c>
      <c r="F1" s="18" t="s">
        <v>10</v>
      </c>
      <c r="G1" s="20" t="s">
        <v>2</v>
      </c>
      <c r="H1" s="20" t="s">
        <v>3</v>
      </c>
      <c r="I1" s="18" t="s">
        <v>4</v>
      </c>
      <c r="J1" s="18" t="s">
        <v>5</v>
      </c>
      <c r="K1" s="21" t="s">
        <v>6</v>
      </c>
      <c r="L1" s="21" t="s">
        <v>11</v>
      </c>
      <c r="M1" s="21" t="s">
        <v>12</v>
      </c>
      <c r="N1" s="21" t="s">
        <v>13</v>
      </c>
      <c r="O1" s="21" t="s">
        <v>8</v>
      </c>
      <c r="P1" s="22" t="s">
        <v>14</v>
      </c>
      <c r="Q1" s="26" t="s">
        <v>9</v>
      </c>
    </row>
    <row r="2" spans="1:17" s="12" customFormat="1">
      <c r="A2" s="7">
        <v>1</v>
      </c>
      <c r="B2" s="8" t="s">
        <v>32</v>
      </c>
      <c r="C2" s="8" t="s">
        <v>46</v>
      </c>
      <c r="D2" s="9" t="s">
        <v>21</v>
      </c>
      <c r="E2" s="8" t="s">
        <v>19</v>
      </c>
      <c r="F2" s="9" t="s">
        <v>15</v>
      </c>
      <c r="G2" s="8" t="s">
        <v>87</v>
      </c>
      <c r="H2" s="8" t="s">
        <v>88</v>
      </c>
      <c r="I2" s="8">
        <v>479</v>
      </c>
      <c r="J2" s="8">
        <v>20946</v>
      </c>
      <c r="K2" s="24">
        <v>760780.9</v>
      </c>
      <c r="L2" s="24">
        <f>K2*0.05</f>
        <v>38039.045000000006</v>
      </c>
      <c r="M2" s="10">
        <v>0.03</v>
      </c>
      <c r="N2" s="24">
        <f>K2*(1-0.96737864)</f>
        <v>24817.707620024034</v>
      </c>
      <c r="O2" s="24">
        <f>K2*0.91737864</f>
        <v>697924.147379976</v>
      </c>
      <c r="P2" s="11">
        <v>0.48</v>
      </c>
      <c r="Q2" s="24">
        <f>ROUND(O2*P2,2)</f>
        <v>335003.59000000003</v>
      </c>
    </row>
    <row r="3" spans="1:17" s="12" customFormat="1">
      <c r="A3" s="7">
        <v>2</v>
      </c>
      <c r="B3" s="8" t="s">
        <v>51</v>
      </c>
      <c r="C3" s="8" t="s">
        <v>69</v>
      </c>
      <c r="D3" s="9" t="s">
        <v>21</v>
      </c>
      <c r="E3" s="8" t="s">
        <v>19</v>
      </c>
      <c r="F3" s="9" t="s">
        <v>15</v>
      </c>
      <c r="G3" s="8" t="s">
        <v>89</v>
      </c>
      <c r="H3" s="8" t="s">
        <v>88</v>
      </c>
      <c r="I3" s="8">
        <v>234</v>
      </c>
      <c r="J3" s="8">
        <v>8065</v>
      </c>
      <c r="K3" s="24">
        <v>296749.8</v>
      </c>
      <c r="L3" s="24">
        <f t="shared" ref="L3:L34" si="0">K3*0.05</f>
        <v>14837.49</v>
      </c>
      <c r="M3" s="10">
        <v>0.03</v>
      </c>
      <c r="N3" s="24">
        <f t="shared" ref="N3:N34" si="1">K3*(1-0.96737864)</f>
        <v>9680.3820557280123</v>
      </c>
      <c r="O3" s="24">
        <f t="shared" ref="O3:O34" si="2">K3*0.91737864</f>
        <v>272231.927944272</v>
      </c>
      <c r="P3" s="11">
        <v>0.48</v>
      </c>
      <c r="Q3" s="24">
        <f t="shared" ref="Q3:Q34" si="3">ROUND(O3*P3,2)</f>
        <v>130671.33</v>
      </c>
    </row>
    <row r="4" spans="1:17" s="12" customFormat="1">
      <c r="A4" s="7">
        <v>3</v>
      </c>
      <c r="B4" s="8" t="s">
        <v>33</v>
      </c>
      <c r="C4" s="8" t="s">
        <v>47</v>
      </c>
      <c r="D4" s="9" t="s">
        <v>21</v>
      </c>
      <c r="E4" s="8" t="s">
        <v>19</v>
      </c>
      <c r="F4" s="9" t="s">
        <v>15</v>
      </c>
      <c r="G4" s="8" t="s">
        <v>87</v>
      </c>
      <c r="H4" s="8" t="s">
        <v>92</v>
      </c>
      <c r="I4" s="8">
        <v>36</v>
      </c>
      <c r="J4" s="8">
        <v>571</v>
      </c>
      <c r="K4" s="24">
        <v>19688.2</v>
      </c>
      <c r="L4" s="24">
        <f t="shared" si="0"/>
        <v>984.41000000000008</v>
      </c>
      <c r="M4" s="10">
        <v>0.03</v>
      </c>
      <c r="N4" s="24">
        <f t="shared" si="1"/>
        <v>642.25585995200083</v>
      </c>
      <c r="O4" s="24">
        <f t="shared" si="2"/>
        <v>18061.534140048003</v>
      </c>
      <c r="P4" s="11">
        <v>0.48</v>
      </c>
      <c r="Q4" s="24">
        <f t="shared" si="3"/>
        <v>8669.5400000000009</v>
      </c>
    </row>
    <row r="5" spans="1:17" s="12" customFormat="1">
      <c r="A5" s="7">
        <v>4</v>
      </c>
      <c r="B5" s="8" t="s">
        <v>22</v>
      </c>
      <c r="C5" s="8" t="s">
        <v>36</v>
      </c>
      <c r="D5" s="9" t="s">
        <v>21</v>
      </c>
      <c r="E5" s="8" t="s">
        <v>19</v>
      </c>
      <c r="F5" s="9" t="s">
        <v>15</v>
      </c>
      <c r="G5" s="8" t="s">
        <v>87</v>
      </c>
      <c r="H5" s="8" t="s">
        <v>93</v>
      </c>
      <c r="I5" s="8">
        <v>63</v>
      </c>
      <c r="J5" s="8">
        <v>908</v>
      </c>
      <c r="K5" s="24">
        <v>34130.9</v>
      </c>
      <c r="L5" s="24">
        <f t="shared" si="0"/>
        <v>1706.5450000000001</v>
      </c>
      <c r="M5" s="10">
        <v>0.03</v>
      </c>
      <c r="N5" s="24">
        <f t="shared" si="1"/>
        <v>1113.3963760240015</v>
      </c>
      <c r="O5" s="24">
        <f t="shared" si="2"/>
        <v>31310.958623976003</v>
      </c>
      <c r="P5" s="11">
        <v>0.48</v>
      </c>
      <c r="Q5" s="24">
        <f t="shared" si="3"/>
        <v>15029.26</v>
      </c>
    </row>
    <row r="6" spans="1:17" s="12" customFormat="1">
      <c r="A6" s="7">
        <v>5</v>
      </c>
      <c r="B6" s="8" t="s">
        <v>28</v>
      </c>
      <c r="C6" s="8" t="s">
        <v>42</v>
      </c>
      <c r="D6" s="9" t="s">
        <v>21</v>
      </c>
      <c r="E6" s="8" t="s">
        <v>19</v>
      </c>
      <c r="F6" s="9" t="s">
        <v>15</v>
      </c>
      <c r="G6" s="8" t="s">
        <v>87</v>
      </c>
      <c r="H6" s="8" t="s">
        <v>93</v>
      </c>
      <c r="I6" s="8">
        <v>77</v>
      </c>
      <c r="J6" s="8">
        <v>1451</v>
      </c>
      <c r="K6" s="24">
        <v>51674.5</v>
      </c>
      <c r="L6" s="24">
        <f t="shared" si="0"/>
        <v>2583.7250000000004</v>
      </c>
      <c r="M6" s="10">
        <v>0.03</v>
      </c>
      <c r="N6" s="24">
        <f t="shared" si="1"/>
        <v>1685.6924673200022</v>
      </c>
      <c r="O6" s="24">
        <f t="shared" si="2"/>
        <v>47405.082532680004</v>
      </c>
      <c r="P6" s="11">
        <v>0.48</v>
      </c>
      <c r="Q6" s="24">
        <f t="shared" si="3"/>
        <v>22754.44</v>
      </c>
    </row>
    <row r="7" spans="1:17" s="12" customFormat="1">
      <c r="A7" s="7">
        <v>6</v>
      </c>
      <c r="B7" s="8" t="s">
        <v>30</v>
      </c>
      <c r="C7" s="8" t="s">
        <v>44</v>
      </c>
      <c r="D7" s="9" t="s">
        <v>21</v>
      </c>
      <c r="E7" s="8" t="s">
        <v>19</v>
      </c>
      <c r="F7" s="9" t="s">
        <v>15</v>
      </c>
      <c r="G7" s="8" t="s">
        <v>87</v>
      </c>
      <c r="H7" s="8" t="s">
        <v>94</v>
      </c>
      <c r="I7" s="8">
        <v>96</v>
      </c>
      <c r="J7" s="8">
        <v>2584</v>
      </c>
      <c r="K7" s="24">
        <v>95378.4</v>
      </c>
      <c r="L7" s="24">
        <f t="shared" si="0"/>
        <v>4768.92</v>
      </c>
      <c r="M7" s="10">
        <v>0.03</v>
      </c>
      <c r="N7" s="24">
        <f t="shared" si="1"/>
        <v>3111.3731226240038</v>
      </c>
      <c r="O7" s="24">
        <f t="shared" si="2"/>
        <v>87498.106877375991</v>
      </c>
      <c r="P7" s="11">
        <v>0.48</v>
      </c>
      <c r="Q7" s="24">
        <f t="shared" si="3"/>
        <v>41999.09</v>
      </c>
    </row>
    <row r="8" spans="1:17" s="12" customFormat="1">
      <c r="A8" s="7">
        <v>7</v>
      </c>
      <c r="B8" s="8" t="s">
        <v>34</v>
      </c>
      <c r="C8" s="8" t="s">
        <v>48</v>
      </c>
      <c r="D8" s="9" t="s">
        <v>21</v>
      </c>
      <c r="E8" s="8" t="s">
        <v>19</v>
      </c>
      <c r="F8" s="9" t="s">
        <v>15</v>
      </c>
      <c r="G8" s="8" t="s">
        <v>87</v>
      </c>
      <c r="H8" s="8" t="s">
        <v>92</v>
      </c>
      <c r="I8" s="8">
        <v>8</v>
      </c>
      <c r="J8" s="8">
        <v>135</v>
      </c>
      <c r="K8" s="24">
        <v>4314.6000000000004</v>
      </c>
      <c r="L8" s="24">
        <f t="shared" si="0"/>
        <v>215.73000000000002</v>
      </c>
      <c r="M8" s="10">
        <v>0.03</v>
      </c>
      <c r="N8" s="24">
        <f t="shared" si="1"/>
        <v>140.74811985600019</v>
      </c>
      <c r="O8" s="24">
        <f t="shared" si="2"/>
        <v>3958.1218801440004</v>
      </c>
      <c r="P8" s="11">
        <v>0.48</v>
      </c>
      <c r="Q8" s="24">
        <f t="shared" si="3"/>
        <v>1899.9</v>
      </c>
    </row>
    <row r="9" spans="1:17" s="12" customFormat="1">
      <c r="A9" s="7">
        <v>8</v>
      </c>
      <c r="B9" s="8" t="s">
        <v>26</v>
      </c>
      <c r="C9" s="8" t="s">
        <v>40</v>
      </c>
      <c r="D9" s="9" t="s">
        <v>21</v>
      </c>
      <c r="E9" s="8" t="s">
        <v>19</v>
      </c>
      <c r="F9" s="9" t="s">
        <v>15</v>
      </c>
      <c r="G9" s="8" t="s">
        <v>87</v>
      </c>
      <c r="H9" s="8" t="s">
        <v>93</v>
      </c>
      <c r="I9" s="8">
        <v>21</v>
      </c>
      <c r="J9" s="8">
        <v>189</v>
      </c>
      <c r="K9" s="24">
        <v>6666</v>
      </c>
      <c r="L9" s="24">
        <f t="shared" si="0"/>
        <v>333.3</v>
      </c>
      <c r="M9" s="10">
        <v>0.03</v>
      </c>
      <c r="N9" s="24">
        <f t="shared" si="1"/>
        <v>217.45398576000028</v>
      </c>
      <c r="O9" s="24">
        <f t="shared" si="2"/>
        <v>6115.2460142400005</v>
      </c>
      <c r="P9" s="11">
        <v>0.48</v>
      </c>
      <c r="Q9" s="24">
        <f t="shared" si="3"/>
        <v>2935.32</v>
      </c>
    </row>
    <row r="10" spans="1:17" s="12" customFormat="1">
      <c r="A10" s="7">
        <v>9</v>
      </c>
      <c r="B10" s="8" t="s">
        <v>35</v>
      </c>
      <c r="C10" s="8" t="s">
        <v>49</v>
      </c>
      <c r="D10" s="9" t="s">
        <v>21</v>
      </c>
      <c r="E10" s="8" t="s">
        <v>19</v>
      </c>
      <c r="F10" s="9" t="s">
        <v>15</v>
      </c>
      <c r="G10" s="8" t="s">
        <v>87</v>
      </c>
      <c r="H10" s="8" t="s">
        <v>87</v>
      </c>
      <c r="I10" s="8">
        <v>1</v>
      </c>
      <c r="J10" s="8">
        <v>8</v>
      </c>
      <c r="K10" s="24">
        <v>264.89999999999998</v>
      </c>
      <c r="L10" s="24">
        <f t="shared" si="0"/>
        <v>13.244999999999999</v>
      </c>
      <c r="M10" s="10">
        <v>0.03</v>
      </c>
      <c r="N10" s="24">
        <f t="shared" si="1"/>
        <v>8.64139826400001</v>
      </c>
      <c r="O10" s="24">
        <f t="shared" si="2"/>
        <v>243.013601736</v>
      </c>
      <c r="P10" s="11">
        <v>0.48</v>
      </c>
      <c r="Q10" s="24">
        <f t="shared" si="3"/>
        <v>116.65</v>
      </c>
    </row>
    <row r="11" spans="1:17" s="12" customFormat="1">
      <c r="A11" s="7">
        <v>10</v>
      </c>
      <c r="B11" s="8" t="s">
        <v>25</v>
      </c>
      <c r="C11" s="8" t="s">
        <v>39</v>
      </c>
      <c r="D11" s="9" t="s">
        <v>21</v>
      </c>
      <c r="E11" s="8" t="s">
        <v>19</v>
      </c>
      <c r="F11" s="9" t="s">
        <v>15</v>
      </c>
      <c r="G11" s="8" t="s">
        <v>87</v>
      </c>
      <c r="H11" s="8" t="s">
        <v>95</v>
      </c>
      <c r="I11" s="8">
        <v>14</v>
      </c>
      <c r="J11" s="8">
        <v>96</v>
      </c>
      <c r="K11" s="24">
        <v>3241.2</v>
      </c>
      <c r="L11" s="24">
        <f t="shared" si="0"/>
        <v>162.06</v>
      </c>
      <c r="M11" s="10">
        <v>0.03</v>
      </c>
      <c r="N11" s="24">
        <f t="shared" si="1"/>
        <v>105.73235203200014</v>
      </c>
      <c r="O11" s="24">
        <f t="shared" si="2"/>
        <v>2973.4076479679998</v>
      </c>
      <c r="P11" s="11">
        <v>0.48</v>
      </c>
      <c r="Q11" s="24">
        <f t="shared" si="3"/>
        <v>1427.24</v>
      </c>
    </row>
    <row r="12" spans="1:17" s="12" customFormat="1">
      <c r="A12" s="7">
        <v>11</v>
      </c>
      <c r="B12" s="8" t="s">
        <v>27</v>
      </c>
      <c r="C12" s="8" t="s">
        <v>41</v>
      </c>
      <c r="D12" s="9" t="s">
        <v>21</v>
      </c>
      <c r="E12" s="8" t="s">
        <v>19</v>
      </c>
      <c r="F12" s="9" t="s">
        <v>15</v>
      </c>
      <c r="G12" s="8" t="s">
        <v>87</v>
      </c>
      <c r="H12" s="8" t="s">
        <v>87</v>
      </c>
      <c r="I12" s="8">
        <v>1</v>
      </c>
      <c r="J12" s="8">
        <v>4</v>
      </c>
      <c r="K12" s="24">
        <v>131.69999999999999</v>
      </c>
      <c r="L12" s="24">
        <f t="shared" si="0"/>
        <v>6.585</v>
      </c>
      <c r="M12" s="10">
        <v>0.03</v>
      </c>
      <c r="N12" s="24">
        <f t="shared" si="1"/>
        <v>4.2962331120000057</v>
      </c>
      <c r="O12" s="24">
        <f t="shared" si="2"/>
        <v>120.818766888</v>
      </c>
      <c r="P12" s="11">
        <v>0.48</v>
      </c>
      <c r="Q12" s="24">
        <f t="shared" si="3"/>
        <v>57.99</v>
      </c>
    </row>
    <row r="13" spans="1:17" s="12" customFormat="1">
      <c r="A13" s="7">
        <v>12</v>
      </c>
      <c r="B13" s="8" t="s">
        <v>31</v>
      </c>
      <c r="C13" s="8" t="s">
        <v>45</v>
      </c>
      <c r="D13" s="9" t="s">
        <v>21</v>
      </c>
      <c r="E13" s="8" t="s">
        <v>19</v>
      </c>
      <c r="F13" s="9" t="s">
        <v>15</v>
      </c>
      <c r="G13" s="8" t="s">
        <v>87</v>
      </c>
      <c r="H13" s="8" t="s">
        <v>96</v>
      </c>
      <c r="I13" s="8">
        <v>12</v>
      </c>
      <c r="J13" s="8">
        <v>82</v>
      </c>
      <c r="K13" s="24">
        <v>2909.1</v>
      </c>
      <c r="L13" s="24">
        <f t="shared" si="0"/>
        <v>145.45500000000001</v>
      </c>
      <c r="M13" s="10">
        <v>0.03</v>
      </c>
      <c r="N13" s="24">
        <f t="shared" si="1"/>
        <v>94.89879837600013</v>
      </c>
      <c r="O13" s="24">
        <f t="shared" si="2"/>
        <v>2668.7462016240002</v>
      </c>
      <c r="P13" s="11">
        <v>0.48</v>
      </c>
      <c r="Q13" s="24">
        <f t="shared" si="3"/>
        <v>1281</v>
      </c>
    </row>
    <row r="14" spans="1:17" s="12" customFormat="1">
      <c r="A14" s="7">
        <v>13</v>
      </c>
      <c r="B14" s="8" t="s">
        <v>18</v>
      </c>
      <c r="C14" s="8" t="s">
        <v>20</v>
      </c>
      <c r="D14" s="9" t="s">
        <v>21</v>
      </c>
      <c r="E14" s="8" t="s">
        <v>19</v>
      </c>
      <c r="F14" s="9" t="s">
        <v>15</v>
      </c>
      <c r="G14" s="8" t="s">
        <v>87</v>
      </c>
      <c r="H14" s="8" t="s">
        <v>87</v>
      </c>
      <c r="I14" s="8">
        <v>1</v>
      </c>
      <c r="J14" s="8">
        <v>2</v>
      </c>
      <c r="K14" s="24">
        <v>67.8</v>
      </c>
      <c r="L14" s="24">
        <f t="shared" si="0"/>
        <v>3.39</v>
      </c>
      <c r="M14" s="10">
        <v>0.03</v>
      </c>
      <c r="N14" s="24">
        <f t="shared" si="1"/>
        <v>2.2117282080000029</v>
      </c>
      <c r="O14" s="24">
        <f t="shared" si="2"/>
        <v>62.198271792</v>
      </c>
      <c r="P14" s="11">
        <v>0.48</v>
      </c>
      <c r="Q14" s="24">
        <f t="shared" si="3"/>
        <v>29.86</v>
      </c>
    </row>
    <row r="15" spans="1:17" s="12" customFormat="1">
      <c r="A15" s="7">
        <v>14</v>
      </c>
      <c r="B15" s="8" t="s">
        <v>23</v>
      </c>
      <c r="C15" s="8" t="s">
        <v>37</v>
      </c>
      <c r="D15" s="9" t="s">
        <v>21</v>
      </c>
      <c r="E15" s="8" t="s">
        <v>19</v>
      </c>
      <c r="F15" s="9" t="s">
        <v>15</v>
      </c>
      <c r="G15" s="8" t="s">
        <v>97</v>
      </c>
      <c r="H15" s="8" t="s">
        <v>95</v>
      </c>
      <c r="I15" s="8">
        <v>3</v>
      </c>
      <c r="J15" s="8">
        <v>8</v>
      </c>
      <c r="K15" s="24">
        <v>271.2</v>
      </c>
      <c r="L15" s="24">
        <f t="shared" si="0"/>
        <v>13.56</v>
      </c>
      <c r="M15" s="10">
        <v>0.03</v>
      </c>
      <c r="N15" s="24">
        <f t="shared" si="1"/>
        <v>8.8469128320000117</v>
      </c>
      <c r="O15" s="24">
        <f t="shared" si="2"/>
        <v>248.793087168</v>
      </c>
      <c r="P15" s="11">
        <v>0.48</v>
      </c>
      <c r="Q15" s="24">
        <f t="shared" si="3"/>
        <v>119.42</v>
      </c>
    </row>
    <row r="16" spans="1:17" s="12" customFormat="1">
      <c r="A16" s="7">
        <v>15</v>
      </c>
      <c r="B16" s="8" t="s">
        <v>24</v>
      </c>
      <c r="C16" s="8" t="s">
        <v>38</v>
      </c>
      <c r="D16" s="9" t="s">
        <v>21</v>
      </c>
      <c r="E16" s="8" t="s">
        <v>19</v>
      </c>
      <c r="F16" s="9" t="s">
        <v>15</v>
      </c>
      <c r="G16" s="8" t="s">
        <v>97</v>
      </c>
      <c r="H16" s="8" t="s">
        <v>98</v>
      </c>
      <c r="I16" s="8">
        <v>3</v>
      </c>
      <c r="J16" s="8">
        <v>5</v>
      </c>
      <c r="K16" s="24">
        <v>169.5</v>
      </c>
      <c r="L16" s="24">
        <f t="shared" si="0"/>
        <v>8.4749999999999996</v>
      </c>
      <c r="M16" s="10">
        <v>0.03</v>
      </c>
      <c r="N16" s="24">
        <f t="shared" si="1"/>
        <v>5.5293205200000077</v>
      </c>
      <c r="O16" s="24">
        <f t="shared" si="2"/>
        <v>155.49567948000001</v>
      </c>
      <c r="P16" s="11">
        <v>0.48</v>
      </c>
      <c r="Q16" s="24">
        <f t="shared" si="3"/>
        <v>74.64</v>
      </c>
    </row>
    <row r="17" spans="1:17" s="12" customFormat="1">
      <c r="A17" s="7">
        <v>16</v>
      </c>
      <c r="B17" s="8" t="s">
        <v>29</v>
      </c>
      <c r="C17" s="8" t="s">
        <v>43</v>
      </c>
      <c r="D17" s="9" t="s">
        <v>21</v>
      </c>
      <c r="E17" s="8" t="s">
        <v>19</v>
      </c>
      <c r="F17" s="9" t="s">
        <v>15</v>
      </c>
      <c r="G17" s="8" t="s">
        <v>99</v>
      </c>
      <c r="H17" s="8" t="s">
        <v>95</v>
      </c>
      <c r="I17" s="8">
        <v>3</v>
      </c>
      <c r="J17" s="8">
        <v>9</v>
      </c>
      <c r="K17" s="24">
        <v>303.3</v>
      </c>
      <c r="L17" s="24">
        <f t="shared" si="0"/>
        <v>15.165000000000001</v>
      </c>
      <c r="M17" s="10">
        <v>0.03</v>
      </c>
      <c r="N17" s="24">
        <f t="shared" si="1"/>
        <v>9.8940584880000131</v>
      </c>
      <c r="O17" s="24">
        <f t="shared" si="2"/>
        <v>278.24094151200001</v>
      </c>
      <c r="P17" s="11">
        <v>0.48</v>
      </c>
      <c r="Q17" s="24">
        <f t="shared" si="3"/>
        <v>133.56</v>
      </c>
    </row>
    <row r="18" spans="1:17" s="12" customFormat="1">
      <c r="A18" s="7">
        <v>17</v>
      </c>
      <c r="B18" s="8" t="s">
        <v>52</v>
      </c>
      <c r="C18" s="8" t="s">
        <v>70</v>
      </c>
      <c r="D18" s="9" t="s">
        <v>21</v>
      </c>
      <c r="E18" s="8" t="s">
        <v>19</v>
      </c>
      <c r="F18" s="9" t="s">
        <v>15</v>
      </c>
      <c r="G18" s="8" t="s">
        <v>90</v>
      </c>
      <c r="H18" s="8" t="s">
        <v>88</v>
      </c>
      <c r="I18" s="8">
        <v>65</v>
      </c>
      <c r="J18" s="8">
        <v>1104</v>
      </c>
      <c r="K18" s="24">
        <v>37802.699999999997</v>
      </c>
      <c r="L18" s="24">
        <f t="shared" si="0"/>
        <v>1890.135</v>
      </c>
      <c r="M18" s="10">
        <v>0.03</v>
      </c>
      <c r="N18" s="24">
        <f t="shared" si="1"/>
        <v>1233.1754856720015</v>
      </c>
      <c r="O18" s="24">
        <f t="shared" si="2"/>
        <v>34679.389514327995</v>
      </c>
      <c r="P18" s="11">
        <v>0.48</v>
      </c>
      <c r="Q18" s="24">
        <f t="shared" si="3"/>
        <v>16646.11</v>
      </c>
    </row>
    <row r="19" spans="1:17" s="12" customFormat="1">
      <c r="A19" s="7">
        <v>18</v>
      </c>
      <c r="B19" s="8" t="s">
        <v>53</v>
      </c>
      <c r="C19" s="8" t="s">
        <v>71</v>
      </c>
      <c r="D19" s="9" t="s">
        <v>21</v>
      </c>
      <c r="E19" s="8" t="s">
        <v>19</v>
      </c>
      <c r="F19" s="9" t="s">
        <v>15</v>
      </c>
      <c r="G19" s="8" t="s">
        <v>90</v>
      </c>
      <c r="H19" s="8" t="s">
        <v>100</v>
      </c>
      <c r="I19" s="8">
        <v>6</v>
      </c>
      <c r="J19" s="8">
        <v>99</v>
      </c>
      <c r="K19" s="24">
        <v>3244.7</v>
      </c>
      <c r="L19" s="24">
        <f t="shared" si="0"/>
        <v>162.23500000000001</v>
      </c>
      <c r="M19" s="10">
        <v>0.03</v>
      </c>
      <c r="N19" s="24">
        <f t="shared" si="1"/>
        <v>105.84652679200013</v>
      </c>
      <c r="O19" s="24">
        <f t="shared" si="2"/>
        <v>2976.6184732080001</v>
      </c>
      <c r="P19" s="11">
        <v>0.48</v>
      </c>
      <c r="Q19" s="24">
        <f t="shared" si="3"/>
        <v>1428.78</v>
      </c>
    </row>
    <row r="20" spans="1:17" s="12" customFormat="1">
      <c r="A20" s="7">
        <v>19</v>
      </c>
      <c r="B20" s="8" t="s">
        <v>54</v>
      </c>
      <c r="C20" s="8" t="s">
        <v>72</v>
      </c>
      <c r="D20" s="9" t="s">
        <v>21</v>
      </c>
      <c r="E20" s="8" t="s">
        <v>19</v>
      </c>
      <c r="F20" s="9" t="s">
        <v>15</v>
      </c>
      <c r="G20" s="8" t="s">
        <v>90</v>
      </c>
      <c r="H20" s="8" t="s">
        <v>90</v>
      </c>
      <c r="I20" s="8">
        <v>2</v>
      </c>
      <c r="J20" s="8">
        <v>0</v>
      </c>
      <c r="K20" s="24">
        <v>0</v>
      </c>
      <c r="L20" s="24">
        <f t="shared" si="0"/>
        <v>0</v>
      </c>
      <c r="M20" s="10">
        <v>0.03</v>
      </c>
      <c r="N20" s="24">
        <f t="shared" si="1"/>
        <v>0</v>
      </c>
      <c r="O20" s="24">
        <f t="shared" si="2"/>
        <v>0</v>
      </c>
      <c r="P20" s="11">
        <v>0.48</v>
      </c>
      <c r="Q20" s="24">
        <f t="shared" si="3"/>
        <v>0</v>
      </c>
    </row>
    <row r="21" spans="1:17" s="12" customFormat="1">
      <c r="A21" s="7">
        <v>20</v>
      </c>
      <c r="B21" s="8" t="s">
        <v>55</v>
      </c>
      <c r="C21" s="8" t="s">
        <v>73</v>
      </c>
      <c r="D21" s="9" t="s">
        <v>21</v>
      </c>
      <c r="E21" s="8" t="s">
        <v>19</v>
      </c>
      <c r="F21" s="9" t="s">
        <v>15</v>
      </c>
      <c r="G21" s="8" t="s">
        <v>95</v>
      </c>
      <c r="H21" s="8" t="s">
        <v>91</v>
      </c>
      <c r="I21" s="8">
        <v>25</v>
      </c>
      <c r="J21" s="8">
        <v>736</v>
      </c>
      <c r="K21" s="24">
        <v>26377.3</v>
      </c>
      <c r="L21" s="24">
        <f t="shared" si="0"/>
        <v>1318.865</v>
      </c>
      <c r="M21" s="10">
        <v>0.03</v>
      </c>
      <c r="N21" s="24">
        <f t="shared" si="1"/>
        <v>860.46339912800113</v>
      </c>
      <c r="O21" s="24">
        <f t="shared" si="2"/>
        <v>24197.971600871999</v>
      </c>
      <c r="P21" s="11">
        <v>0.48</v>
      </c>
      <c r="Q21" s="24">
        <f t="shared" si="3"/>
        <v>11615.03</v>
      </c>
    </row>
    <row r="22" spans="1:17" s="12" customFormat="1">
      <c r="A22" s="7">
        <v>21</v>
      </c>
      <c r="B22" s="8" t="s">
        <v>56</v>
      </c>
      <c r="C22" s="8" t="s">
        <v>74</v>
      </c>
      <c r="D22" s="9" t="s">
        <v>21</v>
      </c>
      <c r="E22" s="8" t="s">
        <v>19</v>
      </c>
      <c r="F22" s="9" t="s">
        <v>15</v>
      </c>
      <c r="G22" s="8" t="s">
        <v>89</v>
      </c>
      <c r="H22" s="8" t="s">
        <v>101</v>
      </c>
      <c r="I22" s="8">
        <v>27</v>
      </c>
      <c r="J22" s="8">
        <v>395</v>
      </c>
      <c r="K22" s="24">
        <v>13541.2</v>
      </c>
      <c r="L22" s="24">
        <f t="shared" si="0"/>
        <v>677.06000000000006</v>
      </c>
      <c r="M22" s="10">
        <v>0.03</v>
      </c>
      <c r="N22" s="24">
        <f t="shared" si="1"/>
        <v>441.7323600320006</v>
      </c>
      <c r="O22" s="24">
        <f t="shared" si="2"/>
        <v>12422.407639968002</v>
      </c>
      <c r="P22" s="11">
        <v>0.48</v>
      </c>
      <c r="Q22" s="24">
        <f t="shared" si="3"/>
        <v>5962.76</v>
      </c>
    </row>
    <row r="23" spans="1:17" s="12" customFormat="1">
      <c r="A23" s="7">
        <v>22</v>
      </c>
      <c r="B23" s="8" t="s">
        <v>57</v>
      </c>
      <c r="C23" s="8" t="s">
        <v>75</v>
      </c>
      <c r="D23" s="9" t="s">
        <v>21</v>
      </c>
      <c r="E23" s="8" t="s">
        <v>19</v>
      </c>
      <c r="F23" s="9" t="s">
        <v>15</v>
      </c>
      <c r="G23" s="8" t="s">
        <v>91</v>
      </c>
      <c r="H23" s="8" t="s">
        <v>102</v>
      </c>
      <c r="I23" s="8">
        <v>3</v>
      </c>
      <c r="J23" s="8">
        <v>151</v>
      </c>
      <c r="K23" s="24">
        <v>5665.1</v>
      </c>
      <c r="L23" s="24">
        <f t="shared" si="0"/>
        <v>283.25500000000005</v>
      </c>
      <c r="M23" s="10">
        <v>0.03</v>
      </c>
      <c r="N23" s="24">
        <f t="shared" si="1"/>
        <v>184.80326653600025</v>
      </c>
      <c r="O23" s="24">
        <f t="shared" si="2"/>
        <v>5197.0417334640006</v>
      </c>
      <c r="P23" s="11">
        <v>0.48</v>
      </c>
      <c r="Q23" s="24">
        <f t="shared" si="3"/>
        <v>2494.58</v>
      </c>
    </row>
    <row r="24" spans="1:17" s="12" customFormat="1">
      <c r="A24" s="7">
        <v>23</v>
      </c>
      <c r="B24" s="8" t="s">
        <v>58</v>
      </c>
      <c r="C24" s="8" t="s">
        <v>76</v>
      </c>
      <c r="D24" s="9" t="s">
        <v>21</v>
      </c>
      <c r="E24" s="8" t="s">
        <v>19</v>
      </c>
      <c r="F24" s="9" t="s">
        <v>15</v>
      </c>
      <c r="G24" s="8" t="s">
        <v>103</v>
      </c>
      <c r="H24" s="8" t="s">
        <v>91</v>
      </c>
      <c r="I24" s="8">
        <v>5</v>
      </c>
      <c r="J24" s="8">
        <v>54</v>
      </c>
      <c r="K24" s="24">
        <v>1816.5</v>
      </c>
      <c r="L24" s="24">
        <f t="shared" si="0"/>
        <v>90.825000000000003</v>
      </c>
      <c r="M24" s="10">
        <v>0.03</v>
      </c>
      <c r="N24" s="24">
        <f t="shared" si="1"/>
        <v>59.256700440000081</v>
      </c>
      <c r="O24" s="24">
        <f t="shared" si="2"/>
        <v>1666.4182995600002</v>
      </c>
      <c r="P24" s="11">
        <v>0.48</v>
      </c>
      <c r="Q24" s="24">
        <f t="shared" si="3"/>
        <v>799.88</v>
      </c>
    </row>
    <row r="25" spans="1:17" s="12" customFormat="1">
      <c r="A25" s="7">
        <v>24</v>
      </c>
      <c r="B25" s="8" t="s">
        <v>59</v>
      </c>
      <c r="C25" s="8" t="s">
        <v>77</v>
      </c>
      <c r="D25" s="9" t="s">
        <v>21</v>
      </c>
      <c r="E25" s="8" t="s">
        <v>19</v>
      </c>
      <c r="F25" s="9" t="s">
        <v>15</v>
      </c>
      <c r="G25" s="8" t="s">
        <v>104</v>
      </c>
      <c r="H25" s="8" t="s">
        <v>88</v>
      </c>
      <c r="I25" s="8">
        <v>73</v>
      </c>
      <c r="J25" s="8">
        <v>3664</v>
      </c>
      <c r="K25" s="24">
        <v>138642.1</v>
      </c>
      <c r="L25" s="24">
        <f t="shared" si="0"/>
        <v>6932.1050000000005</v>
      </c>
      <c r="M25" s="10">
        <v>0.03</v>
      </c>
      <c r="N25" s="24">
        <f t="shared" si="1"/>
        <v>4522.6938552560059</v>
      </c>
      <c r="O25" s="24">
        <f t="shared" si="2"/>
        <v>127187.30114474401</v>
      </c>
      <c r="P25" s="11">
        <v>0.48</v>
      </c>
      <c r="Q25" s="24">
        <f t="shared" si="3"/>
        <v>61049.9</v>
      </c>
    </row>
    <row r="26" spans="1:17" s="12" customFormat="1">
      <c r="A26" s="7">
        <v>25</v>
      </c>
      <c r="B26" s="8" t="s">
        <v>60</v>
      </c>
      <c r="C26" s="8" t="s">
        <v>78</v>
      </c>
      <c r="D26" s="9" t="s">
        <v>21</v>
      </c>
      <c r="E26" s="8" t="s">
        <v>19</v>
      </c>
      <c r="F26" s="9" t="s">
        <v>15</v>
      </c>
      <c r="G26" s="8" t="s">
        <v>105</v>
      </c>
      <c r="H26" s="8" t="s">
        <v>106</v>
      </c>
      <c r="I26" s="8">
        <v>2</v>
      </c>
      <c r="J26" s="8">
        <v>116</v>
      </c>
      <c r="K26" s="24">
        <v>3947.6</v>
      </c>
      <c r="L26" s="24">
        <f t="shared" si="0"/>
        <v>197.38</v>
      </c>
      <c r="M26" s="10">
        <v>0.03</v>
      </c>
      <c r="N26" s="24">
        <f t="shared" si="1"/>
        <v>128.77608073600018</v>
      </c>
      <c r="O26" s="24">
        <f t="shared" si="2"/>
        <v>3621.4439192640002</v>
      </c>
      <c r="P26" s="11">
        <v>0.48</v>
      </c>
      <c r="Q26" s="24">
        <f t="shared" si="3"/>
        <v>1738.29</v>
      </c>
    </row>
    <row r="27" spans="1:17" s="12" customFormat="1">
      <c r="A27" s="7">
        <v>26</v>
      </c>
      <c r="B27" s="8" t="s">
        <v>61</v>
      </c>
      <c r="C27" s="8" t="s">
        <v>79</v>
      </c>
      <c r="D27" s="9" t="s">
        <v>21</v>
      </c>
      <c r="E27" s="8" t="s">
        <v>19</v>
      </c>
      <c r="F27" s="9" t="s">
        <v>15</v>
      </c>
      <c r="G27" s="8" t="s">
        <v>107</v>
      </c>
      <c r="H27" s="8" t="s">
        <v>88</v>
      </c>
      <c r="I27" s="8">
        <v>178</v>
      </c>
      <c r="J27" s="8">
        <v>6239</v>
      </c>
      <c r="K27" s="24">
        <v>232705.6</v>
      </c>
      <c r="L27" s="24">
        <f t="shared" si="0"/>
        <v>11635.28</v>
      </c>
      <c r="M27" s="10">
        <v>0.03</v>
      </c>
      <c r="N27" s="24">
        <f t="shared" si="1"/>
        <v>7591.1731516160107</v>
      </c>
      <c r="O27" s="24">
        <f t="shared" si="2"/>
        <v>213479.146848384</v>
      </c>
      <c r="P27" s="11">
        <v>0.48</v>
      </c>
      <c r="Q27" s="24">
        <f t="shared" si="3"/>
        <v>102469.99</v>
      </c>
    </row>
    <row r="28" spans="1:17" s="12" customFormat="1">
      <c r="A28" s="7">
        <v>27</v>
      </c>
      <c r="B28" s="8" t="s">
        <v>62</v>
      </c>
      <c r="C28" s="8" t="s">
        <v>80</v>
      </c>
      <c r="D28" s="9" t="s">
        <v>21</v>
      </c>
      <c r="E28" s="8" t="s">
        <v>19</v>
      </c>
      <c r="F28" s="9" t="s">
        <v>15</v>
      </c>
      <c r="G28" s="8" t="s">
        <v>104</v>
      </c>
      <c r="H28" s="8" t="s">
        <v>88</v>
      </c>
      <c r="I28" s="8">
        <v>150</v>
      </c>
      <c r="J28" s="8">
        <v>13170</v>
      </c>
      <c r="K28" s="24">
        <v>509975.6</v>
      </c>
      <c r="L28" s="24">
        <f t="shared" si="0"/>
        <v>25498.78</v>
      </c>
      <c r="M28" s="10">
        <v>0.03</v>
      </c>
      <c r="N28" s="24">
        <f t="shared" si="1"/>
        <v>16636.09763881602</v>
      </c>
      <c r="O28" s="24">
        <f t="shared" si="2"/>
        <v>467840.72236118402</v>
      </c>
      <c r="P28" s="11">
        <v>0.48</v>
      </c>
      <c r="Q28" s="24">
        <f t="shared" si="3"/>
        <v>224563.55</v>
      </c>
    </row>
    <row r="29" spans="1:17" s="12" customFormat="1">
      <c r="A29" s="7">
        <v>28</v>
      </c>
      <c r="B29" s="8" t="s">
        <v>63</v>
      </c>
      <c r="C29" s="8" t="s">
        <v>81</v>
      </c>
      <c r="D29" s="9" t="s">
        <v>21</v>
      </c>
      <c r="E29" s="8" t="s">
        <v>19</v>
      </c>
      <c r="F29" s="9" t="s">
        <v>15</v>
      </c>
      <c r="G29" s="8" t="s">
        <v>107</v>
      </c>
      <c r="H29" s="8" t="s">
        <v>108</v>
      </c>
      <c r="I29" s="8">
        <v>7</v>
      </c>
      <c r="J29" s="8">
        <v>27</v>
      </c>
      <c r="K29" s="24">
        <v>982.5</v>
      </c>
      <c r="L29" s="24">
        <f t="shared" si="0"/>
        <v>49.125</v>
      </c>
      <c r="M29" s="10">
        <v>0.03</v>
      </c>
      <c r="N29" s="24">
        <f t="shared" si="1"/>
        <v>32.050486200000044</v>
      </c>
      <c r="O29" s="24">
        <f t="shared" si="2"/>
        <v>901.32451379999998</v>
      </c>
      <c r="P29" s="11">
        <v>0.48</v>
      </c>
      <c r="Q29" s="24">
        <f t="shared" si="3"/>
        <v>432.64</v>
      </c>
    </row>
    <row r="30" spans="1:17" s="12" customFormat="1">
      <c r="A30" s="7">
        <v>29</v>
      </c>
      <c r="B30" s="8" t="s">
        <v>64</v>
      </c>
      <c r="C30" s="8" t="s">
        <v>82</v>
      </c>
      <c r="D30" s="9" t="s">
        <v>21</v>
      </c>
      <c r="E30" s="8" t="s">
        <v>19</v>
      </c>
      <c r="F30" s="9" t="s">
        <v>15</v>
      </c>
      <c r="G30" s="8" t="s">
        <v>107</v>
      </c>
      <c r="H30" s="8" t="s">
        <v>88</v>
      </c>
      <c r="I30" s="8">
        <v>27</v>
      </c>
      <c r="J30" s="8">
        <v>387</v>
      </c>
      <c r="K30" s="24">
        <v>13124.8</v>
      </c>
      <c r="L30" s="24">
        <f t="shared" si="0"/>
        <v>656.24</v>
      </c>
      <c r="M30" s="10">
        <v>0.03</v>
      </c>
      <c r="N30" s="24">
        <f t="shared" si="1"/>
        <v>428.14882572800053</v>
      </c>
      <c r="O30" s="24">
        <f t="shared" si="2"/>
        <v>12040.411174272</v>
      </c>
      <c r="P30" s="11">
        <v>0.48</v>
      </c>
      <c r="Q30" s="24">
        <f t="shared" si="3"/>
        <v>5779.4</v>
      </c>
    </row>
    <row r="31" spans="1:17" s="12" customFormat="1">
      <c r="A31" s="7">
        <v>30</v>
      </c>
      <c r="B31" s="8" t="s">
        <v>65</v>
      </c>
      <c r="C31" s="8" t="s">
        <v>83</v>
      </c>
      <c r="D31" s="9" t="s">
        <v>21</v>
      </c>
      <c r="E31" s="8" t="s">
        <v>19</v>
      </c>
      <c r="F31" s="9" t="s">
        <v>15</v>
      </c>
      <c r="G31" s="8" t="s">
        <v>107</v>
      </c>
      <c r="H31" s="8" t="s">
        <v>105</v>
      </c>
      <c r="I31" s="8">
        <v>3</v>
      </c>
      <c r="J31" s="8">
        <v>33</v>
      </c>
      <c r="K31" s="24">
        <v>1184.3</v>
      </c>
      <c r="L31" s="24">
        <f t="shared" si="0"/>
        <v>59.215000000000003</v>
      </c>
      <c r="M31" s="10">
        <v>0.03</v>
      </c>
      <c r="N31" s="24">
        <f t="shared" si="1"/>
        <v>38.633476648000048</v>
      </c>
      <c r="O31" s="24">
        <f t="shared" si="2"/>
        <v>1086.4515233520001</v>
      </c>
      <c r="P31" s="11">
        <v>0.48</v>
      </c>
      <c r="Q31" s="24">
        <f t="shared" si="3"/>
        <v>521.5</v>
      </c>
    </row>
    <row r="32" spans="1:17" s="12" customFormat="1" ht="13.5" customHeight="1">
      <c r="A32" s="7">
        <v>31</v>
      </c>
      <c r="B32" s="8" t="s">
        <v>66</v>
      </c>
      <c r="C32" s="8" t="s">
        <v>84</v>
      </c>
      <c r="D32" s="9" t="s">
        <v>21</v>
      </c>
      <c r="E32" s="8" t="s">
        <v>19</v>
      </c>
      <c r="F32" s="9" t="s">
        <v>15</v>
      </c>
      <c r="G32" s="8" t="s">
        <v>107</v>
      </c>
      <c r="H32" s="8" t="s">
        <v>102</v>
      </c>
      <c r="I32" s="8">
        <v>13</v>
      </c>
      <c r="J32" s="8">
        <v>20</v>
      </c>
      <c r="K32" s="24">
        <v>766.1</v>
      </c>
      <c r="L32" s="24">
        <f t="shared" si="0"/>
        <v>38.305</v>
      </c>
      <c r="M32" s="10">
        <v>0.03</v>
      </c>
      <c r="N32" s="24">
        <f t="shared" si="1"/>
        <v>24.991223896000033</v>
      </c>
      <c r="O32" s="24">
        <f t="shared" si="2"/>
        <v>702.80377610400001</v>
      </c>
      <c r="P32" s="11">
        <v>0.48</v>
      </c>
      <c r="Q32" s="24">
        <f t="shared" si="3"/>
        <v>337.35</v>
      </c>
    </row>
    <row r="33" spans="1:17" s="12" customFormat="1">
      <c r="A33" s="7">
        <v>32</v>
      </c>
      <c r="B33" s="8" t="s">
        <v>67</v>
      </c>
      <c r="C33" s="8" t="s">
        <v>85</v>
      </c>
      <c r="D33" s="9" t="s">
        <v>21</v>
      </c>
      <c r="E33" s="8" t="s">
        <v>19</v>
      </c>
      <c r="F33" s="9" t="s">
        <v>15</v>
      </c>
      <c r="G33" s="8" t="s">
        <v>105</v>
      </c>
      <c r="H33" s="8" t="s">
        <v>93</v>
      </c>
      <c r="I33" s="8">
        <v>24</v>
      </c>
      <c r="J33" s="8">
        <v>509</v>
      </c>
      <c r="K33" s="24">
        <v>17964</v>
      </c>
      <c r="L33" s="24">
        <f t="shared" si="0"/>
        <v>898.2</v>
      </c>
      <c r="M33" s="10">
        <v>0.03</v>
      </c>
      <c r="N33" s="24">
        <f t="shared" si="1"/>
        <v>586.01011104000077</v>
      </c>
      <c r="O33" s="24">
        <f t="shared" si="2"/>
        <v>16479.78988896</v>
      </c>
      <c r="P33" s="11">
        <v>0.48</v>
      </c>
      <c r="Q33" s="24">
        <f t="shared" si="3"/>
        <v>7910.3</v>
      </c>
    </row>
    <row r="34" spans="1:17" s="5" customFormat="1" ht="15" customHeight="1">
      <c r="A34" s="7">
        <v>33</v>
      </c>
      <c r="B34" s="13" t="s">
        <v>68</v>
      </c>
      <c r="C34" s="14" t="s">
        <v>86</v>
      </c>
      <c r="D34" s="9" t="s">
        <v>21</v>
      </c>
      <c r="E34" s="8" t="s">
        <v>19</v>
      </c>
      <c r="F34" s="9" t="s">
        <v>15</v>
      </c>
      <c r="G34" s="28" t="s">
        <v>109</v>
      </c>
      <c r="H34" s="28" t="s">
        <v>109</v>
      </c>
      <c r="I34" s="8">
        <v>2</v>
      </c>
      <c r="J34" s="8">
        <v>46</v>
      </c>
      <c r="K34" s="24">
        <v>1195.8</v>
      </c>
      <c r="L34" s="24">
        <f t="shared" si="0"/>
        <v>59.79</v>
      </c>
      <c r="M34" s="10">
        <v>0.03</v>
      </c>
      <c r="N34" s="24">
        <f t="shared" si="1"/>
        <v>39.008622288000048</v>
      </c>
      <c r="O34" s="24">
        <f t="shared" si="2"/>
        <v>1097.001377712</v>
      </c>
      <c r="P34" s="11">
        <v>0.48</v>
      </c>
      <c r="Q34" s="24">
        <f t="shared" si="3"/>
        <v>526.55999999999995</v>
      </c>
    </row>
    <row r="35" spans="1:17" s="5" customFormat="1" ht="19.5" customHeight="1">
      <c r="A35" s="23"/>
      <c r="B35" s="13" t="s">
        <v>50</v>
      </c>
      <c r="C35" s="14"/>
      <c r="D35" s="14"/>
      <c r="E35" s="14"/>
      <c r="F35" s="14"/>
      <c r="G35" s="15"/>
      <c r="H35" s="15"/>
      <c r="I35" s="14"/>
      <c r="J35" s="14"/>
      <c r="K35" s="16">
        <f>SUM(K2:K34)</f>
        <v>2285677.8999999994</v>
      </c>
      <c r="L35" s="16">
        <f>SUM(L2:L34)</f>
        <v>114283.89499999999</v>
      </c>
      <c r="M35" s="16"/>
      <c r="N35" s="25">
        <f>SUM(N2:N34)</f>
        <v>74561.921619944085</v>
      </c>
      <c r="O35" s="25">
        <f>SUM(O2:O34)</f>
        <v>2096832.0833800558</v>
      </c>
      <c r="P35" s="16"/>
      <c r="Q35" s="25">
        <f>SUM(Q2:Q34)</f>
        <v>1006479.4500000003</v>
      </c>
    </row>
  </sheetData>
  <protectedRanges>
    <protectedRange sqref="A36:IV65537 A2:IV34" name="区域1"/>
    <protectedRange sqref="A35:IV35" name="区域1_1"/>
  </protectedRanges>
  <phoneticPr fontId="1" type="noConversion"/>
  <pageMargins left="0.75" right="0.75" top="1" bottom="1" header="0.5" footer="0.5"/>
  <pageSetup orientation="portrait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</cp:lastModifiedBy>
  <dcterms:created xsi:type="dcterms:W3CDTF">2015-11-10T02:18:22Z</dcterms:created>
  <dcterms:modified xsi:type="dcterms:W3CDTF">2018-08-01T05:43:18Z</dcterms:modified>
</cp:coreProperties>
</file>