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4240" windowHeight="13740"/>
  </bookViews>
  <sheets>
    <sheet name="月结算表" sheetId="1" r:id="rId1"/>
  </sheets>
  <calcPr calcId="124519"/>
</workbook>
</file>

<file path=xl/calcChain.xml><?xml version="1.0" encoding="utf-8"?>
<calcChain xmlns="http://schemas.openxmlformats.org/spreadsheetml/2006/main">
  <c r="O6" i="1"/>
  <c r="Q6" s="1"/>
  <c r="N6"/>
  <c r="L6"/>
  <c r="Q21"/>
  <c r="O21"/>
  <c r="O22"/>
  <c r="Q22" s="1"/>
  <c r="O23"/>
  <c r="Q23" s="1"/>
  <c r="N21"/>
  <c r="N22"/>
  <c r="N23"/>
  <c r="L22"/>
  <c r="L23"/>
  <c r="O11"/>
  <c r="Q11" s="1"/>
  <c r="O12"/>
  <c r="Q12" s="1"/>
  <c r="O13"/>
  <c r="Q13" s="1"/>
  <c r="O14"/>
  <c r="Q14" s="1"/>
  <c r="O15"/>
  <c r="Q15" s="1"/>
  <c r="O16"/>
  <c r="Q16" s="1"/>
  <c r="O17"/>
  <c r="Q17" s="1"/>
  <c r="N11"/>
  <c r="N12"/>
  <c r="N13"/>
  <c r="N14"/>
  <c r="N15"/>
  <c r="N16"/>
  <c r="N17"/>
  <c r="L11"/>
  <c r="L12"/>
  <c r="L13"/>
  <c r="L14"/>
  <c r="L15"/>
  <c r="L16"/>
  <c r="L17"/>
  <c r="O3"/>
  <c r="Q3" s="1"/>
  <c r="O4"/>
  <c r="Q4" s="1"/>
  <c r="O5"/>
  <c r="Q5" s="1"/>
  <c r="O7"/>
  <c r="Q7" s="1"/>
  <c r="O8"/>
  <c r="Q8" s="1"/>
  <c r="O9"/>
  <c r="Q9" s="1"/>
  <c r="O10"/>
  <c r="Q10" s="1"/>
  <c r="O18"/>
  <c r="Q18" s="1"/>
  <c r="O19"/>
  <c r="Q19" s="1"/>
  <c r="O20"/>
  <c r="Q20" s="1"/>
  <c r="O24"/>
  <c r="Q24" s="1"/>
  <c r="O25"/>
  <c r="Q25" s="1"/>
  <c r="N3"/>
  <c r="N4"/>
  <c r="N5"/>
  <c r="N7"/>
  <c r="N8"/>
  <c r="N9"/>
  <c r="N10"/>
  <c r="N18"/>
  <c r="N19"/>
  <c r="N20"/>
  <c r="N24"/>
  <c r="N25"/>
  <c r="L3"/>
  <c r="L4"/>
  <c r="L5"/>
  <c r="L7"/>
  <c r="L8"/>
  <c r="L9"/>
  <c r="L10"/>
  <c r="L18"/>
  <c r="L19"/>
  <c r="L20"/>
  <c r="L21"/>
  <c r="L24"/>
  <c r="L25"/>
  <c r="K26" l="1"/>
  <c r="O2"/>
  <c r="Q2" s="1"/>
  <c r="N2"/>
  <c r="L2"/>
  <c r="N26" l="1"/>
  <c r="Q26"/>
  <c r="O26"/>
</calcChain>
</file>

<file path=xl/sharedStrings.xml><?xml version="1.0" encoding="utf-8"?>
<sst xmlns="http://schemas.openxmlformats.org/spreadsheetml/2006/main" count="186" uniqueCount="71">
  <si>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</si>
  <si>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</si>
  <si>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</si>
  <si>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</si>
  <si>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</si>
  <si>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</si>
  <si>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</si>
  <si>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</si>
  <si>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</si>
  <si>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</si>
  <si>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</si>
  <si>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</si>
  <si>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</si>
  <si>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</si>
  <si>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</si>
  <si>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中影设备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</si>
  <si>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</si>
  <si>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</si>
  <si>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</si>
  <si>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宁波百老汇影城</t>
    <phoneticPr fontId="1" type="noConversion"/>
  </si>
  <si>
    <t>33044601</t>
    <phoneticPr fontId="1" type="noConversion"/>
  </si>
  <si>
    <t>侏罗纪世界2（数字3D）</t>
    <phoneticPr fontId="1" type="noConversion"/>
  </si>
  <si>
    <t>051201022018</t>
  </si>
  <si>
    <t>051201112018</t>
  </si>
  <si>
    <t>001203772018</t>
  </si>
  <si>
    <t>001104962018</t>
  </si>
  <si>
    <t>002101142018</t>
  </si>
  <si>
    <t>051101022018</t>
  </si>
  <si>
    <t>051101152018</t>
  </si>
  <si>
    <t>091101172018</t>
  </si>
  <si>
    <t>014101072018</t>
  </si>
  <si>
    <t>超人总动员2（数字3D）</t>
    <phoneticPr fontId="1" type="noConversion"/>
  </si>
  <si>
    <t>动物世界（数字3D）</t>
    <phoneticPr fontId="1" type="noConversion"/>
  </si>
  <si>
    <t>我不是药神</t>
    <phoneticPr fontId="1" type="noConversion"/>
  </si>
  <si>
    <t>阿飞正传（数字）</t>
    <phoneticPr fontId="1" type="noConversion"/>
  </si>
  <si>
    <t>侏罗纪世界2（数字）</t>
    <phoneticPr fontId="1" type="noConversion"/>
  </si>
  <si>
    <t>金蝉脱壳2：冥府（数字）</t>
    <phoneticPr fontId="1" type="noConversion"/>
  </si>
  <si>
    <t>最后一球（数字）</t>
    <phoneticPr fontId="1" type="noConversion"/>
  </si>
  <si>
    <t>暹罗决：九神战甲（数字）</t>
    <phoneticPr fontId="1" type="noConversion"/>
  </si>
  <si>
    <t>001b03562018</t>
  </si>
  <si>
    <t>2018-07-01</t>
    <phoneticPr fontId="1" type="noConversion"/>
  </si>
  <si>
    <t>2018-07-31</t>
    <phoneticPr fontId="1" type="noConversion"/>
  </si>
  <si>
    <t>新大头儿子和小头爸爸3俄罗斯奇遇记</t>
    <phoneticPr fontId="1" type="noConversion"/>
  </si>
  <si>
    <t>001104952018</t>
  </si>
  <si>
    <t>001l05482017</t>
  </si>
  <si>
    <t>001204972018</t>
  </si>
  <si>
    <t>001104972018</t>
  </si>
  <si>
    <t>001202172018</t>
  </si>
  <si>
    <t>001c05272018</t>
  </si>
  <si>
    <t>001b05272018</t>
  </si>
  <si>
    <t>051201202018</t>
  </si>
  <si>
    <t>051101182018</t>
  </si>
  <si>
    <t>051101262018</t>
  </si>
  <si>
    <t>001104632017</t>
  </si>
  <si>
    <t>001b05642018</t>
  </si>
  <si>
    <t>001106062018</t>
  </si>
  <si>
    <t>001108392016</t>
  </si>
  <si>
    <t>邪不压正</t>
    <phoneticPr fontId="1" type="noConversion"/>
  </si>
  <si>
    <t>您一定不要错过 内蒙古民族电影70年</t>
    <phoneticPr fontId="1" type="noConversion"/>
  </si>
  <si>
    <t>阿修罗（数字3D）</t>
    <phoneticPr fontId="1" type="noConversion"/>
  </si>
  <si>
    <t>阿修罗</t>
    <phoneticPr fontId="1" type="noConversion"/>
  </si>
  <si>
    <t>狄仁杰之四大天王（数字3D）</t>
    <phoneticPr fontId="1" type="noConversion"/>
  </si>
  <si>
    <t>风语咒（数字3D）</t>
    <phoneticPr fontId="1" type="noConversion"/>
  </si>
  <si>
    <t>风语咒</t>
    <phoneticPr fontId="1" type="noConversion"/>
  </si>
  <si>
    <t>摩天营救（数字3D）</t>
    <phoneticPr fontId="1" type="noConversion"/>
  </si>
  <si>
    <t>汪星卧底（数字）</t>
    <phoneticPr fontId="1" type="noConversion"/>
  </si>
  <si>
    <t>淘气大侦探（数字）</t>
    <phoneticPr fontId="1" type="noConversion"/>
  </si>
  <si>
    <t>兄弟班</t>
    <phoneticPr fontId="1" type="noConversion"/>
  </si>
  <si>
    <t>神奇马戏团之动物饼干</t>
    <phoneticPr fontId="1" type="noConversion"/>
  </si>
  <si>
    <t>西虹市首富</t>
    <phoneticPr fontId="1" type="noConversion"/>
  </si>
  <si>
    <t>萌学园：寻找盘古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</si>
</sst>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10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0" fillId="0" borderId="2" xfId="0" applyFill="1" applyBorder="1"/>
    <xf numFmtId="49" fontId="6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176" fontId="0" fillId="0" borderId="2" xfId="0" applyNumberFormat="1" applyFill="1" applyBorder="1"/>
    <xf numFmtId="177" fontId="0" fillId="0" borderId="2" xfId="0" applyNumberFormat="1" applyFill="1" applyBorder="1"/>
    <xf numFmtId="176" fontId="6" fillId="0" borderId="1" xfId="0" applyNumberFormat="1" applyFon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/>
    </xf>
    <xf numFmtId="0" fontId="8" fillId="2" borderId="1" xfId="0" applyFont="1" applyFill="1" applyBorder="1" applyAlignment="1" applyProtection="1">
      <alignment horizontal="center" wrapText="1"/>
    </xf>
    <xf numFmtId="49" fontId="9" fillId="2" borderId="1" xfId="0" applyNumberFormat="1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wrapText="1"/>
    </xf>
    <xf numFmtId="14" fontId="9" fillId="2" borderId="1" xfId="0" applyNumberFormat="1" applyFont="1" applyFill="1" applyBorder="1" applyAlignment="1" applyProtection="1">
      <alignment horizontal="center" wrapText="1"/>
    </xf>
    <xf numFmtId="176" fontId="9" fillId="2" borderId="1" xfId="0" applyNumberFormat="1" applyFont="1" applyFill="1" applyBorder="1" applyAlignment="1" applyProtection="1">
      <alignment horizontal="center" wrapText="1"/>
    </xf>
    <xf numFmtId="177" fontId="9" fillId="2" borderId="1" xfId="0" applyNumberFormat="1" applyFont="1" applyFill="1" applyBorder="1" applyAlignment="1" applyProtection="1">
      <alignment horizontal="center" wrapText="1"/>
    </xf>
    <xf numFmtId="49" fontId="4" fillId="0" borderId="0" xfId="0" applyNumberFormat="1" applyFont="1"/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R7" sqref="R7"/>
    </sheetView>
  </sheetViews>
  <sheetFormatPr defaultColWidth="16" defaultRowHeight="12.75"/>
  <cols>
    <col min="1" max="1" width="6.42578125" customWidth="1"/>
    <col min="2" max="2" width="28" style="2" customWidth="1"/>
    <col min="3" max="3" width="13.85546875" style="2" customWidth="1"/>
    <col min="4" max="4" width="14.42578125" style="2" customWidth="1"/>
    <col min="5" max="5" width="9.7109375" style="2" customWidth="1"/>
    <col min="6" max="6" width="8.5703125" style="2" customWidth="1"/>
    <col min="7" max="7" width="11.28515625" style="1" customWidth="1"/>
    <col min="8" max="8" width="11" style="1" customWidth="1"/>
    <col min="9" max="9" width="7.7109375" style="2" customWidth="1"/>
    <col min="10" max="10" width="7.28515625" style="2" customWidth="1"/>
    <col min="11" max="11" width="11.140625" style="3" customWidth="1"/>
    <col min="12" max="12" width="9.5703125" style="3" customWidth="1"/>
    <col min="13" max="13" width="6.140625" style="3" customWidth="1"/>
    <col min="14" max="14" width="9.42578125" style="3" customWidth="1"/>
    <col min="15" max="15" width="11.28515625" style="3" customWidth="1"/>
    <col min="16" max="16" width="7" style="4" customWidth="1"/>
    <col min="17" max="17" width="11" style="3" customWidth="1"/>
  </cols>
  <sheetData>
    <row r="1" spans="1:17" s="10" customFormat="1" ht="30">
      <c r="A1" s="25" t="s">
        <v>0</v>
      </c>
      <c r="B1" s="26" t="s">
        <v>7</v>
      </c>
      <c r="C1" s="27" t="s">
        <v>1</v>
      </c>
      <c r="D1" s="26" t="s">
        <v>17</v>
      </c>
      <c r="E1" s="26" t="s">
        <v>18</v>
      </c>
      <c r="F1" s="26" t="s">
        <v>10</v>
      </c>
      <c r="G1" s="28" t="s">
        <v>2</v>
      </c>
      <c r="H1" s="28" t="s">
        <v>3</v>
      </c>
      <c r="I1" s="26" t="s">
        <v>4</v>
      </c>
      <c r="J1" s="26" t="s">
        <v>5</v>
      </c>
      <c r="K1" s="29" t="s">
        <v>6</v>
      </c>
      <c r="L1" s="29" t="s">
        <v>11</v>
      </c>
      <c r="M1" s="29" t="s">
        <v>12</v>
      </c>
      <c r="N1" s="29" t="s">
        <v>13</v>
      </c>
      <c r="O1" s="29" t="s">
        <v>8</v>
      </c>
      <c r="P1" s="30" t="s">
        <v>14</v>
      </c>
      <c r="Q1" s="29" t="s">
        <v>9</v>
      </c>
    </row>
    <row r="2" spans="1:17" s="16" customFormat="1">
      <c r="A2" s="11">
        <v>1</v>
      </c>
      <c r="B2" s="32" t="s">
        <v>33</v>
      </c>
      <c r="C2" s="12" t="s">
        <v>25</v>
      </c>
      <c r="D2" s="13" t="s">
        <v>19</v>
      </c>
      <c r="E2" s="12" t="s">
        <v>20</v>
      </c>
      <c r="F2" s="13" t="s">
        <v>15</v>
      </c>
      <c r="G2" s="12" t="s">
        <v>40</v>
      </c>
      <c r="H2" s="12" t="s">
        <v>41</v>
      </c>
      <c r="I2" s="12">
        <v>394</v>
      </c>
      <c r="J2" s="12">
        <v>20694</v>
      </c>
      <c r="K2" s="23">
        <v>808774</v>
      </c>
      <c r="L2" s="23">
        <f>K2*0.05</f>
        <v>40438.700000000004</v>
      </c>
      <c r="M2" s="14">
        <v>0.03</v>
      </c>
      <c r="N2" s="23">
        <f>K2*(1-0.96737864)</f>
        <v>26383.307812640036</v>
      </c>
      <c r="O2" s="23">
        <f>K2*0.91737864</f>
        <v>741951.99218736007</v>
      </c>
      <c r="P2" s="15">
        <v>0.46</v>
      </c>
      <c r="Q2" s="23">
        <f>ROUND(O2*P2,2)</f>
        <v>341297.91999999998</v>
      </c>
    </row>
    <row r="3" spans="1:17" s="16" customFormat="1">
      <c r="A3" s="11">
        <v>2</v>
      </c>
      <c r="B3" s="32" t="s">
        <v>42</v>
      </c>
      <c r="C3" s="12" t="s">
        <v>39</v>
      </c>
      <c r="D3" s="13" t="s">
        <v>19</v>
      </c>
      <c r="E3" s="12" t="s">
        <v>20</v>
      </c>
      <c r="F3" s="13" t="s">
        <v>15</v>
      </c>
      <c r="G3" s="12" t="s">
        <v>40</v>
      </c>
      <c r="H3" s="12" t="s">
        <v>41</v>
      </c>
      <c r="I3" s="12">
        <v>33</v>
      </c>
      <c r="J3" s="12">
        <v>860</v>
      </c>
      <c r="K3" s="23">
        <v>31570</v>
      </c>
      <c r="L3" s="23">
        <f t="shared" ref="L3:L25" si="0">K3*0.05</f>
        <v>1578.5</v>
      </c>
      <c r="M3" s="14">
        <v>0.03</v>
      </c>
      <c r="N3" s="23">
        <f t="shared" ref="N3:N25" si="1">K3*(1-0.96737864)</f>
        <v>1029.8563352000015</v>
      </c>
      <c r="O3" s="23">
        <f t="shared" ref="O3:O25" si="2">K3*0.91737864</f>
        <v>28961.643664800002</v>
      </c>
      <c r="P3" s="15">
        <v>0.46</v>
      </c>
      <c r="Q3" s="23">
        <f t="shared" ref="Q3:Q25" si="3">ROUND(O3*P3,2)</f>
        <v>13322.36</v>
      </c>
    </row>
    <row r="4" spans="1:17" s="16" customFormat="1">
      <c r="A4" s="11">
        <v>3</v>
      </c>
      <c r="B4" s="32" t="s">
        <v>32</v>
      </c>
      <c r="C4" s="12" t="s">
        <v>24</v>
      </c>
      <c r="D4" s="13" t="s">
        <v>19</v>
      </c>
      <c r="E4" s="12" t="s">
        <v>20</v>
      </c>
      <c r="F4" s="13" t="s">
        <v>15</v>
      </c>
      <c r="G4" s="12" t="s">
        <v>40</v>
      </c>
      <c r="H4" s="12" t="s">
        <v>41</v>
      </c>
      <c r="I4" s="12">
        <v>134</v>
      </c>
      <c r="J4" s="12">
        <v>2942</v>
      </c>
      <c r="K4" s="23">
        <v>127975</v>
      </c>
      <c r="L4" s="23">
        <f t="shared" si="0"/>
        <v>6398.75</v>
      </c>
      <c r="M4" s="14">
        <v>0.03</v>
      </c>
      <c r="N4" s="23">
        <f t="shared" si="1"/>
        <v>4174.7185460000055</v>
      </c>
      <c r="O4" s="23">
        <f t="shared" si="2"/>
        <v>117401.531454</v>
      </c>
      <c r="P4" s="15">
        <v>0.46</v>
      </c>
      <c r="Q4" s="23">
        <f t="shared" si="3"/>
        <v>54004.7</v>
      </c>
    </row>
    <row r="5" spans="1:17" s="16" customFormat="1">
      <c r="A5" s="11">
        <v>4</v>
      </c>
      <c r="B5" s="32" t="s">
        <v>21</v>
      </c>
      <c r="C5" s="12" t="s">
        <v>22</v>
      </c>
      <c r="D5" s="13" t="s">
        <v>19</v>
      </c>
      <c r="E5" s="12" t="s">
        <v>20</v>
      </c>
      <c r="F5" s="13" t="s">
        <v>15</v>
      </c>
      <c r="G5" s="12" t="s">
        <v>40</v>
      </c>
      <c r="H5" s="12" t="s">
        <v>41</v>
      </c>
      <c r="I5" s="12">
        <v>20</v>
      </c>
      <c r="J5" s="12">
        <v>533</v>
      </c>
      <c r="K5" s="23">
        <v>23300</v>
      </c>
      <c r="L5" s="23">
        <f t="shared" si="0"/>
        <v>1165</v>
      </c>
      <c r="M5" s="14">
        <v>0.03</v>
      </c>
      <c r="N5" s="23">
        <f t="shared" si="1"/>
        <v>760.07768800000099</v>
      </c>
      <c r="O5" s="23">
        <f t="shared" si="2"/>
        <v>21374.922311999999</v>
      </c>
      <c r="P5" s="15">
        <v>0.46</v>
      </c>
      <c r="Q5" s="23">
        <f t="shared" si="3"/>
        <v>9832.4599999999991</v>
      </c>
    </row>
    <row r="6" spans="1:17" s="16" customFormat="1">
      <c r="A6" s="11">
        <v>5</v>
      </c>
      <c r="B6" s="32" t="s">
        <v>37</v>
      </c>
      <c r="C6" s="12" t="s">
        <v>29</v>
      </c>
      <c r="D6" s="13" t="s">
        <v>19</v>
      </c>
      <c r="E6" s="12" t="s">
        <v>20</v>
      </c>
      <c r="F6" s="13" t="s">
        <v>15</v>
      </c>
      <c r="G6" s="12" t="s">
        <v>40</v>
      </c>
      <c r="H6" s="12" t="s">
        <v>41</v>
      </c>
      <c r="I6" s="12">
        <v>5</v>
      </c>
      <c r="J6" s="12">
        <v>17</v>
      </c>
      <c r="K6" s="23">
        <v>655</v>
      </c>
      <c r="L6" s="23">
        <f t="shared" ref="L6" si="4">K6*0.05</f>
        <v>32.75</v>
      </c>
      <c r="M6" s="14">
        <v>0.03</v>
      </c>
      <c r="N6" s="23">
        <f t="shared" ref="N6" si="5">K6*(1-0.96737864)</f>
        <v>21.366990800000028</v>
      </c>
      <c r="O6" s="23">
        <f t="shared" ref="O6" si="6">K6*0.91737864</f>
        <v>600.88300920000006</v>
      </c>
      <c r="P6" s="15">
        <v>0.46</v>
      </c>
      <c r="Q6" s="23">
        <f t="shared" ref="Q6" si="7">ROUND(O6*P6,2)</f>
        <v>276.41000000000003</v>
      </c>
    </row>
    <row r="7" spans="1:17" s="16" customFormat="1">
      <c r="A7" s="11">
        <v>6</v>
      </c>
      <c r="B7" s="32" t="s">
        <v>31</v>
      </c>
      <c r="C7" s="12" t="s">
        <v>23</v>
      </c>
      <c r="D7" s="13" t="s">
        <v>19</v>
      </c>
      <c r="E7" s="12" t="s">
        <v>20</v>
      </c>
      <c r="F7" s="13" t="s">
        <v>15</v>
      </c>
      <c r="G7" s="12" t="s">
        <v>40</v>
      </c>
      <c r="H7" s="12" t="s">
        <v>41</v>
      </c>
      <c r="I7" s="12">
        <v>38</v>
      </c>
      <c r="J7" s="12">
        <v>753</v>
      </c>
      <c r="K7" s="23">
        <v>31675</v>
      </c>
      <c r="L7" s="23">
        <f t="shared" si="0"/>
        <v>1583.75</v>
      </c>
      <c r="M7" s="14">
        <v>0.03</v>
      </c>
      <c r="N7" s="23">
        <f t="shared" si="1"/>
        <v>1033.2815780000014</v>
      </c>
      <c r="O7" s="23">
        <f t="shared" si="2"/>
        <v>29057.968422000002</v>
      </c>
      <c r="P7" s="15">
        <v>0.46</v>
      </c>
      <c r="Q7" s="23">
        <f t="shared" si="3"/>
        <v>13366.67</v>
      </c>
    </row>
    <row r="8" spans="1:17" s="16" customFormat="1">
      <c r="A8" s="11">
        <v>7</v>
      </c>
      <c r="B8" s="32" t="s">
        <v>36</v>
      </c>
      <c r="C8" s="12" t="s">
        <v>28</v>
      </c>
      <c r="D8" s="13" t="s">
        <v>19</v>
      </c>
      <c r="E8" s="12" t="s">
        <v>20</v>
      </c>
      <c r="F8" s="13" t="s">
        <v>15</v>
      </c>
      <c r="G8" s="12" t="s">
        <v>40</v>
      </c>
      <c r="H8" s="12" t="s">
        <v>41</v>
      </c>
      <c r="I8" s="12">
        <v>52</v>
      </c>
      <c r="J8" s="12">
        <v>389</v>
      </c>
      <c r="K8" s="23">
        <v>14685</v>
      </c>
      <c r="L8" s="23">
        <f t="shared" si="0"/>
        <v>734.25</v>
      </c>
      <c r="M8" s="14">
        <v>0.03</v>
      </c>
      <c r="N8" s="23">
        <f t="shared" si="1"/>
        <v>479.04467160000064</v>
      </c>
      <c r="O8" s="23">
        <f t="shared" si="2"/>
        <v>13471.705328400001</v>
      </c>
      <c r="P8" s="15">
        <v>0.46</v>
      </c>
      <c r="Q8" s="23">
        <f t="shared" si="3"/>
        <v>6196.98</v>
      </c>
    </row>
    <row r="9" spans="1:17" s="16" customFormat="1">
      <c r="A9" s="11">
        <v>8</v>
      </c>
      <c r="B9" s="32" t="s">
        <v>38</v>
      </c>
      <c r="C9" s="12" t="s">
        <v>30</v>
      </c>
      <c r="D9" s="13" t="s">
        <v>19</v>
      </c>
      <c r="E9" s="12" t="s">
        <v>20</v>
      </c>
      <c r="F9" s="13" t="s">
        <v>15</v>
      </c>
      <c r="G9" s="12" t="s">
        <v>40</v>
      </c>
      <c r="H9" s="12" t="s">
        <v>41</v>
      </c>
      <c r="I9" s="12">
        <v>7</v>
      </c>
      <c r="J9" s="12">
        <v>23</v>
      </c>
      <c r="K9" s="23">
        <v>855</v>
      </c>
      <c r="L9" s="23">
        <f t="shared" si="0"/>
        <v>42.75</v>
      </c>
      <c r="M9" s="14">
        <v>0.03</v>
      </c>
      <c r="N9" s="23">
        <f t="shared" si="1"/>
        <v>27.891262800000039</v>
      </c>
      <c r="O9" s="23">
        <f t="shared" si="2"/>
        <v>784.35873720000006</v>
      </c>
      <c r="P9" s="15">
        <v>0.46</v>
      </c>
      <c r="Q9" s="23">
        <f t="shared" si="3"/>
        <v>360.81</v>
      </c>
    </row>
    <row r="10" spans="1:17" s="16" customFormat="1">
      <c r="A10" s="11">
        <v>9</v>
      </c>
      <c r="B10" s="32" t="s">
        <v>34</v>
      </c>
      <c r="C10" s="12" t="s">
        <v>26</v>
      </c>
      <c r="D10" s="13" t="s">
        <v>19</v>
      </c>
      <c r="E10" s="12" t="s">
        <v>20</v>
      </c>
      <c r="F10" s="13" t="s">
        <v>15</v>
      </c>
      <c r="G10" s="12" t="s">
        <v>40</v>
      </c>
      <c r="H10" s="12" t="s">
        <v>41</v>
      </c>
      <c r="I10" s="12">
        <v>12</v>
      </c>
      <c r="J10" s="12">
        <v>90</v>
      </c>
      <c r="K10" s="23">
        <v>3250</v>
      </c>
      <c r="L10" s="23">
        <f t="shared" si="0"/>
        <v>162.5</v>
      </c>
      <c r="M10" s="14">
        <v>0.03</v>
      </c>
      <c r="N10" s="23">
        <f t="shared" si="1"/>
        <v>106.01942000000014</v>
      </c>
      <c r="O10" s="23">
        <f t="shared" si="2"/>
        <v>2981.4805799999999</v>
      </c>
      <c r="P10" s="15">
        <v>0.46</v>
      </c>
      <c r="Q10" s="23">
        <f t="shared" si="3"/>
        <v>1371.48</v>
      </c>
    </row>
    <row r="11" spans="1:17" s="16" customFormat="1">
      <c r="A11" s="11">
        <v>10</v>
      </c>
      <c r="B11" s="32" t="s">
        <v>57</v>
      </c>
      <c r="C11" s="12" t="s">
        <v>43</v>
      </c>
      <c r="D11" s="13" t="s">
        <v>19</v>
      </c>
      <c r="E11" s="12" t="s">
        <v>20</v>
      </c>
      <c r="F11" s="13" t="s">
        <v>15</v>
      </c>
      <c r="G11" s="12" t="s">
        <v>40</v>
      </c>
      <c r="H11" s="12" t="s">
        <v>41</v>
      </c>
      <c r="I11" s="12">
        <v>155</v>
      </c>
      <c r="J11" s="12">
        <v>4645</v>
      </c>
      <c r="K11" s="23">
        <v>183624</v>
      </c>
      <c r="L11" s="23">
        <f t="shared" si="0"/>
        <v>9181.2000000000007</v>
      </c>
      <c r="M11" s="14">
        <v>0.03</v>
      </c>
      <c r="N11" s="23">
        <f t="shared" si="1"/>
        <v>5990.0646086400084</v>
      </c>
      <c r="O11" s="23">
        <f t="shared" si="2"/>
        <v>168452.73539136001</v>
      </c>
      <c r="P11" s="15">
        <v>0.46</v>
      </c>
      <c r="Q11" s="23">
        <f t="shared" si="3"/>
        <v>77488.259999999995</v>
      </c>
    </row>
    <row r="12" spans="1:17" s="16" customFormat="1">
      <c r="A12" s="11">
        <v>11</v>
      </c>
      <c r="B12" s="32" t="s">
        <v>35</v>
      </c>
      <c r="C12" s="12" t="s">
        <v>27</v>
      </c>
      <c r="D12" s="13" t="s">
        <v>19</v>
      </c>
      <c r="E12" s="12" t="s">
        <v>20</v>
      </c>
      <c r="F12" s="13" t="s">
        <v>15</v>
      </c>
      <c r="G12" s="12" t="s">
        <v>40</v>
      </c>
      <c r="H12" s="12" t="s">
        <v>41</v>
      </c>
      <c r="I12" s="12">
        <v>23</v>
      </c>
      <c r="J12" s="12">
        <v>409</v>
      </c>
      <c r="K12" s="23">
        <v>15830</v>
      </c>
      <c r="L12" s="23">
        <f t="shared" si="0"/>
        <v>791.5</v>
      </c>
      <c r="M12" s="14">
        <v>0.03</v>
      </c>
      <c r="N12" s="23">
        <f t="shared" si="1"/>
        <v>516.39612880000072</v>
      </c>
      <c r="O12" s="23">
        <f t="shared" si="2"/>
        <v>14522.103871200001</v>
      </c>
      <c r="P12" s="15">
        <v>0.46</v>
      </c>
      <c r="Q12" s="23">
        <f t="shared" si="3"/>
        <v>6680.17</v>
      </c>
    </row>
    <row r="13" spans="1:17" s="16" customFormat="1">
      <c r="A13" s="11">
        <v>12</v>
      </c>
      <c r="B13" s="32" t="s">
        <v>58</v>
      </c>
      <c r="C13" s="12" t="s">
        <v>44</v>
      </c>
      <c r="D13" s="13" t="s">
        <v>19</v>
      </c>
      <c r="E13" s="12" t="s">
        <v>20</v>
      </c>
      <c r="F13" s="13" t="s">
        <v>15</v>
      </c>
      <c r="G13" s="12" t="s">
        <v>40</v>
      </c>
      <c r="H13" s="12" t="s">
        <v>41</v>
      </c>
      <c r="I13" s="12">
        <v>9</v>
      </c>
      <c r="J13" s="12">
        <v>175</v>
      </c>
      <c r="K13" s="23">
        <v>5295</v>
      </c>
      <c r="L13" s="23">
        <f t="shared" si="0"/>
        <v>264.75</v>
      </c>
      <c r="M13" s="14">
        <v>0.03</v>
      </c>
      <c r="N13" s="23">
        <f t="shared" si="1"/>
        <v>172.73010120000023</v>
      </c>
      <c r="O13" s="23">
        <f t="shared" si="2"/>
        <v>4857.5198988000002</v>
      </c>
      <c r="P13" s="15">
        <v>0.46</v>
      </c>
      <c r="Q13" s="23">
        <f t="shared" si="3"/>
        <v>2234.46</v>
      </c>
    </row>
    <row r="14" spans="1:17" s="16" customFormat="1">
      <c r="A14" s="11">
        <v>13</v>
      </c>
      <c r="B14" s="32" t="s">
        <v>59</v>
      </c>
      <c r="C14" s="12" t="s">
        <v>45</v>
      </c>
      <c r="D14" s="13" t="s">
        <v>19</v>
      </c>
      <c r="E14" s="12" t="s">
        <v>20</v>
      </c>
      <c r="F14" s="13" t="s">
        <v>15</v>
      </c>
      <c r="G14" s="12" t="s">
        <v>40</v>
      </c>
      <c r="H14" s="12" t="s">
        <v>41</v>
      </c>
      <c r="I14" s="12">
        <v>18</v>
      </c>
      <c r="J14" s="12">
        <v>149</v>
      </c>
      <c r="K14" s="23">
        <v>9345</v>
      </c>
      <c r="L14" s="23">
        <f t="shared" si="0"/>
        <v>467.25</v>
      </c>
      <c r="M14" s="14">
        <v>0.03</v>
      </c>
      <c r="N14" s="23">
        <f t="shared" si="1"/>
        <v>304.84660920000039</v>
      </c>
      <c r="O14" s="23">
        <f t="shared" si="2"/>
        <v>8572.9033908000001</v>
      </c>
      <c r="P14" s="15">
        <v>0.46</v>
      </c>
      <c r="Q14" s="23">
        <f t="shared" si="3"/>
        <v>3943.54</v>
      </c>
    </row>
    <row r="15" spans="1:17" s="16" customFormat="1">
      <c r="A15" s="11">
        <v>14</v>
      </c>
      <c r="B15" s="32" t="s">
        <v>60</v>
      </c>
      <c r="C15" s="12" t="s">
        <v>46</v>
      </c>
      <c r="D15" s="13" t="s">
        <v>19</v>
      </c>
      <c r="E15" s="12" t="s">
        <v>20</v>
      </c>
      <c r="F15" s="13" t="s">
        <v>15</v>
      </c>
      <c r="G15" s="12" t="s">
        <v>40</v>
      </c>
      <c r="H15" s="12" t="s">
        <v>41</v>
      </c>
      <c r="I15" s="12">
        <v>1</v>
      </c>
      <c r="J15" s="12">
        <v>0</v>
      </c>
      <c r="K15" s="23">
        <v>0</v>
      </c>
      <c r="L15" s="23">
        <f t="shared" si="0"/>
        <v>0</v>
      </c>
      <c r="M15" s="14">
        <v>0.03</v>
      </c>
      <c r="N15" s="23">
        <f t="shared" si="1"/>
        <v>0</v>
      </c>
      <c r="O15" s="23">
        <f t="shared" si="2"/>
        <v>0</v>
      </c>
      <c r="P15" s="15">
        <v>0.46</v>
      </c>
      <c r="Q15" s="23">
        <f t="shared" si="3"/>
        <v>0</v>
      </c>
    </row>
    <row r="16" spans="1:17" s="16" customFormat="1">
      <c r="A16" s="11">
        <v>15</v>
      </c>
      <c r="B16" s="32" t="s">
        <v>61</v>
      </c>
      <c r="C16" s="12" t="s">
        <v>47</v>
      </c>
      <c r="D16" s="13" t="s">
        <v>19</v>
      </c>
      <c r="E16" s="12" t="s">
        <v>20</v>
      </c>
      <c r="F16" s="13" t="s">
        <v>15</v>
      </c>
      <c r="G16" s="12" t="s">
        <v>40</v>
      </c>
      <c r="H16" s="12" t="s">
        <v>41</v>
      </c>
      <c r="I16" s="12">
        <v>68</v>
      </c>
      <c r="J16" s="12">
        <v>2570</v>
      </c>
      <c r="K16" s="23">
        <v>111307</v>
      </c>
      <c r="L16" s="23">
        <f t="shared" si="0"/>
        <v>5565.35</v>
      </c>
      <c r="M16" s="14">
        <v>0.03</v>
      </c>
      <c r="N16" s="23">
        <f t="shared" si="1"/>
        <v>3630.985717520005</v>
      </c>
      <c r="O16" s="23">
        <f t="shared" si="2"/>
        <v>102110.66428248001</v>
      </c>
      <c r="P16" s="15">
        <v>0.46</v>
      </c>
      <c r="Q16" s="23">
        <f t="shared" si="3"/>
        <v>46970.91</v>
      </c>
    </row>
    <row r="17" spans="1:17" s="16" customFormat="1">
      <c r="A17" s="11">
        <v>16</v>
      </c>
      <c r="B17" s="32" t="s">
        <v>62</v>
      </c>
      <c r="C17" s="12" t="s">
        <v>48</v>
      </c>
      <c r="D17" s="13" t="s">
        <v>19</v>
      </c>
      <c r="E17" s="12" t="s">
        <v>20</v>
      </c>
      <c r="F17" s="13" t="s">
        <v>15</v>
      </c>
      <c r="G17" s="12" t="s">
        <v>40</v>
      </c>
      <c r="H17" s="12" t="s">
        <v>41</v>
      </c>
      <c r="I17" s="12">
        <v>1</v>
      </c>
      <c r="J17" s="12">
        <v>41</v>
      </c>
      <c r="K17" s="23">
        <v>1740</v>
      </c>
      <c r="L17" s="23">
        <f t="shared" si="0"/>
        <v>87</v>
      </c>
      <c r="M17" s="14">
        <v>0.03</v>
      </c>
      <c r="N17" s="23">
        <f t="shared" si="1"/>
        <v>56.761166400000079</v>
      </c>
      <c r="O17" s="23">
        <f t="shared" si="2"/>
        <v>1596.2388336000001</v>
      </c>
      <c r="P17" s="15">
        <v>0.46</v>
      </c>
      <c r="Q17" s="23">
        <f t="shared" si="3"/>
        <v>734.27</v>
      </c>
    </row>
    <row r="18" spans="1:17" s="16" customFormat="1">
      <c r="A18" s="11">
        <v>17</v>
      </c>
      <c r="B18" s="32" t="s">
        <v>63</v>
      </c>
      <c r="C18" s="12" t="s">
        <v>49</v>
      </c>
      <c r="D18" s="13" t="s">
        <v>19</v>
      </c>
      <c r="E18" s="12" t="s">
        <v>20</v>
      </c>
      <c r="F18" s="13" t="s">
        <v>15</v>
      </c>
      <c r="G18" s="12" t="s">
        <v>40</v>
      </c>
      <c r="H18" s="12" t="s">
        <v>41</v>
      </c>
      <c r="I18" s="12">
        <v>1</v>
      </c>
      <c r="J18" s="12">
        <v>32</v>
      </c>
      <c r="K18" s="23">
        <v>1240</v>
      </c>
      <c r="L18" s="23">
        <f t="shared" si="0"/>
        <v>62</v>
      </c>
      <c r="M18" s="14">
        <v>0.03</v>
      </c>
      <c r="N18" s="23">
        <f t="shared" si="1"/>
        <v>40.450486400000052</v>
      </c>
      <c r="O18" s="23">
        <f t="shared" si="2"/>
        <v>1137.5495136</v>
      </c>
      <c r="P18" s="15">
        <v>0.46</v>
      </c>
      <c r="Q18" s="23">
        <f t="shared" si="3"/>
        <v>523.27</v>
      </c>
    </row>
    <row r="19" spans="1:17" s="16" customFormat="1">
      <c r="A19" s="11">
        <v>18</v>
      </c>
      <c r="B19" s="32" t="s">
        <v>64</v>
      </c>
      <c r="C19" s="12" t="s">
        <v>50</v>
      </c>
      <c r="D19" s="13" t="s">
        <v>19</v>
      </c>
      <c r="E19" s="12" t="s">
        <v>20</v>
      </c>
      <c r="F19" s="13" t="s">
        <v>15</v>
      </c>
      <c r="G19" s="12" t="s">
        <v>40</v>
      </c>
      <c r="H19" s="12" t="s">
        <v>41</v>
      </c>
      <c r="I19" s="12">
        <v>137</v>
      </c>
      <c r="J19" s="12">
        <v>4437</v>
      </c>
      <c r="K19" s="23">
        <v>190626</v>
      </c>
      <c r="L19" s="23">
        <f t="shared" si="0"/>
        <v>9531.3000000000011</v>
      </c>
      <c r="M19" s="14">
        <v>0.03</v>
      </c>
      <c r="N19" s="23">
        <f t="shared" si="1"/>
        <v>6218.4793713600084</v>
      </c>
      <c r="O19" s="23">
        <f t="shared" si="2"/>
        <v>174876.22062864</v>
      </c>
      <c r="P19" s="15">
        <v>0.46</v>
      </c>
      <c r="Q19" s="23">
        <f t="shared" si="3"/>
        <v>80443.06</v>
      </c>
    </row>
    <row r="20" spans="1:17" s="16" customFormat="1">
      <c r="A20" s="11">
        <v>19</v>
      </c>
      <c r="B20" s="32" t="s">
        <v>65</v>
      </c>
      <c r="C20" s="12" t="s">
        <v>51</v>
      </c>
      <c r="D20" s="13" t="s">
        <v>19</v>
      </c>
      <c r="E20" s="12" t="s">
        <v>20</v>
      </c>
      <c r="F20" s="13" t="s">
        <v>15</v>
      </c>
      <c r="G20" s="12" t="s">
        <v>40</v>
      </c>
      <c r="H20" s="12" t="s">
        <v>41</v>
      </c>
      <c r="I20" s="12">
        <v>15</v>
      </c>
      <c r="J20" s="12">
        <v>109</v>
      </c>
      <c r="K20" s="23">
        <v>3920</v>
      </c>
      <c r="L20" s="23">
        <f t="shared" si="0"/>
        <v>196</v>
      </c>
      <c r="M20" s="14">
        <v>0.03</v>
      </c>
      <c r="N20" s="23">
        <f t="shared" si="1"/>
        <v>127.87573120000017</v>
      </c>
      <c r="O20" s="23">
        <f t="shared" si="2"/>
        <v>3596.1242688000002</v>
      </c>
      <c r="P20" s="15">
        <v>0.46</v>
      </c>
      <c r="Q20" s="23">
        <f t="shared" si="3"/>
        <v>1654.22</v>
      </c>
    </row>
    <row r="21" spans="1:17" s="16" customFormat="1">
      <c r="A21" s="11">
        <v>20</v>
      </c>
      <c r="B21" s="32" t="s">
        <v>66</v>
      </c>
      <c r="C21" s="12" t="s">
        <v>52</v>
      </c>
      <c r="D21" s="13" t="s">
        <v>19</v>
      </c>
      <c r="E21" s="12" t="s">
        <v>20</v>
      </c>
      <c r="F21" s="13" t="s">
        <v>15</v>
      </c>
      <c r="G21" s="12" t="s">
        <v>40</v>
      </c>
      <c r="H21" s="12" t="s">
        <v>41</v>
      </c>
      <c r="I21" s="12">
        <v>10</v>
      </c>
      <c r="J21" s="12">
        <v>61</v>
      </c>
      <c r="K21" s="23">
        <v>2335</v>
      </c>
      <c r="L21" s="23">
        <f t="shared" si="0"/>
        <v>116.75</v>
      </c>
      <c r="M21" s="14">
        <v>0.03</v>
      </c>
      <c r="N21" s="23">
        <f t="shared" si="1"/>
        <v>76.170875600000102</v>
      </c>
      <c r="O21" s="23">
        <f t="shared" si="2"/>
        <v>2142.0791244000002</v>
      </c>
      <c r="P21" s="15">
        <v>0.46</v>
      </c>
      <c r="Q21" s="23">
        <f t="shared" si="3"/>
        <v>985.36</v>
      </c>
    </row>
    <row r="22" spans="1:17" s="16" customFormat="1">
      <c r="A22" s="11">
        <v>21</v>
      </c>
      <c r="B22" s="32" t="s">
        <v>67</v>
      </c>
      <c r="C22" s="12" t="s">
        <v>53</v>
      </c>
      <c r="D22" s="13" t="s">
        <v>19</v>
      </c>
      <c r="E22" s="12" t="s">
        <v>20</v>
      </c>
      <c r="F22" s="13" t="s">
        <v>15</v>
      </c>
      <c r="G22" s="12" t="s">
        <v>40</v>
      </c>
      <c r="H22" s="12" t="s">
        <v>41</v>
      </c>
      <c r="I22" s="12">
        <v>4</v>
      </c>
      <c r="J22" s="12">
        <v>1</v>
      </c>
      <c r="K22" s="23">
        <v>35</v>
      </c>
      <c r="L22" s="23">
        <f t="shared" si="0"/>
        <v>1.75</v>
      </c>
      <c r="M22" s="14">
        <v>0.03</v>
      </c>
      <c r="N22" s="23">
        <f t="shared" si="1"/>
        <v>1.1417476000000015</v>
      </c>
      <c r="O22" s="23">
        <f t="shared" si="2"/>
        <v>32.108252399999998</v>
      </c>
      <c r="P22" s="15">
        <v>0.46</v>
      </c>
      <c r="Q22" s="23">
        <f t="shared" si="3"/>
        <v>14.77</v>
      </c>
    </row>
    <row r="23" spans="1:17" s="16" customFormat="1">
      <c r="A23" s="11">
        <v>22</v>
      </c>
      <c r="B23" s="32" t="s">
        <v>68</v>
      </c>
      <c r="C23" s="12" t="s">
        <v>54</v>
      </c>
      <c r="D23" s="13" t="s">
        <v>19</v>
      </c>
      <c r="E23" s="12" t="s">
        <v>20</v>
      </c>
      <c r="F23" s="13" t="s">
        <v>15</v>
      </c>
      <c r="G23" s="12" t="s">
        <v>40</v>
      </c>
      <c r="H23" s="12" t="s">
        <v>41</v>
      </c>
      <c r="I23" s="12">
        <v>30</v>
      </c>
      <c r="J23" s="12">
        <v>476</v>
      </c>
      <c r="K23" s="23">
        <v>17273</v>
      </c>
      <c r="L23" s="23">
        <f t="shared" si="0"/>
        <v>863.65000000000009</v>
      </c>
      <c r="M23" s="14">
        <v>0.03</v>
      </c>
      <c r="N23" s="23">
        <f t="shared" si="1"/>
        <v>563.46875128000079</v>
      </c>
      <c r="O23" s="23">
        <f t="shared" si="2"/>
        <v>15845.881248720001</v>
      </c>
      <c r="P23" s="15">
        <v>0.46</v>
      </c>
      <c r="Q23" s="23">
        <f t="shared" si="3"/>
        <v>7289.11</v>
      </c>
    </row>
    <row r="24" spans="1:17" s="16" customFormat="1">
      <c r="A24" s="11">
        <v>23</v>
      </c>
      <c r="B24" s="32" t="s">
        <v>69</v>
      </c>
      <c r="C24" s="12" t="s">
        <v>55</v>
      </c>
      <c r="D24" s="13" t="s">
        <v>19</v>
      </c>
      <c r="E24" s="12" t="s">
        <v>20</v>
      </c>
      <c r="F24" s="13" t="s">
        <v>15</v>
      </c>
      <c r="G24" s="12" t="s">
        <v>40</v>
      </c>
      <c r="H24" s="12" t="s">
        <v>41</v>
      </c>
      <c r="I24" s="12">
        <v>96</v>
      </c>
      <c r="J24" s="12">
        <v>7958</v>
      </c>
      <c r="K24" s="23">
        <v>314821</v>
      </c>
      <c r="L24" s="23">
        <f t="shared" si="0"/>
        <v>15741.050000000001</v>
      </c>
      <c r="M24" s="14">
        <v>0.03</v>
      </c>
      <c r="N24" s="23">
        <f t="shared" si="1"/>
        <v>10269.889176560013</v>
      </c>
      <c r="O24" s="23">
        <f t="shared" si="2"/>
        <v>288810.06082344003</v>
      </c>
      <c r="P24" s="15">
        <v>0.46</v>
      </c>
      <c r="Q24" s="23">
        <f t="shared" si="3"/>
        <v>132852.63</v>
      </c>
    </row>
    <row r="25" spans="1:17" s="16" customFormat="1">
      <c r="A25" s="11">
        <v>24</v>
      </c>
      <c r="B25" s="32" t="s">
        <v>70</v>
      </c>
      <c r="C25" s="12" t="s">
        <v>56</v>
      </c>
      <c r="D25" s="13" t="s">
        <v>19</v>
      </c>
      <c r="E25" s="12" t="s">
        <v>20</v>
      </c>
      <c r="F25" s="13" t="s">
        <v>15</v>
      </c>
      <c r="G25" s="12" t="s">
        <v>40</v>
      </c>
      <c r="H25" s="12" t="s">
        <v>41</v>
      </c>
      <c r="I25" s="12">
        <v>1</v>
      </c>
      <c r="J25" s="12">
        <v>0</v>
      </c>
      <c r="K25" s="23">
        <v>0</v>
      </c>
      <c r="L25" s="23">
        <f t="shared" si="0"/>
        <v>0</v>
      </c>
      <c r="M25" s="14">
        <v>0.03</v>
      </c>
      <c r="N25" s="23">
        <f t="shared" si="1"/>
        <v>0</v>
      </c>
      <c r="O25" s="23">
        <f t="shared" si="2"/>
        <v>0</v>
      </c>
      <c r="P25" s="15">
        <v>0.46</v>
      </c>
      <c r="Q25" s="23">
        <f t="shared" si="3"/>
        <v>0</v>
      </c>
    </row>
    <row r="26" spans="1:17" s="5" customFormat="1" ht="25.5" customHeight="1">
      <c r="A26" s="17"/>
      <c r="B26" s="18" t="s">
        <v>16</v>
      </c>
      <c r="C26" s="19"/>
      <c r="D26" s="19"/>
      <c r="E26" s="19"/>
      <c r="F26" s="19"/>
      <c r="G26" s="20"/>
      <c r="H26" s="20"/>
      <c r="I26" s="19"/>
      <c r="J26" s="19"/>
      <c r="K26" s="21">
        <f>SUM(K2:K25)</f>
        <v>1900130</v>
      </c>
      <c r="L26" s="21"/>
      <c r="M26" s="21"/>
      <c r="N26" s="21">
        <f>SUM(N2:N25)</f>
        <v>61984.82477680008</v>
      </c>
      <c r="O26" s="24">
        <f>SUM(O2:O25)</f>
        <v>1743138.6752232001</v>
      </c>
      <c r="P26" s="22"/>
      <c r="Q26" s="21">
        <f>SUM(Q2:Q25)</f>
        <v>801843.82</v>
      </c>
    </row>
    <row r="27" spans="1:17" s="5" customFormat="1">
      <c r="B27" s="6"/>
      <c r="C27" s="6"/>
      <c r="D27" s="6"/>
      <c r="E27" s="6"/>
      <c r="F27" s="6"/>
      <c r="G27" s="7"/>
      <c r="H27" s="7"/>
      <c r="I27" s="6"/>
      <c r="J27" s="6"/>
      <c r="K27" s="8"/>
      <c r="L27" s="8"/>
      <c r="M27" s="8"/>
      <c r="N27" s="8"/>
      <c r="O27" s="8"/>
      <c r="P27" s="9"/>
    </row>
    <row r="29" spans="1:17">
      <c r="F29" s="31"/>
    </row>
  </sheetData>
  <protectedRanges>
    <protectedRange sqref="A2:IV65552" name="区域1"/>
  </protectedRanges>
  <phoneticPr fontId="1" type="noConversion"/>
  <printOptions horizontalCentered="1"/>
  <pageMargins left="0" right="0" top="0.98425196850393704" bottom="0.98425196850393704" header="0.51181102362204722" footer="0.51181102362204722"/>
  <pageSetup paperSize="9" scale="75" orientation="landscape" horizontalDpi="300" verticalDpi="300" r:id="rId1"/>
  <headerFooter alignWithMargins="0"/>
  <customProperties>
    <customPr name="BudgetSheetCode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Microsoft</cp:lastModifiedBy>
  <cp:lastPrinted>2018-06-04T06:39:00Z</cp:lastPrinted>
  <dcterms:created xsi:type="dcterms:W3CDTF">2015-11-10T02:18:22Z</dcterms:created>
  <dcterms:modified xsi:type="dcterms:W3CDTF">2018-08-01T01:50:25Z</dcterms:modified>
</cp:coreProperties>
</file>