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<sst xmlns="http://schemas.openxmlformats.org/spreadsheetml/2006/main" count="99">
  <si>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</si>
  <si>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</si>
  <si>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</si>
  <si>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</si>
  <si>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</si>
  <si>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</si>
  <si>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</si>
  <si>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</si>
  <si>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</si>
  <si>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</si>
  <si>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</si>
  <si>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</si>
  <si>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</si>
  <si>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</si>
  <si>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</si>
  <si>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</si>
  <si>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</si>
  <si>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姽婳</t>
  </si>
  <si>
    <t>001100552018</t>
  </si>
  <si>
    <t>广州中影南方ONE影城</t>
  </si>
  <si>
    <t>44001771</t>
  </si>
  <si>
    <t>中影设备</t>
  </si>
  <si>
    <t xml:space="preserve">2018-07-02 </t>
  </si>
  <si>
    <t xml:space="preserve"> 2018-07-04</t>
  </si>
  <si>
    <t>龙虾刑警</t>
  </si>
  <si>
    <t>001103782018</t>
  </si>
  <si>
    <t xml:space="preserve"> 2018-07-05</t>
  </si>
  <si>
    <t>泄密者</t>
  </si>
  <si>
    <t>001103922018</t>
  </si>
  <si>
    <t>兄弟班</t>
  </si>
  <si>
    <t>001104632017</t>
  </si>
  <si>
    <t xml:space="preserve">2018-07-20 </t>
  </si>
  <si>
    <t>2018-07-20</t>
  </si>
  <si>
    <t>邪不压正</t>
  </si>
  <si>
    <t>001104952018</t>
  </si>
  <si>
    <t xml:space="preserve">2018-07-13 </t>
  </si>
  <si>
    <t xml:space="preserve"> 2018-07-26</t>
  </si>
  <si>
    <t>我不是药神</t>
  </si>
  <si>
    <t>001104962018</t>
  </si>
  <si>
    <t xml:space="preserve">2018-07-01 </t>
  </si>
  <si>
    <t xml:space="preserve"> 2018-07-31</t>
  </si>
  <si>
    <t>西虹市首富</t>
  </si>
  <si>
    <t>001106062018</t>
  </si>
  <si>
    <t xml:space="preserve">2018-07-27 </t>
  </si>
  <si>
    <t>狄仁杰之四大天王（数字3D）</t>
  </si>
  <si>
    <t>001202172018</t>
  </si>
  <si>
    <t>动物世界（数字3D）</t>
  </si>
  <si>
    <t>001203772018</t>
  </si>
  <si>
    <t xml:space="preserve"> 2018-07-19</t>
  </si>
  <si>
    <t>阿修罗（数字3D）</t>
  </si>
  <si>
    <t>001204972018</t>
  </si>
  <si>
    <t xml:space="preserve"> 2018-07-16</t>
  </si>
  <si>
    <t>新大头儿子和小头爸爸3俄罗斯奇遇记</t>
  </si>
  <si>
    <t>001b03562018</t>
  </si>
  <si>
    <t xml:space="preserve">2018-07-06 </t>
  </si>
  <si>
    <t xml:space="preserve"> 2018-07-18</t>
  </si>
  <si>
    <t>小悟空</t>
  </si>
  <si>
    <t>001b03982018</t>
  </si>
  <si>
    <t xml:space="preserve">2018-07-14 </t>
  </si>
  <si>
    <t>昨日青空</t>
  </si>
  <si>
    <t>001b04542018</t>
  </si>
  <si>
    <t>2018-07-21</t>
  </si>
  <si>
    <t>2018-07-22</t>
  </si>
  <si>
    <t>风语咒</t>
  </si>
  <si>
    <t>001b05272018</t>
  </si>
  <si>
    <t xml:space="preserve">2018-07-22 </t>
  </si>
  <si>
    <t>2018-07-29</t>
  </si>
  <si>
    <t>神奇马戏团之动物饼干（数字3D）</t>
  </si>
  <si>
    <t>001c05642018</t>
  </si>
  <si>
    <t xml:space="preserve">2018-07-15 </t>
  </si>
  <si>
    <t>出·路</t>
  </si>
  <si>
    <t>001l03342018</t>
  </si>
  <si>
    <t>2018-07-13</t>
  </si>
  <si>
    <t>暹罗决：九神战甲（数字）</t>
  </si>
  <si>
    <t>014101072018</t>
  </si>
  <si>
    <t>2018-07-01</t>
  </si>
  <si>
    <t>金蝉脱壳2：冥府（数字）</t>
  </si>
  <si>
    <t>051101152018</t>
  </si>
  <si>
    <t>2018-07-09</t>
  </si>
  <si>
    <t>汪星卧底（数字）</t>
  </si>
  <si>
    <t>051101182018</t>
  </si>
  <si>
    <t>2018-07-26</t>
  </si>
  <si>
    <t>淘气大侦探（数字）</t>
  </si>
  <si>
    <t>051101262018</t>
  </si>
  <si>
    <t>复仇者联盟3：无限战争（数字3D）</t>
  </si>
  <si>
    <t>051200922018</t>
  </si>
  <si>
    <t xml:space="preserve">2018-07-04 </t>
  </si>
  <si>
    <t>2018-07-06</t>
  </si>
  <si>
    <t>侏罗纪世界2（数字3D）</t>
  </si>
  <si>
    <t>051201022018</t>
  </si>
  <si>
    <t>2018-07-31</t>
  </si>
  <si>
    <t>超人总动员2（数字3D）</t>
  </si>
  <si>
    <t>051201112018</t>
  </si>
  <si>
    <t>摩天营救（数字3D）</t>
  </si>
  <si>
    <t>051201202018</t>
  </si>
  <si>
    <t>最后一球（数字）</t>
  </si>
  <si>
    <t>091101172018</t>
  </si>
  <si>
    <t>2018-07-02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</si>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</sst>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8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26" fillId="20" borderId="4" applyNumberFormat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/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 shrinkToFit="1"/>
    </xf>
    <xf numFmtId="49" fontId="5" fillId="0" borderId="2" xfId="0" applyNumberFormat="1" applyFont="1" applyFill="1" applyBorder="1" applyAlignment="1">
      <alignment horizontal="center" vertical="center" shrinkToFit="1"/>
    </xf>
    <xf numFmtId="49" fontId="5" fillId="0" borderId="3" xfId="0" applyNumberFormat="1" applyFont="1" applyFill="1" applyBorder="1" applyAlignment="1">
      <alignment horizontal="center" vertical="center" shrinkToFit="1"/>
    </xf>
    <xf numFmtId="49" fontId="2" fillId="0" borderId="3" xfId="0" applyNumberFormat="1" applyFont="1" applyFill="1" applyBorder="1" applyAlignment="1">
      <alignment horizontal="center" vertical="center" shrinkToFit="1"/>
    </xf>
    <xf numFmtId="0" fontId="0" fillId="0" borderId="3" xfId="0" applyFill="1" applyBorder="1"/>
    <xf numFmtId="49" fontId="0" fillId="0" borderId="3" xfId="0" applyNumberFormat="1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49" fontId="0" fillId="0" borderId="0" xfId="0" applyNumberFormat="1" applyFill="1"/>
    <xf numFmtId="14" fontId="0" fillId="0" borderId="0" xfId="0" applyNumberFormat="1" applyFill="1"/>
    <xf numFmtId="49" fontId="6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 shrinkToFit="1"/>
    </xf>
    <xf numFmtId="176" fontId="2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shrinkToFit="1"/>
    </xf>
    <xf numFmtId="176" fontId="2" fillId="0" borderId="2" xfId="0" applyNumberFormat="1" applyFont="1" applyFill="1" applyBorder="1" applyAlignment="1">
      <alignment horizontal="right" vertical="center" shrinkToFit="1"/>
    </xf>
    <xf numFmtId="176" fontId="2" fillId="0" borderId="2" xfId="0" applyNumberFormat="1" applyFont="1" applyFill="1" applyBorder="1" applyAlignment="1">
      <alignment horizontal="center" vertical="center" shrinkToFit="1"/>
    </xf>
    <xf numFmtId="176" fontId="2" fillId="0" borderId="3" xfId="0" applyNumberFormat="1" applyFon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shrinkToFit="1"/>
    </xf>
    <xf numFmtId="176" fontId="0" fillId="0" borderId="0" xfId="0" applyNumberFormat="1" applyFill="1"/>
    <xf numFmtId="177" fontId="0" fillId="0" borderId="0" xfId="0" applyNumberFormat="1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workbookViewId="0">
      <selection activeCell="G15" sqref="G15"/>
    </sheetView>
  </sheetViews>
  <sheetFormatPr defaultColWidth="16" defaultRowHeight="12.75"/>
  <cols>
    <col min="1" max="1" width="5.85714285714286" customWidth="1"/>
    <col min="2" max="2" width="19.1428571428571" style="4" customWidth="1"/>
    <col min="3" max="3" width="13.7142857142857" style="4" customWidth="1"/>
    <col min="4" max="4" width="9" style="4" customWidth="1"/>
    <col min="5" max="5" width="8.28571428571429" style="4" customWidth="1"/>
    <col min="6" max="6" width="6.42857142857143" style="4" customWidth="1"/>
    <col min="7" max="8" width="8" style="5" customWidth="1"/>
    <col min="9" max="10" width="4.85714285714286" style="4" customWidth="1"/>
    <col min="11" max="11" width="8.85714285714286" style="6" customWidth="1"/>
    <col min="12" max="12" width="7.14285714285714" style="6" customWidth="1"/>
    <col min="13" max="13" width="4.42857142857143" style="6" customWidth="1"/>
    <col min="14" max="14" width="7.42857142857143" style="6" customWidth="1"/>
    <col min="15" max="15" width="8.57142857142857" style="6" customWidth="1"/>
    <col min="16" max="16" width="4.42857142857143" style="7" customWidth="1"/>
    <col min="17" max="17" width="7.85714285714286" style="6" customWidth="1"/>
  </cols>
  <sheetData>
    <row r="1" s="1" customFormat="1" ht="72" customHeight="1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spans="1:17">
      <c r="A2" s="12">
        <v>1</v>
      </c>
      <c r="B2" s="13" t="s">
        <v>17</v>
      </c>
      <c r="C2" s="13" t="s">
        <v>18</v>
      </c>
      <c r="D2" s="14" t="s">
        <v>19</v>
      </c>
      <c r="E2" s="14" t="s">
        <v>20</v>
      </c>
      <c r="F2" s="13" t="s">
        <v>21</v>
      </c>
      <c r="G2" s="14" t="s">
        <v>22</v>
      </c>
      <c r="H2" s="14" t="s">
        <v>23</v>
      </c>
      <c r="I2" s="14">
        <v>4</v>
      </c>
      <c r="J2" s="14">
        <v>2</v>
      </c>
      <c r="K2" s="26">
        <v>50</v>
      </c>
      <c r="L2" s="26">
        <f>K2*0.05</f>
        <v>2.5</v>
      </c>
      <c r="M2" s="27">
        <v>0.03</v>
      </c>
      <c r="N2" s="26">
        <f>K2/1.03*0.03*1.12</f>
        <v>1.63106796116505</v>
      </c>
      <c r="O2" s="26">
        <f>K2-L2-N2</f>
        <v>45.8689320388349</v>
      </c>
      <c r="P2" s="28">
        <v>0.48</v>
      </c>
      <c r="Q2" s="26">
        <f>ROUND(O2*P2,2)</f>
        <v>22.02</v>
      </c>
    </row>
    <row r="3" s="2" customFormat="1" ht="13.5" customHeight="1" spans="1:17">
      <c r="A3" s="12">
        <v>2</v>
      </c>
      <c r="B3" s="13" t="s">
        <v>24</v>
      </c>
      <c r="C3" s="13" t="s">
        <v>25</v>
      </c>
      <c r="D3" s="14" t="s">
        <v>19</v>
      </c>
      <c r="E3" s="14" t="s">
        <v>20</v>
      </c>
      <c r="F3" s="13" t="s">
        <v>21</v>
      </c>
      <c r="G3" s="14" t="s">
        <v>22</v>
      </c>
      <c r="H3" s="14" t="s">
        <v>26</v>
      </c>
      <c r="I3" s="14">
        <v>10</v>
      </c>
      <c r="J3" s="14">
        <v>29</v>
      </c>
      <c r="K3" s="26">
        <v>879</v>
      </c>
      <c r="L3" s="26">
        <f>K3*0.05</f>
        <v>43.95</v>
      </c>
      <c r="M3" s="27">
        <v>0.03</v>
      </c>
      <c r="N3" s="26">
        <f>K3/1.03*0.03*1.12</f>
        <v>28.6741747572816</v>
      </c>
      <c r="O3" s="26">
        <f>K3-L3-N3</f>
        <v>806.375825242718</v>
      </c>
      <c r="P3" s="28">
        <v>0.48</v>
      </c>
      <c r="Q3" s="26">
        <f>ROUND(O3*P3,2)</f>
        <v>387.06</v>
      </c>
    </row>
    <row r="4" s="2" customFormat="1" spans="1:17">
      <c r="A4" s="12">
        <v>3</v>
      </c>
      <c r="B4" s="14" t="s">
        <v>27</v>
      </c>
      <c r="C4" s="13" t="s">
        <v>28</v>
      </c>
      <c r="D4" s="14" t="s">
        <v>19</v>
      </c>
      <c r="E4" s="14" t="s">
        <v>20</v>
      </c>
      <c r="F4" s="13" t="s">
        <v>21</v>
      </c>
      <c r="G4" s="14" t="s">
        <v>22</v>
      </c>
      <c r="H4" s="14" t="s">
        <v>23</v>
      </c>
      <c r="I4" s="14">
        <v>6</v>
      </c>
      <c r="J4" s="14">
        <v>26</v>
      </c>
      <c r="K4" s="26">
        <v>780</v>
      </c>
      <c r="L4" s="26">
        <f>K4*0.05</f>
        <v>39</v>
      </c>
      <c r="M4" s="27">
        <v>0.03</v>
      </c>
      <c r="N4" s="26">
        <f>K4/1.03*0.03*1.12</f>
        <v>25.4446601941748</v>
      </c>
      <c r="O4" s="26">
        <f>K4-L4-N4</f>
        <v>715.555339805825</v>
      </c>
      <c r="P4" s="28">
        <v>0.48</v>
      </c>
      <c r="Q4" s="26">
        <f>ROUND(O4*P4,2)</f>
        <v>343.47</v>
      </c>
    </row>
    <row r="5" s="2" customFormat="1" spans="1:17">
      <c r="A5" s="12">
        <v>4</v>
      </c>
      <c r="B5" s="13" t="s">
        <v>29</v>
      </c>
      <c r="C5" s="13" t="s">
        <v>30</v>
      </c>
      <c r="D5" s="14" t="s">
        <v>19</v>
      </c>
      <c r="E5" s="14" t="s">
        <v>20</v>
      </c>
      <c r="F5" s="13" t="s">
        <v>21</v>
      </c>
      <c r="G5" s="14" t="s">
        <v>31</v>
      </c>
      <c r="H5" s="14" t="s">
        <v>32</v>
      </c>
      <c r="I5" s="14">
        <v>1</v>
      </c>
      <c r="J5" s="14">
        <v>0</v>
      </c>
      <c r="K5" s="26">
        <v>0</v>
      </c>
      <c r="L5" s="26">
        <f>K5*0.05</f>
        <v>0</v>
      </c>
      <c r="M5" s="27">
        <v>0.03</v>
      </c>
      <c r="N5" s="26">
        <f>K5/1.03*0.03*1.12</f>
        <v>0</v>
      </c>
      <c r="O5" s="26">
        <f>K5-L5-N5</f>
        <v>0</v>
      </c>
      <c r="P5" s="28">
        <v>0.48</v>
      </c>
      <c r="Q5" s="26">
        <f>ROUND(O5*P5,2)</f>
        <v>0</v>
      </c>
    </row>
    <row r="6" s="2" customFormat="1" spans="1:17">
      <c r="A6" s="12">
        <v>5</v>
      </c>
      <c r="B6" s="13" t="s">
        <v>33</v>
      </c>
      <c r="C6" s="13" t="s">
        <v>34</v>
      </c>
      <c r="D6" s="14" t="s">
        <v>19</v>
      </c>
      <c r="E6" s="14" t="s">
        <v>20</v>
      </c>
      <c r="F6" s="13" t="s">
        <v>21</v>
      </c>
      <c r="G6" s="14" t="s">
        <v>35</v>
      </c>
      <c r="H6" s="14" t="s">
        <v>36</v>
      </c>
      <c r="I6" s="14">
        <v>125</v>
      </c>
      <c r="J6" s="14">
        <v>2459</v>
      </c>
      <c r="K6" s="26">
        <v>87487</v>
      </c>
      <c r="L6" s="26">
        <f>K6*0.05</f>
        <v>4374.35</v>
      </c>
      <c r="M6" s="27">
        <v>0.03</v>
      </c>
      <c r="N6" s="26">
        <f>K6/1.03*0.03*1.12</f>
        <v>2853.94485436893</v>
      </c>
      <c r="O6" s="26">
        <f>K6-L6-N6</f>
        <v>80258.7051456311</v>
      </c>
      <c r="P6" s="28">
        <v>0.48</v>
      </c>
      <c r="Q6" s="26">
        <f>ROUND(O6*P6,2)</f>
        <v>38524.18</v>
      </c>
    </row>
    <row r="7" s="2" customFormat="1" spans="1:17">
      <c r="A7" s="12">
        <v>6</v>
      </c>
      <c r="B7" s="13" t="s">
        <v>37</v>
      </c>
      <c r="C7" s="13" t="s">
        <v>38</v>
      </c>
      <c r="D7" s="14" t="s">
        <v>19</v>
      </c>
      <c r="E7" s="14" t="s">
        <v>20</v>
      </c>
      <c r="F7" s="13" t="s">
        <v>21</v>
      </c>
      <c r="G7" s="14" t="s">
        <v>39</v>
      </c>
      <c r="H7" s="14" t="s">
        <v>40</v>
      </c>
      <c r="I7" s="14">
        <v>434</v>
      </c>
      <c r="J7" s="14">
        <v>11510</v>
      </c>
      <c r="K7" s="26">
        <v>407874</v>
      </c>
      <c r="L7" s="26">
        <f>K7*0.05</f>
        <v>20393.7</v>
      </c>
      <c r="M7" s="27">
        <v>0.03</v>
      </c>
      <c r="N7" s="26">
        <f>K7/1.03*0.03*1.12</f>
        <v>13305.4042718447</v>
      </c>
      <c r="O7" s="26">
        <f>K7-L7-N7</f>
        <v>374174.895728155</v>
      </c>
      <c r="P7" s="28">
        <v>0.48</v>
      </c>
      <c r="Q7" s="26">
        <f>ROUND(O7*P7,2)</f>
        <v>179603.95</v>
      </c>
    </row>
    <row r="8" s="2" customFormat="1" spans="1:17">
      <c r="A8" s="12">
        <v>7</v>
      </c>
      <c r="B8" s="15" t="s">
        <v>41</v>
      </c>
      <c r="C8" s="15" t="s">
        <v>42</v>
      </c>
      <c r="D8" s="14" t="s">
        <v>19</v>
      </c>
      <c r="E8" s="14" t="s">
        <v>20</v>
      </c>
      <c r="F8" s="13" t="s">
        <v>21</v>
      </c>
      <c r="G8" s="14" t="s">
        <v>43</v>
      </c>
      <c r="H8" s="14" t="s">
        <v>40</v>
      </c>
      <c r="I8" s="29">
        <v>92</v>
      </c>
      <c r="J8" s="29">
        <v>4289</v>
      </c>
      <c r="K8" s="30">
        <v>151829</v>
      </c>
      <c r="L8" s="26">
        <f>K8*0.05</f>
        <v>7591.45</v>
      </c>
      <c r="M8" s="31">
        <v>0.03</v>
      </c>
      <c r="N8" s="26">
        <f>K8/1.03*0.03*1.12</f>
        <v>4952.86834951456</v>
      </c>
      <c r="O8" s="26">
        <f>K8-L8-N8</f>
        <v>139284.681650485</v>
      </c>
      <c r="P8" s="28">
        <v>0.48</v>
      </c>
      <c r="Q8" s="26">
        <f>ROUND(O8*P8,2)</f>
        <v>66856.65</v>
      </c>
    </row>
    <row r="9" s="2" customFormat="1" spans="1:17">
      <c r="A9" s="12">
        <v>8</v>
      </c>
      <c r="B9" s="15" t="s">
        <v>44</v>
      </c>
      <c r="C9" s="15" t="s">
        <v>45</v>
      </c>
      <c r="D9" s="14" t="s">
        <v>19</v>
      </c>
      <c r="E9" s="14" t="s">
        <v>20</v>
      </c>
      <c r="F9" s="13" t="s">
        <v>21</v>
      </c>
      <c r="G9" s="14" t="s">
        <v>43</v>
      </c>
      <c r="H9" s="14" t="s">
        <v>40</v>
      </c>
      <c r="I9" s="29">
        <v>59</v>
      </c>
      <c r="J9" s="29">
        <v>1060</v>
      </c>
      <c r="K9" s="30">
        <v>42670</v>
      </c>
      <c r="L9" s="26">
        <f>K9*0.05</f>
        <v>2133.5</v>
      </c>
      <c r="M9" s="27">
        <v>0.03</v>
      </c>
      <c r="N9" s="26">
        <f>K9/1.03*0.03*1.12</f>
        <v>1391.95339805825</v>
      </c>
      <c r="O9" s="26">
        <f>K9-L9-N9</f>
        <v>39144.5466019418</v>
      </c>
      <c r="P9" s="28">
        <v>0.48</v>
      </c>
      <c r="Q9" s="26">
        <f>ROUND(O9*P9,2)</f>
        <v>18789.38</v>
      </c>
    </row>
    <row r="10" s="2" customFormat="1" spans="1:17">
      <c r="A10" s="12">
        <v>9</v>
      </c>
      <c r="B10" s="15" t="s">
        <v>46</v>
      </c>
      <c r="C10" s="15" t="s">
        <v>47</v>
      </c>
      <c r="D10" s="14" t="s">
        <v>19</v>
      </c>
      <c r="E10" s="14" t="s">
        <v>20</v>
      </c>
      <c r="F10" s="13" t="s">
        <v>21</v>
      </c>
      <c r="G10" s="14" t="s">
        <v>39</v>
      </c>
      <c r="H10" s="14" t="s">
        <v>48</v>
      </c>
      <c r="I10" s="29">
        <v>91</v>
      </c>
      <c r="J10" s="29">
        <v>1305</v>
      </c>
      <c r="K10" s="30">
        <v>46226</v>
      </c>
      <c r="L10" s="26">
        <f>K10*0.05</f>
        <v>2311.3</v>
      </c>
      <c r="M10" s="27">
        <v>0.03</v>
      </c>
      <c r="N10" s="26">
        <f>K10/1.03*0.03*1.12</f>
        <v>1507.95495145631</v>
      </c>
      <c r="O10" s="26">
        <f>K10-L10-N10</f>
        <v>42406.7450485437</v>
      </c>
      <c r="P10" s="28">
        <v>0.48</v>
      </c>
      <c r="Q10" s="26">
        <f>ROUND(O10*P10,2)</f>
        <v>20355.24</v>
      </c>
    </row>
    <row r="11" s="2" customFormat="1" spans="1:17">
      <c r="A11" s="12">
        <v>10</v>
      </c>
      <c r="B11" s="15" t="s">
        <v>49</v>
      </c>
      <c r="C11" s="15" t="s">
        <v>50</v>
      </c>
      <c r="D11" s="14" t="s">
        <v>19</v>
      </c>
      <c r="E11" s="14" t="s">
        <v>20</v>
      </c>
      <c r="F11" s="13" t="s">
        <v>21</v>
      </c>
      <c r="G11" s="14" t="s">
        <v>35</v>
      </c>
      <c r="H11" s="14" t="s">
        <v>51</v>
      </c>
      <c r="I11" s="29">
        <v>25</v>
      </c>
      <c r="J11" s="29">
        <v>314</v>
      </c>
      <c r="K11" s="30">
        <v>11128</v>
      </c>
      <c r="L11" s="26">
        <f>K11*0.05</f>
        <v>556.4</v>
      </c>
      <c r="M11" s="27">
        <v>0.03</v>
      </c>
      <c r="N11" s="26">
        <f>K11/1.03*0.03*1.12</f>
        <v>363.010485436893</v>
      </c>
      <c r="O11" s="26">
        <f>K11-L11-N11</f>
        <v>10208.5895145631</v>
      </c>
      <c r="P11" s="28">
        <v>0.48</v>
      </c>
      <c r="Q11" s="26">
        <f>ROUND(O11*P11,2)</f>
        <v>4900.12</v>
      </c>
    </row>
    <row r="12" s="2" customFormat="1" spans="1:17">
      <c r="A12" s="12">
        <v>11</v>
      </c>
      <c r="B12" s="13" t="s">
        <v>52</v>
      </c>
      <c r="C12" s="13" t="s">
        <v>53</v>
      </c>
      <c r="D12" s="14" t="s">
        <v>19</v>
      </c>
      <c r="E12" s="14" t="s">
        <v>20</v>
      </c>
      <c r="F12" s="13" t="s">
        <v>21</v>
      </c>
      <c r="G12" s="14" t="s">
        <v>54</v>
      </c>
      <c r="H12" s="14" t="s">
        <v>55</v>
      </c>
      <c r="I12" s="14">
        <v>13</v>
      </c>
      <c r="J12" s="14">
        <v>61</v>
      </c>
      <c r="K12" s="26">
        <v>2147</v>
      </c>
      <c r="L12" s="26">
        <f>K12*0.05</f>
        <v>107.35</v>
      </c>
      <c r="M12" s="27">
        <v>0.03</v>
      </c>
      <c r="N12" s="26">
        <f>K12/1.03*0.03*1.12</f>
        <v>70.0380582524272</v>
      </c>
      <c r="O12" s="26">
        <f>K12-L12-N12</f>
        <v>1969.61194174757</v>
      </c>
      <c r="P12" s="28">
        <v>0.48</v>
      </c>
      <c r="Q12" s="26">
        <f>ROUND(O12*P12,2)</f>
        <v>945.41</v>
      </c>
    </row>
    <row r="13" s="2" customFormat="1" spans="1:17">
      <c r="A13" s="12">
        <v>12</v>
      </c>
      <c r="B13" s="13" t="s">
        <v>56</v>
      </c>
      <c r="C13" s="13" t="s">
        <v>57</v>
      </c>
      <c r="D13" s="14" t="s">
        <v>19</v>
      </c>
      <c r="E13" s="14" t="s">
        <v>20</v>
      </c>
      <c r="F13" s="13" t="s">
        <v>21</v>
      </c>
      <c r="G13" s="14" t="s">
        <v>58</v>
      </c>
      <c r="H13" s="14" t="s">
        <v>48</v>
      </c>
      <c r="I13" s="14">
        <v>4</v>
      </c>
      <c r="J13" s="14">
        <v>68</v>
      </c>
      <c r="K13" s="26">
        <v>1700</v>
      </c>
      <c r="L13" s="26">
        <f>K13*0.05</f>
        <v>85</v>
      </c>
      <c r="M13" s="31">
        <v>0.03</v>
      </c>
      <c r="N13" s="26">
        <f>K13/1.03*0.03*1.12</f>
        <v>55.4563106796116</v>
      </c>
      <c r="O13" s="26">
        <f>K13-L13-N13</f>
        <v>1559.54368932039</v>
      </c>
      <c r="P13" s="28">
        <v>0.48</v>
      </c>
      <c r="Q13" s="26">
        <f>ROUND(O13*P13,2)</f>
        <v>748.58</v>
      </c>
    </row>
    <row r="14" s="2" customFormat="1" spans="1:17">
      <c r="A14" s="12">
        <v>13</v>
      </c>
      <c r="B14" s="13" t="s">
        <v>59</v>
      </c>
      <c r="C14" s="13" t="s">
        <v>60</v>
      </c>
      <c r="D14" s="14" t="s">
        <v>19</v>
      </c>
      <c r="E14" s="14" t="s">
        <v>20</v>
      </c>
      <c r="F14" s="13" t="s">
        <v>21</v>
      </c>
      <c r="G14" s="14" t="s">
        <v>61</v>
      </c>
      <c r="H14" s="14" t="s">
        <v>62</v>
      </c>
      <c r="I14" s="14">
        <v>5</v>
      </c>
      <c r="J14" s="14">
        <v>290</v>
      </c>
      <c r="K14" s="26">
        <v>8748</v>
      </c>
      <c r="L14" s="26">
        <f t="shared" ref="L14:L20" si="0">K14*0.05</f>
        <v>437.4</v>
      </c>
      <c r="M14" s="31">
        <v>0.03</v>
      </c>
      <c r="N14" s="26">
        <f>K14/1.03*0.03*1.12</f>
        <v>285.371650485437</v>
      </c>
      <c r="O14" s="26">
        <f>K14-L14-N14</f>
        <v>8025.22834951456</v>
      </c>
      <c r="P14" s="28">
        <v>0.48</v>
      </c>
      <c r="Q14" s="26">
        <f t="shared" ref="Q14:Q20" si="1">ROUND(O14*P14,2)</f>
        <v>3852.11</v>
      </c>
    </row>
    <row r="15" s="2" customFormat="1" spans="1:17">
      <c r="A15" s="12">
        <v>14</v>
      </c>
      <c r="B15" s="13" t="s">
        <v>63</v>
      </c>
      <c r="C15" s="13" t="s">
        <v>64</v>
      </c>
      <c r="D15" s="14" t="s">
        <v>19</v>
      </c>
      <c r="E15" s="14" t="s">
        <v>20</v>
      </c>
      <c r="F15" s="13" t="s">
        <v>21</v>
      </c>
      <c r="G15" s="14" t="s">
        <v>65</v>
      </c>
      <c r="H15" s="14" t="s">
        <v>66</v>
      </c>
      <c r="I15" s="14">
        <v>3</v>
      </c>
      <c r="J15" s="14">
        <v>131</v>
      </c>
      <c r="K15" s="26">
        <v>4227</v>
      </c>
      <c r="L15" s="26">
        <f t="shared" si="0"/>
        <v>211.35</v>
      </c>
      <c r="M15" s="27">
        <v>0.03</v>
      </c>
      <c r="N15" s="26">
        <f>K15/1.03*0.03*1.12</f>
        <v>137.890485436893</v>
      </c>
      <c r="O15" s="26">
        <f>K15-L15-N15</f>
        <v>3877.75951456311</v>
      </c>
      <c r="P15" s="28">
        <v>0.48</v>
      </c>
      <c r="Q15" s="26">
        <f t="shared" si="1"/>
        <v>1861.32</v>
      </c>
    </row>
    <row r="16" s="2" customFormat="1" spans="1:17">
      <c r="A16" s="12">
        <v>15</v>
      </c>
      <c r="B16" s="13" t="s">
        <v>67</v>
      </c>
      <c r="C16" s="13" t="s">
        <v>68</v>
      </c>
      <c r="D16" s="14" t="s">
        <v>19</v>
      </c>
      <c r="E16" s="14" t="s">
        <v>20</v>
      </c>
      <c r="F16" s="13" t="s">
        <v>21</v>
      </c>
      <c r="G16" s="14" t="s">
        <v>69</v>
      </c>
      <c r="H16" s="14" t="s">
        <v>62</v>
      </c>
      <c r="I16" s="14">
        <v>3</v>
      </c>
      <c r="J16" s="14">
        <v>21</v>
      </c>
      <c r="K16" s="26">
        <v>735</v>
      </c>
      <c r="L16" s="26">
        <f t="shared" si="0"/>
        <v>36.75</v>
      </c>
      <c r="M16" s="31">
        <v>0.03</v>
      </c>
      <c r="N16" s="26">
        <f>K16/1.03*0.03*1.12</f>
        <v>23.9766990291262</v>
      </c>
      <c r="O16" s="26">
        <f>K16-L16-N16</f>
        <v>674.273300970874</v>
      </c>
      <c r="P16" s="28">
        <v>0.48</v>
      </c>
      <c r="Q16" s="26">
        <f t="shared" si="1"/>
        <v>323.65</v>
      </c>
    </row>
    <row r="17" s="2" customFormat="1" spans="1:17">
      <c r="A17" s="12">
        <v>16</v>
      </c>
      <c r="B17" s="13" t="s">
        <v>70</v>
      </c>
      <c r="C17" s="13" t="s">
        <v>71</v>
      </c>
      <c r="D17" s="14" t="s">
        <v>19</v>
      </c>
      <c r="E17" s="14" t="s">
        <v>20</v>
      </c>
      <c r="F17" s="13" t="s">
        <v>21</v>
      </c>
      <c r="G17" s="14" t="s">
        <v>35</v>
      </c>
      <c r="H17" s="14" t="s">
        <v>72</v>
      </c>
      <c r="I17" s="14">
        <v>1</v>
      </c>
      <c r="J17" s="14">
        <v>52</v>
      </c>
      <c r="K17" s="26">
        <v>1303</v>
      </c>
      <c r="L17" s="26">
        <f t="shared" si="0"/>
        <v>65.15</v>
      </c>
      <c r="M17" s="27">
        <v>0.03</v>
      </c>
      <c r="N17" s="26">
        <f>K17/1.03*0.03*1.12</f>
        <v>42.5056310679612</v>
      </c>
      <c r="O17" s="26">
        <f>K17-L17-N17</f>
        <v>1195.34436893204</v>
      </c>
      <c r="P17" s="28">
        <v>0.48</v>
      </c>
      <c r="Q17" s="26">
        <f t="shared" si="1"/>
        <v>573.77</v>
      </c>
    </row>
    <row r="18" s="2" customFormat="1" spans="1:17">
      <c r="A18" s="12">
        <v>17</v>
      </c>
      <c r="B18" s="13" t="s">
        <v>73</v>
      </c>
      <c r="C18" s="13" t="s">
        <v>74</v>
      </c>
      <c r="D18" s="14" t="s">
        <v>19</v>
      </c>
      <c r="E18" s="14" t="s">
        <v>20</v>
      </c>
      <c r="F18" s="13" t="s">
        <v>21</v>
      </c>
      <c r="G18" s="14" t="s">
        <v>39</v>
      </c>
      <c r="H18" s="14" t="s">
        <v>75</v>
      </c>
      <c r="I18" s="14">
        <v>1</v>
      </c>
      <c r="J18" s="14">
        <v>6</v>
      </c>
      <c r="K18" s="26">
        <v>145</v>
      </c>
      <c r="L18" s="26">
        <f t="shared" si="0"/>
        <v>7.25</v>
      </c>
      <c r="M18" s="31">
        <v>0.03</v>
      </c>
      <c r="N18" s="26">
        <f>K18/1.03*0.03*1.12</f>
        <v>4.73009708737864</v>
      </c>
      <c r="O18" s="26">
        <f>K18-L18-N18</f>
        <v>133.019902912621</v>
      </c>
      <c r="P18" s="28">
        <v>0.48</v>
      </c>
      <c r="Q18" s="26">
        <f t="shared" si="1"/>
        <v>63.85</v>
      </c>
    </row>
    <row r="19" s="2" customFormat="1" spans="1:17">
      <c r="A19" s="12">
        <v>18</v>
      </c>
      <c r="B19" s="13" t="s">
        <v>76</v>
      </c>
      <c r="C19" s="13" t="s">
        <v>77</v>
      </c>
      <c r="D19" s="14" t="s">
        <v>19</v>
      </c>
      <c r="E19" s="14" t="s">
        <v>20</v>
      </c>
      <c r="F19" s="13" t="s">
        <v>21</v>
      </c>
      <c r="G19" s="14" t="s">
        <v>39</v>
      </c>
      <c r="H19" s="14" t="s">
        <v>78</v>
      </c>
      <c r="I19" s="14">
        <v>28</v>
      </c>
      <c r="J19" s="14">
        <v>111</v>
      </c>
      <c r="K19" s="26">
        <v>2503</v>
      </c>
      <c r="L19" s="26">
        <f t="shared" si="0"/>
        <v>125.15</v>
      </c>
      <c r="M19" s="27">
        <v>0.03</v>
      </c>
      <c r="N19" s="26">
        <f>K19/1.03*0.03*1.12</f>
        <v>81.6512621359223</v>
      </c>
      <c r="O19" s="26">
        <f>K19-L19-N19</f>
        <v>2296.19873786408</v>
      </c>
      <c r="P19" s="28">
        <v>0.48</v>
      </c>
      <c r="Q19" s="26">
        <f t="shared" si="1"/>
        <v>1102.18</v>
      </c>
    </row>
    <row r="20" s="2" customFormat="1" spans="1:17">
      <c r="A20" s="12">
        <v>19</v>
      </c>
      <c r="B20" s="16" t="s">
        <v>79</v>
      </c>
      <c r="C20" s="16" t="s">
        <v>80</v>
      </c>
      <c r="D20" s="14" t="s">
        <v>19</v>
      </c>
      <c r="E20" s="14" t="s">
        <v>20</v>
      </c>
      <c r="F20" s="13" t="s">
        <v>21</v>
      </c>
      <c r="G20" s="14" t="s">
        <v>31</v>
      </c>
      <c r="H20" s="14" t="s">
        <v>81</v>
      </c>
      <c r="I20" s="17">
        <v>6</v>
      </c>
      <c r="J20" s="17">
        <v>36</v>
      </c>
      <c r="K20" s="32">
        <v>884</v>
      </c>
      <c r="L20" s="26">
        <f>K20*0.05</f>
        <v>44.2</v>
      </c>
      <c r="M20" s="27">
        <v>0.03</v>
      </c>
      <c r="N20" s="26">
        <f>K20/1.03*0.03*1.12</f>
        <v>28.8372815533981</v>
      </c>
      <c r="O20" s="26">
        <f>K20-L20-N20</f>
        <v>810.962718446602</v>
      </c>
      <c r="P20" s="28">
        <v>0.48</v>
      </c>
      <c r="Q20" s="26">
        <f>ROUND(O20*P20,2)</f>
        <v>389.26</v>
      </c>
    </row>
    <row r="21" s="2" customFormat="1" spans="1:17">
      <c r="A21" s="12">
        <v>20</v>
      </c>
      <c r="B21" s="16" t="s">
        <v>82</v>
      </c>
      <c r="C21" s="16" t="s">
        <v>83</v>
      </c>
      <c r="D21" s="14" t="s">
        <v>19</v>
      </c>
      <c r="E21" s="14" t="s">
        <v>20</v>
      </c>
      <c r="F21" s="13" t="s">
        <v>21</v>
      </c>
      <c r="G21" s="17" t="s">
        <v>31</v>
      </c>
      <c r="H21" s="14" t="s">
        <v>61</v>
      </c>
      <c r="I21" s="17">
        <v>7</v>
      </c>
      <c r="J21" s="17">
        <v>10</v>
      </c>
      <c r="K21" s="32">
        <v>205</v>
      </c>
      <c r="L21" s="26">
        <f>K21*0.05</f>
        <v>10.25</v>
      </c>
      <c r="M21" s="31">
        <v>0.03</v>
      </c>
      <c r="N21" s="26">
        <f>K21/1.03*0.03*1.12</f>
        <v>6.6873786407767</v>
      </c>
      <c r="O21" s="26">
        <f>K21-L21-N21</f>
        <v>188.062621359223</v>
      </c>
      <c r="P21" s="28">
        <v>0.48</v>
      </c>
      <c r="Q21" s="26">
        <f>ROUND(O21*P21,2)</f>
        <v>90.27</v>
      </c>
    </row>
    <row r="22" s="2" customFormat="1" spans="1:17">
      <c r="A22" s="12">
        <v>21</v>
      </c>
      <c r="B22" s="16" t="s">
        <v>84</v>
      </c>
      <c r="C22" s="16" t="s">
        <v>85</v>
      </c>
      <c r="D22" s="14" t="s">
        <v>19</v>
      </c>
      <c r="E22" s="14" t="s">
        <v>20</v>
      </c>
      <c r="F22" s="13" t="s">
        <v>21</v>
      </c>
      <c r="G22" s="17" t="s">
        <v>86</v>
      </c>
      <c r="H22" s="17" t="s">
        <v>87</v>
      </c>
      <c r="I22" s="17">
        <v>4</v>
      </c>
      <c r="J22" s="17">
        <v>35</v>
      </c>
      <c r="K22" s="32">
        <v>893</v>
      </c>
      <c r="L22" s="26">
        <f>K22*0.05</f>
        <v>44.65</v>
      </c>
      <c r="M22" s="27">
        <v>0.03</v>
      </c>
      <c r="N22" s="26">
        <f>K22/1.03*0.03*1.12</f>
        <v>29.1308737864078</v>
      </c>
      <c r="O22" s="26">
        <f>K22-L22-N22</f>
        <v>819.219126213592</v>
      </c>
      <c r="P22" s="28">
        <v>0.48</v>
      </c>
      <c r="Q22" s="26">
        <f>ROUND(O22*P22,2)</f>
        <v>393.23</v>
      </c>
    </row>
    <row r="23" s="2" customFormat="1" spans="1:17">
      <c r="A23" s="12">
        <v>22</v>
      </c>
      <c r="B23" s="16" t="s">
        <v>88</v>
      </c>
      <c r="C23" s="16" t="s">
        <v>89</v>
      </c>
      <c r="D23" s="14" t="s">
        <v>19</v>
      </c>
      <c r="E23" s="14" t="s">
        <v>20</v>
      </c>
      <c r="F23" s="13" t="s">
        <v>21</v>
      </c>
      <c r="G23" s="14" t="s">
        <v>39</v>
      </c>
      <c r="H23" s="17" t="s">
        <v>90</v>
      </c>
      <c r="I23" s="17">
        <v>135</v>
      </c>
      <c r="J23" s="17">
        <v>1542</v>
      </c>
      <c r="K23" s="32">
        <v>39246</v>
      </c>
      <c r="L23" s="26">
        <f>K23*0.05</f>
        <v>1962.3</v>
      </c>
      <c r="M23" s="31">
        <v>0.03</v>
      </c>
      <c r="N23" s="26">
        <f>K23/1.03*0.03*1.12</f>
        <v>1280.25786407767</v>
      </c>
      <c r="O23" s="26">
        <f>K23-L23-N23</f>
        <v>36003.4421359223</v>
      </c>
      <c r="P23" s="28">
        <v>0.48</v>
      </c>
      <c r="Q23" s="26">
        <f>ROUND(O23*P23,2)</f>
        <v>17281.65</v>
      </c>
    </row>
    <row r="24" s="2" customFormat="1" spans="1:17">
      <c r="A24" s="12">
        <v>23</v>
      </c>
      <c r="B24" s="16" t="s">
        <v>91</v>
      </c>
      <c r="C24" s="16" t="s">
        <v>92</v>
      </c>
      <c r="D24" s="14" t="s">
        <v>19</v>
      </c>
      <c r="E24" s="14" t="s">
        <v>20</v>
      </c>
      <c r="F24" s="13" t="s">
        <v>21</v>
      </c>
      <c r="G24" s="17" t="s">
        <v>39</v>
      </c>
      <c r="H24" s="17" t="s">
        <v>90</v>
      </c>
      <c r="I24" s="17">
        <v>79</v>
      </c>
      <c r="J24" s="17">
        <v>835</v>
      </c>
      <c r="K24" s="32">
        <v>21280</v>
      </c>
      <c r="L24" s="26">
        <f>K24*0.05</f>
        <v>1064</v>
      </c>
      <c r="M24" s="27">
        <v>0.03</v>
      </c>
      <c r="N24" s="26">
        <f>K24/1.03*0.03*1.12</f>
        <v>694.182524271845</v>
      </c>
      <c r="O24" s="26">
        <f>K24-L24-N24</f>
        <v>19521.8174757282</v>
      </c>
      <c r="P24" s="28">
        <v>0.48</v>
      </c>
      <c r="Q24" s="26">
        <f>ROUND(O24*P24,2)</f>
        <v>9370.47</v>
      </c>
    </row>
    <row r="25" s="2" customFormat="1" spans="1:17">
      <c r="A25" s="12">
        <v>24</v>
      </c>
      <c r="B25" s="16" t="s">
        <v>93</v>
      </c>
      <c r="C25" s="16" t="s">
        <v>94</v>
      </c>
      <c r="D25" s="14" t="s">
        <v>19</v>
      </c>
      <c r="E25" s="14" t="s">
        <v>20</v>
      </c>
      <c r="F25" s="13" t="s">
        <v>21</v>
      </c>
      <c r="G25" s="17" t="s">
        <v>31</v>
      </c>
      <c r="H25" s="17" t="s">
        <v>90</v>
      </c>
      <c r="I25" s="17">
        <v>145</v>
      </c>
      <c r="J25" s="17">
        <v>3222</v>
      </c>
      <c r="K25" s="32">
        <v>90060</v>
      </c>
      <c r="L25" s="26">
        <f>K25*0.05</f>
        <v>4503</v>
      </c>
      <c r="M25" s="31">
        <v>0.03</v>
      </c>
      <c r="N25" s="26">
        <f>K25/1.03*0.03*1.12</f>
        <v>2937.87961165049</v>
      </c>
      <c r="O25" s="26">
        <f>K25-L25-N25</f>
        <v>82619.1203883495</v>
      </c>
      <c r="P25" s="28">
        <v>0.48</v>
      </c>
      <c r="Q25" s="26">
        <f>ROUND(O25*P25,2)</f>
        <v>39657.18</v>
      </c>
    </row>
    <row r="26" s="2" customFormat="1" spans="1:17">
      <c r="A26" s="12">
        <v>25</v>
      </c>
      <c r="B26" s="16" t="s">
        <v>95</v>
      </c>
      <c r="C26" s="16" t="s">
        <v>96</v>
      </c>
      <c r="D26" s="14" t="s">
        <v>19</v>
      </c>
      <c r="E26" s="14" t="s">
        <v>20</v>
      </c>
      <c r="F26" s="13" t="s">
        <v>21</v>
      </c>
      <c r="G26" s="14" t="s">
        <v>39</v>
      </c>
      <c r="H26" s="14" t="s">
        <v>97</v>
      </c>
      <c r="I26" s="17">
        <v>5</v>
      </c>
      <c r="J26" s="17">
        <v>2</v>
      </c>
      <c r="K26" s="32">
        <v>50</v>
      </c>
      <c r="L26" s="26">
        <f>K26*0.05</f>
        <v>2.5</v>
      </c>
      <c r="M26" s="31">
        <v>0.03</v>
      </c>
      <c r="N26" s="26">
        <f>K26/1.03*0.03*1.12</f>
        <v>1.63106796116505</v>
      </c>
      <c r="O26" s="26">
        <f>K26-L26-N26</f>
        <v>45.8689320388349</v>
      </c>
      <c r="P26" s="28">
        <v>0.48</v>
      </c>
      <c r="Q26" s="26">
        <f>ROUND(O26*P26,2)</f>
        <v>22.02</v>
      </c>
    </row>
    <row r="27" s="3" customFormat="1" ht="25.5" customHeight="1" spans="1:17">
      <c r="A27" s="18"/>
      <c r="B27" s="17" t="s">
        <v>98</v>
      </c>
      <c r="C27" s="19"/>
      <c r="D27" s="19"/>
      <c r="E27" s="19"/>
      <c r="F27" s="19"/>
      <c r="G27" s="20"/>
      <c r="H27" s="20"/>
      <c r="I27" s="33">
        <f>SUM(I2:I26)</f>
        <v>1286</v>
      </c>
      <c r="J27" s="33">
        <f t="shared" ref="J27:Q27" si="2">SUM(J2:J26)</f>
        <v>27416</v>
      </c>
      <c r="K27" s="33">
        <f t="shared" si="2"/>
        <v>923049</v>
      </c>
      <c r="L27" s="33">
        <f t="shared" si="2"/>
        <v>46152.45</v>
      </c>
      <c r="M27" s="33">
        <f t="shared" si="2"/>
        <v>0.75</v>
      </c>
      <c r="N27" s="33">
        <f t="shared" si="2"/>
        <v>30111.1130097087</v>
      </c>
      <c r="O27" s="33">
        <f t="shared" si="2"/>
        <v>846785.436990291</v>
      </c>
      <c r="P27" s="33">
        <f t="shared" si="2"/>
        <v>12</v>
      </c>
      <c r="Q27" s="33">
        <f t="shared" si="2"/>
        <v>406457.02</v>
      </c>
    </row>
    <row r="28" s="3" customFormat="1" spans="2:16">
      <c r="B28" s="21"/>
      <c r="C28" s="21"/>
      <c r="D28" s="21"/>
      <c r="E28" s="21"/>
      <c r="F28" s="21"/>
      <c r="G28" s="22"/>
      <c r="H28" s="22"/>
      <c r="I28" s="21"/>
      <c r="J28" s="21"/>
      <c r="K28" s="34"/>
      <c r="L28" s="34"/>
      <c r="M28" s="34"/>
      <c r="N28" s="34"/>
      <c r="O28" s="34"/>
      <c r="P28" s="35"/>
    </row>
    <row r="30" spans="6:6">
      <c r="F30" s="23"/>
    </row>
  </sheetData>
  <protectedRanges>
    <protectedRange sqref="A2:IT2 A3:F3 I3:IT3 G3:H3 A4:F4 I4:IT4 G4:H4 A5:F5 I5:IT5 G5:H5 A6:F6 I6:IT6 G6:H6 A7:F7 I7:IT7 G7:H7 A8:F8 I8:IT8 G8:H8 A9:F9 I9:IT9 G9:H9 A11:F11 I11:IT11 G11:H11 A12:F12 I12:IT12 G12:H12 A13:F13 I13:IT13 G13:H13 A14:F14 I14:IT14 G14:H14 A15:IT16 A17:F17 I17:IT17 G17:H17 A18:F18 I18:IT18 G18:H18 A19:G19 I19:IT19 H19 A20:F20 I20:IT20 G20:H20 A21:G21 I21:IT21 H21 A22:F22 I22:IT22 G22:H22 A23:F23 H23:IT23 G23 A24:IT25 A26:F26 I26:IT26 G26:H26 A27:IT65553 A10 C10:IT10 B10" name="区域1" securityDescriptor=""/>
  </protectedRanges>
  <pageMargins left="0.0388888888888889" right="0" top="0.590277777777778" bottom="0.2125" header="0.275" footer="0.5"/>
  <pageSetup paperSize="1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acer</cp:lastModifiedBy>
  <dcterms:created xsi:type="dcterms:W3CDTF">2015-11-10T02:18:00Z</dcterms:created>
  <dcterms:modified xsi:type="dcterms:W3CDTF">2018-08-01T03:05:13Z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