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2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<sst xmlns="http://schemas.openxmlformats.org/spreadsheetml/2006/main" count="72">
  <si>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</si>
  <si>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</si>
  <si>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</si>
  <si>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</si>
  <si>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</si>
  <si>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</si>
  <si>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</si>
  <si>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</si>
  <si>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</si>
  <si>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</si>
  <si>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</si>
  <si>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</si>
  <si>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</si>
  <si>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</si>
  <si>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</si>
  <si>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</si>
  <si>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</si>
  <si>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</t>
  </si>
  <si>
    <t>001104962018</t>
  </si>
  <si>
    <t>山东齐纳电影城有限公司招远分公司</t>
  </si>
  <si>
    <t>中影设备</t>
  </si>
  <si>
    <t>2018-07-01</t>
  </si>
  <si>
    <t>2018-07-31</t>
  </si>
  <si>
    <t>邪不压正</t>
  </si>
  <si>
    <t>001104952018</t>
  </si>
  <si>
    <t>2018-07-13</t>
  </si>
  <si>
    <t>2018-07-26</t>
  </si>
  <si>
    <t>新大头儿子和小头爸爸3俄罗斯奇遇记</t>
  </si>
  <si>
    <t>001b03562018</t>
  </si>
  <si>
    <t>2018-07-06</t>
  </si>
  <si>
    <t>金蝉脱壳2：冥府（数字）</t>
  </si>
  <si>
    <t>051101152018</t>
  </si>
  <si>
    <t>2018-07-07</t>
  </si>
  <si>
    <t>动物世界（数字3D）</t>
  </si>
  <si>
    <t>001203772018</t>
  </si>
  <si>
    <t>侏罗纪世界2（数字3D）</t>
  </si>
  <si>
    <t>051201022018</t>
  </si>
  <si>
    <t>2018-07-12</t>
  </si>
  <si>
    <t>超人总动员2（数字3D）</t>
  </si>
  <si>
    <t>051201112018</t>
  </si>
  <si>
    <t>2018-07-04</t>
  </si>
  <si>
    <t>猛虫过江</t>
  </si>
  <si>
    <t>001104442018</t>
  </si>
  <si>
    <t>2018-07-09</t>
  </si>
  <si>
    <t>龙虾刑警</t>
  </si>
  <si>
    <t>001103782018</t>
  </si>
  <si>
    <t>阿飞正传（数字）</t>
  </si>
  <si>
    <t>002101142018</t>
  </si>
  <si>
    <t>2018-07-02</t>
  </si>
  <si>
    <t>阿修罗（数字3D）</t>
  </si>
  <si>
    <t>001204972018</t>
  </si>
  <si>
    <t>2018-07-15</t>
  </si>
  <si>
    <t>摩天营救（数字3D）</t>
  </si>
  <si>
    <t>051201202018</t>
  </si>
  <si>
    <t>2018-07-20</t>
  </si>
  <si>
    <t>狄仁杰之四大天王（数字3D）</t>
  </si>
  <si>
    <t>001202172018</t>
  </si>
  <si>
    <t>2018-07-27</t>
  </si>
  <si>
    <t>神奇马戏团之动物饼干（数字3D）</t>
  </si>
  <si>
    <t>001c05642018</t>
  </si>
  <si>
    <t>2018-07-21</t>
  </si>
  <si>
    <t>西虹市首富</t>
  </si>
  <si>
    <t>001106062018</t>
  </si>
  <si>
    <t>淘气大侦探（数字3D）</t>
  </si>
  <si>
    <t>051201262018</t>
  </si>
  <si>
    <t>汪星卧底（数字）</t>
  </si>
  <si>
    <t>051101182018</t>
  </si>
  <si>
    <t>风语咒（数字3D）</t>
  </si>
  <si>
    <t>001c05272018</t>
  </si>
  <si>
    <t>2018-07-22</t>
  </si>
  <si>
    <t>2018-07-29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</si>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</sst>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8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color rgb="FF000000"/>
      <name val="Tahoma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/>
    <xf numFmtId="176" fontId="3" fillId="0" borderId="0" xfId="0" applyNumberFormat="1" applyFont="1" applyFill="1" applyAlignment="1"/>
    <xf numFmtId="177" fontId="3" fillId="0" borderId="0" xfId="0" applyNumberFormat="1" applyFont="1" applyFill="1" applyAlignment="1"/>
    <xf numFmtId="0" fontId="4" fillId="2" borderId="1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22" fontId="6" fillId="3" borderId="4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49" fontId="2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/>
    <xf numFmtId="49" fontId="3" fillId="0" borderId="4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/>
    <xf numFmtId="176" fontId="5" fillId="2" borderId="2" xfId="0" applyNumberFormat="1" applyFont="1" applyFill="1" applyBorder="1" applyAlignment="1" applyProtection="1">
      <alignment horizontal="center" wrapText="1"/>
    </xf>
    <xf numFmtId="176" fontId="5" fillId="2" borderId="1" xfId="0" applyNumberFormat="1" applyFont="1" applyFill="1" applyBorder="1" applyAlignment="1" applyProtection="1">
      <alignment horizontal="center" wrapText="1"/>
    </xf>
    <xf numFmtId="177" fontId="5" fillId="2" borderId="1" xfId="0" applyNumberFormat="1" applyFont="1" applyFill="1" applyBorder="1" applyAlignment="1" applyProtection="1">
      <alignment horizontal="center" wrapText="1"/>
    </xf>
    <xf numFmtId="1" fontId="6" fillId="3" borderId="4" xfId="0" applyNumberFormat="1" applyFont="1" applyFill="1" applyBorder="1" applyAlignment="1">
      <alignment horizontal="right" vertical="center" wrapText="1"/>
    </xf>
    <xf numFmtId="2" fontId="6" fillId="3" borderId="4" xfId="0" applyNumberFormat="1" applyFont="1" applyFill="1" applyBorder="1" applyAlignment="1">
      <alignment horizontal="right" vertical="center" wrapText="1"/>
    </xf>
    <xf numFmtId="176" fontId="2" fillId="0" borderId="6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8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7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/>
    <xf numFmtId="176" fontId="3" fillId="0" borderId="9" xfId="0" applyNumberFormat="1" applyFont="1" applyFill="1" applyBorder="1" applyAlignment="1">
      <alignment horizontal="right"/>
    </xf>
    <xf numFmtId="177" fontId="3" fillId="0" borderId="4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0"/>
  <sheetViews>
    <sheetView tabSelected="1" topLeftCell="C1" workbookViewId="0">
      <selection activeCell="H20" sqref="H20"/>
    </sheetView>
  </sheetViews>
  <sheetFormatPr defaultColWidth="16" defaultRowHeight="13.2"/>
  <cols>
    <col min="1" max="1" width="6" style="3" customWidth="1"/>
    <col min="2" max="2" width="29.4444444444444" style="4" customWidth="1"/>
    <col min="3" max="3" width="11.8888888888889" style="4" customWidth="1"/>
    <col min="4" max="4" width="30.7777777777778" style="4" customWidth="1"/>
    <col min="5" max="5" width="10.7777777777778" style="5" customWidth="1"/>
    <col min="6" max="6" width="10.3333333333333" style="4" customWidth="1"/>
    <col min="7" max="7" width="11" style="6" customWidth="1"/>
    <col min="8" max="8" width="11.1111111111111" style="6" customWidth="1"/>
    <col min="9" max="9" width="8.33333333333333" style="4" customWidth="1"/>
    <col min="10" max="10" width="8.55555555555556" style="4" customWidth="1"/>
    <col min="11" max="11" width="9.88888888888889" style="7" customWidth="1"/>
    <col min="12" max="12" width="15.6666666666667" style="7" customWidth="1"/>
    <col min="13" max="13" width="10.2222222222222" style="7" customWidth="1"/>
    <col min="14" max="14" width="9" style="7" customWidth="1"/>
    <col min="15" max="15" width="10.6666666666667" style="7" customWidth="1"/>
    <col min="16" max="16" width="10.7777777777778" style="8" customWidth="1"/>
    <col min="17" max="17" width="10.4444444444444" style="7" customWidth="1"/>
    <col min="18" max="16384" width="16" style="3"/>
  </cols>
  <sheetData>
    <row r="1" s="1" customFormat="1" ht="15.6" spans="1:17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2" t="s">
        <v>5</v>
      </c>
      <c r="G1" s="13" t="s">
        <v>6</v>
      </c>
      <c r="H1" s="13" t="s">
        <v>7</v>
      </c>
      <c r="I1" s="10" t="s">
        <v>8</v>
      </c>
      <c r="J1" s="10" t="s">
        <v>9</v>
      </c>
      <c r="K1" s="30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15</v>
      </c>
      <c r="Q1" s="31" t="s">
        <v>16</v>
      </c>
    </row>
    <row r="2" s="2" customFormat="1" ht="14.4" spans="1:17">
      <c r="A2" s="14">
        <v>1</v>
      </c>
      <c r="B2" s="15" t="s">
        <v>17</v>
      </c>
      <c r="C2" s="16" t="s">
        <v>18</v>
      </c>
      <c r="D2" s="17" t="s">
        <v>19</v>
      </c>
      <c r="E2" s="18">
        <v>37057181</v>
      </c>
      <c r="F2" s="19" t="s">
        <v>20</v>
      </c>
      <c r="G2" s="20" t="s">
        <v>21</v>
      </c>
      <c r="H2" s="21" t="s">
        <v>22</v>
      </c>
      <c r="I2" s="33">
        <v>350</v>
      </c>
      <c r="J2" s="33">
        <v>6924</v>
      </c>
      <c r="K2" s="34">
        <v>223957</v>
      </c>
      <c r="L2" s="35">
        <f>K2*0.05</f>
        <v>11197.85</v>
      </c>
      <c r="M2" s="36">
        <v>0.03</v>
      </c>
      <c r="N2" s="37">
        <f>K2*(1-0.96737864)</f>
        <v>7305.78192152001</v>
      </c>
      <c r="O2" s="37">
        <f>K2*0.91737864</f>
        <v>205453.36807848</v>
      </c>
      <c r="P2" s="38">
        <v>0.48</v>
      </c>
      <c r="Q2" s="37">
        <f>ROUND(O2*P2,2)</f>
        <v>98617.62</v>
      </c>
    </row>
    <row r="3" s="2" customFormat="1" ht="13.5" customHeight="1" spans="1:17">
      <c r="A3" s="14">
        <v>2</v>
      </c>
      <c r="B3" s="15" t="s">
        <v>23</v>
      </c>
      <c r="C3" s="16" t="s">
        <v>24</v>
      </c>
      <c r="D3" s="17" t="s">
        <v>19</v>
      </c>
      <c r="E3" s="18">
        <v>37057181</v>
      </c>
      <c r="F3" s="19" t="s">
        <v>20</v>
      </c>
      <c r="G3" s="20" t="s">
        <v>25</v>
      </c>
      <c r="H3" s="21" t="s">
        <v>26</v>
      </c>
      <c r="I3" s="33">
        <v>111</v>
      </c>
      <c r="J3" s="33">
        <v>1361</v>
      </c>
      <c r="K3" s="34">
        <v>44130</v>
      </c>
      <c r="L3" s="35">
        <f>K3*0.05</f>
        <v>2206.5</v>
      </c>
      <c r="M3" s="36">
        <v>0.03</v>
      </c>
      <c r="N3" s="37">
        <f>K3*(1-0.96737864)</f>
        <v>1439.5806168</v>
      </c>
      <c r="O3" s="37">
        <f>K3*0.91737864</f>
        <v>40483.9193832</v>
      </c>
      <c r="P3" s="38">
        <v>0.48</v>
      </c>
      <c r="Q3" s="37">
        <f>ROUND(O3*P3,2)</f>
        <v>19432.28</v>
      </c>
    </row>
    <row r="4" s="2" customFormat="1" ht="15" customHeight="1" spans="1:17">
      <c r="A4" s="14">
        <v>3</v>
      </c>
      <c r="B4" s="15" t="s">
        <v>27</v>
      </c>
      <c r="C4" s="16" t="s">
        <v>28</v>
      </c>
      <c r="D4" s="17" t="s">
        <v>19</v>
      </c>
      <c r="E4" s="18">
        <v>37057181</v>
      </c>
      <c r="F4" s="19" t="s">
        <v>20</v>
      </c>
      <c r="G4" s="20" t="s">
        <v>29</v>
      </c>
      <c r="H4" s="21" t="s">
        <v>22</v>
      </c>
      <c r="I4" s="33">
        <v>82</v>
      </c>
      <c r="J4" s="33">
        <v>473</v>
      </c>
      <c r="K4" s="34">
        <v>15240</v>
      </c>
      <c r="L4" s="35">
        <f t="shared" ref="L4:L33" si="0">K4*0.05</f>
        <v>762</v>
      </c>
      <c r="M4" s="36">
        <v>0.03</v>
      </c>
      <c r="N4" s="37">
        <f t="shared" ref="N4:N33" si="1">K4*(1-0.96737864)</f>
        <v>497.149526400001</v>
      </c>
      <c r="O4" s="37">
        <f t="shared" ref="O4:O33" si="2">K4*0.91737864</f>
        <v>13980.8504736</v>
      </c>
      <c r="P4" s="38">
        <v>0.48</v>
      </c>
      <c r="Q4" s="37">
        <f t="shared" ref="Q4:Q33" si="3">ROUND(O4*P4,2)</f>
        <v>6710.81</v>
      </c>
    </row>
    <row r="5" s="2" customFormat="1" ht="14.4" spans="1:17">
      <c r="A5" s="14">
        <v>4</v>
      </c>
      <c r="B5" s="15" t="s">
        <v>30</v>
      </c>
      <c r="C5" s="16" t="s">
        <v>31</v>
      </c>
      <c r="D5" s="17" t="s">
        <v>19</v>
      </c>
      <c r="E5" s="18">
        <v>37057181</v>
      </c>
      <c r="F5" s="19" t="s">
        <v>20</v>
      </c>
      <c r="G5" s="20" t="s">
        <v>21</v>
      </c>
      <c r="H5" s="21" t="s">
        <v>32</v>
      </c>
      <c r="I5" s="33">
        <v>19</v>
      </c>
      <c r="J5" s="33">
        <v>37</v>
      </c>
      <c r="K5" s="34">
        <v>1167</v>
      </c>
      <c r="L5" s="35">
        <f t="shared" si="0"/>
        <v>58.35</v>
      </c>
      <c r="M5" s="36">
        <v>0.03</v>
      </c>
      <c r="N5" s="37">
        <f t="shared" si="1"/>
        <v>38.0691271200001</v>
      </c>
      <c r="O5" s="39">
        <f t="shared" si="2"/>
        <v>1070.58087288</v>
      </c>
      <c r="P5" s="38">
        <v>0.48</v>
      </c>
      <c r="Q5" s="37">
        <f t="shared" si="3"/>
        <v>513.88</v>
      </c>
    </row>
    <row r="6" s="2" customFormat="1" ht="14.4" spans="1:17">
      <c r="A6" s="14">
        <v>5</v>
      </c>
      <c r="B6" s="15" t="s">
        <v>33</v>
      </c>
      <c r="C6" s="16" t="s">
        <v>34</v>
      </c>
      <c r="D6" s="17" t="s">
        <v>19</v>
      </c>
      <c r="E6" s="18">
        <v>37057181</v>
      </c>
      <c r="F6" s="19" t="s">
        <v>20</v>
      </c>
      <c r="G6" s="20" t="s">
        <v>21</v>
      </c>
      <c r="H6" s="21" t="s">
        <v>26</v>
      </c>
      <c r="I6" s="33">
        <v>107</v>
      </c>
      <c r="J6" s="33">
        <v>760</v>
      </c>
      <c r="K6" s="34">
        <v>24519</v>
      </c>
      <c r="L6" s="35">
        <f t="shared" si="0"/>
        <v>1225.95</v>
      </c>
      <c r="M6" s="36">
        <v>0.03</v>
      </c>
      <c r="N6" s="37">
        <f t="shared" si="1"/>
        <v>799.843125840001</v>
      </c>
      <c r="O6" s="39">
        <f t="shared" si="2"/>
        <v>22493.20687416</v>
      </c>
      <c r="P6" s="38">
        <v>0.48</v>
      </c>
      <c r="Q6" s="37">
        <f t="shared" si="3"/>
        <v>10796.74</v>
      </c>
    </row>
    <row r="7" s="2" customFormat="1" ht="14.4" spans="1:17">
      <c r="A7" s="14">
        <v>6</v>
      </c>
      <c r="B7" s="15" t="s">
        <v>35</v>
      </c>
      <c r="C7" s="16" t="s">
        <v>36</v>
      </c>
      <c r="D7" s="17" t="s">
        <v>19</v>
      </c>
      <c r="E7" s="18">
        <v>37057181</v>
      </c>
      <c r="F7" s="19" t="s">
        <v>20</v>
      </c>
      <c r="G7" s="20" t="s">
        <v>21</v>
      </c>
      <c r="H7" s="22" t="s">
        <v>37</v>
      </c>
      <c r="I7" s="33">
        <v>43</v>
      </c>
      <c r="J7" s="33">
        <v>246</v>
      </c>
      <c r="K7" s="34">
        <v>7775</v>
      </c>
      <c r="L7" s="35">
        <f t="shared" si="0"/>
        <v>388.75</v>
      </c>
      <c r="M7" s="36">
        <v>0.03</v>
      </c>
      <c r="N7" s="37">
        <f t="shared" si="1"/>
        <v>253.631074</v>
      </c>
      <c r="O7" s="39">
        <f t="shared" si="2"/>
        <v>7132.618926</v>
      </c>
      <c r="P7" s="38">
        <v>0.48</v>
      </c>
      <c r="Q7" s="37">
        <f t="shared" si="3"/>
        <v>3423.66</v>
      </c>
    </row>
    <row r="8" s="2" customFormat="1" ht="14.4" spans="1:17">
      <c r="A8" s="14">
        <v>7</v>
      </c>
      <c r="B8" s="15" t="s">
        <v>38</v>
      </c>
      <c r="C8" s="16" t="s">
        <v>39</v>
      </c>
      <c r="D8" s="17" t="s">
        <v>19</v>
      </c>
      <c r="E8" s="18">
        <v>37057181</v>
      </c>
      <c r="F8" s="19" t="s">
        <v>20</v>
      </c>
      <c r="G8" s="20" t="s">
        <v>21</v>
      </c>
      <c r="H8" s="21" t="s">
        <v>40</v>
      </c>
      <c r="I8" s="33">
        <v>7</v>
      </c>
      <c r="J8" s="33">
        <v>17</v>
      </c>
      <c r="K8" s="34">
        <v>552</v>
      </c>
      <c r="L8" s="35">
        <f t="shared" si="0"/>
        <v>27.6</v>
      </c>
      <c r="M8" s="36">
        <v>0.03</v>
      </c>
      <c r="N8" s="37">
        <f t="shared" si="1"/>
        <v>18.00699072</v>
      </c>
      <c r="O8" s="39">
        <f t="shared" si="2"/>
        <v>506.39300928</v>
      </c>
      <c r="P8" s="38">
        <v>0.48</v>
      </c>
      <c r="Q8" s="37">
        <f t="shared" si="3"/>
        <v>243.07</v>
      </c>
    </row>
    <row r="9" s="2" customFormat="1" ht="14.4" spans="1:17">
      <c r="A9" s="14">
        <v>8</v>
      </c>
      <c r="B9" s="15" t="s">
        <v>41</v>
      </c>
      <c r="C9" s="16" t="s">
        <v>42</v>
      </c>
      <c r="D9" s="17" t="s">
        <v>19</v>
      </c>
      <c r="E9" s="18">
        <v>37057181</v>
      </c>
      <c r="F9" s="19" t="s">
        <v>20</v>
      </c>
      <c r="G9" s="23" t="s">
        <v>21</v>
      </c>
      <c r="H9" s="24" t="s">
        <v>43</v>
      </c>
      <c r="I9" s="33">
        <v>21</v>
      </c>
      <c r="J9" s="33">
        <v>29</v>
      </c>
      <c r="K9" s="34">
        <v>916</v>
      </c>
      <c r="L9" s="40">
        <f t="shared" si="0"/>
        <v>45.8</v>
      </c>
      <c r="M9" s="41">
        <v>0.03</v>
      </c>
      <c r="N9" s="42">
        <f t="shared" si="1"/>
        <v>29.88116576</v>
      </c>
      <c r="O9" s="43">
        <f t="shared" si="2"/>
        <v>840.31883424</v>
      </c>
      <c r="P9" s="38">
        <v>0.48</v>
      </c>
      <c r="Q9" s="37">
        <f t="shared" si="3"/>
        <v>403.35</v>
      </c>
    </row>
    <row r="10" s="2" customFormat="1" ht="14.4" spans="1:17">
      <c r="A10" s="14">
        <v>9</v>
      </c>
      <c r="B10" s="15" t="s">
        <v>44</v>
      </c>
      <c r="C10" s="16" t="s">
        <v>45</v>
      </c>
      <c r="D10" s="17" t="s">
        <v>19</v>
      </c>
      <c r="E10" s="18">
        <v>37057181</v>
      </c>
      <c r="F10" s="19" t="s">
        <v>20</v>
      </c>
      <c r="G10" s="20" t="s">
        <v>21</v>
      </c>
      <c r="H10" s="21" t="s">
        <v>40</v>
      </c>
      <c r="I10" s="33">
        <v>6</v>
      </c>
      <c r="J10" s="33">
        <v>18</v>
      </c>
      <c r="K10" s="34">
        <v>547</v>
      </c>
      <c r="L10" s="35">
        <f t="shared" si="0"/>
        <v>27.35</v>
      </c>
      <c r="M10" s="36">
        <v>0.03</v>
      </c>
      <c r="N10" s="37">
        <f t="shared" si="1"/>
        <v>17.84388392</v>
      </c>
      <c r="O10" s="37">
        <f t="shared" si="2"/>
        <v>501.80611608</v>
      </c>
      <c r="P10" s="38">
        <v>0.48</v>
      </c>
      <c r="Q10" s="37">
        <f t="shared" si="3"/>
        <v>240.87</v>
      </c>
    </row>
    <row r="11" s="2" customFormat="1" ht="13.5" customHeight="1" spans="1:17">
      <c r="A11" s="14">
        <v>10</v>
      </c>
      <c r="B11" s="15" t="s">
        <v>46</v>
      </c>
      <c r="C11" s="16" t="s">
        <v>47</v>
      </c>
      <c r="D11" s="17" t="s">
        <v>19</v>
      </c>
      <c r="E11" s="18">
        <v>37057181</v>
      </c>
      <c r="F11" s="19" t="s">
        <v>20</v>
      </c>
      <c r="G11" s="20" t="s">
        <v>48</v>
      </c>
      <c r="H11" s="21" t="s">
        <v>37</v>
      </c>
      <c r="I11" s="33">
        <v>14</v>
      </c>
      <c r="J11" s="33">
        <v>278</v>
      </c>
      <c r="K11" s="34">
        <v>8364</v>
      </c>
      <c r="L11" s="35">
        <f t="shared" si="0"/>
        <v>418.2</v>
      </c>
      <c r="M11" s="36">
        <v>0.03</v>
      </c>
      <c r="N11" s="37">
        <f t="shared" si="1"/>
        <v>272.84505504</v>
      </c>
      <c r="O11" s="37">
        <f t="shared" si="2"/>
        <v>7672.95494496</v>
      </c>
      <c r="P11" s="38">
        <v>0.48</v>
      </c>
      <c r="Q11" s="37">
        <f t="shared" si="3"/>
        <v>3683.02</v>
      </c>
    </row>
    <row r="12" s="2" customFormat="1" ht="14.4" spans="1:17">
      <c r="A12" s="14">
        <v>11</v>
      </c>
      <c r="B12" s="15" t="s">
        <v>49</v>
      </c>
      <c r="C12" s="16" t="s">
        <v>50</v>
      </c>
      <c r="D12" s="17" t="s">
        <v>19</v>
      </c>
      <c r="E12" s="18">
        <v>37057181</v>
      </c>
      <c r="F12" s="19" t="s">
        <v>20</v>
      </c>
      <c r="G12" s="20" t="s">
        <v>25</v>
      </c>
      <c r="H12" s="21" t="s">
        <v>51</v>
      </c>
      <c r="I12" s="33">
        <v>4</v>
      </c>
      <c r="J12" s="33">
        <v>42</v>
      </c>
      <c r="K12" s="34">
        <v>1371</v>
      </c>
      <c r="L12" s="35">
        <f t="shared" si="0"/>
        <v>68.55</v>
      </c>
      <c r="M12" s="36">
        <v>0.03</v>
      </c>
      <c r="N12" s="37">
        <f t="shared" si="1"/>
        <v>44.7238845600001</v>
      </c>
      <c r="O12" s="37">
        <f t="shared" si="2"/>
        <v>1257.72611544</v>
      </c>
      <c r="P12" s="38">
        <v>0.48</v>
      </c>
      <c r="Q12" s="37">
        <f t="shared" si="3"/>
        <v>603.71</v>
      </c>
    </row>
    <row r="13" s="2" customFormat="1" ht="14.4" spans="1:17">
      <c r="A13" s="14">
        <v>12</v>
      </c>
      <c r="B13" s="15" t="s">
        <v>52</v>
      </c>
      <c r="C13" s="16" t="s">
        <v>53</v>
      </c>
      <c r="D13" s="17" t="s">
        <v>19</v>
      </c>
      <c r="E13" s="18">
        <v>37057181</v>
      </c>
      <c r="F13" s="19" t="s">
        <v>20</v>
      </c>
      <c r="G13" s="20" t="s">
        <v>54</v>
      </c>
      <c r="H13" s="21" t="s">
        <v>22</v>
      </c>
      <c r="I13" s="33">
        <v>88</v>
      </c>
      <c r="J13" s="33">
        <v>971</v>
      </c>
      <c r="K13" s="34">
        <v>31296</v>
      </c>
      <c r="L13" s="35">
        <f t="shared" si="0"/>
        <v>1564.8</v>
      </c>
      <c r="M13" s="36">
        <v>0.03</v>
      </c>
      <c r="N13" s="37">
        <f t="shared" si="1"/>
        <v>1020.91808256</v>
      </c>
      <c r="O13" s="39">
        <f t="shared" si="2"/>
        <v>28710.28191744</v>
      </c>
      <c r="P13" s="38">
        <v>0.48</v>
      </c>
      <c r="Q13" s="37">
        <f t="shared" si="3"/>
        <v>13780.94</v>
      </c>
    </row>
    <row r="14" s="2" customFormat="1" ht="14.4" spans="1:17">
      <c r="A14" s="14">
        <v>13</v>
      </c>
      <c r="B14" s="15" t="s">
        <v>55</v>
      </c>
      <c r="C14" s="16" t="s">
        <v>56</v>
      </c>
      <c r="D14" s="17" t="s">
        <v>19</v>
      </c>
      <c r="E14" s="18">
        <v>37057181</v>
      </c>
      <c r="F14" s="19" t="s">
        <v>20</v>
      </c>
      <c r="G14" s="20" t="s">
        <v>57</v>
      </c>
      <c r="H14" s="21" t="s">
        <v>22</v>
      </c>
      <c r="I14" s="33">
        <v>49</v>
      </c>
      <c r="J14" s="33">
        <v>900</v>
      </c>
      <c r="K14" s="34">
        <v>30945</v>
      </c>
      <c r="L14" s="35">
        <f t="shared" si="0"/>
        <v>1547.25</v>
      </c>
      <c r="M14" s="36">
        <v>0.03</v>
      </c>
      <c r="N14" s="37">
        <f t="shared" si="1"/>
        <v>1009.4679852</v>
      </c>
      <c r="O14" s="39">
        <f t="shared" si="2"/>
        <v>28388.2820148</v>
      </c>
      <c r="P14" s="38">
        <v>0.48</v>
      </c>
      <c r="Q14" s="37">
        <f t="shared" si="3"/>
        <v>13626.38</v>
      </c>
    </row>
    <row r="15" s="2" customFormat="1" ht="14.4" spans="1:17">
      <c r="A15" s="14">
        <v>14</v>
      </c>
      <c r="B15" s="15" t="s">
        <v>58</v>
      </c>
      <c r="C15" s="16" t="s">
        <v>59</v>
      </c>
      <c r="D15" s="17" t="s">
        <v>19</v>
      </c>
      <c r="E15" s="18">
        <v>37057181</v>
      </c>
      <c r="F15" s="19" t="s">
        <v>20</v>
      </c>
      <c r="G15" s="20" t="s">
        <v>60</v>
      </c>
      <c r="H15" s="22" t="s">
        <v>26</v>
      </c>
      <c r="I15" s="33">
        <v>19</v>
      </c>
      <c r="J15" s="33">
        <v>142</v>
      </c>
      <c r="K15" s="34">
        <v>4523</v>
      </c>
      <c r="L15" s="35">
        <f t="shared" si="0"/>
        <v>226.15</v>
      </c>
      <c r="M15" s="36">
        <v>0.03</v>
      </c>
      <c r="N15" s="37">
        <f t="shared" si="1"/>
        <v>147.54641128</v>
      </c>
      <c r="O15" s="39">
        <f t="shared" si="2"/>
        <v>4149.30358872</v>
      </c>
      <c r="P15" s="38">
        <v>0.48</v>
      </c>
      <c r="Q15" s="37">
        <f t="shared" si="3"/>
        <v>1991.67</v>
      </c>
    </row>
    <row r="16" s="2" customFormat="1" ht="14.4" spans="1:17">
      <c r="A16" s="14">
        <v>15</v>
      </c>
      <c r="B16" s="15" t="s">
        <v>61</v>
      </c>
      <c r="C16" s="16" t="s">
        <v>62</v>
      </c>
      <c r="D16" s="17" t="s">
        <v>19</v>
      </c>
      <c r="E16" s="18">
        <v>37057181</v>
      </c>
      <c r="F16" s="19" t="s">
        <v>20</v>
      </c>
      <c r="G16" s="20" t="s">
        <v>57</v>
      </c>
      <c r="H16" s="21" t="s">
        <v>22</v>
      </c>
      <c r="I16" s="33">
        <v>93</v>
      </c>
      <c r="J16" s="33">
        <v>4480</v>
      </c>
      <c r="K16" s="34">
        <v>145059</v>
      </c>
      <c r="L16" s="35">
        <f t="shared" si="0"/>
        <v>7252.95</v>
      </c>
      <c r="M16" s="36">
        <v>0.03</v>
      </c>
      <c r="N16" s="37">
        <f t="shared" si="1"/>
        <v>4732.02186024001</v>
      </c>
      <c r="O16" s="39">
        <f t="shared" si="2"/>
        <v>133074.02813976</v>
      </c>
      <c r="P16" s="38">
        <v>0.48</v>
      </c>
      <c r="Q16" s="37">
        <f t="shared" si="3"/>
        <v>63875.53</v>
      </c>
    </row>
    <row r="17" s="2" customFormat="1" ht="14.4" spans="1:17">
      <c r="A17" s="14">
        <v>16</v>
      </c>
      <c r="B17" s="15" t="s">
        <v>63</v>
      </c>
      <c r="C17" s="16" t="s">
        <v>64</v>
      </c>
      <c r="D17" s="17" t="s">
        <v>19</v>
      </c>
      <c r="E17" s="18">
        <v>37057181</v>
      </c>
      <c r="F17" s="19" t="s">
        <v>20</v>
      </c>
      <c r="G17" s="23" t="s">
        <v>54</v>
      </c>
      <c r="H17" s="24" t="s">
        <v>54</v>
      </c>
      <c r="I17" s="33">
        <v>4</v>
      </c>
      <c r="J17" s="33">
        <v>4</v>
      </c>
      <c r="K17" s="34">
        <v>132</v>
      </c>
      <c r="L17" s="40">
        <f t="shared" si="0"/>
        <v>6.6</v>
      </c>
      <c r="M17" s="41">
        <v>0.03</v>
      </c>
      <c r="N17" s="42">
        <f t="shared" si="1"/>
        <v>4.30601952000001</v>
      </c>
      <c r="O17" s="43">
        <f t="shared" si="2"/>
        <v>121.09398048</v>
      </c>
      <c r="P17" s="38">
        <v>0.48</v>
      </c>
      <c r="Q17" s="37">
        <f t="shared" si="3"/>
        <v>58.13</v>
      </c>
    </row>
    <row r="18" s="2" customFormat="1" ht="14.4" spans="1:17">
      <c r="A18" s="14">
        <v>17</v>
      </c>
      <c r="B18" s="15" t="s">
        <v>65</v>
      </c>
      <c r="C18" s="16" t="s">
        <v>66</v>
      </c>
      <c r="D18" s="17" t="s">
        <v>19</v>
      </c>
      <c r="E18" s="18">
        <v>37057181</v>
      </c>
      <c r="F18" s="19" t="s">
        <v>20</v>
      </c>
      <c r="G18" s="20" t="s">
        <v>54</v>
      </c>
      <c r="H18" s="21" t="s">
        <v>54</v>
      </c>
      <c r="I18" s="33">
        <v>3</v>
      </c>
      <c r="J18" s="33">
        <v>5</v>
      </c>
      <c r="K18" s="34">
        <v>159</v>
      </c>
      <c r="L18" s="35">
        <f t="shared" si="0"/>
        <v>7.95</v>
      </c>
      <c r="M18" s="36">
        <v>0.03</v>
      </c>
      <c r="N18" s="37">
        <f t="shared" si="1"/>
        <v>5.18679624000001</v>
      </c>
      <c r="O18" s="37">
        <f t="shared" si="2"/>
        <v>145.86320376</v>
      </c>
      <c r="P18" s="38">
        <v>0.48</v>
      </c>
      <c r="Q18" s="37">
        <f t="shared" si="3"/>
        <v>70.01</v>
      </c>
    </row>
    <row r="19" s="2" customFormat="1" ht="13.5" customHeight="1" spans="1:17">
      <c r="A19" s="14">
        <v>18</v>
      </c>
      <c r="B19" s="15" t="s">
        <v>67</v>
      </c>
      <c r="C19" s="16" t="s">
        <v>68</v>
      </c>
      <c r="D19" s="17" t="s">
        <v>19</v>
      </c>
      <c r="E19" s="18">
        <v>37057181</v>
      </c>
      <c r="F19" s="19" t="s">
        <v>20</v>
      </c>
      <c r="G19" s="20" t="s">
        <v>69</v>
      </c>
      <c r="H19" s="21" t="s">
        <v>70</v>
      </c>
      <c r="I19" s="33">
        <v>2</v>
      </c>
      <c r="J19" s="33">
        <v>37</v>
      </c>
      <c r="K19" s="34">
        <v>1223</v>
      </c>
      <c r="L19" s="35">
        <f t="shared" si="0"/>
        <v>61.15</v>
      </c>
      <c r="M19" s="36">
        <v>0.03</v>
      </c>
      <c r="N19" s="37">
        <f t="shared" si="1"/>
        <v>39.8959232800001</v>
      </c>
      <c r="O19" s="37">
        <f t="shared" si="2"/>
        <v>1121.95407672</v>
      </c>
      <c r="P19" s="38">
        <v>0.48</v>
      </c>
      <c r="Q19" s="37">
        <f t="shared" si="3"/>
        <v>538.54</v>
      </c>
    </row>
    <row r="20" s="3" customFormat="1" ht="25.5" customHeight="1" spans="1:17">
      <c r="A20" s="25"/>
      <c r="B20" s="26" t="s">
        <v>71</v>
      </c>
      <c r="C20" s="27"/>
      <c r="D20" s="27"/>
      <c r="E20" s="28"/>
      <c r="F20" s="27"/>
      <c r="G20" s="29"/>
      <c r="H20" s="29"/>
      <c r="I20" s="27"/>
      <c r="J20" s="27"/>
      <c r="K20" s="44">
        <f>SUM(K2:K19)</f>
        <v>541875</v>
      </c>
      <c r="L20" s="44"/>
      <c r="M20" s="44"/>
      <c r="N20" s="44">
        <f>SUM(N2:N19)</f>
        <v>17676.69945</v>
      </c>
      <c r="O20" s="45">
        <f>SUM(O2:O19)</f>
        <v>497104.55055</v>
      </c>
      <c r="P20" s="46"/>
      <c r="Q20" s="44">
        <f>SUM(Q2:Q19)</f>
        <v>238610.21</v>
      </c>
    </row>
  </sheetData>
  <protectedRanges>
    <protectedRange sqref="A20:IV65522 A2:IV2 A3:D3 F3:IV3 E3 A4:D4 F4:IV4 E4 A5:D5 F5:IV5 E5 A6:D6 F6:IV6 E6 A7:D8 F7:IV8 A10:D11 F10:IV11 E7:E11 A12:D16 F12:IV16 E12:E16 A18:D19 F18:IV19 E17:E19" name="区域1" securityDescriptor=""/>
  </protectedRanges>
  <pageMargins left="0.75" right="0.75" top="1" bottom="1" header="0.511805555555556" footer="0.511805555555556"/>
  <pageSetup paperSize="9" scale="62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2018-05-25T01:31:00Z</dcterms:created>
  <dcterms:modified xsi:type="dcterms:W3CDTF">2018-08-01T02:39:23Z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