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1520"/>
  </bookViews>
  <sheets>
    <sheet name="月结算表" sheetId="1" r:id="rId1"/>
  </sheets>
  <calcPr calcId="144525"/>
</workbook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<sst xmlns="http://schemas.openxmlformats.org/spreadsheetml/2006/main" count="61">
  <si>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</si>
  <si>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</si>
  <si>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</si>
  <si>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</si>
  <si>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</si>
  <si>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</si>
  <si>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</si>
  <si>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</si>
  <si>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</si>
  <si>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</si>
  <si>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</si>
  <si>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</si>
  <si>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</si>
  <si>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</si>
  <si>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</si>
  <si>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</si>
  <si>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</si>
  <si>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金蝉脱壳2：冥府（数字）</t>
  </si>
  <si>
    <t>051101152018</t>
  </si>
  <si>
    <t>昆明星美国际影城金鹰店</t>
  </si>
  <si>
    <t>53011501</t>
  </si>
  <si>
    <t>中影设备</t>
  </si>
  <si>
    <t>2018-07-01</t>
  </si>
  <si>
    <t>2018-07-31</t>
  </si>
  <si>
    <t>猛虫过江</t>
  </si>
  <si>
    <t>001104442018</t>
  </si>
  <si>
    <t>汪星卧底（数字）</t>
  </si>
  <si>
    <t>051101182018</t>
  </si>
  <si>
    <t>我不是药神</t>
  </si>
  <si>
    <t>001104962018</t>
  </si>
  <si>
    <t>西虹市首富</t>
  </si>
  <si>
    <t>001106062018</t>
  </si>
  <si>
    <t>暹罗决：九神战甲（数字）</t>
  </si>
  <si>
    <t>014101072018</t>
  </si>
  <si>
    <t>邪不压正</t>
  </si>
  <si>
    <t>001104952018</t>
  </si>
  <si>
    <t>新大头儿子和小头爸爸3俄罗斯奇遇记</t>
  </si>
  <si>
    <t>001b03562018</t>
  </si>
  <si>
    <t>最后一球（数字）</t>
  </si>
  <si>
    <t>091101172018</t>
  </si>
  <si>
    <t>阿修罗（数字3D）</t>
  </si>
  <si>
    <t>001204972018</t>
  </si>
  <si>
    <t>狄仁杰之四大天王（数字3D）</t>
  </si>
  <si>
    <t>001202172018</t>
  </si>
  <si>
    <t>动物世界（数字3D）</t>
  </si>
  <si>
    <t>001203772018</t>
  </si>
  <si>
    <t>风语咒（数字3D）</t>
  </si>
  <si>
    <t>001c05272018</t>
  </si>
  <si>
    <t>摩天营救（数字3D）</t>
  </si>
  <si>
    <t>051201202018</t>
  </si>
  <si>
    <t>潜艇总动员：海底两万里（数字3D）</t>
  </si>
  <si>
    <t>001c03542018</t>
  </si>
  <si>
    <t>神秘世界历险记4（数字3D）</t>
  </si>
  <si>
    <t>001c05332018</t>
  </si>
  <si>
    <t>神奇马戏团之动物饼干（数字3D）</t>
  </si>
  <si>
    <t>001c05642018</t>
  </si>
  <si>
    <t>淘气大侦探（数字3D）</t>
  </si>
  <si>
    <t>051201262018</t>
  </si>
  <si>
    <t>小悟空（数字3D）</t>
  </si>
  <si>
    <t>001c03982018</t>
  </si>
  <si>
    <t>合计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</si>
</sst>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0.0000_ "/>
  </numFmts>
  <fonts count="29">
    <font>
      <sz val="10"/>
      <name val="Arial"/>
      <charset val="134"/>
    </font>
    <font>
      <sz val="10"/>
      <color theme="1" tint="0.249977111117893"/>
      <name val="Arial"/>
      <charset val="134"/>
    </font>
    <font>
      <sz val="10"/>
      <color theme="1"/>
      <name val="Arial"/>
      <charset val="134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10"/>
      <name val="Arial"/>
      <charset val="0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4" fillId="19" borderId="1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3" borderId="10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27" fillId="12" borderId="13" applyNumberFormat="0" applyAlignment="0" applyProtection="0">
      <alignment vertical="center"/>
    </xf>
    <xf numFmtId="0" fontId="9" fillId="6" borderId="7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8" fillId="0" borderId="0"/>
    <xf numFmtId="0" fontId="8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/>
    <xf numFmtId="0" fontId="2" fillId="0" borderId="0" xfId="0" applyFont="1" applyFill="1"/>
    <xf numFmtId="43" fontId="0" fillId="0" borderId="0" xfId="0" applyNumberFormat="1"/>
    <xf numFmtId="49" fontId="0" fillId="0" borderId="0" xfId="0" applyNumberFormat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3" fillId="2" borderId="1" xfId="0" applyFont="1" applyFill="1" applyBorder="1" applyAlignment="1" applyProtection="1">
      <alignment horizontal="center" wrapText="1"/>
    </xf>
    <xf numFmtId="49" fontId="4" fillId="2" borderId="1" xfId="0" applyNumberFormat="1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center" wrapText="1"/>
    </xf>
    <xf numFmtId="14" fontId="4" fillId="2" borderId="1" xfId="0" applyNumberFormat="1" applyFont="1" applyFill="1" applyBorder="1" applyAlignment="1" applyProtection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3" fontId="0" fillId="0" borderId="4" xfId="0" applyNumberFormat="1" applyBorder="1"/>
    <xf numFmtId="43" fontId="7" fillId="0" borderId="4" xfId="0" applyNumberFormat="1" applyFont="1" applyBorder="1"/>
    <xf numFmtId="176" fontId="4" fillId="2" borderId="1" xfId="0" applyNumberFormat="1" applyFont="1" applyFill="1" applyBorder="1" applyAlignment="1" applyProtection="1">
      <alignment horizontal="center" wrapText="1"/>
    </xf>
    <xf numFmtId="177" fontId="4" fillId="2" borderId="1" xfId="0" applyNumberFormat="1" applyFont="1" applyFill="1" applyBorder="1" applyAlignment="1" applyProtection="1">
      <alignment horizontal="center" wrapText="1"/>
    </xf>
    <xf numFmtId="176" fontId="2" fillId="0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2" fillId="0" borderId="5" xfId="0" applyNumberFormat="1" applyFont="1" applyFill="1" applyBorder="1" applyAlignment="1">
      <alignment horizontal="right" vertical="center"/>
    </xf>
    <xf numFmtId="49" fontId="2" fillId="0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right" vertical="center"/>
    </xf>
    <xf numFmtId="176" fontId="2" fillId="0" borderId="2" xfId="0" applyNumberFormat="1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right" vertical="center"/>
    </xf>
    <xf numFmtId="49" fontId="2" fillId="0" borderId="3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right" vertical="center"/>
    </xf>
    <xf numFmtId="176" fontId="2" fillId="0" borderId="4" xfId="0" applyNumberFormat="1" applyFont="1" applyFill="1" applyBorder="1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tabSelected="1" workbookViewId="0">
      <pane ySplit="1" topLeftCell="A2" activePane="bottomLeft" state="frozen"/>
      <selection/>
      <selection pane="bottomLeft" activeCell="G27" sqref="G27"/>
    </sheetView>
  </sheetViews>
  <sheetFormatPr defaultColWidth="16" defaultRowHeight="12.75"/>
  <cols>
    <col min="1" max="1" width="8.42857142857143" customWidth="1"/>
    <col min="2" max="2" width="32.4285714285714" style="4" customWidth="1"/>
    <col min="3" max="3" width="15.2857142857143" style="4" customWidth="1"/>
    <col min="4" max="4" width="22.247619047619" style="4" customWidth="1"/>
    <col min="5" max="5" width="10.352380952381" style="4" customWidth="1"/>
    <col min="6" max="6" width="12.8952380952381" style="4" customWidth="1"/>
    <col min="7" max="7" width="12.552380952381" style="5" customWidth="1"/>
    <col min="8" max="8" width="11" style="5" customWidth="1"/>
    <col min="9" max="9" width="10.5714285714286" style="4" customWidth="1"/>
    <col min="10" max="10" width="10.7142857142857" style="4" customWidth="1"/>
    <col min="11" max="11" width="12.6" style="6" customWidth="1"/>
    <col min="12" max="12" width="14.2571428571429" style="6" customWidth="1"/>
    <col min="13" max="13" width="8.37142857142857" style="6" customWidth="1"/>
    <col min="14" max="14" width="11.8571428571429" style="6" customWidth="1"/>
    <col min="15" max="15" width="16" style="6"/>
    <col min="16" max="16" width="13.1428571428571" style="7" customWidth="1"/>
    <col min="17" max="17" width="16" style="6"/>
  </cols>
  <sheetData>
    <row r="1" s="1" customFormat="1" ht="28.5" spans="1:17">
      <c r="A1" s="8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11" t="s">
        <v>6</v>
      </c>
      <c r="H1" s="11" t="s">
        <v>7</v>
      </c>
      <c r="I1" s="9" t="s">
        <v>8</v>
      </c>
      <c r="J1" s="9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1" t="s">
        <v>15</v>
      </c>
      <c r="Q1" s="20" t="s">
        <v>16</v>
      </c>
    </row>
    <row r="2" s="2" customFormat="1" spans="1:17">
      <c r="A2" s="12">
        <v>1</v>
      </c>
      <c r="B2" s="13" t="s">
        <v>17</v>
      </c>
      <c r="C2" s="14" t="s">
        <v>18</v>
      </c>
      <c r="D2" s="15" t="s">
        <v>19</v>
      </c>
      <c r="E2" s="13" t="s">
        <v>20</v>
      </c>
      <c r="F2" s="15" t="s">
        <v>21</v>
      </c>
      <c r="G2" s="13" t="s">
        <v>22</v>
      </c>
      <c r="H2" s="13" t="s">
        <v>23</v>
      </c>
      <c r="I2" s="13">
        <v>43</v>
      </c>
      <c r="J2" s="13">
        <v>371</v>
      </c>
      <c r="K2" s="22">
        <v>10592</v>
      </c>
      <c r="L2" s="22">
        <f>K2*0.05</f>
        <v>529.6</v>
      </c>
      <c r="M2" s="23">
        <v>0.03</v>
      </c>
      <c r="N2" s="22">
        <f>K2*(1-0.96737864)</f>
        <v>345.52544512</v>
      </c>
      <c r="O2" s="22">
        <f>K2*0.91737864</f>
        <v>9716.87455488</v>
      </c>
      <c r="P2" s="24">
        <v>0.48</v>
      </c>
      <c r="Q2" s="22">
        <f>O2*P2</f>
        <v>4664.0997863424</v>
      </c>
    </row>
    <row r="3" s="2" customFormat="1" ht="13.5" customHeight="1" spans="1:17">
      <c r="A3" s="12">
        <v>2</v>
      </c>
      <c r="B3" s="13" t="s">
        <v>24</v>
      </c>
      <c r="C3" s="14" t="s">
        <v>25</v>
      </c>
      <c r="D3" s="15" t="s">
        <v>19</v>
      </c>
      <c r="E3" s="13" t="s">
        <v>20</v>
      </c>
      <c r="F3" s="15" t="s">
        <v>21</v>
      </c>
      <c r="G3" s="13" t="s">
        <v>22</v>
      </c>
      <c r="H3" s="13" t="s">
        <v>23</v>
      </c>
      <c r="I3" s="13">
        <v>2</v>
      </c>
      <c r="J3" s="13">
        <v>11</v>
      </c>
      <c r="K3" s="22">
        <v>502</v>
      </c>
      <c r="L3" s="22">
        <f t="shared" ref="L3:L4" si="0">K3*0.05</f>
        <v>25.1</v>
      </c>
      <c r="M3" s="23">
        <v>0.03</v>
      </c>
      <c r="N3" s="22">
        <f>K3*(1-0.96737864)</f>
        <v>16.37592272</v>
      </c>
      <c r="O3" s="22">
        <f>K3*0.91737864</f>
        <v>460.52407728</v>
      </c>
      <c r="P3" s="24">
        <v>0.48</v>
      </c>
      <c r="Q3" s="22">
        <f>O3*P3</f>
        <v>221.0515570944</v>
      </c>
    </row>
    <row r="4" s="2" customFormat="1" spans="1:17">
      <c r="A4" s="12">
        <v>3</v>
      </c>
      <c r="B4" s="13" t="s">
        <v>26</v>
      </c>
      <c r="C4" s="14" t="s">
        <v>27</v>
      </c>
      <c r="D4" s="15" t="s">
        <v>19</v>
      </c>
      <c r="E4" s="13" t="s">
        <v>20</v>
      </c>
      <c r="F4" s="15" t="s">
        <v>21</v>
      </c>
      <c r="G4" s="13" t="s">
        <v>22</v>
      </c>
      <c r="H4" s="13" t="s">
        <v>23</v>
      </c>
      <c r="I4" s="13">
        <v>1</v>
      </c>
      <c r="J4" s="13">
        <v>2</v>
      </c>
      <c r="K4" s="22">
        <v>58</v>
      </c>
      <c r="L4" s="22">
        <f t="shared" si="0"/>
        <v>2.9</v>
      </c>
      <c r="M4" s="23">
        <v>0.03</v>
      </c>
      <c r="N4" s="22">
        <f>K4*(1-0.96737864)</f>
        <v>1.89203888</v>
      </c>
      <c r="O4" s="22">
        <f>K4*0.91737864</f>
        <v>53.20796112</v>
      </c>
      <c r="P4" s="24">
        <v>0.48</v>
      </c>
      <c r="Q4" s="27">
        <f>O4*P4</f>
        <v>25.5398213376</v>
      </c>
    </row>
    <row r="5" s="2" customFormat="1" spans="1:17">
      <c r="A5" s="12">
        <v>4</v>
      </c>
      <c r="B5" s="13" t="s">
        <v>28</v>
      </c>
      <c r="C5" s="14" t="s">
        <v>29</v>
      </c>
      <c r="D5" s="15" t="s">
        <v>19</v>
      </c>
      <c r="E5" s="13" t="s">
        <v>20</v>
      </c>
      <c r="F5" s="15" t="s">
        <v>21</v>
      </c>
      <c r="G5" s="13" t="s">
        <v>22</v>
      </c>
      <c r="H5" s="13" t="s">
        <v>23</v>
      </c>
      <c r="I5" s="13">
        <v>400</v>
      </c>
      <c r="J5" s="13">
        <v>25756</v>
      </c>
      <c r="K5" s="22">
        <v>778072</v>
      </c>
      <c r="L5" s="22">
        <f t="shared" ref="L5:L20" si="1">K5*0.05</f>
        <v>38903.6</v>
      </c>
      <c r="M5" s="23">
        <v>0.03</v>
      </c>
      <c r="N5" s="22">
        <f t="shared" ref="N5:N20" si="2">K5*(1-0.96737864)</f>
        <v>25381.76681792</v>
      </c>
      <c r="O5" s="25">
        <f t="shared" ref="O5:O20" si="3">K5*0.91737864</f>
        <v>713786.63318208</v>
      </c>
      <c r="P5" s="24">
        <v>0.48</v>
      </c>
      <c r="Q5" s="32">
        <f t="shared" ref="Q5:Q20" si="4">O5*P5</f>
        <v>342617.583927398</v>
      </c>
    </row>
    <row r="6" s="2" customFormat="1" spans="1:17">
      <c r="A6" s="12">
        <v>5</v>
      </c>
      <c r="B6" s="13" t="s">
        <v>30</v>
      </c>
      <c r="C6" s="14" t="s">
        <v>31</v>
      </c>
      <c r="D6" s="15" t="s">
        <v>19</v>
      </c>
      <c r="E6" s="13" t="s">
        <v>20</v>
      </c>
      <c r="F6" s="15" t="s">
        <v>21</v>
      </c>
      <c r="G6" s="13" t="s">
        <v>22</v>
      </c>
      <c r="H6" s="13" t="s">
        <v>23</v>
      </c>
      <c r="I6" s="13">
        <v>85</v>
      </c>
      <c r="J6" s="13">
        <v>7688</v>
      </c>
      <c r="K6" s="22">
        <v>235458</v>
      </c>
      <c r="L6" s="22">
        <f t="shared" si="1"/>
        <v>11772.9</v>
      </c>
      <c r="M6" s="23">
        <v>0.03</v>
      </c>
      <c r="N6" s="22">
        <f t="shared" si="2"/>
        <v>7680.96018288001</v>
      </c>
      <c r="O6" s="25">
        <f t="shared" si="3"/>
        <v>216004.13981712</v>
      </c>
      <c r="P6" s="24">
        <v>0.48</v>
      </c>
      <c r="Q6" s="32">
        <f t="shared" si="4"/>
        <v>103681.987112218</v>
      </c>
    </row>
    <row r="7" s="2" customFormat="1" spans="1:17">
      <c r="A7" s="12">
        <v>6</v>
      </c>
      <c r="B7" s="13" t="s">
        <v>32</v>
      </c>
      <c r="C7" s="14" t="s">
        <v>33</v>
      </c>
      <c r="D7" s="15" t="s">
        <v>19</v>
      </c>
      <c r="E7" s="13" t="s">
        <v>20</v>
      </c>
      <c r="F7" s="15" t="s">
        <v>21</v>
      </c>
      <c r="G7" s="13" t="s">
        <v>22</v>
      </c>
      <c r="H7" s="13" t="s">
        <v>23</v>
      </c>
      <c r="I7" s="13">
        <v>6</v>
      </c>
      <c r="J7" s="13">
        <v>32</v>
      </c>
      <c r="K7" s="22">
        <v>848</v>
      </c>
      <c r="L7" s="22">
        <f t="shared" si="1"/>
        <v>42.4</v>
      </c>
      <c r="M7" s="23">
        <v>0.03</v>
      </c>
      <c r="N7" s="22">
        <f t="shared" si="2"/>
        <v>27.66291328</v>
      </c>
      <c r="O7" s="25">
        <f t="shared" si="3"/>
        <v>777.93708672</v>
      </c>
      <c r="P7" s="24">
        <v>0.48</v>
      </c>
      <c r="Q7" s="32">
        <f t="shared" si="4"/>
        <v>373.4098016256</v>
      </c>
    </row>
    <row r="8" s="2" customFormat="1" spans="1:17">
      <c r="A8" s="12">
        <v>7</v>
      </c>
      <c r="B8" s="13" t="s">
        <v>34</v>
      </c>
      <c r="C8" s="14" t="s">
        <v>35</v>
      </c>
      <c r="D8" s="15" t="s">
        <v>19</v>
      </c>
      <c r="E8" s="13" t="s">
        <v>20</v>
      </c>
      <c r="F8" s="15" t="s">
        <v>21</v>
      </c>
      <c r="G8" s="13" t="s">
        <v>22</v>
      </c>
      <c r="H8" s="13" t="s">
        <v>23</v>
      </c>
      <c r="I8" s="13">
        <v>141</v>
      </c>
      <c r="J8" s="13">
        <v>5078</v>
      </c>
      <c r="K8" s="22">
        <v>155944</v>
      </c>
      <c r="L8" s="22">
        <f t="shared" si="1"/>
        <v>7797.2</v>
      </c>
      <c r="M8" s="23">
        <v>0.03</v>
      </c>
      <c r="N8" s="22">
        <f t="shared" si="2"/>
        <v>5087.10536384001</v>
      </c>
      <c r="O8" s="25">
        <f t="shared" si="3"/>
        <v>143059.69463616</v>
      </c>
      <c r="P8" s="24">
        <v>0.48</v>
      </c>
      <c r="Q8" s="32">
        <f t="shared" si="4"/>
        <v>68668.6534253568</v>
      </c>
    </row>
    <row r="9" s="2" customFormat="1" spans="1:17">
      <c r="A9" s="12">
        <v>8</v>
      </c>
      <c r="B9" s="16" t="s">
        <v>36</v>
      </c>
      <c r="C9" s="14" t="s">
        <v>37</v>
      </c>
      <c r="D9" s="15" t="s">
        <v>19</v>
      </c>
      <c r="E9" s="13" t="s">
        <v>20</v>
      </c>
      <c r="F9" s="15" t="s">
        <v>21</v>
      </c>
      <c r="G9" s="13" t="s">
        <v>22</v>
      </c>
      <c r="H9" s="13" t="s">
        <v>23</v>
      </c>
      <c r="I9" s="26">
        <v>19</v>
      </c>
      <c r="J9" s="26">
        <v>227</v>
      </c>
      <c r="K9" s="27">
        <v>6844</v>
      </c>
      <c r="L9" s="27">
        <f t="shared" si="1"/>
        <v>342.2</v>
      </c>
      <c r="M9" s="28">
        <v>0.03</v>
      </c>
      <c r="N9" s="27">
        <f t="shared" si="2"/>
        <v>223.26058784</v>
      </c>
      <c r="O9" s="29">
        <f t="shared" si="3"/>
        <v>6278.53941216</v>
      </c>
      <c r="P9" s="24">
        <v>0.48</v>
      </c>
      <c r="Q9" s="32">
        <f t="shared" si="4"/>
        <v>3013.6989178368</v>
      </c>
    </row>
    <row r="10" s="2" customFormat="1" spans="1:17">
      <c r="A10" s="12">
        <v>9</v>
      </c>
      <c r="B10" s="17" t="s">
        <v>38</v>
      </c>
      <c r="C10" s="14" t="s">
        <v>39</v>
      </c>
      <c r="D10" s="15" t="s">
        <v>19</v>
      </c>
      <c r="E10" s="13" t="s">
        <v>20</v>
      </c>
      <c r="F10" s="15" t="s">
        <v>21</v>
      </c>
      <c r="G10" s="13" t="s">
        <v>22</v>
      </c>
      <c r="H10" s="13" t="s">
        <v>23</v>
      </c>
      <c r="I10" s="30">
        <v>6</v>
      </c>
      <c r="J10" s="30">
        <v>22</v>
      </c>
      <c r="K10" s="31">
        <v>801</v>
      </c>
      <c r="L10" s="22">
        <f t="shared" si="1"/>
        <v>40.05</v>
      </c>
      <c r="M10" s="23">
        <v>0.03</v>
      </c>
      <c r="N10" s="22">
        <f t="shared" si="2"/>
        <v>26.12970936</v>
      </c>
      <c r="O10" s="22">
        <f t="shared" si="3"/>
        <v>734.82029064</v>
      </c>
      <c r="P10" s="24">
        <v>0.48</v>
      </c>
      <c r="Q10" s="22">
        <f t="shared" si="4"/>
        <v>352.7137395072</v>
      </c>
    </row>
    <row r="11" s="2" customFormat="1" spans="1:17">
      <c r="A11" s="12">
        <v>10</v>
      </c>
      <c r="B11" s="17" t="s">
        <v>40</v>
      </c>
      <c r="C11" s="14" t="s">
        <v>41</v>
      </c>
      <c r="D11" s="15" t="s">
        <v>19</v>
      </c>
      <c r="E11" s="13" t="s">
        <v>20</v>
      </c>
      <c r="F11" s="15" t="s">
        <v>21</v>
      </c>
      <c r="G11" s="13" t="s">
        <v>22</v>
      </c>
      <c r="H11" s="13" t="s">
        <v>23</v>
      </c>
      <c r="I11" s="30">
        <v>7</v>
      </c>
      <c r="J11" s="30">
        <v>156</v>
      </c>
      <c r="K11" s="31">
        <v>6337</v>
      </c>
      <c r="L11" s="22">
        <f t="shared" si="1"/>
        <v>316.85</v>
      </c>
      <c r="M11" s="23">
        <v>0.03</v>
      </c>
      <c r="N11" s="22">
        <f t="shared" si="2"/>
        <v>206.72155832</v>
      </c>
      <c r="O11" s="22">
        <f t="shared" si="3"/>
        <v>5813.42844168</v>
      </c>
      <c r="P11" s="24">
        <v>0.48</v>
      </c>
      <c r="Q11" s="22">
        <f t="shared" si="4"/>
        <v>2790.4456520064</v>
      </c>
    </row>
    <row r="12" s="2" customFormat="1" spans="1:17">
      <c r="A12" s="12">
        <v>11</v>
      </c>
      <c r="B12" s="17" t="s">
        <v>42</v>
      </c>
      <c r="C12" s="14" t="s">
        <v>43</v>
      </c>
      <c r="D12" s="15" t="s">
        <v>19</v>
      </c>
      <c r="E12" s="13" t="s">
        <v>20</v>
      </c>
      <c r="F12" s="15" t="s">
        <v>21</v>
      </c>
      <c r="G12" s="13" t="s">
        <v>22</v>
      </c>
      <c r="H12" s="13" t="s">
        <v>23</v>
      </c>
      <c r="I12" s="30">
        <v>64</v>
      </c>
      <c r="J12" s="30">
        <v>2057</v>
      </c>
      <c r="K12" s="31">
        <v>73343</v>
      </c>
      <c r="L12" s="22">
        <f t="shared" si="1"/>
        <v>3667.15</v>
      </c>
      <c r="M12" s="23">
        <v>0.03</v>
      </c>
      <c r="N12" s="22">
        <f t="shared" si="2"/>
        <v>2392.54840648</v>
      </c>
      <c r="O12" s="22">
        <f t="shared" si="3"/>
        <v>67283.30159352</v>
      </c>
      <c r="P12" s="24">
        <v>0.48</v>
      </c>
      <c r="Q12" s="27">
        <f t="shared" si="4"/>
        <v>32295.9847648896</v>
      </c>
    </row>
    <row r="13" s="2" customFormat="1" spans="1:17">
      <c r="A13" s="12">
        <v>12</v>
      </c>
      <c r="B13" s="17" t="s">
        <v>44</v>
      </c>
      <c r="C13" s="14" t="s">
        <v>45</v>
      </c>
      <c r="D13" s="15" t="s">
        <v>19</v>
      </c>
      <c r="E13" s="13" t="s">
        <v>20</v>
      </c>
      <c r="F13" s="15" t="s">
        <v>21</v>
      </c>
      <c r="G13" s="13" t="s">
        <v>22</v>
      </c>
      <c r="H13" s="13" t="s">
        <v>23</v>
      </c>
      <c r="I13" s="30">
        <v>176</v>
      </c>
      <c r="J13" s="30">
        <v>4517</v>
      </c>
      <c r="K13" s="31">
        <v>142549</v>
      </c>
      <c r="L13" s="22">
        <f t="shared" si="1"/>
        <v>7127.45</v>
      </c>
      <c r="M13" s="23">
        <v>0.03</v>
      </c>
      <c r="N13" s="22">
        <f t="shared" si="2"/>
        <v>4650.14224664001</v>
      </c>
      <c r="O13" s="25">
        <f t="shared" si="3"/>
        <v>130771.40775336</v>
      </c>
      <c r="P13" s="24">
        <v>0.48</v>
      </c>
      <c r="Q13" s="32">
        <f t="shared" si="4"/>
        <v>62770.2757216128</v>
      </c>
    </row>
    <row r="14" s="2" customFormat="1" spans="1:17">
      <c r="A14" s="12">
        <v>13</v>
      </c>
      <c r="B14" s="17" t="s">
        <v>46</v>
      </c>
      <c r="C14" s="14" t="s">
        <v>47</v>
      </c>
      <c r="D14" s="15" t="s">
        <v>19</v>
      </c>
      <c r="E14" s="13" t="s">
        <v>20</v>
      </c>
      <c r="F14" s="15" t="s">
        <v>21</v>
      </c>
      <c r="G14" s="13" t="s">
        <v>22</v>
      </c>
      <c r="H14" s="13" t="s">
        <v>23</v>
      </c>
      <c r="I14" s="30">
        <v>2</v>
      </c>
      <c r="J14" s="30">
        <v>101</v>
      </c>
      <c r="K14" s="31">
        <v>3050</v>
      </c>
      <c r="L14" s="22">
        <f t="shared" si="1"/>
        <v>152.5</v>
      </c>
      <c r="M14" s="23">
        <v>0.03</v>
      </c>
      <c r="N14" s="22">
        <f t="shared" si="2"/>
        <v>99.4951480000001</v>
      </c>
      <c r="O14" s="25">
        <f t="shared" si="3"/>
        <v>2798.004852</v>
      </c>
      <c r="P14" s="24">
        <v>0.48</v>
      </c>
      <c r="Q14" s="32">
        <f t="shared" si="4"/>
        <v>1343.04232896</v>
      </c>
    </row>
    <row r="15" s="2" customFormat="1" spans="1:17">
      <c r="A15" s="12">
        <v>14</v>
      </c>
      <c r="B15" s="17" t="s">
        <v>48</v>
      </c>
      <c r="C15" s="14" t="s">
        <v>49</v>
      </c>
      <c r="D15" s="15" t="s">
        <v>19</v>
      </c>
      <c r="E15" s="13" t="s">
        <v>20</v>
      </c>
      <c r="F15" s="15" t="s">
        <v>21</v>
      </c>
      <c r="G15" s="13" t="s">
        <v>22</v>
      </c>
      <c r="H15" s="13" t="s">
        <v>23</v>
      </c>
      <c r="I15" s="30">
        <v>97</v>
      </c>
      <c r="J15" s="30">
        <v>4136</v>
      </c>
      <c r="K15" s="31">
        <v>124865</v>
      </c>
      <c r="L15" s="22">
        <f t="shared" si="1"/>
        <v>6243.25</v>
      </c>
      <c r="M15" s="23">
        <v>0.03</v>
      </c>
      <c r="N15" s="22">
        <f t="shared" si="2"/>
        <v>4073.26611640001</v>
      </c>
      <c r="O15" s="25">
        <f t="shared" si="3"/>
        <v>114548.4838836</v>
      </c>
      <c r="P15" s="24">
        <v>0.48</v>
      </c>
      <c r="Q15" s="32">
        <f t="shared" si="4"/>
        <v>54983.272264128</v>
      </c>
    </row>
    <row r="16" s="2" customFormat="1" spans="1:17">
      <c r="A16" s="12">
        <v>15</v>
      </c>
      <c r="B16" s="17" t="s">
        <v>50</v>
      </c>
      <c r="C16" s="14" t="s">
        <v>51</v>
      </c>
      <c r="D16" s="15" t="s">
        <v>19</v>
      </c>
      <c r="E16" s="13" t="s">
        <v>20</v>
      </c>
      <c r="F16" s="15" t="s">
        <v>21</v>
      </c>
      <c r="G16" s="13" t="s">
        <v>22</v>
      </c>
      <c r="H16" s="13" t="s">
        <v>23</v>
      </c>
      <c r="I16" s="30">
        <v>2</v>
      </c>
      <c r="J16" s="30">
        <v>6</v>
      </c>
      <c r="K16" s="31">
        <v>170</v>
      </c>
      <c r="L16" s="22">
        <f t="shared" si="1"/>
        <v>8.5</v>
      </c>
      <c r="M16" s="23">
        <v>0.03</v>
      </c>
      <c r="N16" s="22">
        <f t="shared" si="2"/>
        <v>5.54563120000001</v>
      </c>
      <c r="O16" s="25">
        <f t="shared" si="3"/>
        <v>155.9543688</v>
      </c>
      <c r="P16" s="24">
        <v>0.48</v>
      </c>
      <c r="Q16" s="32">
        <f t="shared" si="4"/>
        <v>74.858097024</v>
      </c>
    </row>
    <row r="17" s="2" customFormat="1" spans="1:17">
      <c r="A17" s="12">
        <v>16</v>
      </c>
      <c r="B17" s="17" t="s">
        <v>52</v>
      </c>
      <c r="C17" s="14" t="s">
        <v>53</v>
      </c>
      <c r="D17" s="15" t="s">
        <v>19</v>
      </c>
      <c r="E17" s="13" t="s">
        <v>20</v>
      </c>
      <c r="F17" s="15" t="s">
        <v>21</v>
      </c>
      <c r="G17" s="13" t="s">
        <v>22</v>
      </c>
      <c r="H17" s="13" t="s">
        <v>23</v>
      </c>
      <c r="I17" s="30">
        <v>1</v>
      </c>
      <c r="J17" s="30">
        <v>13</v>
      </c>
      <c r="K17" s="31">
        <v>380</v>
      </c>
      <c r="L17" s="27">
        <f t="shared" si="1"/>
        <v>19</v>
      </c>
      <c r="M17" s="28">
        <v>0.03</v>
      </c>
      <c r="N17" s="27">
        <f t="shared" si="2"/>
        <v>12.3961168</v>
      </c>
      <c r="O17" s="29">
        <f t="shared" si="3"/>
        <v>348.6038832</v>
      </c>
      <c r="P17" s="24">
        <v>0.48</v>
      </c>
      <c r="Q17" s="32">
        <f t="shared" si="4"/>
        <v>167.329863936</v>
      </c>
    </row>
    <row r="18" s="2" customFormat="1" spans="1:17">
      <c r="A18" s="12">
        <v>17</v>
      </c>
      <c r="B18" s="17" t="s">
        <v>54</v>
      </c>
      <c r="C18" s="14" t="s">
        <v>55</v>
      </c>
      <c r="D18" s="15" t="s">
        <v>19</v>
      </c>
      <c r="E18" s="13" t="s">
        <v>20</v>
      </c>
      <c r="F18" s="15" t="s">
        <v>21</v>
      </c>
      <c r="G18" s="13" t="s">
        <v>22</v>
      </c>
      <c r="H18" s="13" t="s">
        <v>23</v>
      </c>
      <c r="I18" s="30">
        <v>14</v>
      </c>
      <c r="J18" s="30">
        <v>132</v>
      </c>
      <c r="K18" s="31">
        <v>4100</v>
      </c>
      <c r="L18" s="22">
        <f t="shared" si="1"/>
        <v>205</v>
      </c>
      <c r="M18" s="23">
        <v>0.03</v>
      </c>
      <c r="N18" s="22">
        <f t="shared" si="2"/>
        <v>133.747576</v>
      </c>
      <c r="O18" s="22">
        <f t="shared" si="3"/>
        <v>3761.252424</v>
      </c>
      <c r="P18" s="24">
        <v>0.48</v>
      </c>
      <c r="Q18" s="22">
        <f t="shared" si="4"/>
        <v>1805.40116352</v>
      </c>
    </row>
    <row r="19" s="2" customFormat="1" spans="1:17">
      <c r="A19" s="12">
        <v>18</v>
      </c>
      <c r="B19" s="17" t="s">
        <v>56</v>
      </c>
      <c r="C19" s="14" t="s">
        <v>57</v>
      </c>
      <c r="D19" s="15" t="s">
        <v>19</v>
      </c>
      <c r="E19" s="13" t="s">
        <v>20</v>
      </c>
      <c r="F19" s="15" t="s">
        <v>21</v>
      </c>
      <c r="G19" s="13" t="s">
        <v>22</v>
      </c>
      <c r="H19" s="13" t="s">
        <v>23</v>
      </c>
      <c r="I19" s="30">
        <v>6</v>
      </c>
      <c r="J19" s="30">
        <v>82</v>
      </c>
      <c r="K19" s="31">
        <v>2063</v>
      </c>
      <c r="L19" s="22">
        <f t="shared" si="1"/>
        <v>103.15</v>
      </c>
      <c r="M19" s="23">
        <v>0.03</v>
      </c>
      <c r="N19" s="22">
        <f t="shared" si="2"/>
        <v>67.2978656800001</v>
      </c>
      <c r="O19" s="22">
        <f t="shared" si="3"/>
        <v>1892.55213432</v>
      </c>
      <c r="P19" s="24">
        <v>0.48</v>
      </c>
      <c r="Q19" s="22">
        <f t="shared" si="4"/>
        <v>908.4250244736</v>
      </c>
    </row>
    <row r="20" s="2" customFormat="1" spans="1:17">
      <c r="A20" s="12">
        <v>19</v>
      </c>
      <c r="B20" s="17" t="s">
        <v>58</v>
      </c>
      <c r="C20" s="14" t="s">
        <v>59</v>
      </c>
      <c r="D20" s="15" t="s">
        <v>19</v>
      </c>
      <c r="E20" s="13" t="s">
        <v>20</v>
      </c>
      <c r="F20" s="15" t="s">
        <v>21</v>
      </c>
      <c r="G20" s="13" t="s">
        <v>22</v>
      </c>
      <c r="H20" s="13" t="s">
        <v>23</v>
      </c>
      <c r="I20" s="30">
        <v>8</v>
      </c>
      <c r="J20" s="30">
        <v>43</v>
      </c>
      <c r="K20" s="31">
        <v>1454</v>
      </c>
      <c r="L20" s="22">
        <f t="shared" si="1"/>
        <v>72.7</v>
      </c>
      <c r="M20" s="23">
        <v>0.03</v>
      </c>
      <c r="N20" s="22">
        <f t="shared" si="2"/>
        <v>47.4314574400001</v>
      </c>
      <c r="O20" s="22">
        <f t="shared" si="3"/>
        <v>1333.86854256</v>
      </c>
      <c r="P20" s="24">
        <v>0.48</v>
      </c>
      <c r="Q20" s="22">
        <f t="shared" si="4"/>
        <v>640.2569004288</v>
      </c>
    </row>
    <row r="21" s="3" customFormat="1" spans="1:17">
      <c r="A21" s="18"/>
      <c r="B21" s="19" t="s">
        <v>60</v>
      </c>
      <c r="C21" s="18"/>
      <c r="D21" s="18"/>
      <c r="E21" s="18"/>
      <c r="F21" s="18"/>
      <c r="G21" s="18"/>
      <c r="H21" s="18"/>
      <c r="I21" s="18">
        <f>SUM(I2:I20)</f>
        <v>1080</v>
      </c>
      <c r="J21" s="18">
        <f>SUM(J2:J20)</f>
        <v>50430</v>
      </c>
      <c r="K21" s="18">
        <f>SUM(K2:K20)</f>
        <v>1547430</v>
      </c>
      <c r="L21" s="18">
        <f>SUM(L2:L20)</f>
        <v>77371.5</v>
      </c>
      <c r="M21" s="18"/>
      <c r="N21" s="18">
        <f>SUM(N2:N20)</f>
        <v>50479.2711048001</v>
      </c>
      <c r="O21" s="18">
        <f>SUM(O2:O20)</f>
        <v>1419579.2288952</v>
      </c>
      <c r="P21" s="18"/>
      <c r="Q21" s="18">
        <f>SUM(Q2:Q20)</f>
        <v>681398.029869696</v>
      </c>
    </row>
  </sheetData>
  <protectedRanges>
    <protectedRange sqref="A2:E2 G2:XFD2 F2 Q3:XFD3 P3 E3 F3 I3:O3 $A21:$XFD1047747 I4:XFD4 I5:XFD5 G5:H5 A3:C3 D3 A4:C4 E4:F4 D4 A5:C5 E5:F5 D5 A6:C6 E6:XFD6 $A7:$XFD9 D6 G19:XFD19 F19 A19:E19 $A20:$XFD20 $A10:$XFD18 G3:H3 G4:H4" name="区域1" securityDescriptor=""/>
  </protectedRanges>
  <pageMargins left="0.196527777777778" right="0.0388888888888889" top="1" bottom="1" header="0.5" footer="0.5"/>
  <pageSetup paperSize="1" scale="60" orientation="landscape" horizontalDpi="300" verticalDpi="3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漫步云端</cp:lastModifiedBy>
  <dcterms:created xsi:type="dcterms:W3CDTF">2015-11-10T02:18:00Z</dcterms:created>
  <dcterms:modified xsi:type="dcterms:W3CDTF">2018-08-01T07:46:34Z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