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<sst xmlns="http://schemas.openxmlformats.org/spreadsheetml/2006/main" count="59">
  <si>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</si>
  <si>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</si>
  <si>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</si>
  <si>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</si>
  <si>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</si>
  <si>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</si>
  <si>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</si>
  <si>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</si>
  <si>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</si>
  <si>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</si>
  <si>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</si>
  <si>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</si>
  <si>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</si>
  <si>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</si>
  <si>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</si>
  <si>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</si>
  <si>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</si>
  <si>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我不是药神</t>
  </si>
  <si>
    <t>001104962018</t>
  </si>
  <si>
    <t>武汉新视界影城</t>
  </si>
  <si>
    <t>42019291</t>
  </si>
  <si>
    <t>中影设备</t>
  </si>
  <si>
    <t>2018-07-01</t>
  </si>
  <si>
    <t>2018-07-31</t>
  </si>
  <si>
    <t>动物世界（数字3D）</t>
  </si>
  <si>
    <t>001203772018</t>
  </si>
  <si>
    <t>金蝉脱壳2：冥府（数字）</t>
  </si>
  <si>
    <t>051101152018</t>
  </si>
  <si>
    <t>邪不压正</t>
  </si>
  <si>
    <t>001104952018</t>
  </si>
  <si>
    <t>超人总动员2（数字3D）</t>
  </si>
  <si>
    <t>051201112018</t>
  </si>
  <si>
    <t>侏罗纪世界2（数字3D）</t>
  </si>
  <si>
    <t>051201022018</t>
  </si>
  <si>
    <t>暹罗决：九神战甲（数字）</t>
  </si>
  <si>
    <t>014101072018</t>
  </si>
  <si>
    <t>超时空同居</t>
  </si>
  <si>
    <t>001102802018</t>
  </si>
  <si>
    <t>泄密者</t>
  </si>
  <si>
    <t>001103922018</t>
  </si>
  <si>
    <t>新大头儿子和小头爸爸3俄罗斯奇遇记</t>
  </si>
  <si>
    <t>001b03562018</t>
  </si>
  <si>
    <t>阿修罗（数字3D）</t>
  </si>
  <si>
    <t>001204972018</t>
  </si>
  <si>
    <t>神奇马戏团之动物饼干（数字3D）</t>
  </si>
  <si>
    <t>001c05642018</t>
  </si>
  <si>
    <t>狄仁杰之四大天王（数字3D）</t>
  </si>
  <si>
    <t>001202172018</t>
  </si>
  <si>
    <t>摩天营救（数字3D）</t>
  </si>
  <si>
    <t>051201202018</t>
  </si>
  <si>
    <t>兄弟班</t>
  </si>
  <si>
    <t>001104632017</t>
  </si>
  <si>
    <t>西虹市首富</t>
  </si>
  <si>
    <t>001106062018</t>
  </si>
  <si>
    <t>汪星卧底（数字）</t>
  </si>
  <si>
    <t>051101182018</t>
  </si>
  <si>
    <t>风语咒（数字3D）</t>
  </si>
  <si>
    <t>001c05272018</t>
  </si>
  <si>
    <t>合计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</si>
</sst>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0_ "/>
  </numFmts>
  <fonts count="31">
    <font>
      <sz val="11"/>
      <color theme="1"/>
      <name val="宋体"/>
      <charset val="134"/>
      <scheme val="minor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9"/>
      <color rgb="FF000000"/>
      <name val="Tahoma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5" fillId="1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24" fillId="7" borderId="13" applyNumberFormat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</xf>
    <xf numFmtId="49" fontId="5" fillId="2" borderId="2" xfId="0" applyNumberFormat="1" applyFont="1" applyFill="1" applyBorder="1" applyAlignment="1" applyProtection="1">
      <alignment horizontal="center" vertical="center" wrapText="1"/>
    </xf>
    <xf numFmtId="49" fontId="4" fillId="2" borderId="2" xfId="0" applyNumberFormat="1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vertical="center" wrapText="1"/>
    </xf>
    <xf numFmtId="14" fontId="5" fillId="2" borderId="1" xfId="0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22" fontId="6" fillId="3" borderId="4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left" vertical="center" wrapText="1"/>
    </xf>
    <xf numFmtId="49" fontId="7" fillId="0" borderId="6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 applyProtection="1">
      <alignment horizontal="center" vertical="center" wrapText="1"/>
    </xf>
    <xf numFmtId="176" fontId="5" fillId="2" borderId="1" xfId="0" applyNumberFormat="1" applyFont="1" applyFill="1" applyBorder="1" applyAlignment="1" applyProtection="1">
      <alignment horizontal="center" vertical="center" wrapText="1"/>
    </xf>
    <xf numFmtId="177" fontId="5" fillId="2" borderId="1" xfId="0" applyNumberFormat="1" applyFont="1" applyFill="1" applyBorder="1" applyAlignment="1" applyProtection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 wrapText="1"/>
    </xf>
    <xf numFmtId="176" fontId="9" fillId="0" borderId="4" xfId="50" applyNumberFormat="1" applyFont="1" applyFill="1" applyBorder="1" applyAlignment="1" applyProtection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10" fillId="0" borderId="4" xfId="50" applyNumberFormat="1" applyFont="1" applyFill="1" applyBorder="1" applyAlignment="1" applyProtection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/>
    </xf>
    <xf numFmtId="176" fontId="11" fillId="0" borderId="4" xfId="50" applyNumberFormat="1" applyFont="1" applyFill="1" applyBorder="1" applyAlignment="1" applyProtection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7" fontId="2" fillId="0" borderId="4" xfId="0" applyNumberFormat="1" applyFont="1" applyFill="1" applyBorder="1" applyAlignment="1">
      <alignment horizontal="center" vertical="center"/>
    </xf>
    <xf numFmtId="176" fontId="11" fillId="0" borderId="4" xfId="50" applyNumberFormat="1" applyFont="1" applyFill="1" applyBorder="1" applyAlignment="1" applyProtection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"/>
  <sheetViews>
    <sheetView tabSelected="1" workbookViewId="0">
      <selection activeCell="G30" sqref="G30"/>
    </sheetView>
  </sheetViews>
  <sheetFormatPr defaultColWidth="14" defaultRowHeight="12.75"/>
  <cols>
    <col min="1" max="1" width="7.375" style="3" customWidth="1"/>
    <col min="2" max="2" width="26.5" style="4" customWidth="1"/>
    <col min="3" max="4" width="12.125" style="4" customWidth="1"/>
    <col min="5" max="5" width="10.25" style="4" customWidth="1"/>
    <col min="6" max="6" width="14" style="4"/>
    <col min="7" max="8" width="12" style="5" customWidth="1"/>
    <col min="9" max="10" width="9.75" style="4" customWidth="1"/>
    <col min="11" max="11" width="11" style="6" customWidth="1"/>
    <col min="12" max="12" width="14" style="6"/>
    <col min="13" max="13" width="9.875" style="6" customWidth="1"/>
    <col min="14" max="14" width="15" style="6" customWidth="1"/>
    <col min="15" max="15" width="15.875" style="6"/>
    <col min="16" max="16" width="11.5" style="7" customWidth="1"/>
    <col min="17" max="17" width="14" style="6"/>
    <col min="18" max="16384" width="14" style="3"/>
  </cols>
  <sheetData>
    <row r="1" s="1" customFormat="1" ht="14.25" spans="1:17">
      <c r="A1" s="8" t="s">
        <v>0</v>
      </c>
      <c r="B1" s="9" t="s">
        <v>1</v>
      </c>
      <c r="C1" s="10" t="s">
        <v>2</v>
      </c>
      <c r="D1" s="11" t="s">
        <v>3</v>
      </c>
      <c r="E1" s="11" t="s">
        <v>4</v>
      </c>
      <c r="F1" s="9" t="s">
        <v>5</v>
      </c>
      <c r="G1" s="12" t="s">
        <v>6</v>
      </c>
      <c r="H1" s="12" t="s">
        <v>7</v>
      </c>
      <c r="I1" s="9" t="s">
        <v>8</v>
      </c>
      <c r="J1" s="9" t="s">
        <v>9</v>
      </c>
      <c r="K1" s="23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15</v>
      </c>
      <c r="Q1" s="24" t="s">
        <v>16</v>
      </c>
    </row>
    <row r="2" s="2" customFormat="1" ht="13.5" spans="1:17">
      <c r="A2" s="13">
        <v>1</v>
      </c>
      <c r="B2" s="14" t="s">
        <v>17</v>
      </c>
      <c r="C2" s="15" t="s">
        <v>18</v>
      </c>
      <c r="D2" s="16" t="s">
        <v>19</v>
      </c>
      <c r="E2" s="17" t="s">
        <v>20</v>
      </c>
      <c r="F2" s="18" t="s">
        <v>21</v>
      </c>
      <c r="G2" s="19" t="s">
        <v>22</v>
      </c>
      <c r="H2" s="17" t="s">
        <v>23</v>
      </c>
      <c r="I2" s="26">
        <v>403</v>
      </c>
      <c r="J2" s="26">
        <v>14944</v>
      </c>
      <c r="K2" s="27">
        <v>450222</v>
      </c>
      <c r="L2" s="28">
        <f>K2*0.05</f>
        <v>22511.1</v>
      </c>
      <c r="M2" s="29">
        <v>0.03</v>
      </c>
      <c r="N2" s="28">
        <f>K2/1.03*0.03*(1+0.12)</f>
        <v>14686.853592233</v>
      </c>
      <c r="O2" s="30">
        <f>K2-L2-N2</f>
        <v>413024.046407767</v>
      </c>
      <c r="P2" s="31">
        <v>0.48</v>
      </c>
      <c r="Q2" s="30">
        <f>ROUND(O2*P2,2)</f>
        <v>198251.54</v>
      </c>
    </row>
    <row r="3" s="2" customFormat="1" ht="13.5" customHeight="1" spans="1:17">
      <c r="A3" s="13">
        <v>2</v>
      </c>
      <c r="B3" s="14" t="s">
        <v>24</v>
      </c>
      <c r="C3" s="15" t="s">
        <v>25</v>
      </c>
      <c r="D3" s="16" t="s">
        <v>19</v>
      </c>
      <c r="E3" s="17" t="s">
        <v>20</v>
      </c>
      <c r="F3" s="18" t="s">
        <v>21</v>
      </c>
      <c r="G3" s="19" t="s">
        <v>22</v>
      </c>
      <c r="H3" s="17" t="s">
        <v>23</v>
      </c>
      <c r="I3" s="26">
        <v>108</v>
      </c>
      <c r="J3" s="26">
        <v>1785</v>
      </c>
      <c r="K3" s="27">
        <v>54096</v>
      </c>
      <c r="L3" s="28">
        <f>K3*0.05</f>
        <v>2704.8</v>
      </c>
      <c r="M3" s="29">
        <v>0.03</v>
      </c>
      <c r="N3" s="28">
        <f>K3/1.03*0.03*(1+0.12)</f>
        <v>1764.68504854369</v>
      </c>
      <c r="O3" s="30">
        <f>K3-L3-N3</f>
        <v>49626.5149514563</v>
      </c>
      <c r="P3" s="31">
        <v>0.48</v>
      </c>
      <c r="Q3" s="30">
        <f>ROUND(O3*P3,2)</f>
        <v>23820.73</v>
      </c>
    </row>
    <row r="4" s="2" customFormat="1" ht="13.5" spans="1:17">
      <c r="A4" s="13">
        <v>3</v>
      </c>
      <c r="B4" s="14" t="s">
        <v>26</v>
      </c>
      <c r="C4" s="15" t="s">
        <v>27</v>
      </c>
      <c r="D4" s="16" t="s">
        <v>19</v>
      </c>
      <c r="E4" s="17" t="s">
        <v>20</v>
      </c>
      <c r="F4" s="18" t="s">
        <v>21</v>
      </c>
      <c r="G4" s="19" t="s">
        <v>22</v>
      </c>
      <c r="H4" s="17" t="s">
        <v>23</v>
      </c>
      <c r="I4" s="26">
        <v>54</v>
      </c>
      <c r="J4" s="26">
        <v>384</v>
      </c>
      <c r="K4" s="27">
        <v>7846</v>
      </c>
      <c r="L4" s="28">
        <f>K4*0.05</f>
        <v>392.3</v>
      </c>
      <c r="M4" s="29">
        <v>0.03</v>
      </c>
      <c r="N4" s="28">
        <f>K4/1.03*0.03*(1+0.12)</f>
        <v>255.947184466019</v>
      </c>
      <c r="O4" s="30">
        <f>K4-L4-N4</f>
        <v>7197.75281553398</v>
      </c>
      <c r="P4" s="31">
        <v>0.48</v>
      </c>
      <c r="Q4" s="30">
        <f>ROUND(O4*P4,2)</f>
        <v>3454.92</v>
      </c>
    </row>
    <row r="5" s="2" customFormat="1" ht="13.5" spans="1:17">
      <c r="A5" s="13">
        <v>4</v>
      </c>
      <c r="B5" s="14" t="s">
        <v>28</v>
      </c>
      <c r="C5" s="15" t="s">
        <v>29</v>
      </c>
      <c r="D5" s="16" t="s">
        <v>19</v>
      </c>
      <c r="E5" s="17" t="s">
        <v>20</v>
      </c>
      <c r="F5" s="18" t="s">
        <v>21</v>
      </c>
      <c r="G5" s="19" t="s">
        <v>22</v>
      </c>
      <c r="H5" s="17" t="s">
        <v>23</v>
      </c>
      <c r="I5" s="26">
        <v>164</v>
      </c>
      <c r="J5" s="26">
        <v>4775</v>
      </c>
      <c r="K5" s="27">
        <v>143907</v>
      </c>
      <c r="L5" s="28">
        <f>K5*0.05</f>
        <v>7195.35</v>
      </c>
      <c r="M5" s="29">
        <v>0.03</v>
      </c>
      <c r="N5" s="28">
        <f>K5/1.03*0.03*(1+0.12)</f>
        <v>4694.44194174757</v>
      </c>
      <c r="O5" s="30">
        <f>K5-L5-N5</f>
        <v>132017.208058252</v>
      </c>
      <c r="P5" s="31">
        <v>0.48</v>
      </c>
      <c r="Q5" s="30">
        <f>ROUND(O5*P5,2)</f>
        <v>63368.26</v>
      </c>
    </row>
    <row r="6" s="2" customFormat="1" ht="13.5" spans="1:17">
      <c r="A6" s="13">
        <v>5</v>
      </c>
      <c r="B6" s="14" t="s">
        <v>30</v>
      </c>
      <c r="C6" s="15" t="s">
        <v>31</v>
      </c>
      <c r="D6" s="16" t="s">
        <v>19</v>
      </c>
      <c r="E6" s="17" t="s">
        <v>20</v>
      </c>
      <c r="F6" s="18" t="s">
        <v>21</v>
      </c>
      <c r="G6" s="19" t="s">
        <v>22</v>
      </c>
      <c r="H6" s="17" t="s">
        <v>23</v>
      </c>
      <c r="I6" s="26">
        <v>35</v>
      </c>
      <c r="J6" s="26">
        <v>301</v>
      </c>
      <c r="K6" s="27">
        <v>7608</v>
      </c>
      <c r="L6" s="28">
        <f t="shared" ref="L6:L31" si="0">K6*0.05</f>
        <v>380.4</v>
      </c>
      <c r="M6" s="29">
        <v>0.03</v>
      </c>
      <c r="N6" s="28">
        <f t="shared" ref="N6:N31" si="1">K6/1.03*0.03*(1+0.12)</f>
        <v>248.183300970874</v>
      </c>
      <c r="O6" s="30">
        <f t="shared" ref="O6:O31" si="2">K6-L6-N6</f>
        <v>6979.41669902913</v>
      </c>
      <c r="P6" s="31">
        <v>0.48</v>
      </c>
      <c r="Q6" s="30">
        <f t="shared" ref="Q6:Q31" si="3">ROUND(O6*P6,2)</f>
        <v>3350.12</v>
      </c>
    </row>
    <row r="7" s="2" customFormat="1" ht="13.5" spans="1:17">
      <c r="A7" s="13">
        <v>6</v>
      </c>
      <c r="B7" s="14" t="s">
        <v>30</v>
      </c>
      <c r="C7" s="15" t="s">
        <v>31</v>
      </c>
      <c r="D7" s="16" t="s">
        <v>19</v>
      </c>
      <c r="E7" s="17" t="s">
        <v>20</v>
      </c>
      <c r="F7" s="18" t="s">
        <v>21</v>
      </c>
      <c r="G7" s="19" t="s">
        <v>22</v>
      </c>
      <c r="H7" s="17" t="s">
        <v>23</v>
      </c>
      <c r="I7" s="26">
        <v>22</v>
      </c>
      <c r="J7" s="26">
        <v>187</v>
      </c>
      <c r="K7" s="27">
        <v>4732</v>
      </c>
      <c r="L7" s="28">
        <f t="shared" si="0"/>
        <v>236.6</v>
      </c>
      <c r="M7" s="29">
        <v>0.03</v>
      </c>
      <c r="N7" s="28">
        <f t="shared" si="1"/>
        <v>154.36427184466</v>
      </c>
      <c r="O7" s="30">
        <f t="shared" si="2"/>
        <v>4341.03572815534</v>
      </c>
      <c r="P7" s="31">
        <v>0.48</v>
      </c>
      <c r="Q7" s="30">
        <f t="shared" si="3"/>
        <v>2083.7</v>
      </c>
    </row>
    <row r="8" s="2" customFormat="1" ht="13.5" spans="1:17">
      <c r="A8" s="13">
        <v>7</v>
      </c>
      <c r="B8" s="14" t="s">
        <v>32</v>
      </c>
      <c r="C8" s="15" t="s">
        <v>33</v>
      </c>
      <c r="D8" s="16" t="s">
        <v>19</v>
      </c>
      <c r="E8" s="17" t="s">
        <v>20</v>
      </c>
      <c r="F8" s="18" t="s">
        <v>21</v>
      </c>
      <c r="G8" s="19" t="s">
        <v>22</v>
      </c>
      <c r="H8" s="17" t="s">
        <v>23</v>
      </c>
      <c r="I8" s="26">
        <v>14</v>
      </c>
      <c r="J8" s="26">
        <v>103</v>
      </c>
      <c r="K8" s="27">
        <v>2593</v>
      </c>
      <c r="L8" s="32">
        <f t="shared" si="0"/>
        <v>129.65</v>
      </c>
      <c r="M8" s="29">
        <v>0.03</v>
      </c>
      <c r="N8" s="28">
        <f t="shared" si="1"/>
        <v>84.5871844660194</v>
      </c>
      <c r="O8" s="30">
        <f t="shared" si="2"/>
        <v>2378.76281553398</v>
      </c>
      <c r="P8" s="31">
        <v>0.48</v>
      </c>
      <c r="Q8" s="30">
        <f t="shared" si="3"/>
        <v>1141.81</v>
      </c>
    </row>
    <row r="9" s="2" customFormat="1" ht="13.5" spans="1:17">
      <c r="A9" s="13">
        <v>8</v>
      </c>
      <c r="B9" s="14" t="s">
        <v>34</v>
      </c>
      <c r="C9" s="15" t="s">
        <v>35</v>
      </c>
      <c r="D9" s="16" t="s">
        <v>19</v>
      </c>
      <c r="E9" s="17" t="s">
        <v>20</v>
      </c>
      <c r="F9" s="18" t="s">
        <v>21</v>
      </c>
      <c r="G9" s="19" t="s">
        <v>22</v>
      </c>
      <c r="H9" s="17" t="s">
        <v>23</v>
      </c>
      <c r="I9" s="26">
        <v>3</v>
      </c>
      <c r="J9" s="26">
        <v>7</v>
      </c>
      <c r="K9" s="27">
        <v>140</v>
      </c>
      <c r="L9" s="28">
        <f t="shared" si="0"/>
        <v>7</v>
      </c>
      <c r="M9" s="29">
        <v>0.03</v>
      </c>
      <c r="N9" s="28">
        <f t="shared" si="1"/>
        <v>4.56699029126214</v>
      </c>
      <c r="O9" s="30">
        <f t="shared" si="2"/>
        <v>128.433009708738</v>
      </c>
      <c r="P9" s="31">
        <v>0.48</v>
      </c>
      <c r="Q9" s="30">
        <f t="shared" si="3"/>
        <v>61.65</v>
      </c>
    </row>
    <row r="10" s="3" customFormat="1" ht="13.5" spans="1:17">
      <c r="A10" s="13">
        <v>9</v>
      </c>
      <c r="B10" s="14" t="s">
        <v>36</v>
      </c>
      <c r="C10" s="15" t="s">
        <v>37</v>
      </c>
      <c r="D10" s="16" t="s">
        <v>19</v>
      </c>
      <c r="E10" s="17" t="s">
        <v>20</v>
      </c>
      <c r="F10" s="18" t="s">
        <v>21</v>
      </c>
      <c r="G10" s="19" t="s">
        <v>22</v>
      </c>
      <c r="H10" s="17" t="s">
        <v>23</v>
      </c>
      <c r="I10" s="26">
        <v>1</v>
      </c>
      <c r="J10" s="26">
        <v>5</v>
      </c>
      <c r="K10" s="27">
        <v>125</v>
      </c>
      <c r="L10" s="28">
        <f t="shared" si="0"/>
        <v>6.25</v>
      </c>
      <c r="M10" s="29">
        <v>0.03</v>
      </c>
      <c r="N10" s="28">
        <f t="shared" si="1"/>
        <v>4.07766990291262</v>
      </c>
      <c r="O10" s="30">
        <f t="shared" si="2"/>
        <v>114.672330097087</v>
      </c>
      <c r="P10" s="31">
        <v>0.48</v>
      </c>
      <c r="Q10" s="30">
        <f t="shared" si="3"/>
        <v>55.04</v>
      </c>
    </row>
    <row r="11" s="3" customFormat="1" ht="13.5" spans="1:17">
      <c r="A11" s="13">
        <v>10</v>
      </c>
      <c r="B11" s="14" t="s">
        <v>38</v>
      </c>
      <c r="C11" s="15" t="s">
        <v>39</v>
      </c>
      <c r="D11" s="16" t="s">
        <v>19</v>
      </c>
      <c r="E11" s="17" t="s">
        <v>20</v>
      </c>
      <c r="F11" s="18" t="s">
        <v>21</v>
      </c>
      <c r="G11" s="19" t="s">
        <v>22</v>
      </c>
      <c r="H11" s="17" t="s">
        <v>23</v>
      </c>
      <c r="I11" s="26">
        <v>1</v>
      </c>
      <c r="J11" s="26">
        <v>10</v>
      </c>
      <c r="K11" s="27">
        <v>350</v>
      </c>
      <c r="L11" s="28">
        <f t="shared" si="0"/>
        <v>17.5</v>
      </c>
      <c r="M11" s="29">
        <v>0.03</v>
      </c>
      <c r="N11" s="28">
        <f t="shared" si="1"/>
        <v>11.4174757281553</v>
      </c>
      <c r="O11" s="30">
        <f t="shared" si="2"/>
        <v>321.082524271845</v>
      </c>
      <c r="P11" s="31">
        <v>0.48</v>
      </c>
      <c r="Q11" s="30">
        <f t="shared" si="3"/>
        <v>154.12</v>
      </c>
    </row>
    <row r="12" s="3" customFormat="1" ht="13.5" spans="1:17">
      <c r="A12" s="13">
        <v>11</v>
      </c>
      <c r="B12" s="14" t="s">
        <v>34</v>
      </c>
      <c r="C12" s="15" t="s">
        <v>35</v>
      </c>
      <c r="D12" s="16" t="s">
        <v>19</v>
      </c>
      <c r="E12" s="17" t="s">
        <v>20</v>
      </c>
      <c r="F12" s="18" t="s">
        <v>21</v>
      </c>
      <c r="G12" s="19" t="s">
        <v>22</v>
      </c>
      <c r="H12" s="17" t="s">
        <v>23</v>
      </c>
      <c r="I12" s="26">
        <v>1</v>
      </c>
      <c r="J12" s="26">
        <v>2</v>
      </c>
      <c r="K12" s="27">
        <v>46</v>
      </c>
      <c r="L12" s="28">
        <f t="shared" si="0"/>
        <v>2.3</v>
      </c>
      <c r="M12" s="29">
        <v>0.03</v>
      </c>
      <c r="N12" s="28">
        <f t="shared" si="1"/>
        <v>1.50058252427184</v>
      </c>
      <c r="O12" s="30">
        <f t="shared" si="2"/>
        <v>42.1994174757282</v>
      </c>
      <c r="P12" s="31">
        <v>0.48</v>
      </c>
      <c r="Q12" s="30">
        <f t="shared" si="3"/>
        <v>20.26</v>
      </c>
    </row>
    <row r="13" s="3" customFormat="1" ht="13.5" spans="1:17">
      <c r="A13" s="13">
        <v>12</v>
      </c>
      <c r="B13" s="14" t="s">
        <v>40</v>
      </c>
      <c r="C13" s="15" t="s">
        <v>41</v>
      </c>
      <c r="D13" s="16" t="s">
        <v>19</v>
      </c>
      <c r="E13" s="17" t="s">
        <v>20</v>
      </c>
      <c r="F13" s="18" t="s">
        <v>21</v>
      </c>
      <c r="G13" s="19" t="s">
        <v>22</v>
      </c>
      <c r="H13" s="17" t="s">
        <v>23</v>
      </c>
      <c r="I13" s="26">
        <v>27</v>
      </c>
      <c r="J13" s="26">
        <v>154</v>
      </c>
      <c r="K13" s="27">
        <v>4710</v>
      </c>
      <c r="L13" s="28">
        <f t="shared" si="0"/>
        <v>235.5</v>
      </c>
      <c r="M13" s="29">
        <v>0.03</v>
      </c>
      <c r="N13" s="28">
        <f t="shared" si="1"/>
        <v>153.646601941748</v>
      </c>
      <c r="O13" s="30">
        <f t="shared" si="2"/>
        <v>4320.85339805825</v>
      </c>
      <c r="P13" s="31">
        <v>0.48</v>
      </c>
      <c r="Q13" s="30">
        <f t="shared" si="3"/>
        <v>2074.01</v>
      </c>
    </row>
    <row r="14" s="3" customFormat="1" ht="13.5" spans="1:17">
      <c r="A14" s="13">
        <v>13</v>
      </c>
      <c r="B14" s="14" t="s">
        <v>42</v>
      </c>
      <c r="C14" s="15" t="s">
        <v>43</v>
      </c>
      <c r="D14" s="16" t="s">
        <v>19</v>
      </c>
      <c r="E14" s="17" t="s">
        <v>20</v>
      </c>
      <c r="F14" s="18" t="s">
        <v>21</v>
      </c>
      <c r="G14" s="19" t="s">
        <v>22</v>
      </c>
      <c r="H14" s="17" t="s">
        <v>23</v>
      </c>
      <c r="I14" s="26">
        <v>10</v>
      </c>
      <c r="J14" s="26">
        <v>65</v>
      </c>
      <c r="K14" s="27">
        <v>1956</v>
      </c>
      <c r="L14" s="28">
        <f t="shared" si="0"/>
        <v>97.8</v>
      </c>
      <c r="M14" s="29">
        <v>0.03</v>
      </c>
      <c r="N14" s="28">
        <f t="shared" si="1"/>
        <v>63.8073786407767</v>
      </c>
      <c r="O14" s="30">
        <f t="shared" si="2"/>
        <v>1794.39262135922</v>
      </c>
      <c r="P14" s="31">
        <v>0.48</v>
      </c>
      <c r="Q14" s="30">
        <f t="shared" si="3"/>
        <v>861.31</v>
      </c>
    </row>
    <row r="15" s="3" customFormat="1" ht="13.5" spans="1:17">
      <c r="A15" s="13">
        <v>14</v>
      </c>
      <c r="B15" s="14" t="s">
        <v>44</v>
      </c>
      <c r="C15" s="15" t="s">
        <v>45</v>
      </c>
      <c r="D15" s="16" t="s">
        <v>19</v>
      </c>
      <c r="E15" s="17" t="s">
        <v>20</v>
      </c>
      <c r="F15" s="18" t="s">
        <v>21</v>
      </c>
      <c r="G15" s="19" t="s">
        <v>22</v>
      </c>
      <c r="H15" s="17" t="s">
        <v>23</v>
      </c>
      <c r="I15" s="26">
        <v>5</v>
      </c>
      <c r="J15" s="26">
        <v>42</v>
      </c>
      <c r="K15" s="27">
        <v>1347</v>
      </c>
      <c r="L15" s="32">
        <f t="shared" si="0"/>
        <v>67.35</v>
      </c>
      <c r="M15" s="29">
        <v>0.03</v>
      </c>
      <c r="N15" s="28">
        <f t="shared" si="1"/>
        <v>43.9409708737864</v>
      </c>
      <c r="O15" s="30">
        <f t="shared" si="2"/>
        <v>1235.70902912621</v>
      </c>
      <c r="P15" s="31">
        <v>0.48</v>
      </c>
      <c r="Q15" s="30">
        <f t="shared" si="3"/>
        <v>593.14</v>
      </c>
    </row>
    <row r="16" s="3" customFormat="1" ht="13.5" spans="1:17">
      <c r="A16" s="13">
        <v>15</v>
      </c>
      <c r="B16" s="14" t="s">
        <v>46</v>
      </c>
      <c r="C16" s="15" t="s">
        <v>47</v>
      </c>
      <c r="D16" s="16" t="s">
        <v>19</v>
      </c>
      <c r="E16" s="17" t="s">
        <v>20</v>
      </c>
      <c r="F16" s="18" t="s">
        <v>21</v>
      </c>
      <c r="G16" s="19" t="s">
        <v>22</v>
      </c>
      <c r="H16" s="17" t="s">
        <v>23</v>
      </c>
      <c r="I16" s="26">
        <v>56</v>
      </c>
      <c r="J16" s="26">
        <v>1308</v>
      </c>
      <c r="K16" s="27">
        <v>46360</v>
      </c>
      <c r="L16" s="32">
        <f t="shared" si="0"/>
        <v>2318</v>
      </c>
      <c r="M16" s="29">
        <v>0.03</v>
      </c>
      <c r="N16" s="28">
        <f t="shared" si="1"/>
        <v>1512.32621359223</v>
      </c>
      <c r="O16" s="30">
        <f t="shared" si="2"/>
        <v>42529.6737864078</v>
      </c>
      <c r="P16" s="31">
        <v>0.48</v>
      </c>
      <c r="Q16" s="30">
        <f t="shared" si="3"/>
        <v>20414.24</v>
      </c>
    </row>
    <row r="17" s="3" customFormat="1" ht="13.5" spans="1:17">
      <c r="A17" s="13">
        <v>16</v>
      </c>
      <c r="B17" s="14" t="s">
        <v>48</v>
      </c>
      <c r="C17" s="15" t="s">
        <v>49</v>
      </c>
      <c r="D17" s="16" t="s">
        <v>19</v>
      </c>
      <c r="E17" s="17" t="s">
        <v>20</v>
      </c>
      <c r="F17" s="18" t="s">
        <v>21</v>
      </c>
      <c r="G17" s="19" t="s">
        <v>22</v>
      </c>
      <c r="H17" s="17" t="s">
        <v>23</v>
      </c>
      <c r="I17" s="26">
        <v>154</v>
      </c>
      <c r="J17" s="26">
        <v>4347</v>
      </c>
      <c r="K17" s="27">
        <v>109149</v>
      </c>
      <c r="L17" s="32">
        <f t="shared" si="0"/>
        <v>5457.45</v>
      </c>
      <c r="M17" s="29">
        <v>0.03</v>
      </c>
      <c r="N17" s="28">
        <f t="shared" si="1"/>
        <v>3560.58873786408</v>
      </c>
      <c r="O17" s="30">
        <f t="shared" si="2"/>
        <v>100130.961262136</v>
      </c>
      <c r="P17" s="31">
        <v>0.48</v>
      </c>
      <c r="Q17" s="36">
        <f t="shared" si="3"/>
        <v>48062.86</v>
      </c>
    </row>
    <row r="18" s="3" customFormat="1" ht="13.5" spans="1:17">
      <c r="A18" s="13">
        <v>17</v>
      </c>
      <c r="B18" s="14" t="s">
        <v>50</v>
      </c>
      <c r="C18" s="15" t="s">
        <v>51</v>
      </c>
      <c r="D18" s="16" t="s">
        <v>19</v>
      </c>
      <c r="E18" s="17" t="s">
        <v>20</v>
      </c>
      <c r="F18" s="18" t="s">
        <v>21</v>
      </c>
      <c r="G18" s="19" t="s">
        <v>22</v>
      </c>
      <c r="H18" s="17" t="s">
        <v>23</v>
      </c>
      <c r="I18" s="26">
        <v>2</v>
      </c>
      <c r="J18" s="26">
        <v>0</v>
      </c>
      <c r="K18" s="27">
        <v>0</v>
      </c>
      <c r="L18" s="32">
        <f t="shared" si="0"/>
        <v>0</v>
      </c>
      <c r="M18" s="29">
        <v>0.03</v>
      </c>
      <c r="N18" s="28">
        <f t="shared" si="1"/>
        <v>0</v>
      </c>
      <c r="O18" s="30">
        <f t="shared" si="2"/>
        <v>0</v>
      </c>
      <c r="P18" s="31">
        <v>0.48</v>
      </c>
      <c r="Q18" s="30">
        <f t="shared" si="3"/>
        <v>0</v>
      </c>
    </row>
    <row r="19" s="3" customFormat="1" ht="13.5" spans="1:17">
      <c r="A19" s="13">
        <v>18</v>
      </c>
      <c r="B19" s="14" t="s">
        <v>52</v>
      </c>
      <c r="C19" s="15" t="s">
        <v>53</v>
      </c>
      <c r="D19" s="16" t="s">
        <v>19</v>
      </c>
      <c r="E19" s="17" t="s">
        <v>20</v>
      </c>
      <c r="F19" s="18" t="s">
        <v>21</v>
      </c>
      <c r="G19" s="19" t="s">
        <v>22</v>
      </c>
      <c r="H19" s="17" t="s">
        <v>23</v>
      </c>
      <c r="I19" s="26">
        <v>118</v>
      </c>
      <c r="J19" s="26">
        <v>6951</v>
      </c>
      <c r="K19" s="27">
        <v>208677</v>
      </c>
      <c r="L19" s="32">
        <f t="shared" si="0"/>
        <v>10433.85</v>
      </c>
      <c r="M19" s="29">
        <v>0.03</v>
      </c>
      <c r="N19" s="28">
        <f t="shared" si="1"/>
        <v>6807.32737864078</v>
      </c>
      <c r="O19" s="30">
        <f t="shared" si="2"/>
        <v>191435.822621359</v>
      </c>
      <c r="P19" s="31">
        <v>0.48</v>
      </c>
      <c r="Q19" s="36">
        <f t="shared" si="3"/>
        <v>91889.19</v>
      </c>
    </row>
    <row r="20" s="3" customFormat="1" ht="13.5" spans="1:17">
      <c r="A20" s="13">
        <v>19</v>
      </c>
      <c r="B20" s="14" t="s">
        <v>54</v>
      </c>
      <c r="C20" s="15" t="s">
        <v>55</v>
      </c>
      <c r="D20" s="16" t="s">
        <v>19</v>
      </c>
      <c r="E20" s="17" t="s">
        <v>20</v>
      </c>
      <c r="F20" s="18" t="s">
        <v>21</v>
      </c>
      <c r="G20" s="19" t="s">
        <v>22</v>
      </c>
      <c r="H20" s="17" t="s">
        <v>23</v>
      </c>
      <c r="I20" s="26">
        <v>9</v>
      </c>
      <c r="J20" s="26">
        <v>60</v>
      </c>
      <c r="K20" s="27">
        <v>1200</v>
      </c>
      <c r="L20" s="32">
        <f t="shared" si="0"/>
        <v>60</v>
      </c>
      <c r="M20" s="29">
        <v>0.03</v>
      </c>
      <c r="N20" s="28">
        <f t="shared" si="1"/>
        <v>39.1456310679612</v>
      </c>
      <c r="O20" s="30">
        <f t="shared" si="2"/>
        <v>1100.85436893204</v>
      </c>
      <c r="P20" s="31">
        <v>0.48</v>
      </c>
      <c r="Q20" s="36">
        <f t="shared" si="3"/>
        <v>528.41</v>
      </c>
    </row>
    <row r="21" s="3" customFormat="1" ht="13.5" spans="1:17">
      <c r="A21" s="13">
        <v>20</v>
      </c>
      <c r="B21" s="14" t="s">
        <v>56</v>
      </c>
      <c r="C21" s="15" t="s">
        <v>57</v>
      </c>
      <c r="D21" s="16" t="s">
        <v>19</v>
      </c>
      <c r="E21" s="17" t="s">
        <v>20</v>
      </c>
      <c r="F21" s="18" t="s">
        <v>21</v>
      </c>
      <c r="G21" s="19" t="s">
        <v>22</v>
      </c>
      <c r="H21" s="17" t="s">
        <v>23</v>
      </c>
      <c r="I21" s="26">
        <v>1</v>
      </c>
      <c r="J21" s="26">
        <v>22</v>
      </c>
      <c r="K21" s="27">
        <v>672</v>
      </c>
      <c r="L21" s="32">
        <f t="shared" si="0"/>
        <v>33.6</v>
      </c>
      <c r="M21" s="29">
        <v>0.03</v>
      </c>
      <c r="N21" s="28">
        <f t="shared" si="1"/>
        <v>21.9215533980583</v>
      </c>
      <c r="O21" s="30">
        <f t="shared" si="2"/>
        <v>616.478446601942</v>
      </c>
      <c r="P21" s="31">
        <v>0.48</v>
      </c>
      <c r="Q21" s="36">
        <f t="shared" si="3"/>
        <v>295.91</v>
      </c>
    </row>
    <row r="22" s="3" customFormat="1" spans="1:17">
      <c r="A22" s="20"/>
      <c r="B22" s="21" t="s">
        <v>58</v>
      </c>
      <c r="C22" s="21"/>
      <c r="D22" s="21"/>
      <c r="E22" s="22" t="s">
        <v>20</v>
      </c>
      <c r="F22" s="21"/>
      <c r="G22" s="21"/>
      <c r="H22" s="21"/>
      <c r="I22" s="33">
        <f>SUM(I2:I21)</f>
        <v>1188</v>
      </c>
      <c r="J22" s="33">
        <f>SUM(J2:J21)</f>
        <v>35452</v>
      </c>
      <c r="K22" s="33">
        <f>SUM(K2:K21)</f>
        <v>1045736</v>
      </c>
      <c r="L22" s="33">
        <f>SUM(L2:L21)</f>
        <v>52286.8</v>
      </c>
      <c r="M22" s="34">
        <v>0.03</v>
      </c>
      <c r="N22" s="33">
        <f>SUM(N2:N21)</f>
        <v>34113.3297087379</v>
      </c>
      <c r="O22" s="33">
        <f>SUM(O2:O21)</f>
        <v>959335.870291262</v>
      </c>
      <c r="P22" s="35">
        <v>0.48</v>
      </c>
      <c r="Q22" s="33">
        <f>SUM(Q2:Q21)</f>
        <v>460481.22</v>
      </c>
    </row>
  </sheetData>
  <protectedRanges>
    <protectedRange sqref="D3" name="区域1_1" securityDescriptor=""/>
    <protectedRange sqref="Y34" name="区域1_8" securityDescriptor=""/>
    <protectedRange sqref="AE55" name="区域1_10" securityDescriptor=""/>
    <protectedRange sqref="AK80" name="区域1_12" securityDescriptor=""/>
    <protectedRange sqref="AQ109" name="区域1_14" securityDescriptor=""/>
    <protectedRange sqref="AW142" name="区域1_16" securityDescriptor=""/>
    <protectedRange sqref="BC179" name="区域1_18" securityDescriptor=""/>
    <protectedRange sqref="BI220" name="区域1_20" securityDescriptor=""/>
    <protectedRange sqref="BO265" name="区域1_22" securityDescriptor=""/>
    <protectedRange sqref="BU314" name="区域1_24" securityDescriptor=""/>
    <protectedRange sqref="CA367" name="区域1_26" securityDescriptor=""/>
    <protectedRange sqref="CG424" name="区域1_28" securityDescriptor=""/>
    <protectedRange sqref="E3" name="区域1_30" securityDescriptor=""/>
    <protectedRange sqref="Q15" name="区域1_33" securityDescriptor=""/>
    <protectedRange sqref="AG34" name="区域1_37" securityDescriptor=""/>
    <protectedRange sqref="AO55" name="区域1_39" securityDescriptor=""/>
    <protectedRange sqref="AW80" name="区域1_41" securityDescriptor=""/>
    <protectedRange sqref="BE109" name="区域1_43" securityDescriptor=""/>
    <protectedRange sqref="BM142" name="区域1_45" securityDescriptor=""/>
    <protectedRange sqref="BU179" name="区域1_47" securityDescriptor=""/>
    <protectedRange sqref="CC220" name="区域1_49" securityDescriptor=""/>
    <protectedRange sqref="CK265" name="区域1_51" securityDescriptor=""/>
    <protectedRange sqref="CS314" name="区域1_53" securityDescriptor=""/>
    <protectedRange sqref="DA367" name="区域1_55" securityDescriptor=""/>
    <protectedRange sqref="DI424" name="区域1_57" securityDescriptor=""/>
    <protectedRange sqref="S10:T10" name="区域1_60" securityDescriptor=""/>
    <protectedRange sqref="AE21:AF21" name="区域1_62" securityDescriptor=""/>
    <protectedRange sqref="AQ25:AR25" name="区域1_64" securityDescriptor=""/>
    <protectedRange sqref="BC44:BD44" name="区域1_66" securityDescriptor=""/>
    <protectedRange sqref="BO67:BP67" name="区域1_68" securityDescriptor=""/>
    <protectedRange sqref="CA94:CB94" name="区域1_70" securityDescriptor=""/>
    <protectedRange sqref="CM125:CN125" name="区域1_72" securityDescriptor=""/>
    <protectedRange sqref="CY160:CZ160" name="区域1_74" securityDescriptor=""/>
    <protectedRange sqref="DK199:DL199" name="区域1_76" securityDescriptor=""/>
    <protectedRange sqref="DW242:DX242" name="区域1_78" securityDescriptor=""/>
    <protectedRange sqref="EI289:EJ289" name="区域1_80" securityDescriptor=""/>
    <protectedRange sqref="EU340:EV340" name="区域1_82" securityDescriptor=""/>
    <protectedRange sqref="FG395:FH395" name="区域1_84" securityDescriptor=""/>
    <protectedRange sqref="FS454:FT454" name="区域1_86" securityDescriptor=""/>
    <protectedRange sqref="Y6" name="区域1_32" securityDescriptor=""/>
    <protectedRange sqref="AW15" name="区域1_88" securityDescriptor=""/>
    <protectedRange sqref="CS34" name="区域1_92" securityDescriptor=""/>
    <protectedRange sqref="DQ55" name="区域1_94" securityDescriptor=""/>
    <protectedRange sqref="EO80" name="区域1_96" securityDescriptor=""/>
    <protectedRange sqref="FM109" name="区域1_98" securityDescriptor=""/>
    <protectedRange sqref="GK142" name="区域1_100" securityDescriptor=""/>
    <protectedRange sqref="HI179" name="区域1_102" securityDescriptor=""/>
    <protectedRange sqref="IG220" name="区域1_104" securityDescriptor=""/>
    <protectedRange sqref="JE265" name="区域1_106" securityDescriptor=""/>
    <protectedRange sqref="KC314" name="区域1_108" securityDescriptor=""/>
    <protectedRange sqref="LA367" name="区域1_110" securityDescriptor=""/>
    <protectedRange sqref="LY424" name="区域1_112" securityDescriptor=""/>
    <protectedRange sqref="P10 P11:P17" name="区域1_114" securityDescriptor=""/>
    <protectedRange sqref="AT68" name="区域1_5_3" securityDescriptor=""/>
    <protectedRange sqref="BX125" name="区域1_5_5" securityDescriptor=""/>
    <protectedRange sqref="I3:L21 N10:O17 Q10:IV17 N18:O21 Q18:IV21 N3:O9 Q3:IV9 Q22:IV22 A23:IV65525 N22:O22 B22:D22 F22:L22 A2:F2 I2:IV2 A3:C4 A5:C5 A6:C11 A12:B12 A13:C21 C12" name="区域1" securityDescriptor=""/>
    <protectedRange sqref="D3" name="区域1_1_1" securityDescriptor=""/>
    <protectedRange sqref="J10" name="区域1_3" securityDescriptor=""/>
    <protectedRange sqref="V25" name="区域1_7" securityDescriptor=""/>
    <protectedRange sqref="Y34" name="区域1_8_1" securityDescriptor=""/>
    <protectedRange sqref="AB44" name="区域1_9" securityDescriptor=""/>
    <protectedRange sqref="AE55" name="区域1_10_1" securityDescriptor=""/>
    <protectedRange sqref="AH67" name="区域1_11" securityDescriptor=""/>
    <protectedRange sqref="AK80" name="区域1_12_1" securityDescriptor=""/>
    <protectedRange sqref="AN94" name="区域1_13" securityDescriptor=""/>
    <protectedRange sqref="AQ109" name="区域1_14_1" securityDescriptor=""/>
    <protectedRange sqref="AT125" name="区域1_15" securityDescriptor=""/>
    <protectedRange sqref="AW142" name="区域1_16_1" securityDescriptor=""/>
    <protectedRange sqref="AZ160" name="区域1_17" securityDescriptor=""/>
    <protectedRange sqref="BC179" name="区域1_18_1" securityDescriptor=""/>
    <protectedRange sqref="BF199" name="区域1_19" securityDescriptor=""/>
    <protectedRange sqref="BI220" name="区域1_20_1" securityDescriptor=""/>
    <protectedRange sqref="BL242" name="区域1_21" securityDescriptor=""/>
    <protectedRange sqref="BO265" name="区域1_22_1" securityDescriptor=""/>
    <protectedRange sqref="BR289" name="区域1_23" securityDescriptor=""/>
    <protectedRange sqref="BU314" name="区域1_24_1" securityDescriptor=""/>
    <protectedRange sqref="BX340" name="区域1_25" securityDescriptor=""/>
    <protectedRange sqref="CA367" name="区域1_26_1" securityDescriptor=""/>
    <protectedRange sqref="CD395" name="区域1_27" securityDescriptor=""/>
    <protectedRange sqref="CG424" name="区域1_28_1" securityDescriptor=""/>
    <protectedRange sqref="CJ454" name="区域1_29" securityDescriptor=""/>
    <protectedRange sqref="E3" name="区域1_30_1" securityDescriptor=""/>
    <protectedRange sqref="I6" name="区域1_31" securityDescriptor=""/>
    <protectedRange sqref="Q15" name="区域1_33_1" securityDescriptor=""/>
    <protectedRange sqref="U21" name="区域1_34" securityDescriptor=""/>
    <protectedRange sqref="AC25" name="区域1_36" securityDescriptor=""/>
    <protectedRange sqref="AG34" name="区域1_37_1" securityDescriptor=""/>
    <protectedRange sqref="AK44" name="区域1_38" securityDescriptor=""/>
    <protectedRange sqref="AO55" name="区域1_39_1" securityDescriptor=""/>
    <protectedRange sqref="AS67" name="区域1_40" securityDescriptor=""/>
    <protectedRange sqref="AW80" name="区域1_41_1" securityDescriptor=""/>
    <protectedRange sqref="BA94" name="区域1_42" securityDescriptor=""/>
    <protectedRange sqref="BE109" name="区域1_43_1" securityDescriptor=""/>
    <protectedRange sqref="BI125" name="区域1_44" securityDescriptor=""/>
    <protectedRange sqref="BM142" name="区域1_45_1" securityDescriptor=""/>
    <protectedRange sqref="BQ160" name="区域1_46" securityDescriptor=""/>
    <protectedRange sqref="BU179" name="区域1_47_1" securityDescriptor=""/>
    <protectedRange sqref="BY199" name="区域1_48" securityDescriptor=""/>
    <protectedRange sqref="CC220" name="区域1_49_1" securityDescriptor=""/>
    <protectedRange sqref="CG242" name="区域1_50" securityDescriptor=""/>
    <protectedRange sqref="CK265" name="区域1_51_1" securityDescriptor=""/>
    <protectedRange sqref="CO289" name="区域1_52" securityDescriptor=""/>
    <protectedRange sqref="CS314" name="区域1_53_1" securityDescriptor=""/>
    <protectedRange sqref="CW340" name="区域1_54" securityDescriptor=""/>
    <protectedRange sqref="DA367" name="区域1_55_1" securityDescriptor=""/>
    <protectedRange sqref="DE395" name="区域1_56" securityDescriptor=""/>
    <protectedRange sqref="DI424" name="区域1_57_1" securityDescriptor=""/>
    <protectedRange sqref="DM454" name="区域1_58" securityDescriptor=""/>
    <protectedRange sqref="N6" name="区域1_59" securityDescriptor=""/>
    <protectedRange sqref="S10:T10" name="区域1_60_1" securityDescriptor=""/>
    <protectedRange sqref="Y15:Z15" name="区域1_61" securityDescriptor=""/>
    <protectedRange sqref="AE21:AF21" name="区域1_62_1" securityDescriptor=""/>
    <protectedRange sqref="AQ25:AR25" name="区域1_64_1" securityDescriptor=""/>
    <protectedRange sqref="AW34:AX34" name="区域1_65" securityDescriptor=""/>
    <protectedRange sqref="BC44:BD44" name="区域1_66_1" securityDescriptor=""/>
    <protectedRange sqref="BI55:BJ55" name="区域1_67" securityDescriptor=""/>
    <protectedRange sqref="BO67:BP67" name="区域1_68_1" securityDescriptor=""/>
    <protectedRange sqref="BU80:BV80" name="区域1_69" securityDescriptor=""/>
    <protectedRange sqref="CA94:CB94" name="区域1_70_1" securityDescriptor=""/>
    <protectedRange sqref="CG109:CH109" name="区域1_71" securityDescriptor=""/>
    <protectedRange sqref="CM125:CN125" name="区域1_72_1" securityDescriptor=""/>
    <protectedRange sqref="CS142:CT142" name="区域1_73" securityDescriptor=""/>
    <protectedRange sqref="CY160:CZ160" name="区域1_74_1" securityDescriptor=""/>
    <protectedRange sqref="DE179:DF179" name="区域1_75" securityDescriptor=""/>
    <protectedRange sqref="DK199:DL199" name="区域1_76_1" securityDescriptor=""/>
    <protectedRange sqref="DQ220:DR220" name="区域1_77" securityDescriptor=""/>
    <protectedRange sqref="DW242:DX242" name="区域1_78_1" securityDescriptor=""/>
    <protectedRange sqref="EC265:ED265" name="区域1_79" securityDescriptor=""/>
    <protectedRange sqref="EI289:EJ289" name="区域1_80_1" securityDescriptor=""/>
    <protectedRange sqref="EO314:EP314" name="区域1_81" securityDescriptor=""/>
    <protectedRange sqref="EU340:EV340" name="区域1_82_1" securityDescriptor=""/>
    <protectedRange sqref="FA367:FB367" name="区域1_83" securityDescriptor=""/>
    <protectedRange sqref="FG395:FH395" name="区域1_84_1" securityDescriptor=""/>
    <protectedRange sqref="FM424:FN424" name="区域1_85" securityDescriptor=""/>
    <protectedRange sqref="FS454:FT454" name="区域1_86_1" securityDescriptor=""/>
    <protectedRange sqref="M3" name="区域1_4" securityDescriptor=""/>
    <protectedRange sqref="Y6" name="区域1_32_1" securityDescriptor=""/>
    <protectedRange sqref="AK10" name="区域1_87" securityDescriptor=""/>
    <protectedRange sqref="AW15" name="区域1_88_1" securityDescriptor=""/>
    <protectedRange sqref="BI21" name="区域1_89" securityDescriptor=""/>
    <protectedRange sqref="CG25" name="区域1_91" securityDescriptor=""/>
    <protectedRange sqref="CS34" name="区域1_92_1" securityDescriptor=""/>
    <protectedRange sqref="DE44" name="区域1_93" securityDescriptor=""/>
    <protectedRange sqref="DQ55" name="区域1_94_1" securityDescriptor=""/>
    <protectedRange sqref="EC67" name="区域1_95" securityDescriptor=""/>
    <protectedRange sqref="EO80" name="区域1_96_1" securityDescriptor=""/>
    <protectedRange sqref="FA94" name="区域1_97" securityDescriptor=""/>
    <protectedRange sqref="FM109" name="区域1_98_1" securityDescriptor=""/>
    <protectedRange sqref="FY125" name="区域1_99" securityDescriptor=""/>
    <protectedRange sqref="GK142" name="区域1_100_1" securityDescriptor=""/>
    <protectedRange sqref="GW160" name="区域1_101" securityDescriptor=""/>
    <protectedRange sqref="HI179" name="区域1_102_1" securityDescriptor=""/>
    <protectedRange sqref="HU199" name="区域1_103" securityDescriptor=""/>
    <protectedRange sqref="IG220" name="区域1_104_1" securityDescriptor=""/>
    <protectedRange sqref="IS242" name="区域1_105" securityDescriptor=""/>
    <protectedRange sqref="JE265" name="区域1_106_1" securityDescriptor=""/>
    <protectedRange sqref="JQ289" name="区域1_107" securityDescriptor=""/>
    <protectedRange sqref="KC314" name="区域1_108_1" securityDescriptor=""/>
    <protectedRange sqref="KO340" name="区域1_109" securityDescriptor=""/>
    <protectedRange sqref="LA367" name="区域1_110_1" securityDescriptor=""/>
    <protectedRange sqref="LM395" name="区域1_111" securityDescriptor=""/>
    <protectedRange sqref="LY424" name="区域1_112_1" securityDescriptor=""/>
    <protectedRange sqref="MK454" name="区域1_113" securityDescriptor=""/>
    <protectedRange sqref="P18 P19:P21" name="区域1_5" securityDescriptor=""/>
    <protectedRange sqref="AE41" name="区域1_5_2" securityDescriptor=""/>
    <protectedRange sqref="AT68" name="区域1_5_3_1" securityDescriptor=""/>
    <protectedRange sqref="BI96" name="区域1_5_4" securityDescriptor=""/>
    <protectedRange sqref="BX125" name="区域1_5_5_1" securityDescriptor=""/>
    <protectedRange sqref="CM155" name="区域1_5_6" securityDescriptor=""/>
    <protectedRange sqref="P3" name="区域1_114_1" securityDescriptor=""/>
    <protectedRange sqref="AE6" name="区域1_115" securityDescriptor=""/>
    <protectedRange sqref="AT10" name="区域1_116" securityDescriptor=""/>
    <protectedRange sqref="BI15" name="区域1_117" securityDescriptor=""/>
    <protectedRange sqref="BX21" name="区域1_118" securityDescriptor=""/>
    <protectedRange sqref="DB25" name="区域1_120" securityDescriptor=""/>
    <protectedRange sqref="DQ34" name="区域1_121" securityDescriptor=""/>
    <protectedRange sqref="EF44" name="区域1_122" securityDescriptor=""/>
    <protectedRange sqref="EU55" name="区域1_123" securityDescriptor=""/>
    <protectedRange sqref="FJ67" name="区域1_124" securityDescriptor=""/>
    <protectedRange sqref="FY80" name="区域1_125" securityDescriptor=""/>
    <protectedRange sqref="GN94" name="区域1_126" securityDescriptor=""/>
    <protectedRange sqref="HC109" name="区域1_127" securityDescriptor=""/>
    <protectedRange sqref="HR125" name="区域1_128" securityDescriptor=""/>
    <protectedRange sqref="IG142" name="区域1_129" securityDescriptor=""/>
    <protectedRange sqref="IV160" name="区域1_130" securityDescriptor=""/>
    <protectedRange sqref="JK179" name="区域1_131" securityDescriptor=""/>
    <protectedRange sqref="JZ199" name="区域1_132" securityDescriptor=""/>
    <protectedRange sqref="KO220" name="区域1_133" securityDescriptor=""/>
    <protectedRange sqref="LD242" name="区域1_134" securityDescriptor=""/>
    <protectedRange sqref="LS265" name="区域1_135" securityDescriptor=""/>
    <protectedRange sqref="MH289" name="区域1_136" securityDescriptor=""/>
    <protectedRange sqref="MW314" name="区域1_137" securityDescriptor=""/>
    <protectedRange sqref="NL340" name="区域1_138" securityDescriptor=""/>
    <protectedRange sqref="OA367" name="区域1_139" securityDescriptor=""/>
    <protectedRange sqref="OP395" name="区域1_140" securityDescriptor=""/>
    <protectedRange sqref="PE424" name="区域1_141" securityDescriptor=""/>
    <protectedRange sqref="PT454" name="区域1_142" securityDescriptor=""/>
    <protectedRange sqref="F3" name="区域1_143" securityDescriptor=""/>
    <protectedRange sqref="K6" name="区域1_144" securityDescriptor=""/>
    <protectedRange sqref="P10" name="区域1_145" securityDescriptor=""/>
    <protectedRange sqref="U15" name="区域1_146" securityDescriptor=""/>
    <protectedRange sqref="Z21" name="区域1_147" securityDescriptor=""/>
    <protectedRange sqref="AJ25" name="区域1_149" securityDescriptor=""/>
    <protectedRange sqref="AO34" name="区域1_150" securityDescriptor=""/>
    <protectedRange sqref="AT44" name="区域1_151" securityDescriptor=""/>
    <protectedRange sqref="AY55" name="区域1_152" securityDescriptor=""/>
    <protectedRange sqref="BD67" name="区域1_153" securityDescriptor=""/>
    <protectedRange sqref="BI80" name="区域1_154" securityDescriptor=""/>
    <protectedRange sqref="BN94" name="区域1_155" securityDescriptor=""/>
    <protectedRange sqref="BS109" name="区域1_156" securityDescriptor=""/>
    <protectedRange sqref="BX125" name="区域1_157" securityDescriptor=""/>
    <protectedRange sqref="CC142" name="区域1_158" securityDescriptor=""/>
    <protectedRange sqref="CH160" name="区域1_159" securityDescriptor=""/>
    <protectedRange sqref="CM179" name="区域1_160" securityDescriptor=""/>
    <protectedRange sqref="CR199" name="区域1_161" securityDescriptor=""/>
    <protectedRange sqref="CW220" name="区域1_162" securityDescriptor=""/>
    <protectedRange sqref="DB242" name="区域1_163" securityDescriptor=""/>
    <protectedRange sqref="DG265" name="区域1_164" securityDescriptor=""/>
    <protectedRange sqref="DL289" name="区域1_165" securityDescriptor=""/>
    <protectedRange sqref="DQ314" name="区域1_166" securityDescriptor=""/>
    <protectedRange sqref="DV340" name="区域1_167" securityDescriptor=""/>
    <protectedRange sqref="EA367" name="区域1_168" securityDescriptor=""/>
    <protectedRange sqref="EF395" name="区域1_169" securityDescriptor=""/>
    <protectedRange sqref="EK424" name="区域1_170" securityDescriptor=""/>
    <protectedRange sqref="EP454" name="区域1_171" securityDescriptor=""/>
    <protectedRange sqref="G2:H2 G3:H21" name="区域1_6" securityDescriptor=""/>
    <protectedRange sqref="M6:N6" name="区域1_6_2" securityDescriptor=""/>
    <protectedRange sqref="S10:T10" name="区域1_6_3" securityDescriptor=""/>
    <protectedRange sqref="Y15:Z15" name="区域1_6_4" securityDescriptor=""/>
    <protectedRange sqref="AE21:AF21" name="区域1_6_5" securityDescriptor=""/>
    <protectedRange sqref="AK28:AL28" name="区域1_6_6" securityDescriptor=""/>
    <protectedRange sqref="AQ36:AR36" name="区域1_6_7" securityDescriptor=""/>
    <protectedRange sqref="AW45:AX45" name="区域1_6_8" securityDescriptor=""/>
    <protectedRange sqref="BC55:BD55" name="区域1_6_9" securityDescriptor=""/>
    <protectedRange sqref="BI66:BJ66" name="区域1_6_10" securityDescriptor=""/>
    <protectedRange sqref="BO78:BP78" name="区域1_6_11" securityDescriptor=""/>
    <protectedRange sqref="BU91:BV91" name="区域1_6_12" securityDescriptor=""/>
    <protectedRange sqref="CA105:CB105" name="区域1_6_13" securityDescriptor=""/>
    <protectedRange sqref="CG120:CH120" name="区域1_6_14" securityDescriptor=""/>
    <protectedRange sqref="CM136:CN136" name="区域1_6_15" securityDescriptor=""/>
    <protectedRange sqref="CS153:CT153" name="区域1_6_16" securityDescriptor=""/>
    <protectedRange sqref="CY171:CZ171" name="区域1_6_17" securityDescriptor=""/>
    <protectedRange sqref="DE190:DF190" name="区域1_6_18" securityDescriptor=""/>
    <protectedRange sqref="DK210:DL210" name="区域1_6_19" securityDescriptor=""/>
  </protectedRange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睡着的八戒</cp:lastModifiedBy>
  <dcterms:created xsi:type="dcterms:W3CDTF">2018-05-28T03:17:00Z</dcterms:created>
  <dcterms:modified xsi:type="dcterms:W3CDTF">2018-08-02T03:57:14Z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