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9040" windowHeight="16440"/>
  </bookViews>
  <sheets>
    <sheet name="月结算表" sheetId="1" r:id="rId1"/>
  </sheets>
  <definedNames>
    <definedName name="_xlnm._FilterDatabase" localSheetId="0" hidden="1">月结算表!$A$1:$Q$32</definedName>
    <definedName name="_xlnm.Print_Area" localSheetId="0">月结算表!$A$1:$Q$32</definedName>
    <definedName name="_xlnm.Print_Titles" localSheetId="0">月结算表!$1:$1</definedName>
  </definedNames>
  <calcPr calcId="124519"/>
</workbook>
</file>

<file path=xl/calcChain.xml><?xml version="1.0" encoding="utf-8"?>
<calcChain xmlns="http://schemas.openxmlformats.org/spreadsheetml/2006/main">
  <c r="K32" i="1"/>
  <c r="N3" l="1"/>
  <c r="O3"/>
  <c r="Q3" s="1"/>
  <c r="N4"/>
  <c r="O4"/>
  <c r="Q4" s="1"/>
  <c r="N5"/>
  <c r="O5"/>
  <c r="Q5" s="1"/>
  <c r="N6"/>
  <c r="O6"/>
  <c r="Q6" s="1"/>
  <c r="N7"/>
  <c r="O7"/>
  <c r="Q7" s="1"/>
  <c r="N8"/>
  <c r="O8"/>
  <c r="Q8" s="1"/>
  <c r="N9"/>
  <c r="O9"/>
  <c r="Q9" s="1"/>
  <c r="N10"/>
  <c r="O10"/>
  <c r="Q10" s="1"/>
  <c r="N11"/>
  <c r="O11"/>
  <c r="Q11" s="1"/>
  <c r="N12"/>
  <c r="O12"/>
  <c r="Q12" s="1"/>
  <c r="N13"/>
  <c r="O13"/>
  <c r="Q13" s="1"/>
  <c r="N14"/>
  <c r="O14"/>
  <c r="Q14" s="1"/>
  <c r="N15"/>
  <c r="O15"/>
  <c r="Q15" s="1"/>
  <c r="N16"/>
  <c r="O16"/>
  <c r="Q16" s="1"/>
  <c r="N17"/>
  <c r="O17"/>
  <c r="Q17" s="1"/>
  <c r="N18"/>
  <c r="O18"/>
  <c r="Q18" s="1"/>
  <c r="N19"/>
  <c r="O19"/>
  <c r="Q19" s="1"/>
  <c r="N20"/>
  <c r="O20"/>
  <c r="Q20" s="1"/>
  <c r="N21"/>
  <c r="O21"/>
  <c r="Q21" s="1"/>
  <c r="N22"/>
  <c r="O22"/>
  <c r="Q22" s="1"/>
  <c r="N23"/>
  <c r="O23"/>
  <c r="Q23" s="1"/>
  <c r="N24"/>
  <c r="O24"/>
  <c r="Q24" s="1"/>
  <c r="N25"/>
  <c r="O25"/>
  <c r="Q25" s="1"/>
  <c r="N26"/>
  <c r="O26"/>
  <c r="Q26" s="1"/>
  <c r="N27"/>
  <c r="O27"/>
  <c r="Q27" s="1"/>
  <c r="N28"/>
  <c r="O28"/>
  <c r="Q28" s="1"/>
  <c r="N29"/>
  <c r="O29"/>
  <c r="Q29" s="1"/>
  <c r="N30"/>
  <c r="O30"/>
  <c r="Q30" s="1"/>
  <c r="N31"/>
  <c r="O31"/>
  <c r="Q31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O2" l="1"/>
  <c r="O32" s="1"/>
  <c r="N2"/>
  <c r="N32" s="1"/>
  <c r="L2"/>
  <c r="L32" s="1"/>
  <c r="Q2" l="1"/>
  <c r="Q32" s="1"/>
</calcChain>
</file>

<file path=xl/sharedStrings.xml><?xml version="1.0" encoding="utf-8"?>
<sst xmlns="http://schemas.openxmlformats.org/spreadsheetml/2006/main" count="168" uniqueCount="81">
  <si>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</si>
  <si>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</si>
  <si>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</si>
  <si>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</si>
  <si>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</si>
  <si>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</si>
  <si>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</si>
  <si>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</si>
  <si>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</si>
  <si>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</si>
  <si>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</si>
  <si>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</si>
  <si>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</si>
  <si>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</si>
  <si>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</si>
  <si>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</si>
  <si>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影院名称</t>
    <phoneticPr fontId="1" type="noConversion"/>
  </si>
  <si>
    <t>影院编码</t>
    <phoneticPr fontId="1" type="noConversion"/>
  </si>
  <si>
    <t>武汉百丽宫电影院</t>
    <phoneticPr fontId="1" type="noConversion"/>
  </si>
  <si>
    <t>42019091</t>
  </si>
  <si>
    <t>侏罗纪世界2（数字3D）</t>
  </si>
  <si>
    <t>动物世界（数字3D）</t>
  </si>
  <si>
    <t>超人总动员2（数字3D）</t>
  </si>
  <si>
    <t>阿飞正传（数字）</t>
  </si>
  <si>
    <t>金蝉脱壳2：冥府（数字）</t>
  </si>
  <si>
    <t>凤凰城遗忘录（数字）</t>
  </si>
  <si>
    <t>生存家族（数字）</t>
  </si>
  <si>
    <t>暹罗决：九神战甲（数字）</t>
  </si>
  <si>
    <t>我不是药神</t>
  </si>
  <si>
    <t>最后一球（数字）</t>
  </si>
  <si>
    <t>超人总动员2（数字）</t>
  </si>
  <si>
    <t>细思极恐</t>
  </si>
  <si>
    <t>051201022018</t>
  </si>
  <si>
    <t>001203772018</t>
  </si>
  <si>
    <t>051201112018</t>
  </si>
  <si>
    <t>002101142018</t>
  </si>
  <si>
    <t>051101152018</t>
  </si>
  <si>
    <t>051100652018</t>
  </si>
  <si>
    <t>012101122018</t>
  </si>
  <si>
    <t>014101072018</t>
  </si>
  <si>
    <t>001104962018</t>
  </si>
  <si>
    <t>091101172018</t>
  </si>
  <si>
    <t>051101112018</t>
  </si>
  <si>
    <t>001106302017</t>
  </si>
  <si>
    <t>邪不压正</t>
  </si>
  <si>
    <t>001104952018</t>
  </si>
  <si>
    <t>新大头儿子和小头爸爸3俄罗斯奇遇记</t>
  </si>
  <si>
    <t>001b03562018</t>
  </si>
  <si>
    <t>摩天营救（数字3D）</t>
  </si>
  <si>
    <t>051201202018</t>
  </si>
  <si>
    <t>阿修罗（数字3D）</t>
  </si>
  <si>
    <t>001204972018</t>
  </si>
  <si>
    <t>阿修罗</t>
  </si>
  <si>
    <t>001104972018</t>
  </si>
  <si>
    <t>风语咒（数字3D）</t>
  </si>
  <si>
    <t>001c05272018</t>
  </si>
  <si>
    <t>您一定不要错过 内蒙古民族电影70年</t>
  </si>
  <si>
    <t>001l05482017</t>
  </si>
  <si>
    <t>小悟空</t>
  </si>
  <si>
    <t>001b03982018</t>
  </si>
  <si>
    <t>淘气大侦探（数字）</t>
  </si>
  <si>
    <t>051101262018</t>
  </si>
  <si>
    <t>狄仁杰之四大天王（数字3D）</t>
  </si>
  <si>
    <t>001202172018</t>
  </si>
  <si>
    <t>兄弟班</t>
  </si>
  <si>
    <t>001104632017</t>
  </si>
  <si>
    <t>神奇马戏团之动物饼干</t>
  </si>
  <si>
    <t>001b05642018</t>
  </si>
  <si>
    <t>北方一片苍茫</t>
  </si>
  <si>
    <t>001108552017</t>
  </si>
  <si>
    <t>汪星卧底（数字）</t>
  </si>
  <si>
    <t>051101182018</t>
  </si>
  <si>
    <t>昨日青空</t>
  </si>
  <si>
    <t>001b04542018</t>
  </si>
  <si>
    <t>西虹市首富</t>
  </si>
  <si>
    <t>001106062018</t>
  </si>
  <si>
    <t>萌学园：寻找盘古</t>
  </si>
  <si>
    <t>001108392016</t>
  </si>
  <si>
    <t>神秘世界历险记4</t>
  </si>
  <si>
    <t>001b05332018</t>
  </si>
  <si>
    <t>合计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</si>
</sst>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.00_ "/>
    <numFmt numFmtId="177" formatCode="0.0000_ "/>
  </numFmts>
  <fonts count="10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0" fontId="4" fillId="0" borderId="0" xfId="0" applyFont="1"/>
    <xf numFmtId="0" fontId="5" fillId="0" borderId="0" xfId="0" applyFont="1" applyFill="1"/>
    <xf numFmtId="0" fontId="7" fillId="2" borderId="2" xfId="0" applyFont="1" applyFill="1" applyBorder="1" applyAlignment="1" applyProtection="1">
      <alignment horizontal="center" vertical="center" wrapText="1"/>
    </xf>
    <xf numFmtId="49" fontId="8" fillId="2" borderId="2" xfId="0" applyNumberFormat="1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vertical="center" wrapText="1"/>
    </xf>
    <xf numFmtId="14" fontId="8" fillId="2" borderId="2" xfId="0" applyNumberFormat="1" applyFont="1" applyFill="1" applyBorder="1" applyAlignment="1" applyProtection="1">
      <alignment horizontal="center" vertical="center" wrapText="1"/>
    </xf>
    <xf numFmtId="176" fontId="8" fillId="2" borderId="2" xfId="0" applyNumberFormat="1" applyFont="1" applyFill="1" applyBorder="1" applyAlignment="1" applyProtection="1">
      <alignment horizontal="center" vertical="center" wrapText="1"/>
    </xf>
    <xf numFmtId="177" fontId="8" fillId="2" borderId="2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22" fontId="9" fillId="3" borderId="3" xfId="0" applyNumberFormat="1" applyFont="1" applyFill="1" applyBorder="1" applyAlignment="1">
      <alignment horizontal="center" vertical="center" wrapText="1"/>
    </xf>
    <xf numFmtId="49" fontId="9" fillId="3" borderId="3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4" fontId="9" fillId="3" borderId="3" xfId="0" applyNumberFormat="1" applyFont="1" applyFill="1" applyBorder="1" applyAlignment="1">
      <alignment horizontal="center" vertical="center" wrapText="1"/>
    </xf>
    <xf numFmtId="1" fontId="9" fillId="3" borderId="3" xfId="0" applyNumberFormat="1" applyFont="1" applyFill="1" applyBorder="1" applyAlignment="1">
      <alignment horizontal="center" vertical="center" wrapText="1"/>
    </xf>
    <xf numFmtId="2" fontId="9" fillId="3" borderId="3" xfId="0" applyNumberFormat="1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center" vertical="center" wrapText="1"/>
    </xf>
    <xf numFmtId="22" fontId="9" fillId="3" borderId="4" xfId="0" applyNumberFormat="1" applyFont="1" applyFill="1" applyBorder="1" applyAlignment="1">
      <alignment horizontal="center" vertical="center" wrapText="1"/>
    </xf>
    <xf numFmtId="49" fontId="9" fillId="3" borderId="4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9" fillId="3" borderId="4" xfId="0" applyNumberFormat="1" applyFont="1" applyFill="1" applyBorder="1" applyAlignment="1">
      <alignment horizontal="center" vertical="center" wrapText="1"/>
    </xf>
    <xf numFmtId="1" fontId="9" fillId="3" borderId="4" xfId="0" applyNumberFormat="1" applyFont="1" applyFill="1" applyBorder="1" applyAlignment="1">
      <alignment horizontal="center" vertical="center" wrapText="1"/>
    </xf>
    <xf numFmtId="2" fontId="9" fillId="3" borderId="4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43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2"/>
  <sheetViews>
    <sheetView tabSelected="1" topLeftCell="A26" workbookViewId="0">
      <selection activeCell="D35" sqref="D35"/>
    </sheetView>
  </sheetViews>
  <sheetFormatPr defaultColWidth="16" defaultRowHeight="12.75"/>
  <cols>
    <col min="1" max="1" width="8.42578125" customWidth="1"/>
    <col min="2" max="2" width="30.28515625" style="2" bestFit="1" customWidth="1"/>
    <col min="3" max="3" width="13.85546875" style="2" bestFit="1" customWidth="1"/>
    <col min="4" max="4" width="18.140625" style="2" customWidth="1"/>
    <col min="5" max="5" width="11.7109375" style="2" customWidth="1"/>
    <col min="6" max="6" width="16" style="2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s="6" customFormat="1" ht="30" customHeight="1">
      <c r="A1" s="8" t="s">
        <v>0</v>
      </c>
      <c r="B1" s="9" t="s">
        <v>7</v>
      </c>
      <c r="C1" s="10" t="s">
        <v>1</v>
      </c>
      <c r="D1" s="9" t="s">
        <v>16</v>
      </c>
      <c r="E1" s="9" t="s">
        <v>17</v>
      </c>
      <c r="F1" s="9" t="s">
        <v>10</v>
      </c>
      <c r="G1" s="11" t="s">
        <v>2</v>
      </c>
      <c r="H1" s="11" t="s">
        <v>3</v>
      </c>
      <c r="I1" s="9" t="s">
        <v>4</v>
      </c>
      <c r="J1" s="9" t="s">
        <v>5</v>
      </c>
      <c r="K1" s="12" t="s">
        <v>6</v>
      </c>
      <c r="L1" s="12" t="s">
        <v>11</v>
      </c>
      <c r="M1" s="12" t="s">
        <v>12</v>
      </c>
      <c r="N1" s="12" t="s">
        <v>13</v>
      </c>
      <c r="O1" s="12" t="s">
        <v>8</v>
      </c>
      <c r="P1" s="13" t="s">
        <v>14</v>
      </c>
      <c r="Q1" s="12" t="s">
        <v>9</v>
      </c>
    </row>
    <row r="2" spans="1:17" s="7" customFormat="1" ht="30" customHeight="1">
      <c r="A2" s="14">
        <v>1</v>
      </c>
      <c r="B2" s="15" t="s">
        <v>20</v>
      </c>
      <c r="C2" s="16" t="s">
        <v>32</v>
      </c>
      <c r="D2" s="17" t="s">
        <v>18</v>
      </c>
      <c r="E2" s="18" t="s">
        <v>19</v>
      </c>
      <c r="F2" s="19" t="s">
        <v>15</v>
      </c>
      <c r="G2" s="20">
        <v>43282</v>
      </c>
      <c r="H2" s="20">
        <v>43289</v>
      </c>
      <c r="I2" s="21">
        <v>47</v>
      </c>
      <c r="J2" s="21">
        <v>797</v>
      </c>
      <c r="K2" s="22">
        <v>32063</v>
      </c>
      <c r="L2" s="23">
        <f>K2*0.05</f>
        <v>1603.15</v>
      </c>
      <c r="M2" s="23">
        <v>0.03</v>
      </c>
      <c r="N2" s="23">
        <f>K2*(1-0.96737864)</f>
        <v>1045.9386656800013</v>
      </c>
      <c r="O2" s="23">
        <f>K2*0.91737864</f>
        <v>29413.911334320001</v>
      </c>
      <c r="P2" s="24">
        <v>0.48</v>
      </c>
      <c r="Q2" s="23">
        <f>ROUND(O2*P2,2)</f>
        <v>14118.68</v>
      </c>
    </row>
    <row r="3" spans="1:17" s="7" customFormat="1" ht="30" customHeight="1">
      <c r="A3" s="14">
        <v>2</v>
      </c>
      <c r="B3" s="15" t="s">
        <v>28</v>
      </c>
      <c r="C3" s="16" t="s">
        <v>40</v>
      </c>
      <c r="D3" s="17" t="s">
        <v>18</v>
      </c>
      <c r="E3" s="18" t="s">
        <v>19</v>
      </c>
      <c r="F3" s="19" t="s">
        <v>15</v>
      </c>
      <c r="G3" s="20">
        <v>43282</v>
      </c>
      <c r="H3" s="20">
        <v>43312</v>
      </c>
      <c r="I3" s="21">
        <v>574</v>
      </c>
      <c r="J3" s="21">
        <v>22528</v>
      </c>
      <c r="K3" s="22">
        <v>870862</v>
      </c>
      <c r="L3" s="23">
        <f t="shared" ref="L3:L31" si="0">K3*0.05</f>
        <v>43543.100000000006</v>
      </c>
      <c r="M3" s="23">
        <v>0.03</v>
      </c>
      <c r="N3" s="23">
        <f t="shared" ref="N3:N31" si="1">K3*(1-0.96737864)</f>
        <v>28408.70281232004</v>
      </c>
      <c r="O3" s="23">
        <f t="shared" ref="O3:O31" si="2">K3*0.91737864</f>
        <v>798910.19718768005</v>
      </c>
      <c r="P3" s="24">
        <v>0.48</v>
      </c>
      <c r="Q3" s="23">
        <f t="shared" ref="Q3:Q31" si="3">ROUND(O3*P3,2)</f>
        <v>383476.89</v>
      </c>
    </row>
    <row r="4" spans="1:17" s="7" customFormat="1" ht="30" customHeight="1">
      <c r="A4" s="14">
        <v>3</v>
      </c>
      <c r="B4" s="15" t="s">
        <v>23</v>
      </c>
      <c r="C4" s="16" t="s">
        <v>35</v>
      </c>
      <c r="D4" s="17" t="s">
        <v>18</v>
      </c>
      <c r="E4" s="18" t="s">
        <v>19</v>
      </c>
      <c r="F4" s="19" t="s">
        <v>15</v>
      </c>
      <c r="G4" s="20">
        <v>43282</v>
      </c>
      <c r="H4" s="20">
        <v>43305</v>
      </c>
      <c r="I4" s="21">
        <v>26</v>
      </c>
      <c r="J4" s="21">
        <v>406</v>
      </c>
      <c r="K4" s="22">
        <v>14343</v>
      </c>
      <c r="L4" s="23">
        <f t="shared" si="0"/>
        <v>717.15000000000009</v>
      </c>
      <c r="M4" s="23">
        <v>0.03</v>
      </c>
      <c r="N4" s="23">
        <f t="shared" si="1"/>
        <v>467.88816648000062</v>
      </c>
      <c r="O4" s="23">
        <f t="shared" si="2"/>
        <v>13157.961833520001</v>
      </c>
      <c r="P4" s="24">
        <v>0.48</v>
      </c>
      <c r="Q4" s="23">
        <f t="shared" si="3"/>
        <v>6315.82</v>
      </c>
    </row>
    <row r="5" spans="1:17" s="7" customFormat="1" ht="30" customHeight="1">
      <c r="A5" s="14">
        <v>4</v>
      </c>
      <c r="B5" s="15" t="s">
        <v>21</v>
      </c>
      <c r="C5" s="16" t="s">
        <v>33</v>
      </c>
      <c r="D5" s="17" t="s">
        <v>18</v>
      </c>
      <c r="E5" s="18" t="s">
        <v>19</v>
      </c>
      <c r="F5" s="19" t="s">
        <v>15</v>
      </c>
      <c r="G5" s="20">
        <v>43282</v>
      </c>
      <c r="H5" s="20">
        <v>43307</v>
      </c>
      <c r="I5" s="21">
        <v>225</v>
      </c>
      <c r="J5" s="21">
        <v>4516</v>
      </c>
      <c r="K5" s="22">
        <v>184069</v>
      </c>
      <c r="L5" s="23">
        <f t="shared" si="0"/>
        <v>9203.4500000000007</v>
      </c>
      <c r="M5" s="23">
        <v>0.03</v>
      </c>
      <c r="N5" s="23">
        <f t="shared" si="1"/>
        <v>6004.5811138400077</v>
      </c>
      <c r="O5" s="23">
        <f t="shared" si="2"/>
        <v>168860.96888616</v>
      </c>
      <c r="P5" s="24">
        <v>0.48</v>
      </c>
      <c r="Q5" s="23">
        <f t="shared" si="3"/>
        <v>81053.27</v>
      </c>
    </row>
    <row r="6" spans="1:17" s="7" customFormat="1" ht="30" customHeight="1">
      <c r="A6" s="14">
        <v>5</v>
      </c>
      <c r="B6" s="15" t="s">
        <v>22</v>
      </c>
      <c r="C6" s="16" t="s">
        <v>34</v>
      </c>
      <c r="D6" s="17" t="s">
        <v>18</v>
      </c>
      <c r="E6" s="18" t="s">
        <v>19</v>
      </c>
      <c r="F6" s="19" t="s">
        <v>15</v>
      </c>
      <c r="G6" s="20">
        <v>43282</v>
      </c>
      <c r="H6" s="20">
        <v>43307</v>
      </c>
      <c r="I6" s="21">
        <v>96</v>
      </c>
      <c r="J6" s="21">
        <v>1921</v>
      </c>
      <c r="K6" s="22">
        <v>75582</v>
      </c>
      <c r="L6" s="23">
        <f t="shared" si="0"/>
        <v>3779.1000000000004</v>
      </c>
      <c r="M6" s="23">
        <v>0.03</v>
      </c>
      <c r="N6" s="23">
        <f t="shared" si="1"/>
        <v>2465.5876315200035</v>
      </c>
      <c r="O6" s="23">
        <f t="shared" si="2"/>
        <v>69337.312368480008</v>
      </c>
      <c r="P6" s="24">
        <v>0.48</v>
      </c>
      <c r="Q6" s="23">
        <f t="shared" si="3"/>
        <v>33281.910000000003</v>
      </c>
    </row>
    <row r="7" spans="1:17" s="7" customFormat="1" ht="30" customHeight="1">
      <c r="A7" s="14">
        <v>6</v>
      </c>
      <c r="B7" s="15" t="s">
        <v>27</v>
      </c>
      <c r="C7" s="16" t="s">
        <v>39</v>
      </c>
      <c r="D7" s="17" t="s">
        <v>18</v>
      </c>
      <c r="E7" s="18" t="s">
        <v>19</v>
      </c>
      <c r="F7" s="19" t="s">
        <v>15</v>
      </c>
      <c r="G7" s="20">
        <v>43282</v>
      </c>
      <c r="H7" s="20">
        <v>43291</v>
      </c>
      <c r="I7" s="21">
        <v>28</v>
      </c>
      <c r="J7" s="21">
        <v>94</v>
      </c>
      <c r="K7" s="22">
        <v>3736</v>
      </c>
      <c r="L7" s="23">
        <f t="shared" si="0"/>
        <v>186.8</v>
      </c>
      <c r="M7" s="23">
        <v>0.03</v>
      </c>
      <c r="N7" s="23">
        <f t="shared" si="1"/>
        <v>121.87340096000017</v>
      </c>
      <c r="O7" s="23">
        <f t="shared" si="2"/>
        <v>3427.32659904</v>
      </c>
      <c r="P7" s="24">
        <v>0.48</v>
      </c>
      <c r="Q7" s="23">
        <f t="shared" si="3"/>
        <v>1645.12</v>
      </c>
    </row>
    <row r="8" spans="1:17" s="7" customFormat="1" ht="30" customHeight="1">
      <c r="A8" s="14">
        <v>7</v>
      </c>
      <c r="B8" s="15" t="s">
        <v>29</v>
      </c>
      <c r="C8" s="16" t="s">
        <v>41</v>
      </c>
      <c r="D8" s="17" t="s">
        <v>18</v>
      </c>
      <c r="E8" s="18" t="s">
        <v>19</v>
      </c>
      <c r="F8" s="19" t="s">
        <v>15</v>
      </c>
      <c r="G8" s="20">
        <v>43282</v>
      </c>
      <c r="H8" s="20">
        <v>43293</v>
      </c>
      <c r="I8" s="21">
        <v>26</v>
      </c>
      <c r="J8" s="21">
        <v>259</v>
      </c>
      <c r="K8" s="22">
        <v>9120</v>
      </c>
      <c r="L8" s="23">
        <f t="shared" si="0"/>
        <v>456</v>
      </c>
      <c r="M8" s="23">
        <v>0.03</v>
      </c>
      <c r="N8" s="23">
        <f t="shared" si="1"/>
        <v>297.50680320000038</v>
      </c>
      <c r="O8" s="23">
        <f t="shared" si="2"/>
        <v>8366.4931968000001</v>
      </c>
      <c r="P8" s="24">
        <v>0.48</v>
      </c>
      <c r="Q8" s="23">
        <f t="shared" si="3"/>
        <v>4015.92</v>
      </c>
    </row>
    <row r="9" spans="1:17" s="7" customFormat="1" ht="30" customHeight="1">
      <c r="A9" s="14">
        <v>8</v>
      </c>
      <c r="B9" s="15" t="s">
        <v>24</v>
      </c>
      <c r="C9" s="16" t="s">
        <v>36</v>
      </c>
      <c r="D9" s="17" t="s">
        <v>18</v>
      </c>
      <c r="E9" s="18" t="s">
        <v>19</v>
      </c>
      <c r="F9" s="19" t="s">
        <v>15</v>
      </c>
      <c r="G9" s="20">
        <v>43282</v>
      </c>
      <c r="H9" s="20">
        <v>43292</v>
      </c>
      <c r="I9" s="21">
        <v>33</v>
      </c>
      <c r="J9" s="21">
        <v>419</v>
      </c>
      <c r="K9" s="22">
        <v>14690</v>
      </c>
      <c r="L9" s="23">
        <f t="shared" si="0"/>
        <v>734.5</v>
      </c>
      <c r="M9" s="23">
        <v>0.03</v>
      </c>
      <c r="N9" s="23">
        <f t="shared" si="1"/>
        <v>479.20777840000062</v>
      </c>
      <c r="O9" s="23">
        <f t="shared" si="2"/>
        <v>13476.292221600001</v>
      </c>
      <c r="P9" s="24">
        <v>0.48</v>
      </c>
      <c r="Q9" s="23">
        <f t="shared" si="3"/>
        <v>6468.62</v>
      </c>
    </row>
    <row r="10" spans="1:17" s="7" customFormat="1" ht="30" customHeight="1">
      <c r="A10" s="14">
        <v>9</v>
      </c>
      <c r="B10" s="15" t="s">
        <v>26</v>
      </c>
      <c r="C10" s="16" t="s">
        <v>38</v>
      </c>
      <c r="D10" s="17" t="s">
        <v>18</v>
      </c>
      <c r="E10" s="18" t="s">
        <v>19</v>
      </c>
      <c r="F10" s="19" t="s">
        <v>15</v>
      </c>
      <c r="G10" s="20">
        <v>43282</v>
      </c>
      <c r="H10" s="20">
        <v>43300</v>
      </c>
      <c r="I10" s="21">
        <v>33</v>
      </c>
      <c r="J10" s="21">
        <v>330</v>
      </c>
      <c r="K10" s="22">
        <v>11853</v>
      </c>
      <c r="L10" s="23">
        <f t="shared" si="0"/>
        <v>592.65</v>
      </c>
      <c r="M10" s="23">
        <v>0.03</v>
      </c>
      <c r="N10" s="23">
        <f t="shared" si="1"/>
        <v>386.66098008000051</v>
      </c>
      <c r="O10" s="23">
        <f t="shared" si="2"/>
        <v>10873.689019920001</v>
      </c>
      <c r="P10" s="24">
        <v>0.48</v>
      </c>
      <c r="Q10" s="23">
        <f t="shared" si="3"/>
        <v>5219.37</v>
      </c>
    </row>
    <row r="11" spans="1:17" s="5" customFormat="1" ht="30" customHeight="1">
      <c r="A11" s="14">
        <v>10</v>
      </c>
      <c r="B11" s="15" t="s">
        <v>44</v>
      </c>
      <c r="C11" s="16" t="s">
        <v>45</v>
      </c>
      <c r="D11" s="17" t="s">
        <v>18</v>
      </c>
      <c r="E11" s="18" t="s">
        <v>19</v>
      </c>
      <c r="F11" s="19" t="s">
        <v>15</v>
      </c>
      <c r="G11" s="20">
        <v>43294</v>
      </c>
      <c r="H11" s="20">
        <v>43312</v>
      </c>
      <c r="I11" s="21">
        <v>267</v>
      </c>
      <c r="J11" s="21">
        <v>9555</v>
      </c>
      <c r="K11" s="22">
        <v>375940</v>
      </c>
      <c r="L11" s="23">
        <f t="shared" si="0"/>
        <v>18797</v>
      </c>
      <c r="M11" s="23">
        <v>0.03</v>
      </c>
      <c r="N11" s="23">
        <f t="shared" si="1"/>
        <v>12263.674078400016</v>
      </c>
      <c r="O11" s="23">
        <f t="shared" si="2"/>
        <v>344879.32592159999</v>
      </c>
      <c r="P11" s="24">
        <v>0.48</v>
      </c>
      <c r="Q11" s="23">
        <f t="shared" si="3"/>
        <v>165542.07999999999</v>
      </c>
    </row>
    <row r="12" spans="1:17" ht="30" customHeight="1">
      <c r="A12" s="14">
        <v>11</v>
      </c>
      <c r="B12" s="15" t="s">
        <v>31</v>
      </c>
      <c r="C12" s="16" t="s">
        <v>43</v>
      </c>
      <c r="D12" s="17" t="s">
        <v>18</v>
      </c>
      <c r="E12" s="18" t="s">
        <v>19</v>
      </c>
      <c r="F12" s="19" t="s">
        <v>15</v>
      </c>
      <c r="G12" s="20">
        <v>43282</v>
      </c>
      <c r="H12" s="20">
        <v>43289</v>
      </c>
      <c r="I12" s="21">
        <v>4</v>
      </c>
      <c r="J12" s="21">
        <v>6</v>
      </c>
      <c r="K12" s="22">
        <v>190</v>
      </c>
      <c r="L12" s="23">
        <f t="shared" si="0"/>
        <v>9.5</v>
      </c>
      <c r="M12" s="23">
        <v>0.03</v>
      </c>
      <c r="N12" s="23">
        <f t="shared" si="1"/>
        <v>6.1980584000000079</v>
      </c>
      <c r="O12" s="23">
        <f t="shared" si="2"/>
        <v>174.30194159999999</v>
      </c>
      <c r="P12" s="24">
        <v>0.48</v>
      </c>
      <c r="Q12" s="23">
        <f t="shared" si="3"/>
        <v>83.66</v>
      </c>
    </row>
    <row r="13" spans="1:17" ht="30" customHeight="1">
      <c r="A13" s="14">
        <v>12</v>
      </c>
      <c r="B13" s="15" t="s">
        <v>46</v>
      </c>
      <c r="C13" s="16" t="s">
        <v>47</v>
      </c>
      <c r="D13" s="17" t="s">
        <v>18</v>
      </c>
      <c r="E13" s="18" t="s">
        <v>19</v>
      </c>
      <c r="F13" s="19" t="s">
        <v>15</v>
      </c>
      <c r="G13" s="20">
        <v>43287</v>
      </c>
      <c r="H13" s="20">
        <v>43312</v>
      </c>
      <c r="I13" s="21">
        <v>61</v>
      </c>
      <c r="J13" s="21">
        <v>974</v>
      </c>
      <c r="K13" s="22">
        <v>34147</v>
      </c>
      <c r="L13" s="23">
        <f t="shared" si="0"/>
        <v>1707.3500000000001</v>
      </c>
      <c r="M13" s="23">
        <v>0.03</v>
      </c>
      <c r="N13" s="23">
        <f t="shared" si="1"/>
        <v>1113.9215799200015</v>
      </c>
      <c r="O13" s="23">
        <f t="shared" si="2"/>
        <v>31325.728420080002</v>
      </c>
      <c r="P13" s="24">
        <v>0.48</v>
      </c>
      <c r="Q13" s="23">
        <f t="shared" si="3"/>
        <v>15036.35</v>
      </c>
    </row>
    <row r="14" spans="1:17" ht="30" customHeight="1">
      <c r="A14" s="14">
        <v>13</v>
      </c>
      <c r="B14" s="15" t="s">
        <v>25</v>
      </c>
      <c r="C14" s="16" t="s">
        <v>37</v>
      </c>
      <c r="D14" s="17" t="s">
        <v>18</v>
      </c>
      <c r="E14" s="18" t="s">
        <v>19</v>
      </c>
      <c r="F14" s="19" t="s">
        <v>15</v>
      </c>
      <c r="G14" s="20">
        <v>43283</v>
      </c>
      <c r="H14" s="20">
        <v>43286</v>
      </c>
      <c r="I14" s="21">
        <v>4</v>
      </c>
      <c r="J14" s="21">
        <v>3</v>
      </c>
      <c r="K14" s="22">
        <v>93</v>
      </c>
      <c r="L14" s="23">
        <f t="shared" si="0"/>
        <v>4.6500000000000004</v>
      </c>
      <c r="M14" s="23">
        <v>0.03</v>
      </c>
      <c r="N14" s="23">
        <f t="shared" si="1"/>
        <v>3.0337864800000043</v>
      </c>
      <c r="O14" s="23">
        <f t="shared" si="2"/>
        <v>85.316213520000005</v>
      </c>
      <c r="P14" s="24">
        <v>0.48</v>
      </c>
      <c r="Q14" s="23">
        <f t="shared" si="3"/>
        <v>40.950000000000003</v>
      </c>
    </row>
    <row r="15" spans="1:17" ht="30" customHeight="1">
      <c r="A15" s="14">
        <v>14</v>
      </c>
      <c r="B15" s="15" t="s">
        <v>30</v>
      </c>
      <c r="C15" s="16" t="s">
        <v>42</v>
      </c>
      <c r="D15" s="17" t="s">
        <v>18</v>
      </c>
      <c r="E15" s="18" t="s">
        <v>19</v>
      </c>
      <c r="F15" s="19" t="s">
        <v>15</v>
      </c>
      <c r="G15" s="20">
        <v>43288</v>
      </c>
      <c r="H15" s="20">
        <v>43303</v>
      </c>
      <c r="I15" s="21">
        <v>16</v>
      </c>
      <c r="J15" s="21">
        <v>323</v>
      </c>
      <c r="K15" s="22">
        <v>11183</v>
      </c>
      <c r="L15" s="23">
        <f t="shared" si="0"/>
        <v>559.15</v>
      </c>
      <c r="M15" s="23">
        <v>0.03</v>
      </c>
      <c r="N15" s="23">
        <f t="shared" si="1"/>
        <v>364.80466888000046</v>
      </c>
      <c r="O15" s="23">
        <f t="shared" si="2"/>
        <v>10259.04533112</v>
      </c>
      <c r="P15" s="24">
        <v>0.48</v>
      </c>
      <c r="Q15" s="23">
        <f t="shared" si="3"/>
        <v>4924.34</v>
      </c>
    </row>
    <row r="16" spans="1:17" ht="30" customHeight="1">
      <c r="A16" s="14">
        <v>15</v>
      </c>
      <c r="B16" s="15" t="s">
        <v>48</v>
      </c>
      <c r="C16" s="16" t="s">
        <v>49</v>
      </c>
      <c r="D16" s="17" t="s">
        <v>18</v>
      </c>
      <c r="E16" s="18" t="s">
        <v>19</v>
      </c>
      <c r="F16" s="19" t="s">
        <v>15</v>
      </c>
      <c r="G16" s="20">
        <v>43301</v>
      </c>
      <c r="H16" s="20">
        <v>43312</v>
      </c>
      <c r="I16" s="21">
        <v>170</v>
      </c>
      <c r="J16" s="21">
        <v>6640</v>
      </c>
      <c r="K16" s="22">
        <v>289996</v>
      </c>
      <c r="L16" s="23">
        <f t="shared" si="0"/>
        <v>14499.800000000001</v>
      </c>
      <c r="M16" s="23">
        <v>0.03</v>
      </c>
      <c r="N16" s="23">
        <f t="shared" si="1"/>
        <v>9460.0639145600126</v>
      </c>
      <c r="O16" s="23">
        <f t="shared" si="2"/>
        <v>266036.13608544</v>
      </c>
      <c r="P16" s="24">
        <v>0.48</v>
      </c>
      <c r="Q16" s="23">
        <f t="shared" si="3"/>
        <v>127697.35</v>
      </c>
    </row>
    <row r="17" spans="1:17" ht="30" customHeight="1">
      <c r="A17" s="14">
        <v>16</v>
      </c>
      <c r="B17" s="15" t="s">
        <v>50</v>
      </c>
      <c r="C17" s="16" t="s">
        <v>51</v>
      </c>
      <c r="D17" s="17" t="s">
        <v>18</v>
      </c>
      <c r="E17" s="18" t="s">
        <v>19</v>
      </c>
      <c r="F17" s="19" t="s">
        <v>15</v>
      </c>
      <c r="G17" s="20">
        <v>43294</v>
      </c>
      <c r="H17" s="20">
        <v>43296</v>
      </c>
      <c r="I17" s="21">
        <v>18</v>
      </c>
      <c r="J17" s="21">
        <v>376</v>
      </c>
      <c r="K17" s="22">
        <v>11381</v>
      </c>
      <c r="L17" s="23">
        <f t="shared" si="0"/>
        <v>569.05000000000007</v>
      </c>
      <c r="M17" s="23">
        <v>0.03</v>
      </c>
      <c r="N17" s="23">
        <f t="shared" si="1"/>
        <v>371.2636981600005</v>
      </c>
      <c r="O17" s="23">
        <f t="shared" si="2"/>
        <v>10440.68630184</v>
      </c>
      <c r="P17" s="24">
        <v>0.48</v>
      </c>
      <c r="Q17" s="23">
        <f t="shared" si="3"/>
        <v>5011.53</v>
      </c>
    </row>
    <row r="18" spans="1:17" ht="30" customHeight="1">
      <c r="A18" s="14">
        <v>17</v>
      </c>
      <c r="B18" s="15" t="s">
        <v>52</v>
      </c>
      <c r="C18" s="16" t="s">
        <v>53</v>
      </c>
      <c r="D18" s="17" t="s">
        <v>18</v>
      </c>
      <c r="E18" s="18" t="s">
        <v>19</v>
      </c>
      <c r="F18" s="19" t="s">
        <v>15</v>
      </c>
      <c r="G18" s="20">
        <v>43294</v>
      </c>
      <c r="H18" s="20">
        <v>43296</v>
      </c>
      <c r="I18" s="21">
        <v>6</v>
      </c>
      <c r="J18" s="21">
        <v>73</v>
      </c>
      <c r="K18" s="22">
        <v>2198</v>
      </c>
      <c r="L18" s="23">
        <f t="shared" si="0"/>
        <v>109.9</v>
      </c>
      <c r="M18" s="23">
        <v>0.03</v>
      </c>
      <c r="N18" s="23">
        <f t="shared" si="1"/>
        <v>71.701749280000101</v>
      </c>
      <c r="O18" s="23">
        <f t="shared" si="2"/>
        <v>2016.3982507200001</v>
      </c>
      <c r="P18" s="24">
        <v>0.48</v>
      </c>
      <c r="Q18" s="23">
        <f t="shared" si="3"/>
        <v>967.87</v>
      </c>
    </row>
    <row r="19" spans="1:17" ht="30" customHeight="1">
      <c r="A19" s="14">
        <v>18</v>
      </c>
      <c r="B19" s="15" t="s">
        <v>54</v>
      </c>
      <c r="C19" s="16" t="s">
        <v>55</v>
      </c>
      <c r="D19" s="17" t="s">
        <v>18</v>
      </c>
      <c r="E19" s="18" t="s">
        <v>19</v>
      </c>
      <c r="F19" s="19" t="s">
        <v>15</v>
      </c>
      <c r="G19" s="20">
        <v>43295</v>
      </c>
      <c r="H19" s="20">
        <v>43310</v>
      </c>
      <c r="I19" s="21">
        <v>3</v>
      </c>
      <c r="J19" s="21">
        <v>184</v>
      </c>
      <c r="K19" s="22">
        <v>6751</v>
      </c>
      <c r="L19" s="23">
        <f t="shared" si="0"/>
        <v>337.55</v>
      </c>
      <c r="M19" s="23">
        <v>0.03</v>
      </c>
      <c r="N19" s="23">
        <f t="shared" si="1"/>
        <v>220.22680136000031</v>
      </c>
      <c r="O19" s="23">
        <f t="shared" si="2"/>
        <v>6193.2231986400002</v>
      </c>
      <c r="P19" s="24">
        <v>0.48</v>
      </c>
      <c r="Q19" s="23">
        <f t="shared" si="3"/>
        <v>2972.75</v>
      </c>
    </row>
    <row r="20" spans="1:17" ht="30" customHeight="1">
      <c r="A20" s="14">
        <v>19</v>
      </c>
      <c r="B20" s="15" t="s">
        <v>56</v>
      </c>
      <c r="C20" s="16" t="s">
        <v>57</v>
      </c>
      <c r="D20" s="17" t="s">
        <v>18</v>
      </c>
      <c r="E20" s="18" t="s">
        <v>19</v>
      </c>
      <c r="F20" s="19" t="s">
        <v>15</v>
      </c>
      <c r="G20" s="20">
        <v>43292</v>
      </c>
      <c r="H20" s="20">
        <v>43293</v>
      </c>
      <c r="I20" s="21">
        <v>8</v>
      </c>
      <c r="J20" s="21">
        <v>173</v>
      </c>
      <c r="K20" s="22">
        <v>6575</v>
      </c>
      <c r="L20" s="23">
        <f t="shared" si="0"/>
        <v>328.75</v>
      </c>
      <c r="M20" s="23">
        <v>0.03</v>
      </c>
      <c r="N20" s="23">
        <f t="shared" si="1"/>
        <v>214.48544200000029</v>
      </c>
      <c r="O20" s="23">
        <f t="shared" si="2"/>
        <v>6031.7645579999999</v>
      </c>
      <c r="P20" s="24">
        <v>0.48</v>
      </c>
      <c r="Q20" s="23">
        <f t="shared" si="3"/>
        <v>2895.25</v>
      </c>
    </row>
    <row r="21" spans="1:17" ht="30" customHeight="1">
      <c r="A21" s="14">
        <v>20</v>
      </c>
      <c r="B21" s="15" t="s">
        <v>58</v>
      </c>
      <c r="C21" s="16" t="s">
        <v>59</v>
      </c>
      <c r="D21" s="17" t="s">
        <v>18</v>
      </c>
      <c r="E21" s="18" t="s">
        <v>19</v>
      </c>
      <c r="F21" s="19" t="s">
        <v>15</v>
      </c>
      <c r="G21" s="20">
        <v>43295</v>
      </c>
      <c r="H21" s="20">
        <v>43300</v>
      </c>
      <c r="I21" s="21">
        <v>8</v>
      </c>
      <c r="J21" s="21">
        <v>43</v>
      </c>
      <c r="K21" s="22">
        <v>1343</v>
      </c>
      <c r="L21" s="23">
        <f t="shared" si="0"/>
        <v>67.150000000000006</v>
      </c>
      <c r="M21" s="23">
        <v>0.03</v>
      </c>
      <c r="N21" s="23">
        <f t="shared" si="1"/>
        <v>43.810486480000058</v>
      </c>
      <c r="O21" s="23">
        <f t="shared" si="2"/>
        <v>1232.0395135200001</v>
      </c>
      <c r="P21" s="24">
        <v>0.48</v>
      </c>
      <c r="Q21" s="23">
        <f t="shared" si="3"/>
        <v>591.38</v>
      </c>
    </row>
    <row r="22" spans="1:17" ht="30" customHeight="1">
      <c r="A22" s="14">
        <v>21</v>
      </c>
      <c r="B22" s="15" t="s">
        <v>60</v>
      </c>
      <c r="C22" s="16" t="s">
        <v>61</v>
      </c>
      <c r="D22" s="17" t="s">
        <v>18</v>
      </c>
      <c r="E22" s="18" t="s">
        <v>19</v>
      </c>
      <c r="F22" s="19" t="s">
        <v>15</v>
      </c>
      <c r="G22" s="20">
        <v>43301</v>
      </c>
      <c r="H22" s="20">
        <v>43312</v>
      </c>
      <c r="I22" s="21">
        <v>42</v>
      </c>
      <c r="J22" s="21">
        <v>411</v>
      </c>
      <c r="K22" s="22">
        <v>14154</v>
      </c>
      <c r="L22" s="23">
        <f t="shared" si="0"/>
        <v>707.7</v>
      </c>
      <c r="M22" s="23">
        <v>0.03</v>
      </c>
      <c r="N22" s="23">
        <f t="shared" si="1"/>
        <v>461.72272944000059</v>
      </c>
      <c r="O22" s="23">
        <f t="shared" si="2"/>
        <v>12984.577270560001</v>
      </c>
      <c r="P22" s="24">
        <v>0.48</v>
      </c>
      <c r="Q22" s="23">
        <f t="shared" si="3"/>
        <v>6232.6</v>
      </c>
    </row>
    <row r="23" spans="1:17" ht="30" customHeight="1">
      <c r="A23" s="14">
        <v>22</v>
      </c>
      <c r="B23" s="15" t="s">
        <v>62</v>
      </c>
      <c r="C23" s="16" t="s">
        <v>63</v>
      </c>
      <c r="D23" s="17" t="s">
        <v>18</v>
      </c>
      <c r="E23" s="18" t="s">
        <v>19</v>
      </c>
      <c r="F23" s="19" t="s">
        <v>15</v>
      </c>
      <c r="G23" s="20">
        <v>43308</v>
      </c>
      <c r="H23" s="20">
        <v>43312</v>
      </c>
      <c r="I23" s="21">
        <v>101</v>
      </c>
      <c r="J23" s="21">
        <v>3848</v>
      </c>
      <c r="K23" s="22">
        <v>157959</v>
      </c>
      <c r="L23" s="23">
        <f t="shared" si="0"/>
        <v>7897.9500000000007</v>
      </c>
      <c r="M23" s="23">
        <v>0.03</v>
      </c>
      <c r="N23" s="23">
        <f t="shared" si="1"/>
        <v>5152.8374042400073</v>
      </c>
      <c r="O23" s="23">
        <f t="shared" si="2"/>
        <v>144908.21259576001</v>
      </c>
      <c r="P23" s="24">
        <v>0.48</v>
      </c>
      <c r="Q23" s="23">
        <f t="shared" si="3"/>
        <v>69555.94</v>
      </c>
    </row>
    <row r="24" spans="1:17" ht="30" customHeight="1">
      <c r="A24" s="14">
        <v>23</v>
      </c>
      <c r="B24" s="15" t="s">
        <v>64</v>
      </c>
      <c r="C24" s="16" t="s">
        <v>65</v>
      </c>
      <c r="D24" s="17" t="s">
        <v>18</v>
      </c>
      <c r="E24" s="18" t="s">
        <v>19</v>
      </c>
      <c r="F24" s="19" t="s">
        <v>15</v>
      </c>
      <c r="G24" s="20">
        <v>43301</v>
      </c>
      <c r="H24" s="20">
        <v>43307</v>
      </c>
      <c r="I24" s="21">
        <v>23</v>
      </c>
      <c r="J24" s="21">
        <v>105</v>
      </c>
      <c r="K24" s="22">
        <v>3704</v>
      </c>
      <c r="L24" s="23">
        <f t="shared" si="0"/>
        <v>185.20000000000002</v>
      </c>
      <c r="M24" s="23">
        <v>0.03</v>
      </c>
      <c r="N24" s="23">
        <f t="shared" si="1"/>
        <v>120.82951744000016</v>
      </c>
      <c r="O24" s="23">
        <f t="shared" si="2"/>
        <v>3397.9704825600002</v>
      </c>
      <c r="P24" s="24">
        <v>0.48</v>
      </c>
      <c r="Q24" s="23">
        <f t="shared" si="3"/>
        <v>1631.03</v>
      </c>
    </row>
    <row r="25" spans="1:17" ht="30" customHeight="1">
      <c r="A25" s="14">
        <v>24</v>
      </c>
      <c r="B25" s="15" t="s">
        <v>66</v>
      </c>
      <c r="C25" s="16" t="s">
        <v>67</v>
      </c>
      <c r="D25" s="17" t="s">
        <v>18</v>
      </c>
      <c r="E25" s="18" t="s">
        <v>19</v>
      </c>
      <c r="F25" s="19" t="s">
        <v>15</v>
      </c>
      <c r="G25" s="20">
        <v>43302</v>
      </c>
      <c r="H25" s="20">
        <v>43312</v>
      </c>
      <c r="I25" s="21">
        <v>30</v>
      </c>
      <c r="J25" s="21">
        <v>503</v>
      </c>
      <c r="K25" s="22">
        <v>16859</v>
      </c>
      <c r="L25" s="23">
        <f t="shared" si="0"/>
        <v>842.95</v>
      </c>
      <c r="M25" s="23">
        <v>0.03</v>
      </c>
      <c r="N25" s="23">
        <f t="shared" si="1"/>
        <v>549.96350824000069</v>
      </c>
      <c r="O25" s="23">
        <f t="shared" si="2"/>
        <v>15466.086491760001</v>
      </c>
      <c r="P25" s="24">
        <v>0.48</v>
      </c>
      <c r="Q25" s="23">
        <f t="shared" si="3"/>
        <v>7423.72</v>
      </c>
    </row>
    <row r="26" spans="1:17" ht="30" customHeight="1">
      <c r="A26" s="14">
        <v>25</v>
      </c>
      <c r="B26" s="15" t="s">
        <v>68</v>
      </c>
      <c r="C26" s="16" t="s">
        <v>69</v>
      </c>
      <c r="D26" s="17" t="s">
        <v>18</v>
      </c>
      <c r="E26" s="18" t="s">
        <v>19</v>
      </c>
      <c r="F26" s="19" t="s">
        <v>15</v>
      </c>
      <c r="G26" s="20">
        <v>43301</v>
      </c>
      <c r="H26" s="20">
        <v>43307</v>
      </c>
      <c r="I26" s="21">
        <v>14</v>
      </c>
      <c r="J26" s="21">
        <v>67</v>
      </c>
      <c r="K26" s="22">
        <v>2507</v>
      </c>
      <c r="L26" s="23">
        <f t="shared" si="0"/>
        <v>125.35000000000001</v>
      </c>
      <c r="M26" s="23">
        <v>0.03</v>
      </c>
      <c r="N26" s="23">
        <f t="shared" si="1"/>
        <v>81.781749520000105</v>
      </c>
      <c r="O26" s="23">
        <f t="shared" si="2"/>
        <v>2299.8682504799999</v>
      </c>
      <c r="P26" s="24">
        <v>0.48</v>
      </c>
      <c r="Q26" s="23">
        <f t="shared" si="3"/>
        <v>1103.94</v>
      </c>
    </row>
    <row r="27" spans="1:17" ht="30" customHeight="1">
      <c r="A27" s="14">
        <v>26</v>
      </c>
      <c r="B27" s="15" t="s">
        <v>70</v>
      </c>
      <c r="C27" s="16" t="s">
        <v>71</v>
      </c>
      <c r="D27" s="17" t="s">
        <v>18</v>
      </c>
      <c r="E27" s="18" t="s">
        <v>19</v>
      </c>
      <c r="F27" s="19" t="s">
        <v>15</v>
      </c>
      <c r="G27" s="20">
        <v>43301</v>
      </c>
      <c r="H27" s="20">
        <v>43310</v>
      </c>
      <c r="I27" s="21">
        <v>27</v>
      </c>
      <c r="J27" s="21">
        <v>388</v>
      </c>
      <c r="K27" s="22">
        <v>13228</v>
      </c>
      <c r="L27" s="23">
        <f t="shared" si="0"/>
        <v>661.40000000000009</v>
      </c>
      <c r="M27" s="23">
        <v>0.03</v>
      </c>
      <c r="N27" s="23">
        <f t="shared" si="1"/>
        <v>431.51535008000059</v>
      </c>
      <c r="O27" s="23">
        <f t="shared" si="2"/>
        <v>12135.08464992</v>
      </c>
      <c r="P27" s="24">
        <v>0.48</v>
      </c>
      <c r="Q27" s="23">
        <f t="shared" si="3"/>
        <v>5824.84</v>
      </c>
    </row>
    <row r="28" spans="1:17" ht="30" customHeight="1">
      <c r="A28" s="14">
        <v>27</v>
      </c>
      <c r="B28" s="15" t="s">
        <v>72</v>
      </c>
      <c r="C28" s="16" t="s">
        <v>73</v>
      </c>
      <c r="D28" s="17" t="s">
        <v>18</v>
      </c>
      <c r="E28" s="18" t="s">
        <v>19</v>
      </c>
      <c r="F28" s="19" t="s">
        <v>15</v>
      </c>
      <c r="G28" s="20">
        <v>43302</v>
      </c>
      <c r="H28" s="20">
        <v>43302</v>
      </c>
      <c r="I28" s="21">
        <v>1</v>
      </c>
      <c r="J28" s="21">
        <v>97</v>
      </c>
      <c r="K28" s="22">
        <v>3096</v>
      </c>
      <c r="L28" s="23">
        <f t="shared" si="0"/>
        <v>154.80000000000001</v>
      </c>
      <c r="M28" s="23">
        <v>0.03</v>
      </c>
      <c r="N28" s="23">
        <f t="shared" si="1"/>
        <v>100.99573056000014</v>
      </c>
      <c r="O28" s="23">
        <f t="shared" si="2"/>
        <v>2840.2042694400002</v>
      </c>
      <c r="P28" s="24">
        <v>0.48</v>
      </c>
      <c r="Q28" s="23">
        <f t="shared" si="3"/>
        <v>1363.3</v>
      </c>
    </row>
    <row r="29" spans="1:17" ht="30" customHeight="1">
      <c r="A29" s="14">
        <v>28</v>
      </c>
      <c r="B29" s="15" t="s">
        <v>74</v>
      </c>
      <c r="C29" s="16" t="s">
        <v>75</v>
      </c>
      <c r="D29" s="17" t="s">
        <v>18</v>
      </c>
      <c r="E29" s="18" t="s">
        <v>19</v>
      </c>
      <c r="F29" s="19" t="s">
        <v>15</v>
      </c>
      <c r="G29" s="20">
        <v>43308</v>
      </c>
      <c r="H29" s="20">
        <v>43312</v>
      </c>
      <c r="I29" s="21">
        <v>164</v>
      </c>
      <c r="J29" s="21">
        <v>10574</v>
      </c>
      <c r="K29" s="22">
        <v>390987</v>
      </c>
      <c r="L29" s="23">
        <f t="shared" si="0"/>
        <v>19549.350000000002</v>
      </c>
      <c r="M29" s="23">
        <v>0.03</v>
      </c>
      <c r="N29" s="23">
        <f t="shared" si="1"/>
        <v>12754.527682320017</v>
      </c>
      <c r="O29" s="23">
        <f t="shared" si="2"/>
        <v>358683.12231767998</v>
      </c>
      <c r="P29" s="24">
        <v>0.48</v>
      </c>
      <c r="Q29" s="23">
        <f t="shared" si="3"/>
        <v>172167.9</v>
      </c>
    </row>
    <row r="30" spans="1:17" ht="30" customHeight="1">
      <c r="A30" s="14">
        <v>29</v>
      </c>
      <c r="B30" s="25" t="s">
        <v>76</v>
      </c>
      <c r="C30" s="26" t="s">
        <v>77</v>
      </c>
      <c r="D30" s="27" t="s">
        <v>18</v>
      </c>
      <c r="E30" s="28" t="s">
        <v>19</v>
      </c>
      <c r="F30" s="29" t="s">
        <v>15</v>
      </c>
      <c r="G30" s="30">
        <v>43309</v>
      </c>
      <c r="H30" s="30">
        <v>43309</v>
      </c>
      <c r="I30" s="31">
        <v>4</v>
      </c>
      <c r="J30" s="31">
        <v>50</v>
      </c>
      <c r="K30" s="32">
        <v>1526</v>
      </c>
      <c r="L30" s="23">
        <f t="shared" si="0"/>
        <v>76.3</v>
      </c>
      <c r="M30" s="33">
        <v>0.03</v>
      </c>
      <c r="N30" s="23">
        <f t="shared" si="1"/>
        <v>49.780195360000064</v>
      </c>
      <c r="O30" s="23">
        <f t="shared" si="2"/>
        <v>1399.9198046399999</v>
      </c>
      <c r="P30" s="34">
        <v>0.48</v>
      </c>
      <c r="Q30" s="23">
        <f t="shared" si="3"/>
        <v>671.96</v>
      </c>
    </row>
    <row r="31" spans="1:17" ht="30" customHeight="1">
      <c r="A31" s="14">
        <v>30</v>
      </c>
      <c r="B31" s="18" t="s">
        <v>78</v>
      </c>
      <c r="C31" s="35" t="s">
        <v>79</v>
      </c>
      <c r="D31" s="17" t="s">
        <v>18</v>
      </c>
      <c r="E31" s="18" t="s">
        <v>19</v>
      </c>
      <c r="F31" s="19" t="s">
        <v>15</v>
      </c>
      <c r="G31" s="36">
        <v>43309</v>
      </c>
      <c r="H31" s="36">
        <v>43310</v>
      </c>
      <c r="I31" s="35">
        <v>2</v>
      </c>
      <c r="J31" s="35">
        <v>58</v>
      </c>
      <c r="K31" s="37">
        <v>2043</v>
      </c>
      <c r="L31" s="23">
        <f t="shared" si="0"/>
        <v>102.15</v>
      </c>
      <c r="M31" s="23">
        <v>0.03</v>
      </c>
      <c r="N31" s="23">
        <f t="shared" si="1"/>
        <v>66.645438480000095</v>
      </c>
      <c r="O31" s="23">
        <f t="shared" si="2"/>
        <v>1874.20456152</v>
      </c>
      <c r="P31" s="24">
        <v>0.48</v>
      </c>
      <c r="Q31" s="23">
        <f t="shared" si="3"/>
        <v>899.62</v>
      </c>
    </row>
    <row r="32" spans="1:17" ht="36.75" customHeight="1">
      <c r="A32" s="38"/>
      <c r="B32" s="17" t="s">
        <v>80</v>
      </c>
      <c r="C32" s="35"/>
      <c r="D32" s="35"/>
      <c r="E32" s="35"/>
      <c r="F32" s="35"/>
      <c r="G32" s="36"/>
      <c r="H32" s="36"/>
      <c r="I32" s="35"/>
      <c r="J32" s="35"/>
      <c r="K32" s="37">
        <f>SUM(K2:K31)</f>
        <v>2562178</v>
      </c>
      <c r="L32" s="37">
        <f>SUM(L2:L31)</f>
        <v>128108.9</v>
      </c>
      <c r="M32" s="37"/>
      <c r="N32" s="37">
        <f>SUM(N2:N31)</f>
        <v>83581.730922080082</v>
      </c>
      <c r="O32" s="37">
        <f>SUM(O2:O31)</f>
        <v>2350487.36907792</v>
      </c>
      <c r="P32" s="37"/>
      <c r="Q32" s="37">
        <f>SUM(Q2:Q31)</f>
        <v>1128233.96</v>
      </c>
    </row>
  </sheetData>
  <protectedRanges>
    <protectedRange sqref="A33:IV65517 R32:IV32 D31:F31 B18:K30 L18:IV31 A2:IV3 B4:IV17 A4:A31" name="区域1"/>
    <protectedRange sqref="B31:C31 G31:K31" name="区域1_1"/>
    <protectedRange sqref="A32:Q32" name="区域1_1_1"/>
  </protectedRanges>
  <phoneticPr fontId="1" type="noConversion"/>
  <pageMargins left="0.19685039370078741" right="0.19685039370078741" top="0.31496062992125984" bottom="0.19685039370078741" header="0.19685039370078741" footer="0.19685039370078741"/>
  <pageSetup scale="56" orientation="landscape" horizontalDpi="300" verticalDpi="300" r:id="rId1"/>
  <headerFooter alignWithMargins="0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月结算表</vt:lpstr>
      <vt:lpstr>月结算表!Print_Area</vt:lpstr>
      <vt:lpstr>月结算表!Print_Titles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whblg</cp:lastModifiedBy>
  <cp:lastPrinted>2018-07-02T09:40:18Z</cp:lastPrinted>
  <dcterms:created xsi:type="dcterms:W3CDTF">2015-11-10T02:18:22Z</dcterms:created>
  <dcterms:modified xsi:type="dcterms:W3CDTF">2018-08-01T09:11:08Z</dcterms:modified>
</cp:coreProperties>
</file>