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1885" windowHeight="4695"/>
  </bookViews>
  <sheets>
    <sheet name="月结算表" sheetId="1" r:id="rId1"/>
  </sheets>
  <calcPr calcId="125725"/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2"/>
  <c r="K33"/>
  <c r="J33"/>
  <c r="I33"/>
  <c r="N33" l="1"/>
  <c r="L27"/>
  <c r="O27" s="1"/>
  <c r="Q27" s="1"/>
  <c r="L28"/>
  <c r="O28" s="1"/>
  <c r="Q28" s="1"/>
  <c r="L29"/>
  <c r="O29" s="1"/>
  <c r="Q29" s="1"/>
  <c r="L30"/>
  <c r="O30" s="1"/>
  <c r="Q30" s="1"/>
  <c r="L31"/>
  <c r="O31" s="1"/>
  <c r="Q31" s="1"/>
  <c r="L32"/>
  <c r="O32" s="1"/>
  <c r="Q32" s="1"/>
  <c r="L22"/>
  <c r="O22" s="1"/>
  <c r="Q22" s="1"/>
  <c r="L23"/>
  <c r="O23" s="1"/>
  <c r="Q23" s="1"/>
  <c r="L24"/>
  <c r="O24" s="1"/>
  <c r="Q24" s="1"/>
  <c r="L25"/>
  <c r="O25" s="1"/>
  <c r="Q25" s="1"/>
  <c r="L26"/>
  <c r="O26" s="1"/>
  <c r="Q26" s="1"/>
  <c r="L9"/>
  <c r="O9" s="1"/>
  <c r="Q9" s="1"/>
  <c r="L10"/>
  <c r="O10" s="1"/>
  <c r="Q10" s="1"/>
  <c r="L11"/>
  <c r="O11" s="1"/>
  <c r="Q11" s="1"/>
  <c r="L12"/>
  <c r="O12" s="1"/>
  <c r="Q12" s="1"/>
  <c r="L13"/>
  <c r="O13" s="1"/>
  <c r="Q13" s="1"/>
  <c r="L14"/>
  <c r="O14" s="1"/>
  <c r="Q14" s="1"/>
  <c r="L15"/>
  <c r="O15" s="1"/>
  <c r="Q15" s="1"/>
  <c r="L16"/>
  <c r="O16" s="1"/>
  <c r="Q16" s="1"/>
  <c r="L17"/>
  <c r="O17" s="1"/>
  <c r="Q17" s="1"/>
  <c r="L18"/>
  <c r="O18" s="1"/>
  <c r="Q18" s="1"/>
  <c r="L19"/>
  <c r="O19" s="1"/>
  <c r="Q19" s="1"/>
  <c r="L20"/>
  <c r="O20" s="1"/>
  <c r="Q20" s="1"/>
  <c r="L21"/>
  <c r="O21" s="1"/>
  <c r="Q21" s="1"/>
  <c r="L8" l="1"/>
  <c r="O8" s="1"/>
  <c r="L7"/>
  <c r="O7" s="1"/>
  <c r="Q7" s="1"/>
  <c r="L6"/>
  <c r="O6" s="1"/>
  <c r="Q6" s="1"/>
  <c r="L5"/>
  <c r="O5" s="1"/>
  <c r="Q5" s="1"/>
  <c r="L4"/>
  <c r="O4" s="1"/>
  <c r="Q4" s="1"/>
  <c r="L3"/>
  <c r="O3" s="1"/>
  <c r="Q3" s="1"/>
  <c r="L2"/>
  <c r="L33" l="1"/>
  <c r="O2"/>
  <c r="O33" s="1"/>
  <c r="Q8"/>
  <c r="Q2" l="1"/>
  <c r="Q33" s="1"/>
</calcChain>
</file>

<file path=xl/comments1.xml><?xml version="1.0" encoding="utf-8"?>
<comments xmlns="http://schemas.openxmlformats.org/spreadsheetml/2006/main">
  <authors>
    <author>leno</author>
    <author>Administrator</author>
  </authors>
  <commentList>
    <comment ref="A1" authorId="0">
      <text/>
    </comment>
    <comment ref="O1" authorId="1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=</t>
        </r>
        <r>
          <rPr>
            <sz val="9"/>
            <color indexed="81"/>
            <rFont val="宋体"/>
            <family val="3"/>
            <charset val="134"/>
          </rPr>
          <t>【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5%+1/1.03*0.03*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1+7%+3%+2%</t>
        </r>
        <r>
          <rPr>
            <sz val="9"/>
            <color indexed="81"/>
            <rFont val="宋体"/>
            <family val="3"/>
            <charset val="134"/>
          </rPr>
          <t>））】</t>
        </r>
        <r>
          <rPr>
            <sz val="9"/>
            <color indexed="81"/>
            <rFont val="Tahoma"/>
            <family val="2"/>
          </rPr>
          <t xml:space="preserve">=0.91737864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<sst xmlns="http://schemas.openxmlformats.org/spreadsheetml/2006/main" count="235" uniqueCount="88">
  <si>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</si>
  <si>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</si>
  <si>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</si>
  <si>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</si>
  <si>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</si>
  <si>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</si>
  <si>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</si>
  <si>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</si>
  <si>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</si>
  <si>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</si>
  <si>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</si>
  <si>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</si>
  <si>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</si>
  <si>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</si>
  <si>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</si>
  <si>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</si>
  <si>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影院名称</t>
    <phoneticPr fontId="1" type="noConversion"/>
  </si>
  <si>
    <t>影院编码</t>
    <phoneticPr fontId="1" type="noConversion"/>
  </si>
  <si>
    <t>武汉百老汇人信汇店</t>
    <phoneticPr fontId="1" type="noConversion"/>
  </si>
  <si>
    <t>42174101</t>
  </si>
  <si>
    <t>42174101</t>
    <phoneticPr fontId="1" type="noConversion"/>
  </si>
  <si>
    <t>合计</t>
    <phoneticPr fontId="1" type="noConversion"/>
  </si>
  <si>
    <t>复仇者联盟3：无限战争（数字3D）</t>
  </si>
  <si>
    <t>051200922018</t>
  </si>
  <si>
    <t>侏罗纪世界2（数字3D）</t>
  </si>
  <si>
    <t>猛虫过江</t>
  </si>
  <si>
    <t>阿飞正传（数字）</t>
  </si>
  <si>
    <t>金蝉脱壳2：冥府（数字）</t>
  </si>
  <si>
    <t>超人总动员2（数字）</t>
  </si>
  <si>
    <t>超人总动员2（数字3D）</t>
  </si>
  <si>
    <t>生存家族（数字）</t>
  </si>
  <si>
    <t>动物世界（数字3D）</t>
  </si>
  <si>
    <t>暹罗决：九神战甲（数字）</t>
  </si>
  <si>
    <t>最后一球（数字）</t>
  </si>
  <si>
    <t>我不是药神</t>
  </si>
  <si>
    <t>051201022018</t>
  </si>
  <si>
    <t>001104442018</t>
  </si>
  <si>
    <t>002101142018</t>
  </si>
  <si>
    <t>051101152018</t>
  </si>
  <si>
    <t>051101112018</t>
  </si>
  <si>
    <t>051201112018</t>
  </si>
  <si>
    <t>012101122018</t>
  </si>
  <si>
    <t>001203772018</t>
  </si>
  <si>
    <t>014101072018</t>
  </si>
  <si>
    <t>091101172018</t>
  </si>
  <si>
    <t>001104962018</t>
  </si>
  <si>
    <t>2018-07-01</t>
  </si>
  <si>
    <t>2018-07-01</t>
    <phoneticPr fontId="1" type="noConversion"/>
  </si>
  <si>
    <t>2018-07-31</t>
  </si>
  <si>
    <t>2018-07-31</t>
    <phoneticPr fontId="1" type="noConversion"/>
  </si>
  <si>
    <t>邪不压正</t>
  </si>
  <si>
    <t>001104952018</t>
  </si>
  <si>
    <t>新大头儿子和小头爸爸3俄罗斯奇遇记</t>
  </si>
  <si>
    <t>001b03562018</t>
  </si>
  <si>
    <t>阿修罗</t>
  </si>
  <si>
    <t>001104972018</t>
  </si>
  <si>
    <t>您一定不要错过 内蒙古民族电影70年</t>
  </si>
  <si>
    <t>001l05482017</t>
  </si>
  <si>
    <t>小悟空</t>
  </si>
  <si>
    <t>001b03982018</t>
  </si>
  <si>
    <t>兄弟班</t>
  </si>
  <si>
    <t>001104632017</t>
  </si>
  <si>
    <t>汪星卧底（数字）</t>
  </si>
  <si>
    <t>051101182018</t>
  </si>
  <si>
    <t>北方一片苍茫</t>
  </si>
  <si>
    <t>001108552017</t>
  </si>
  <si>
    <t>淘气大侦探（数字）</t>
  </si>
  <si>
    <t>051101262018</t>
  </si>
  <si>
    <t>神奇马戏团之动物饼干</t>
  </si>
  <si>
    <t>001b05642018</t>
  </si>
  <si>
    <t>昨日青空</t>
  </si>
  <si>
    <t>001b04542018</t>
  </si>
  <si>
    <t>西虹市首富</t>
  </si>
  <si>
    <t>001106062018</t>
  </si>
  <si>
    <t>神秘世界历险记4</t>
  </si>
  <si>
    <t>001b05332018</t>
  </si>
  <si>
    <t>风语咒</t>
  </si>
  <si>
    <t>001b05272018</t>
  </si>
  <si>
    <t>萌学园：寻找盘古</t>
  </si>
  <si>
    <t>001108392016</t>
  </si>
  <si>
    <t>狄仁杰之四大天王（数字3D）</t>
  </si>
  <si>
    <t>001202172018</t>
  </si>
  <si>
    <t>阿修罗（数字3D）</t>
  </si>
  <si>
    <t>001204972018</t>
  </si>
  <si>
    <t>摩天营救（数字3D）</t>
  </si>
  <si>
    <t>051201202018</t>
  </si>
  <si>
    <t>风语咒（数字3D）</t>
  </si>
  <si>
    <t>001c05272018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</si>
</sst>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3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color rgb="FF000000"/>
      <name val="Tahoma"/>
      <family val="2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0" fontId="5" fillId="0" borderId="0" xfId="0" applyFont="1"/>
    <xf numFmtId="0" fontId="6" fillId="0" borderId="0" xfId="0" applyFont="1" applyFill="1"/>
    <xf numFmtId="0" fontId="3" fillId="2" borderId="1" xfId="0" applyFont="1" applyFill="1" applyBorder="1" applyAlignment="1" applyProtection="1">
      <alignment horizontal="center" wrapText="1"/>
    </xf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/>
    <xf numFmtId="176" fontId="0" fillId="0" borderId="2" xfId="0" applyNumberFormat="1" applyBorder="1"/>
    <xf numFmtId="0" fontId="6" fillId="0" borderId="4" xfId="0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 applyProtection="1">
      <alignment horizontal="center" wrapText="1"/>
    </xf>
    <xf numFmtId="49" fontId="3" fillId="2" borderId="3" xfId="0" applyNumberFormat="1" applyFont="1" applyFill="1" applyBorder="1" applyAlignment="1" applyProtection="1">
      <alignment horizontal="center" wrapText="1"/>
    </xf>
    <xf numFmtId="14" fontId="4" fillId="2" borderId="3" xfId="0" applyNumberFormat="1" applyFont="1" applyFill="1" applyBorder="1" applyAlignment="1" applyProtection="1">
      <alignment horizontal="center" wrapText="1"/>
    </xf>
    <xf numFmtId="176" fontId="4" fillId="2" borderId="3" xfId="0" applyNumberFormat="1" applyFont="1" applyFill="1" applyBorder="1" applyAlignment="1" applyProtection="1">
      <alignment horizontal="center" wrapText="1"/>
    </xf>
    <xf numFmtId="49" fontId="8" fillId="3" borderId="2" xfId="0" applyNumberFormat="1" applyFont="1" applyFill="1" applyBorder="1" applyAlignment="1">
      <alignment horizontal="left" vertical="center" wrapText="1"/>
    </xf>
    <xf numFmtId="49" fontId="7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 applyProtection="1">
      <alignment horizontal="center" wrapText="1"/>
    </xf>
    <xf numFmtId="176" fontId="6" fillId="0" borderId="2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vertical="center" wrapText="1"/>
    </xf>
    <xf numFmtId="49" fontId="0" fillId="0" borderId="0" xfId="0" applyNumberFormat="1" applyAlignment="1">
      <alignment wrapText="1"/>
    </xf>
    <xf numFmtId="1" fontId="8" fillId="3" borderId="2" xfId="0" applyNumberFormat="1" applyFont="1" applyFill="1" applyBorder="1" applyAlignment="1">
      <alignment horizontal="right" vertical="center" wrapText="1"/>
    </xf>
    <xf numFmtId="2" fontId="8" fillId="3" borderId="2" xfId="0" applyNumberFormat="1" applyFont="1" applyFill="1" applyBorder="1" applyAlignment="1">
      <alignment horizontal="right" vertical="center" wrapText="1"/>
    </xf>
    <xf numFmtId="0" fontId="0" fillId="0" borderId="2" xfId="0" applyNumberFormat="1" applyBorder="1"/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tabSelected="1" workbookViewId="0">
      <selection activeCell="P22" sqref="P22"/>
    </sheetView>
  </sheetViews>
  <sheetFormatPr defaultColWidth="16" defaultRowHeight="12.75"/>
  <cols>
    <col min="1" max="1" width="6.42578125" customWidth="1"/>
    <col min="2" max="2" width="30.7109375" style="26" customWidth="1"/>
    <col min="3" max="3" width="13.42578125" style="2" customWidth="1"/>
    <col min="4" max="4" width="19.42578125" style="2" customWidth="1"/>
    <col min="5" max="5" width="11.7109375" style="2" customWidth="1"/>
    <col min="6" max="6" width="10.7109375" style="2" customWidth="1"/>
    <col min="7" max="7" width="11.85546875" style="1" customWidth="1"/>
    <col min="8" max="8" width="11" style="1" customWidth="1"/>
    <col min="9" max="9" width="8.5703125" style="2" customWidth="1"/>
    <col min="10" max="10" width="9" style="2" customWidth="1"/>
    <col min="11" max="11" width="11" style="3" customWidth="1"/>
    <col min="12" max="12" width="10.5703125" style="3" customWidth="1"/>
    <col min="13" max="13" width="11.28515625" style="3" customWidth="1"/>
    <col min="14" max="14" width="8.85546875" style="3" customWidth="1"/>
    <col min="15" max="15" width="13.42578125" style="3" customWidth="1"/>
    <col min="16" max="16" width="12.140625" style="4" customWidth="1"/>
    <col min="17" max="17" width="12.42578125" style="3" customWidth="1"/>
  </cols>
  <sheetData>
    <row r="1" spans="1:17" s="6" customFormat="1" ht="31.5" customHeight="1">
      <c r="A1" s="8" t="s">
        <v>0</v>
      </c>
      <c r="B1" s="14" t="s">
        <v>7</v>
      </c>
      <c r="C1" s="15" t="s">
        <v>1</v>
      </c>
      <c r="D1" s="14" t="s">
        <v>16</v>
      </c>
      <c r="E1" s="14" t="s">
        <v>17</v>
      </c>
      <c r="F1" s="14" t="s">
        <v>10</v>
      </c>
      <c r="G1" s="16" t="s">
        <v>2</v>
      </c>
      <c r="H1" s="16" t="s">
        <v>3</v>
      </c>
      <c r="I1" s="14" t="s">
        <v>4</v>
      </c>
      <c r="J1" s="14" t="s">
        <v>5</v>
      </c>
      <c r="K1" s="17" t="s">
        <v>6</v>
      </c>
      <c r="L1" s="17" t="s">
        <v>11</v>
      </c>
      <c r="M1" s="17" t="s">
        <v>12</v>
      </c>
      <c r="N1" s="17" t="s">
        <v>13</v>
      </c>
      <c r="O1" s="17" t="s">
        <v>8</v>
      </c>
      <c r="P1" s="21" t="s">
        <v>14</v>
      </c>
      <c r="Q1" s="17" t="s">
        <v>9</v>
      </c>
    </row>
    <row r="2" spans="1:17" s="7" customFormat="1" ht="18" customHeight="1">
      <c r="A2" s="13">
        <v>1</v>
      </c>
      <c r="B2" s="18" t="s">
        <v>34</v>
      </c>
      <c r="C2" s="18" t="s">
        <v>45</v>
      </c>
      <c r="D2" s="19" t="s">
        <v>18</v>
      </c>
      <c r="E2" s="20" t="s">
        <v>20</v>
      </c>
      <c r="F2" s="19" t="s">
        <v>15</v>
      </c>
      <c r="G2" s="20" t="s">
        <v>47</v>
      </c>
      <c r="H2" s="20" t="s">
        <v>49</v>
      </c>
      <c r="I2" s="27">
        <v>424</v>
      </c>
      <c r="J2" s="27">
        <v>15971</v>
      </c>
      <c r="K2" s="28">
        <v>525494</v>
      </c>
      <c r="L2" s="22">
        <f>K2*0.05</f>
        <v>26274.7</v>
      </c>
      <c r="M2" s="22">
        <v>0.03</v>
      </c>
      <c r="N2" s="22">
        <f>K2/1.03*0.03*1.12</f>
        <v>17142.32854368932</v>
      </c>
      <c r="O2" s="22">
        <f>K2-L2-N2</f>
        <v>482076.97145631065</v>
      </c>
      <c r="P2" s="23">
        <v>0.48</v>
      </c>
      <c r="Q2" s="22">
        <f>O2*P2</f>
        <v>231396.94629902911</v>
      </c>
    </row>
    <row r="3" spans="1:17" s="7" customFormat="1" ht="18" customHeight="1">
      <c r="A3" s="13">
        <v>2</v>
      </c>
      <c r="B3" s="18" t="s">
        <v>50</v>
      </c>
      <c r="C3" s="18" t="s">
        <v>51</v>
      </c>
      <c r="D3" s="19" t="s">
        <v>18</v>
      </c>
      <c r="E3" s="20" t="s">
        <v>20</v>
      </c>
      <c r="F3" s="19" t="s">
        <v>15</v>
      </c>
      <c r="G3" s="20" t="s">
        <v>47</v>
      </c>
      <c r="H3" s="20" t="s">
        <v>49</v>
      </c>
      <c r="I3" s="27">
        <v>123</v>
      </c>
      <c r="J3" s="27">
        <v>2889</v>
      </c>
      <c r="K3" s="28">
        <v>94609</v>
      </c>
      <c r="L3" s="22">
        <f t="shared" ref="L3" si="0">K3*0.05</f>
        <v>4730.45</v>
      </c>
      <c r="M3" s="22">
        <v>0.03</v>
      </c>
      <c r="N3" s="22">
        <f t="shared" ref="N3:N32" si="1">K3/1.03*0.03*1.12</f>
        <v>3086.2741747572818</v>
      </c>
      <c r="O3" s="22">
        <f t="shared" ref="O3:O32" si="2">K3-L3-N3</f>
        <v>86792.275825242716</v>
      </c>
      <c r="P3" s="23">
        <v>0.48</v>
      </c>
      <c r="Q3" s="22">
        <f>O3*P3</f>
        <v>41660.2923961165</v>
      </c>
    </row>
    <row r="4" spans="1:17" s="7" customFormat="1" ht="18" customHeight="1">
      <c r="A4" s="13">
        <v>3</v>
      </c>
      <c r="B4" s="18" t="s">
        <v>32</v>
      </c>
      <c r="C4" s="18" t="s">
        <v>43</v>
      </c>
      <c r="D4" s="19" t="s">
        <v>18</v>
      </c>
      <c r="E4" s="20" t="s">
        <v>19</v>
      </c>
      <c r="F4" s="19" t="s">
        <v>15</v>
      </c>
      <c r="G4" s="20" t="s">
        <v>46</v>
      </c>
      <c r="H4" s="20" t="s">
        <v>48</v>
      </c>
      <c r="I4" s="27">
        <v>2</v>
      </c>
      <c r="J4" s="27">
        <v>10</v>
      </c>
      <c r="K4" s="28">
        <v>325</v>
      </c>
      <c r="L4" s="22">
        <f t="shared" ref="L4:L8" si="3">K4*0.05</f>
        <v>16.25</v>
      </c>
      <c r="M4" s="22">
        <v>0.03</v>
      </c>
      <c r="N4" s="22">
        <f t="shared" si="1"/>
        <v>10.601941747572814</v>
      </c>
      <c r="O4" s="22">
        <f t="shared" si="2"/>
        <v>298.14805825242718</v>
      </c>
      <c r="P4" s="23">
        <v>0.48</v>
      </c>
      <c r="Q4" s="22">
        <f>O4*P4</f>
        <v>143.11106796116505</v>
      </c>
    </row>
    <row r="5" spans="1:17" s="7" customFormat="1" ht="18" customHeight="1">
      <c r="A5" s="13">
        <v>4</v>
      </c>
      <c r="B5" s="18" t="s">
        <v>28</v>
      </c>
      <c r="C5" s="18" t="s">
        <v>39</v>
      </c>
      <c r="D5" s="19" t="s">
        <v>18</v>
      </c>
      <c r="E5" s="20" t="s">
        <v>19</v>
      </c>
      <c r="F5" s="19" t="s">
        <v>15</v>
      </c>
      <c r="G5" s="20" t="s">
        <v>46</v>
      </c>
      <c r="H5" s="20" t="s">
        <v>48</v>
      </c>
      <c r="I5" s="27">
        <v>27</v>
      </c>
      <c r="J5" s="27">
        <v>260</v>
      </c>
      <c r="K5" s="28">
        <v>8158</v>
      </c>
      <c r="L5" s="22">
        <f t="shared" si="3"/>
        <v>407.90000000000003</v>
      </c>
      <c r="M5" s="22">
        <v>0.03</v>
      </c>
      <c r="N5" s="22">
        <f t="shared" si="1"/>
        <v>266.12504854368933</v>
      </c>
      <c r="O5" s="22">
        <f t="shared" si="2"/>
        <v>7483.9749514563109</v>
      </c>
      <c r="P5" s="23">
        <v>0.48</v>
      </c>
      <c r="Q5" s="22">
        <f>O5*P5</f>
        <v>3592.307976699029</v>
      </c>
    </row>
    <row r="6" spans="1:17" s="7" customFormat="1" ht="18" customHeight="1">
      <c r="A6" s="13">
        <v>5</v>
      </c>
      <c r="B6" s="18" t="s">
        <v>26</v>
      </c>
      <c r="C6" s="18" t="s">
        <v>37</v>
      </c>
      <c r="D6" s="19" t="s">
        <v>18</v>
      </c>
      <c r="E6" s="20" t="s">
        <v>19</v>
      </c>
      <c r="F6" s="19" t="s">
        <v>15</v>
      </c>
      <c r="G6" s="20" t="s">
        <v>46</v>
      </c>
      <c r="H6" s="20" t="s">
        <v>48</v>
      </c>
      <c r="I6" s="27">
        <v>16</v>
      </c>
      <c r="J6" s="27">
        <v>90</v>
      </c>
      <c r="K6" s="28">
        <v>2796</v>
      </c>
      <c r="L6" s="22">
        <f t="shared" si="3"/>
        <v>139.80000000000001</v>
      </c>
      <c r="M6" s="22">
        <v>0.03</v>
      </c>
      <c r="N6" s="22">
        <f t="shared" si="1"/>
        <v>91.209320388349511</v>
      </c>
      <c r="O6" s="22">
        <f t="shared" si="2"/>
        <v>2564.9906796116502</v>
      </c>
      <c r="P6" s="23">
        <v>0.48</v>
      </c>
      <c r="Q6" s="22">
        <f t="shared" ref="Q6:Q26" si="4">O6*P6</f>
        <v>1231.1955262135921</v>
      </c>
    </row>
    <row r="7" spans="1:17" s="7" customFormat="1" ht="18" customHeight="1">
      <c r="A7" s="13">
        <v>6</v>
      </c>
      <c r="B7" s="18" t="s">
        <v>27</v>
      </c>
      <c r="C7" s="18" t="s">
        <v>38</v>
      </c>
      <c r="D7" s="19" t="s">
        <v>18</v>
      </c>
      <c r="E7" s="20" t="s">
        <v>19</v>
      </c>
      <c r="F7" s="19" t="s">
        <v>15</v>
      </c>
      <c r="G7" s="20" t="s">
        <v>46</v>
      </c>
      <c r="H7" s="20" t="s">
        <v>48</v>
      </c>
      <c r="I7" s="27">
        <v>24</v>
      </c>
      <c r="J7" s="27">
        <v>156</v>
      </c>
      <c r="K7" s="28">
        <v>4625</v>
      </c>
      <c r="L7" s="22">
        <f t="shared" si="3"/>
        <v>231.25</v>
      </c>
      <c r="M7" s="22">
        <v>0.03</v>
      </c>
      <c r="N7" s="22">
        <f t="shared" si="1"/>
        <v>150.87378640776697</v>
      </c>
      <c r="O7" s="22">
        <f t="shared" si="2"/>
        <v>4242.8762135922334</v>
      </c>
      <c r="P7" s="23">
        <v>0.48</v>
      </c>
      <c r="Q7" s="22">
        <f>O7*P7</f>
        <v>2036.5805825242719</v>
      </c>
    </row>
    <row r="8" spans="1:17" s="7" customFormat="1" ht="18" customHeight="1">
      <c r="A8" s="13">
        <v>7</v>
      </c>
      <c r="B8" s="18" t="s">
        <v>33</v>
      </c>
      <c r="C8" s="18" t="s">
        <v>44</v>
      </c>
      <c r="D8" s="19" t="s">
        <v>18</v>
      </c>
      <c r="E8" s="20" t="s">
        <v>19</v>
      </c>
      <c r="F8" s="19" t="s">
        <v>15</v>
      </c>
      <c r="G8" s="20" t="s">
        <v>46</v>
      </c>
      <c r="H8" s="20" t="s">
        <v>48</v>
      </c>
      <c r="I8" s="27">
        <v>3</v>
      </c>
      <c r="J8" s="27">
        <v>23</v>
      </c>
      <c r="K8" s="28">
        <v>682</v>
      </c>
      <c r="L8" s="22">
        <f t="shared" si="3"/>
        <v>34.1</v>
      </c>
      <c r="M8" s="22">
        <v>0.03</v>
      </c>
      <c r="N8" s="22">
        <f t="shared" si="1"/>
        <v>22.247766990291264</v>
      </c>
      <c r="O8" s="22">
        <f t="shared" si="2"/>
        <v>625.65223300970877</v>
      </c>
      <c r="P8" s="23">
        <v>0.48</v>
      </c>
      <c r="Q8" s="22">
        <f t="shared" si="4"/>
        <v>300.31307184466021</v>
      </c>
    </row>
    <row r="9" spans="1:17" s="5" customFormat="1" ht="18" customHeight="1">
      <c r="A9" s="13">
        <v>8</v>
      </c>
      <c r="B9" s="18" t="s">
        <v>52</v>
      </c>
      <c r="C9" s="18" t="s">
        <v>53</v>
      </c>
      <c r="D9" s="19" t="s">
        <v>18</v>
      </c>
      <c r="E9" s="20" t="s">
        <v>19</v>
      </c>
      <c r="F9" s="19" t="s">
        <v>15</v>
      </c>
      <c r="G9" s="20" t="s">
        <v>46</v>
      </c>
      <c r="H9" s="20" t="s">
        <v>48</v>
      </c>
      <c r="I9" s="27">
        <v>39</v>
      </c>
      <c r="J9" s="27">
        <v>798</v>
      </c>
      <c r="K9" s="28">
        <v>25220</v>
      </c>
      <c r="L9" s="24">
        <f t="shared" ref="L9:L26" si="5">K9*0.05</f>
        <v>1261</v>
      </c>
      <c r="M9" s="22">
        <v>0.03</v>
      </c>
      <c r="N9" s="22">
        <f t="shared" si="1"/>
        <v>822.71067961165056</v>
      </c>
      <c r="O9" s="22">
        <f t="shared" si="2"/>
        <v>23136.28932038835</v>
      </c>
      <c r="P9" s="23">
        <v>0.48</v>
      </c>
      <c r="Q9" s="24">
        <f t="shared" si="4"/>
        <v>11105.418873786408</v>
      </c>
    </row>
    <row r="10" spans="1:17" s="5" customFormat="1" ht="18" customHeight="1">
      <c r="A10" s="13">
        <v>9</v>
      </c>
      <c r="B10" s="18" t="s">
        <v>25</v>
      </c>
      <c r="C10" s="18" t="s">
        <v>36</v>
      </c>
      <c r="D10" s="19" t="s">
        <v>18</v>
      </c>
      <c r="E10" s="20" t="s">
        <v>19</v>
      </c>
      <c r="F10" s="19" t="s">
        <v>15</v>
      </c>
      <c r="G10" s="20" t="s">
        <v>46</v>
      </c>
      <c r="H10" s="20" t="s">
        <v>48</v>
      </c>
      <c r="I10" s="27">
        <v>9</v>
      </c>
      <c r="J10" s="27">
        <v>81</v>
      </c>
      <c r="K10" s="28">
        <v>2657</v>
      </c>
      <c r="L10" s="24">
        <f t="shared" si="5"/>
        <v>132.85</v>
      </c>
      <c r="M10" s="22">
        <v>0.03</v>
      </c>
      <c r="N10" s="22">
        <f t="shared" si="1"/>
        <v>86.67495145631068</v>
      </c>
      <c r="O10" s="22">
        <f t="shared" si="2"/>
        <v>2437.4750485436894</v>
      </c>
      <c r="P10" s="23">
        <v>0.48</v>
      </c>
      <c r="Q10" s="24">
        <f t="shared" si="4"/>
        <v>1169.9880233009708</v>
      </c>
    </row>
    <row r="11" spans="1:17" ht="18" customHeight="1">
      <c r="A11" s="13">
        <v>10</v>
      </c>
      <c r="B11" s="18" t="s">
        <v>30</v>
      </c>
      <c r="C11" s="18" t="s">
        <v>41</v>
      </c>
      <c r="D11" s="19" t="s">
        <v>18</v>
      </c>
      <c r="E11" s="20" t="s">
        <v>19</v>
      </c>
      <c r="F11" s="19" t="s">
        <v>15</v>
      </c>
      <c r="G11" s="20" t="s">
        <v>46</v>
      </c>
      <c r="H11" s="20" t="s">
        <v>48</v>
      </c>
      <c r="I11" s="27">
        <v>7</v>
      </c>
      <c r="J11" s="27">
        <v>34</v>
      </c>
      <c r="K11" s="28">
        <v>1122</v>
      </c>
      <c r="L11" s="24">
        <f t="shared" si="5"/>
        <v>56.1</v>
      </c>
      <c r="M11" s="22">
        <v>0.03</v>
      </c>
      <c r="N11" s="22">
        <f t="shared" si="1"/>
        <v>36.601165048543692</v>
      </c>
      <c r="O11" s="22">
        <f t="shared" si="2"/>
        <v>1029.2988349514565</v>
      </c>
      <c r="P11" s="23">
        <v>0.48</v>
      </c>
      <c r="Q11" s="24">
        <f t="shared" si="4"/>
        <v>494.06344077669905</v>
      </c>
    </row>
    <row r="12" spans="1:17" ht="18" customHeight="1">
      <c r="A12" s="13">
        <v>11</v>
      </c>
      <c r="B12" s="18" t="s">
        <v>54</v>
      </c>
      <c r="C12" s="18" t="s">
        <v>55</v>
      </c>
      <c r="D12" s="19" t="s">
        <v>18</v>
      </c>
      <c r="E12" s="20" t="s">
        <v>19</v>
      </c>
      <c r="F12" s="19" t="s">
        <v>15</v>
      </c>
      <c r="G12" s="20" t="s">
        <v>46</v>
      </c>
      <c r="H12" s="20" t="s">
        <v>48</v>
      </c>
      <c r="I12" s="27">
        <v>3</v>
      </c>
      <c r="J12" s="27">
        <v>10</v>
      </c>
      <c r="K12" s="28">
        <v>305</v>
      </c>
      <c r="L12" s="24">
        <f t="shared" si="5"/>
        <v>15.25</v>
      </c>
      <c r="M12" s="22">
        <v>0.03</v>
      </c>
      <c r="N12" s="22">
        <f t="shared" si="1"/>
        <v>9.9495145631067974</v>
      </c>
      <c r="O12" s="22">
        <f t="shared" si="2"/>
        <v>279.80048543689321</v>
      </c>
      <c r="P12" s="23">
        <v>0.48</v>
      </c>
      <c r="Q12" s="24">
        <f t="shared" si="4"/>
        <v>134.30423300970872</v>
      </c>
    </row>
    <row r="13" spans="1:17" ht="18" customHeight="1">
      <c r="A13" s="13">
        <v>12</v>
      </c>
      <c r="B13" s="18" t="s">
        <v>56</v>
      </c>
      <c r="C13" s="18" t="s">
        <v>57</v>
      </c>
      <c r="D13" s="19" t="s">
        <v>18</v>
      </c>
      <c r="E13" s="20" t="s">
        <v>19</v>
      </c>
      <c r="F13" s="19" t="s">
        <v>15</v>
      </c>
      <c r="G13" s="20" t="s">
        <v>46</v>
      </c>
      <c r="H13" s="20" t="s">
        <v>48</v>
      </c>
      <c r="I13" s="27">
        <v>8</v>
      </c>
      <c r="J13" s="27">
        <v>187</v>
      </c>
      <c r="K13" s="28">
        <v>4838</v>
      </c>
      <c r="L13" s="24">
        <f t="shared" si="5"/>
        <v>241.9</v>
      </c>
      <c r="M13" s="22">
        <v>0.03</v>
      </c>
      <c r="N13" s="22">
        <f t="shared" si="1"/>
        <v>157.82213592233009</v>
      </c>
      <c r="O13" s="22">
        <f t="shared" si="2"/>
        <v>4438.2778640776705</v>
      </c>
      <c r="P13" s="23">
        <v>0.48</v>
      </c>
      <c r="Q13" s="24">
        <f t="shared" si="4"/>
        <v>2130.3733747572819</v>
      </c>
    </row>
    <row r="14" spans="1:17" ht="18" customHeight="1">
      <c r="A14" s="13">
        <v>13</v>
      </c>
      <c r="B14" s="18" t="s">
        <v>58</v>
      </c>
      <c r="C14" s="18" t="s">
        <v>59</v>
      </c>
      <c r="D14" s="19" t="s">
        <v>18</v>
      </c>
      <c r="E14" s="20" t="s">
        <v>19</v>
      </c>
      <c r="F14" s="19" t="s">
        <v>15</v>
      </c>
      <c r="G14" s="20" t="s">
        <v>46</v>
      </c>
      <c r="H14" s="20" t="s">
        <v>48</v>
      </c>
      <c r="I14" s="27">
        <v>2</v>
      </c>
      <c r="J14" s="27">
        <v>8</v>
      </c>
      <c r="K14" s="28">
        <v>256</v>
      </c>
      <c r="L14" s="24">
        <f t="shared" si="5"/>
        <v>12.8</v>
      </c>
      <c r="M14" s="22">
        <v>0.03</v>
      </c>
      <c r="N14" s="22">
        <f t="shared" si="1"/>
        <v>8.3510679611650502</v>
      </c>
      <c r="O14" s="22">
        <f t="shared" si="2"/>
        <v>234.84893203883493</v>
      </c>
      <c r="P14" s="23">
        <v>0.48</v>
      </c>
      <c r="Q14" s="24">
        <f t="shared" si="4"/>
        <v>112.72748737864076</v>
      </c>
    </row>
    <row r="15" spans="1:17" ht="18" customHeight="1">
      <c r="A15" s="13">
        <v>14</v>
      </c>
      <c r="B15" s="18" t="s">
        <v>60</v>
      </c>
      <c r="C15" s="18" t="s">
        <v>61</v>
      </c>
      <c r="D15" s="19" t="s">
        <v>18</v>
      </c>
      <c r="E15" s="20" t="s">
        <v>19</v>
      </c>
      <c r="F15" s="19" t="s">
        <v>15</v>
      </c>
      <c r="G15" s="20" t="s">
        <v>46</v>
      </c>
      <c r="H15" s="20" t="s">
        <v>48</v>
      </c>
      <c r="I15" s="27">
        <v>4</v>
      </c>
      <c r="J15" s="27">
        <v>24</v>
      </c>
      <c r="K15" s="28">
        <v>625</v>
      </c>
      <c r="L15" s="24">
        <f t="shared" si="5"/>
        <v>31.25</v>
      </c>
      <c r="M15" s="22">
        <v>0.03</v>
      </c>
      <c r="N15" s="22">
        <f t="shared" si="1"/>
        <v>20.388349514563107</v>
      </c>
      <c r="O15" s="22">
        <f t="shared" si="2"/>
        <v>573.36165048543694</v>
      </c>
      <c r="P15" s="23">
        <v>0.48</v>
      </c>
      <c r="Q15" s="24">
        <f t="shared" si="4"/>
        <v>275.21359223300971</v>
      </c>
    </row>
    <row r="16" spans="1:17" ht="18" customHeight="1">
      <c r="A16" s="13">
        <v>15</v>
      </c>
      <c r="B16" s="18" t="s">
        <v>62</v>
      </c>
      <c r="C16" s="18" t="s">
        <v>63</v>
      </c>
      <c r="D16" s="19" t="s">
        <v>18</v>
      </c>
      <c r="E16" s="20" t="s">
        <v>19</v>
      </c>
      <c r="F16" s="19" t="s">
        <v>15</v>
      </c>
      <c r="G16" s="20" t="s">
        <v>46</v>
      </c>
      <c r="H16" s="20" t="s">
        <v>48</v>
      </c>
      <c r="I16" s="27">
        <v>16</v>
      </c>
      <c r="J16" s="27">
        <v>140</v>
      </c>
      <c r="K16" s="28">
        <v>3559</v>
      </c>
      <c r="L16" s="24">
        <f t="shared" si="5"/>
        <v>177.95000000000002</v>
      </c>
      <c r="M16" s="22">
        <v>0.03</v>
      </c>
      <c r="N16" s="22">
        <f t="shared" si="1"/>
        <v>116.09941747572816</v>
      </c>
      <c r="O16" s="22">
        <f t="shared" si="2"/>
        <v>3264.9505825242722</v>
      </c>
      <c r="P16" s="23">
        <v>0.48</v>
      </c>
      <c r="Q16" s="24">
        <f t="shared" si="4"/>
        <v>1567.1762796116507</v>
      </c>
    </row>
    <row r="17" spans="1:17" ht="18" customHeight="1">
      <c r="A17" s="13">
        <v>16</v>
      </c>
      <c r="B17" s="18" t="s">
        <v>64</v>
      </c>
      <c r="C17" s="18" t="s">
        <v>65</v>
      </c>
      <c r="D17" s="19" t="s">
        <v>18</v>
      </c>
      <c r="E17" s="20" t="s">
        <v>19</v>
      </c>
      <c r="F17" s="19" t="s">
        <v>15</v>
      </c>
      <c r="G17" s="20" t="s">
        <v>46</v>
      </c>
      <c r="H17" s="20" t="s">
        <v>48</v>
      </c>
      <c r="I17" s="27">
        <v>7</v>
      </c>
      <c r="J17" s="27">
        <v>18</v>
      </c>
      <c r="K17" s="28">
        <v>628</v>
      </c>
      <c r="L17" s="24">
        <f t="shared" si="5"/>
        <v>31.400000000000002</v>
      </c>
      <c r="M17" s="22">
        <v>0.03</v>
      </c>
      <c r="N17" s="22">
        <f t="shared" si="1"/>
        <v>20.486213592233007</v>
      </c>
      <c r="O17" s="22">
        <f t="shared" si="2"/>
        <v>576.11378640776707</v>
      </c>
      <c r="P17" s="23">
        <v>0.48</v>
      </c>
      <c r="Q17" s="24">
        <f t="shared" si="4"/>
        <v>276.53461747572817</v>
      </c>
    </row>
    <row r="18" spans="1:17" ht="18" customHeight="1">
      <c r="A18" s="13">
        <v>17</v>
      </c>
      <c r="B18" s="18" t="s">
        <v>66</v>
      </c>
      <c r="C18" s="18" t="s">
        <v>67</v>
      </c>
      <c r="D18" s="19" t="s">
        <v>18</v>
      </c>
      <c r="E18" s="20" t="s">
        <v>19</v>
      </c>
      <c r="F18" s="19" t="s">
        <v>15</v>
      </c>
      <c r="G18" s="20" t="s">
        <v>46</v>
      </c>
      <c r="H18" s="20" t="s">
        <v>48</v>
      </c>
      <c r="I18" s="27">
        <v>13</v>
      </c>
      <c r="J18" s="27">
        <v>71</v>
      </c>
      <c r="K18" s="28">
        <v>2146</v>
      </c>
      <c r="L18" s="24">
        <f t="shared" si="5"/>
        <v>107.30000000000001</v>
      </c>
      <c r="M18" s="22">
        <v>0.03</v>
      </c>
      <c r="N18" s="22">
        <f t="shared" si="1"/>
        <v>70.005436893203878</v>
      </c>
      <c r="O18" s="22">
        <f t="shared" si="2"/>
        <v>1968.6945631067961</v>
      </c>
      <c r="P18" s="23">
        <v>0.48</v>
      </c>
      <c r="Q18" s="24">
        <f t="shared" si="4"/>
        <v>944.97339029126204</v>
      </c>
    </row>
    <row r="19" spans="1:17" ht="18" customHeight="1">
      <c r="A19" s="13">
        <v>18</v>
      </c>
      <c r="B19" s="18" t="s">
        <v>68</v>
      </c>
      <c r="C19" s="18" t="s">
        <v>69</v>
      </c>
      <c r="D19" s="19" t="s">
        <v>18</v>
      </c>
      <c r="E19" s="20" t="s">
        <v>19</v>
      </c>
      <c r="F19" s="19" t="s">
        <v>15</v>
      </c>
      <c r="G19" s="20" t="s">
        <v>46</v>
      </c>
      <c r="H19" s="20" t="s">
        <v>48</v>
      </c>
      <c r="I19" s="27">
        <v>25</v>
      </c>
      <c r="J19" s="27">
        <v>283</v>
      </c>
      <c r="K19" s="28">
        <v>8952</v>
      </c>
      <c r="L19" s="24">
        <f t="shared" si="5"/>
        <v>447.6</v>
      </c>
      <c r="M19" s="22">
        <v>0.03</v>
      </c>
      <c r="N19" s="22">
        <f t="shared" si="1"/>
        <v>292.0264077669903</v>
      </c>
      <c r="O19" s="22">
        <f t="shared" si="2"/>
        <v>8212.3735922330088</v>
      </c>
      <c r="P19" s="23">
        <v>0.48</v>
      </c>
      <c r="Q19" s="24">
        <f t="shared" si="4"/>
        <v>3941.9393242718443</v>
      </c>
    </row>
    <row r="20" spans="1:17" ht="18" customHeight="1">
      <c r="A20" s="13">
        <v>19</v>
      </c>
      <c r="B20" s="18" t="s">
        <v>70</v>
      </c>
      <c r="C20" s="18" t="s">
        <v>71</v>
      </c>
      <c r="D20" s="19" t="s">
        <v>18</v>
      </c>
      <c r="E20" s="20" t="s">
        <v>19</v>
      </c>
      <c r="F20" s="19" t="s">
        <v>15</v>
      </c>
      <c r="G20" s="20" t="s">
        <v>46</v>
      </c>
      <c r="H20" s="20" t="s">
        <v>48</v>
      </c>
      <c r="I20" s="27">
        <v>1</v>
      </c>
      <c r="J20" s="27">
        <v>96</v>
      </c>
      <c r="K20" s="28">
        <v>2927</v>
      </c>
      <c r="L20" s="24">
        <f t="shared" si="5"/>
        <v>146.35</v>
      </c>
      <c r="M20" s="22">
        <v>0.03</v>
      </c>
      <c r="N20" s="22">
        <f t="shared" si="1"/>
        <v>95.48271844660195</v>
      </c>
      <c r="O20" s="22">
        <f t="shared" si="2"/>
        <v>2685.167281553398</v>
      </c>
      <c r="P20" s="23">
        <v>0.48</v>
      </c>
      <c r="Q20" s="24">
        <f t="shared" si="4"/>
        <v>1288.880295145631</v>
      </c>
    </row>
    <row r="21" spans="1:17" ht="18" customHeight="1">
      <c r="A21" s="13">
        <v>20</v>
      </c>
      <c r="B21" s="18" t="s">
        <v>72</v>
      </c>
      <c r="C21" s="18" t="s">
        <v>73</v>
      </c>
      <c r="D21" s="19" t="s">
        <v>18</v>
      </c>
      <c r="E21" s="20" t="s">
        <v>19</v>
      </c>
      <c r="F21" s="19" t="s">
        <v>15</v>
      </c>
      <c r="G21" s="20" t="s">
        <v>46</v>
      </c>
      <c r="H21" s="20" t="s">
        <v>48</v>
      </c>
      <c r="I21" s="27">
        <v>113</v>
      </c>
      <c r="J21" s="27">
        <v>6676</v>
      </c>
      <c r="K21" s="28">
        <v>216539</v>
      </c>
      <c r="L21" s="24">
        <f t="shared" si="5"/>
        <v>10826.95</v>
      </c>
      <c r="M21" s="22">
        <v>0.03</v>
      </c>
      <c r="N21" s="22">
        <f t="shared" si="1"/>
        <v>7063.7965048543692</v>
      </c>
      <c r="O21" s="22">
        <f t="shared" si="2"/>
        <v>198648.25349514562</v>
      </c>
      <c r="P21" s="23">
        <v>0.48</v>
      </c>
      <c r="Q21" s="24">
        <f t="shared" si="4"/>
        <v>95351.161677669894</v>
      </c>
    </row>
    <row r="22" spans="1:17" ht="18" customHeight="1">
      <c r="A22" s="13">
        <v>21</v>
      </c>
      <c r="B22" s="18" t="s">
        <v>74</v>
      </c>
      <c r="C22" s="18" t="s">
        <v>75</v>
      </c>
      <c r="D22" s="19" t="s">
        <v>18</v>
      </c>
      <c r="E22" s="20" t="s">
        <v>19</v>
      </c>
      <c r="F22" s="19" t="s">
        <v>15</v>
      </c>
      <c r="G22" s="20" t="s">
        <v>46</v>
      </c>
      <c r="H22" s="20" t="s">
        <v>48</v>
      </c>
      <c r="I22" s="27">
        <v>1</v>
      </c>
      <c r="J22" s="27">
        <v>23</v>
      </c>
      <c r="K22" s="28">
        <v>716</v>
      </c>
      <c r="L22" s="24">
        <f t="shared" si="5"/>
        <v>35.800000000000004</v>
      </c>
      <c r="M22" s="22">
        <v>0.03</v>
      </c>
      <c r="N22" s="22">
        <f t="shared" si="1"/>
        <v>23.356893203883498</v>
      </c>
      <c r="O22" s="22">
        <f t="shared" si="2"/>
        <v>656.84310679611656</v>
      </c>
      <c r="P22" s="23">
        <v>0.48</v>
      </c>
      <c r="Q22" s="24">
        <f t="shared" si="4"/>
        <v>315.28469126213594</v>
      </c>
    </row>
    <row r="23" spans="1:17" ht="18" customHeight="1">
      <c r="A23" s="13">
        <v>22</v>
      </c>
      <c r="B23" s="18" t="s">
        <v>76</v>
      </c>
      <c r="C23" s="18" t="s">
        <v>77</v>
      </c>
      <c r="D23" s="19" t="s">
        <v>18</v>
      </c>
      <c r="E23" s="20" t="s">
        <v>19</v>
      </c>
      <c r="F23" s="19" t="s">
        <v>15</v>
      </c>
      <c r="G23" s="20" t="s">
        <v>46</v>
      </c>
      <c r="H23" s="20" t="s">
        <v>48</v>
      </c>
      <c r="I23" s="27">
        <v>1</v>
      </c>
      <c r="J23" s="27">
        <v>63</v>
      </c>
      <c r="K23" s="28">
        <v>2124</v>
      </c>
      <c r="L23" s="24">
        <f t="shared" si="5"/>
        <v>106.2</v>
      </c>
      <c r="M23" s="22">
        <v>0.03</v>
      </c>
      <c r="N23" s="22">
        <f t="shared" si="1"/>
        <v>69.28776699029126</v>
      </c>
      <c r="O23" s="22">
        <f t="shared" si="2"/>
        <v>1948.5122330097088</v>
      </c>
      <c r="P23" s="23">
        <v>0.48</v>
      </c>
      <c r="Q23" s="24">
        <f t="shared" si="4"/>
        <v>935.28587184466016</v>
      </c>
    </row>
    <row r="24" spans="1:17" ht="18" customHeight="1">
      <c r="A24" s="13">
        <v>23</v>
      </c>
      <c r="B24" s="18" t="s">
        <v>78</v>
      </c>
      <c r="C24" s="18" t="s">
        <v>79</v>
      </c>
      <c r="D24" s="19" t="s">
        <v>18</v>
      </c>
      <c r="E24" s="20" t="s">
        <v>19</v>
      </c>
      <c r="F24" s="19" t="s">
        <v>15</v>
      </c>
      <c r="G24" s="20" t="s">
        <v>46</v>
      </c>
      <c r="H24" s="20" t="s">
        <v>48</v>
      </c>
      <c r="I24" s="27">
        <v>2</v>
      </c>
      <c r="J24" s="27">
        <v>40</v>
      </c>
      <c r="K24" s="28">
        <v>1000</v>
      </c>
      <c r="L24" s="24">
        <f t="shared" si="5"/>
        <v>50</v>
      </c>
      <c r="M24" s="22">
        <v>0.03</v>
      </c>
      <c r="N24" s="22">
        <f t="shared" si="1"/>
        <v>32.621359223300971</v>
      </c>
      <c r="O24" s="22">
        <f t="shared" si="2"/>
        <v>917.37864077669906</v>
      </c>
      <c r="P24" s="23">
        <v>0.48</v>
      </c>
      <c r="Q24" s="24">
        <f t="shared" si="4"/>
        <v>440.34174757281551</v>
      </c>
    </row>
    <row r="25" spans="1:17" ht="18" customHeight="1">
      <c r="A25" s="13">
        <v>24</v>
      </c>
      <c r="B25" s="18" t="s">
        <v>80</v>
      </c>
      <c r="C25" s="18" t="s">
        <v>81</v>
      </c>
      <c r="D25" s="19" t="s">
        <v>18</v>
      </c>
      <c r="E25" s="20" t="s">
        <v>19</v>
      </c>
      <c r="F25" s="19" t="s">
        <v>15</v>
      </c>
      <c r="G25" s="20" t="s">
        <v>46</v>
      </c>
      <c r="H25" s="20" t="s">
        <v>48</v>
      </c>
      <c r="I25" s="27">
        <v>58</v>
      </c>
      <c r="J25" s="27">
        <v>1778</v>
      </c>
      <c r="K25" s="28">
        <v>62599</v>
      </c>
      <c r="L25" s="24">
        <f t="shared" si="5"/>
        <v>3129.9500000000003</v>
      </c>
      <c r="M25" s="22">
        <v>0.03</v>
      </c>
      <c r="N25" s="22">
        <f t="shared" si="1"/>
        <v>2042.0644660194175</v>
      </c>
      <c r="O25" s="22">
        <f t="shared" si="2"/>
        <v>57426.985533980587</v>
      </c>
      <c r="P25" s="23">
        <v>0.48</v>
      </c>
      <c r="Q25" s="24">
        <f t="shared" si="4"/>
        <v>27564.953056310682</v>
      </c>
    </row>
    <row r="26" spans="1:17" ht="18" customHeight="1">
      <c r="A26" s="13">
        <v>25</v>
      </c>
      <c r="B26" s="18" t="s">
        <v>82</v>
      </c>
      <c r="C26" s="18" t="s">
        <v>83</v>
      </c>
      <c r="D26" s="19" t="s">
        <v>18</v>
      </c>
      <c r="E26" s="20" t="s">
        <v>19</v>
      </c>
      <c r="F26" s="19" t="s">
        <v>15</v>
      </c>
      <c r="G26" s="20" t="s">
        <v>46</v>
      </c>
      <c r="H26" s="20" t="s">
        <v>48</v>
      </c>
      <c r="I26" s="27">
        <v>15</v>
      </c>
      <c r="J26" s="27">
        <v>369</v>
      </c>
      <c r="K26" s="28">
        <v>11198</v>
      </c>
      <c r="L26" s="24">
        <f t="shared" si="5"/>
        <v>559.9</v>
      </c>
      <c r="M26" s="22">
        <v>0.03</v>
      </c>
      <c r="N26" s="22">
        <f t="shared" si="1"/>
        <v>365.29398058252428</v>
      </c>
      <c r="O26" s="22">
        <f t="shared" si="2"/>
        <v>10272.806019417476</v>
      </c>
      <c r="P26" s="23">
        <v>0.48</v>
      </c>
      <c r="Q26" s="24">
        <f t="shared" si="4"/>
        <v>4930.9468893203884</v>
      </c>
    </row>
    <row r="27" spans="1:17" ht="18" customHeight="1">
      <c r="A27" s="13">
        <v>26</v>
      </c>
      <c r="B27" s="18" t="s">
        <v>84</v>
      </c>
      <c r="C27" s="18" t="s">
        <v>85</v>
      </c>
      <c r="D27" s="19" t="s">
        <v>18</v>
      </c>
      <c r="E27" s="20" t="s">
        <v>19</v>
      </c>
      <c r="F27" s="19" t="s">
        <v>15</v>
      </c>
      <c r="G27" s="20" t="s">
        <v>46</v>
      </c>
      <c r="H27" s="20" t="s">
        <v>48</v>
      </c>
      <c r="I27" s="27">
        <v>86</v>
      </c>
      <c r="J27" s="27">
        <v>2143</v>
      </c>
      <c r="K27" s="28">
        <v>69628</v>
      </c>
      <c r="L27" s="24">
        <f t="shared" ref="L27:L32" si="6">K27*0.05</f>
        <v>3481.4</v>
      </c>
      <c r="M27" s="22">
        <v>0.03</v>
      </c>
      <c r="N27" s="22">
        <f t="shared" si="1"/>
        <v>2271.36</v>
      </c>
      <c r="O27" s="22">
        <f t="shared" si="2"/>
        <v>63875.240000000005</v>
      </c>
      <c r="P27" s="23">
        <v>0.48</v>
      </c>
      <c r="Q27" s="24">
        <f t="shared" ref="Q27:Q32" si="7">O27*P27</f>
        <v>30660.1152</v>
      </c>
    </row>
    <row r="28" spans="1:17" ht="18" customHeight="1">
      <c r="A28" s="13">
        <v>27</v>
      </c>
      <c r="B28" s="18" t="s">
        <v>22</v>
      </c>
      <c r="C28" s="18" t="s">
        <v>23</v>
      </c>
      <c r="D28" s="19" t="s">
        <v>18</v>
      </c>
      <c r="E28" s="20" t="s">
        <v>19</v>
      </c>
      <c r="F28" s="19" t="s">
        <v>15</v>
      </c>
      <c r="G28" s="20" t="s">
        <v>46</v>
      </c>
      <c r="H28" s="20" t="s">
        <v>48</v>
      </c>
      <c r="I28" s="27">
        <v>1</v>
      </c>
      <c r="J28" s="27">
        <v>11</v>
      </c>
      <c r="K28" s="28">
        <v>383</v>
      </c>
      <c r="L28" s="24">
        <f t="shared" si="6"/>
        <v>19.150000000000002</v>
      </c>
      <c r="M28" s="22">
        <v>0.03</v>
      </c>
      <c r="N28" s="22">
        <f t="shared" si="1"/>
        <v>12.493980582524273</v>
      </c>
      <c r="O28" s="22">
        <f t="shared" si="2"/>
        <v>351.35601941747575</v>
      </c>
      <c r="P28" s="23">
        <v>0.48</v>
      </c>
      <c r="Q28" s="24">
        <f t="shared" si="7"/>
        <v>168.65088932038836</v>
      </c>
    </row>
    <row r="29" spans="1:17" ht="18" customHeight="1">
      <c r="A29" s="13">
        <v>28</v>
      </c>
      <c r="B29" s="18" t="s">
        <v>86</v>
      </c>
      <c r="C29" s="18" t="s">
        <v>87</v>
      </c>
      <c r="D29" s="19" t="s">
        <v>18</v>
      </c>
      <c r="E29" s="20" t="s">
        <v>19</v>
      </c>
      <c r="F29" s="19" t="s">
        <v>15</v>
      </c>
      <c r="G29" s="20" t="s">
        <v>46</v>
      </c>
      <c r="H29" s="20" t="s">
        <v>48</v>
      </c>
      <c r="I29" s="27">
        <v>2</v>
      </c>
      <c r="J29" s="27">
        <v>42</v>
      </c>
      <c r="K29" s="28">
        <v>1910</v>
      </c>
      <c r="L29" s="24">
        <f t="shared" si="6"/>
        <v>95.5</v>
      </c>
      <c r="M29" s="22">
        <v>0.03</v>
      </c>
      <c r="N29" s="22">
        <f t="shared" si="1"/>
        <v>62.306796116504856</v>
      </c>
      <c r="O29" s="22">
        <f t="shared" si="2"/>
        <v>1752.1932038834952</v>
      </c>
      <c r="P29" s="23">
        <v>0.48</v>
      </c>
      <c r="Q29" s="24">
        <f t="shared" si="7"/>
        <v>841.0527378640777</v>
      </c>
    </row>
    <row r="30" spans="1:17" ht="18" customHeight="1">
      <c r="A30" s="13">
        <v>29</v>
      </c>
      <c r="B30" s="18" t="s">
        <v>29</v>
      </c>
      <c r="C30" s="18" t="s">
        <v>40</v>
      </c>
      <c r="D30" s="19" t="s">
        <v>18</v>
      </c>
      <c r="E30" s="20" t="s">
        <v>19</v>
      </c>
      <c r="F30" s="19" t="s">
        <v>15</v>
      </c>
      <c r="G30" s="20" t="s">
        <v>46</v>
      </c>
      <c r="H30" s="20" t="s">
        <v>48</v>
      </c>
      <c r="I30" s="27">
        <v>44</v>
      </c>
      <c r="J30" s="27">
        <v>514</v>
      </c>
      <c r="K30" s="28">
        <v>17066</v>
      </c>
      <c r="L30" s="24">
        <f t="shared" si="6"/>
        <v>853.30000000000007</v>
      </c>
      <c r="M30" s="22">
        <v>0.03</v>
      </c>
      <c r="N30" s="22">
        <f t="shared" si="1"/>
        <v>556.71611650485443</v>
      </c>
      <c r="O30" s="22">
        <f t="shared" si="2"/>
        <v>15655.983883495146</v>
      </c>
      <c r="P30" s="23">
        <v>0.48</v>
      </c>
      <c r="Q30" s="24">
        <f t="shared" si="7"/>
        <v>7514.8722640776696</v>
      </c>
    </row>
    <row r="31" spans="1:17" ht="18" customHeight="1">
      <c r="A31" s="13">
        <v>30</v>
      </c>
      <c r="B31" s="18" t="s">
        <v>31</v>
      </c>
      <c r="C31" s="18" t="s">
        <v>42</v>
      </c>
      <c r="D31" s="19" t="s">
        <v>18</v>
      </c>
      <c r="E31" s="20" t="s">
        <v>19</v>
      </c>
      <c r="F31" s="19" t="s">
        <v>15</v>
      </c>
      <c r="G31" s="20" t="s">
        <v>46</v>
      </c>
      <c r="H31" s="20" t="s">
        <v>48</v>
      </c>
      <c r="I31" s="27">
        <v>128</v>
      </c>
      <c r="J31" s="27">
        <v>1999</v>
      </c>
      <c r="K31" s="28">
        <v>65883</v>
      </c>
      <c r="L31" s="24">
        <f t="shared" si="6"/>
        <v>3294.15</v>
      </c>
      <c r="M31" s="22">
        <v>0.03</v>
      </c>
      <c r="N31" s="22">
        <f t="shared" si="1"/>
        <v>2149.1930097087379</v>
      </c>
      <c r="O31" s="22">
        <f t="shared" si="2"/>
        <v>60439.65699029126</v>
      </c>
      <c r="P31" s="23">
        <v>0.48</v>
      </c>
      <c r="Q31" s="24">
        <f t="shared" si="7"/>
        <v>29011.035355339805</v>
      </c>
    </row>
    <row r="32" spans="1:17" ht="18" customHeight="1">
      <c r="A32" s="13">
        <v>31</v>
      </c>
      <c r="B32" s="18" t="s">
        <v>24</v>
      </c>
      <c r="C32" s="18" t="s">
        <v>35</v>
      </c>
      <c r="D32" s="19" t="s">
        <v>18</v>
      </c>
      <c r="E32" s="20" t="s">
        <v>19</v>
      </c>
      <c r="F32" s="19" t="s">
        <v>15</v>
      </c>
      <c r="G32" s="20" t="s">
        <v>46</v>
      </c>
      <c r="H32" s="20" t="s">
        <v>48</v>
      </c>
      <c r="I32" s="27">
        <v>51</v>
      </c>
      <c r="J32" s="27">
        <v>744</v>
      </c>
      <c r="K32" s="28">
        <v>24658</v>
      </c>
      <c r="L32" s="24">
        <f t="shared" si="6"/>
        <v>1232.9000000000001</v>
      </c>
      <c r="M32" s="22">
        <v>0.03</v>
      </c>
      <c r="N32" s="22">
        <f t="shared" si="1"/>
        <v>804.37747572815545</v>
      </c>
      <c r="O32" s="22">
        <f t="shared" si="2"/>
        <v>22620.722524271841</v>
      </c>
      <c r="P32" s="23">
        <v>0.48</v>
      </c>
      <c r="Q32" s="24">
        <f t="shared" si="7"/>
        <v>10857.946811650483</v>
      </c>
    </row>
    <row r="33" spans="1:17" ht="22.5" customHeight="1">
      <c r="A33" s="9"/>
      <c r="B33" s="25" t="s">
        <v>21</v>
      </c>
      <c r="C33" s="10"/>
      <c r="D33" s="10"/>
      <c r="E33" s="10"/>
      <c r="F33" s="10"/>
      <c r="G33" s="11"/>
      <c r="H33" s="11"/>
      <c r="I33" s="29">
        <f>SUM(I2:I32)</f>
        <v>1255</v>
      </c>
      <c r="J33" s="29">
        <f>SUM(J2:J32)</f>
        <v>35551</v>
      </c>
      <c r="K33" s="12">
        <f>SUM(K2:K32)</f>
        <v>1163628</v>
      </c>
      <c r="L33" s="12">
        <f>SUM(L2:L32)</f>
        <v>58181.4</v>
      </c>
      <c r="M33" s="12"/>
      <c r="N33" s="12">
        <f>SUM(N2:N32)</f>
        <v>37959.126990291268</v>
      </c>
      <c r="O33" s="12">
        <f>SUM(O2:O32)</f>
        <v>1067487.4730097086</v>
      </c>
      <c r="P33" s="12"/>
      <c r="Q33" s="12">
        <f>SUM(Q2:Q32)</f>
        <v>512393.98704466014</v>
      </c>
    </row>
  </sheetData>
  <protectedRanges>
    <protectedRange sqref="A2:XFD1048576" name="区域1"/>
  </protectedRanges>
  <phoneticPr fontId="1" type="noConversion"/>
  <pageMargins left="0.11811023622047245" right="0.11811023622047245" top="0.70866141732283472" bottom="0.98425196850393704" header="0.78740157480314965" footer="0.51181102362204722"/>
  <pageSetup paperSize="9" scale="72" orientation="landscape" horizontalDpi="300" verticalDpi="300" r:id="rId1"/>
  <headerFooter alignWithMargins="0"/>
  <customProperties>
    <customPr name="BudgetSheetCodeName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Administrator</cp:lastModifiedBy>
  <cp:lastPrinted>2018-06-04T01:46:27Z</cp:lastPrinted>
  <dcterms:created xsi:type="dcterms:W3CDTF">2015-11-10T02:18:22Z</dcterms:created>
  <dcterms:modified xsi:type="dcterms:W3CDTF">2018-08-01T04:41:18Z</dcterms:modified>
</cp:coreProperties>
</file>