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90" windowHeight="7875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<sst xmlns="http://schemas.openxmlformats.org/spreadsheetml/2006/main" count="46">
  <si>
    <t>2018年06月结算报表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</si>
  <si>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</si>
  <si>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</si>
  <si>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</si>
  <si>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</si>
  <si>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</si>
  <si>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</si>
  <si>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</si>
  <si>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</si>
  <si>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</si>
  <si>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</si>
  <si>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</si>
  <si>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</si>
  <si>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</si>
  <si>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</si>
  <si>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</si>
  <si>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</si>
  <si>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</si>
  <si>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邪不压正</t>
  </si>
  <si>
    <t>001104952018</t>
  </si>
  <si>
    <t>浙江金华星美影院管理有限公司新塍分公司</t>
  </si>
  <si>
    <t>33035201</t>
  </si>
  <si>
    <t>中影设备</t>
  </si>
  <si>
    <t>2018-07-01</t>
  </si>
  <si>
    <t>2018-07-31</t>
  </si>
  <si>
    <t>我不是药神</t>
  </si>
  <si>
    <t>001104962018</t>
  </si>
  <si>
    <t>西虹市首富</t>
  </si>
  <si>
    <t>001106062018</t>
  </si>
  <si>
    <t>狄仁杰之四大天王（数字3D）</t>
  </si>
  <si>
    <t>001202172018</t>
  </si>
  <si>
    <t>动物世界（数字3D）</t>
  </si>
  <si>
    <t>001203772018</t>
  </si>
  <si>
    <t>阿修罗（数字3D）</t>
  </si>
  <si>
    <t>001204972018</t>
  </si>
  <si>
    <t>新大头儿子和小头爸爸3俄罗斯奇遇记</t>
  </si>
  <si>
    <t>001b03562018</t>
  </si>
  <si>
    <t>小悟空（数字3D）</t>
  </si>
  <si>
    <t>001c03982018</t>
  </si>
  <si>
    <t>神奇马戏团之动物饼干（数字3D）</t>
  </si>
  <si>
    <t>001c05642018</t>
  </si>
  <si>
    <t>汪星卧底（数字）</t>
  </si>
  <si>
    <t>051101182018</t>
  </si>
  <si>
    <t>摩天营救（数字3D）</t>
  </si>
  <si>
    <t>051201202018</t>
  </si>
  <si>
    <t>合计</t>
  </si>
</sst>
</file>

<file path=xl/styles.xml><?xml version="1.0" encoding="utf-8"?>
<styleSheet xmlns="http://schemas.openxmlformats.org/spreadsheetml/2006/main">
  <numFmts count="6">
    <numFmt numFmtId="176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</numFmts>
  <fonts count="29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6" borderId="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24" fillId="15" borderId="12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0" borderId="0"/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28" fillId="0" borderId="0">
      <alignment vertical="center"/>
    </xf>
  </cellStyleXfs>
  <cellXfs count="36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2" borderId="2" xfId="0" applyFont="1" applyFill="1" applyBorder="1" applyAlignment="1" applyProtection="1">
      <alignment horizontal="center" wrapText="1"/>
    </xf>
    <xf numFmtId="49" fontId="5" fillId="2" borderId="2" xfId="0" applyNumberFormat="1" applyFont="1" applyFill="1" applyBorder="1" applyAlignment="1" applyProtection="1">
      <alignment horizontal="center" wrapText="1"/>
    </xf>
    <xf numFmtId="49" fontId="4" fillId="2" borderId="2" xfId="0" applyNumberFormat="1" applyFont="1" applyFill="1" applyBorder="1" applyAlignment="1" applyProtection="1">
      <alignment horizontal="center" wrapText="1"/>
    </xf>
    <xf numFmtId="14" fontId="5" fillId="2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/>
    <xf numFmtId="49" fontId="2" fillId="0" borderId="4" xfId="0" applyNumberFormat="1" applyFont="1" applyFill="1" applyBorder="1" applyAlignment="1">
      <alignment horizontal="center" vertical="center"/>
    </xf>
    <xf numFmtId="49" fontId="0" fillId="0" borderId="4" xfId="0" applyNumberFormat="1" applyFill="1" applyBorder="1"/>
    <xf numFmtId="14" fontId="0" fillId="0" borderId="4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7" fillId="0" borderId="0" xfId="0" applyNumberFormat="1" applyFont="1"/>
    <xf numFmtId="177" fontId="5" fillId="2" borderId="2" xfId="0" applyNumberFormat="1" applyFont="1" applyFill="1" applyBorder="1" applyAlignment="1" applyProtection="1">
      <alignment horizontal="center" wrapText="1"/>
    </xf>
    <xf numFmtId="176" fontId="5" fillId="2" borderId="2" xfId="0" applyNumberFormat="1" applyFont="1" applyFill="1" applyBorder="1" applyAlignment="1" applyProtection="1">
      <alignment horizontal="center" wrapText="1"/>
    </xf>
    <xf numFmtId="177" fontId="0" fillId="0" borderId="4" xfId="0" applyNumberFormat="1" applyFill="1" applyBorder="1"/>
    <xf numFmtId="177" fontId="2" fillId="0" borderId="2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right"/>
    </xf>
    <xf numFmtId="176" fontId="0" fillId="0" borderId="4" xfId="0" applyNumberFormat="1" applyFill="1" applyBorder="1"/>
    <xf numFmtId="177" fontId="0" fillId="0" borderId="0" xfId="0" applyNumberFormat="1" applyFill="1"/>
    <xf numFmtId="176" fontId="0" fillId="0" borderId="0" xfId="0" applyNumberFormat="1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7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7"/>
  <sheetViews>
    <sheetView tabSelected="1" topLeftCell="H1" workbookViewId="0">
      <selection activeCell="J7" sqref="J7"/>
    </sheetView>
  </sheetViews>
  <sheetFormatPr defaultColWidth="16" defaultRowHeight="12.75"/>
  <cols>
    <col min="1" max="1" width="8.42857142857143" customWidth="1"/>
    <col min="2" max="2" width="30.2857142857143" style="4" customWidth="1"/>
    <col min="3" max="3" width="18.5714285714286" style="4" customWidth="1"/>
    <col min="4" max="4" width="38.7142857142857" style="4" customWidth="1"/>
    <col min="5" max="5" width="11.7142857142857" style="4" customWidth="1"/>
    <col min="6" max="6" width="16" style="4"/>
    <col min="7" max="8" width="13.7142857142857" style="5" customWidth="1"/>
    <col min="9" max="10" width="11.1428571428571" style="4" customWidth="1"/>
    <col min="11" max="11" width="12.5714285714286" style="6" customWidth="1"/>
    <col min="12" max="12" width="16" style="6"/>
    <col min="13" max="13" width="11.2857142857143" style="6" customWidth="1"/>
    <col min="14" max="14" width="11.8571428571429" style="6" customWidth="1"/>
    <col min="15" max="15" width="16" style="6"/>
    <col min="16" max="16" width="13.1428571428571" style="7" customWidth="1"/>
    <col min="17" max="17" width="16" style="6"/>
  </cols>
  <sheetData>
    <row r="1" ht="31.5" customHeight="1" spans="1:17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="1" customFormat="1" ht="14.25" spans="1:17">
      <c r="A2" s="9" t="s">
        <v>1</v>
      </c>
      <c r="B2" s="10" t="s">
        <v>2</v>
      </c>
      <c r="C2" s="11" t="s">
        <v>3</v>
      </c>
      <c r="D2" s="10" t="s">
        <v>4</v>
      </c>
      <c r="E2" s="10" t="s">
        <v>5</v>
      </c>
      <c r="F2" s="10" t="s">
        <v>6</v>
      </c>
      <c r="G2" s="12" t="s">
        <v>7</v>
      </c>
      <c r="H2" s="12" t="s">
        <v>8</v>
      </c>
      <c r="I2" s="10" t="s">
        <v>9</v>
      </c>
      <c r="J2" s="10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6" t="s">
        <v>16</v>
      </c>
      <c r="Q2" s="25" t="s">
        <v>17</v>
      </c>
    </row>
    <row r="3" s="2" customFormat="1" spans="1:17">
      <c r="A3" s="13">
        <v>1</v>
      </c>
      <c r="B3" s="14" t="s">
        <v>18</v>
      </c>
      <c r="C3" s="15" t="s">
        <v>19</v>
      </c>
      <c r="D3" s="14" t="s">
        <v>20</v>
      </c>
      <c r="E3" s="15" t="s">
        <v>21</v>
      </c>
      <c r="F3" s="14" t="s">
        <v>22</v>
      </c>
      <c r="G3" s="15" t="s">
        <v>23</v>
      </c>
      <c r="H3" s="15" t="s">
        <v>24</v>
      </c>
      <c r="I3" s="14">
        <v>39</v>
      </c>
      <c r="J3" s="14">
        <v>230</v>
      </c>
      <c r="K3" s="27">
        <v>6945</v>
      </c>
      <c r="L3" s="28">
        <f t="shared" ref="L3:L20" si="0">K3*0.05</f>
        <v>347.25</v>
      </c>
      <c r="M3" s="29">
        <v>0.03</v>
      </c>
      <c r="N3" s="28">
        <f>K3/1.03*0.03*1.12</f>
        <v>226.555339805825</v>
      </c>
      <c r="O3" s="28">
        <f>K3-L3-N3</f>
        <v>6371.19466019417</v>
      </c>
      <c r="P3" s="30">
        <v>0.48</v>
      </c>
      <c r="Q3" s="28">
        <f t="shared" ref="Q3:Q20" si="1">ROUND(O3*P3,2)</f>
        <v>3058.17</v>
      </c>
    </row>
    <row r="4" s="2" customFormat="1" spans="1:17">
      <c r="A4" s="13">
        <v>2</v>
      </c>
      <c r="B4" s="14" t="s">
        <v>25</v>
      </c>
      <c r="C4" s="15" t="s">
        <v>26</v>
      </c>
      <c r="D4" s="14" t="s">
        <v>20</v>
      </c>
      <c r="E4" s="15" t="s">
        <v>21</v>
      </c>
      <c r="F4" s="14" t="s">
        <v>22</v>
      </c>
      <c r="G4" s="15" t="s">
        <v>23</v>
      </c>
      <c r="H4" s="15" t="s">
        <v>24</v>
      </c>
      <c r="I4" s="14">
        <v>149</v>
      </c>
      <c r="J4" s="14">
        <v>1611</v>
      </c>
      <c r="K4" s="27">
        <v>48350</v>
      </c>
      <c r="L4" s="28">
        <f t="shared" si="0"/>
        <v>2417.5</v>
      </c>
      <c r="M4" s="29">
        <v>0.03</v>
      </c>
      <c r="N4" s="28">
        <f>K4/1.03*0.03*1.12</f>
        <v>1577.2427184466</v>
      </c>
      <c r="O4" s="28">
        <f>K4-L4-N4</f>
        <v>44355.2572815534</v>
      </c>
      <c r="P4" s="30">
        <v>0.48</v>
      </c>
      <c r="Q4" s="28">
        <f t="shared" si="1"/>
        <v>21290.52</v>
      </c>
    </row>
    <row r="5" s="2" customFormat="1" spans="1:17">
      <c r="A5" s="13">
        <v>3</v>
      </c>
      <c r="B5" s="14" t="s">
        <v>27</v>
      </c>
      <c r="C5" s="15" t="s">
        <v>28</v>
      </c>
      <c r="D5" s="14" t="s">
        <v>20</v>
      </c>
      <c r="E5" s="15" t="s">
        <v>21</v>
      </c>
      <c r="F5" s="14" t="s">
        <v>22</v>
      </c>
      <c r="G5" s="15" t="s">
        <v>23</v>
      </c>
      <c r="H5" s="15" t="s">
        <v>24</v>
      </c>
      <c r="I5" s="14">
        <v>49</v>
      </c>
      <c r="J5" s="14">
        <v>1002</v>
      </c>
      <c r="K5" s="27">
        <v>29998</v>
      </c>
      <c r="L5" s="28">
        <f t="shared" si="0"/>
        <v>1499.9</v>
      </c>
      <c r="M5" s="29">
        <v>0.03</v>
      </c>
      <c r="N5" s="28">
        <f>K5/1.03*0.03*1.12</f>
        <v>978.575533980583</v>
      </c>
      <c r="O5" s="28">
        <f>K5-L5-N5</f>
        <v>27519.5244660194</v>
      </c>
      <c r="P5" s="30">
        <v>0.48</v>
      </c>
      <c r="Q5" s="28">
        <f t="shared" si="1"/>
        <v>13209.37</v>
      </c>
    </row>
    <row r="6" s="2" customFormat="1" spans="1:17">
      <c r="A6" s="13">
        <v>4</v>
      </c>
      <c r="B6" s="14" t="s">
        <v>29</v>
      </c>
      <c r="C6" s="15" t="s">
        <v>30</v>
      </c>
      <c r="D6" s="14" t="s">
        <v>20</v>
      </c>
      <c r="E6" s="15" t="s">
        <v>21</v>
      </c>
      <c r="F6" s="14" t="s">
        <v>22</v>
      </c>
      <c r="G6" s="15" t="s">
        <v>23</v>
      </c>
      <c r="H6" s="15" t="s">
        <v>24</v>
      </c>
      <c r="I6" s="31">
        <v>31</v>
      </c>
      <c r="J6" s="31">
        <v>353</v>
      </c>
      <c r="K6" s="27">
        <v>12355</v>
      </c>
      <c r="L6" s="28">
        <f t="shared" si="0"/>
        <v>617.75</v>
      </c>
      <c r="M6" s="29">
        <v>0.03</v>
      </c>
      <c r="N6" s="28">
        <f>K6/1.03*0.03*1.12</f>
        <v>403.036893203883</v>
      </c>
      <c r="O6" s="28">
        <f>K6-L6-N6</f>
        <v>11334.2131067961</v>
      </c>
      <c r="P6" s="30">
        <v>0.48</v>
      </c>
      <c r="Q6" s="28">
        <f t="shared" si="1"/>
        <v>5440.42</v>
      </c>
    </row>
    <row r="7" s="2" customFormat="1" spans="1:17">
      <c r="A7" s="13">
        <v>5</v>
      </c>
      <c r="B7" s="14" t="s">
        <v>31</v>
      </c>
      <c r="C7" s="15" t="s">
        <v>32</v>
      </c>
      <c r="D7" s="14" t="s">
        <v>20</v>
      </c>
      <c r="E7" s="15" t="s">
        <v>21</v>
      </c>
      <c r="F7" s="14" t="s">
        <v>22</v>
      </c>
      <c r="G7" s="15" t="s">
        <v>23</v>
      </c>
      <c r="H7" s="15" t="s">
        <v>24</v>
      </c>
      <c r="I7" s="31">
        <v>9</v>
      </c>
      <c r="J7" s="31">
        <v>38</v>
      </c>
      <c r="K7" s="27">
        <v>950</v>
      </c>
      <c r="L7" s="28">
        <f t="shared" si="0"/>
        <v>47.5</v>
      </c>
      <c r="M7" s="29">
        <v>0.03</v>
      </c>
      <c r="N7" s="28">
        <f t="shared" ref="N7:N20" si="2">K7/1.03*0.03*1.12</f>
        <v>30.9902912621359</v>
      </c>
      <c r="O7" s="28">
        <f t="shared" ref="O7:O20" si="3">K7-L7-N7</f>
        <v>871.509708737864</v>
      </c>
      <c r="P7" s="30">
        <v>0.48</v>
      </c>
      <c r="Q7" s="28">
        <f t="shared" si="1"/>
        <v>418.32</v>
      </c>
    </row>
    <row r="8" s="2" customFormat="1" spans="1:17">
      <c r="A8" s="13">
        <v>6</v>
      </c>
      <c r="B8" s="14" t="s">
        <v>33</v>
      </c>
      <c r="C8" s="15" t="s">
        <v>34</v>
      </c>
      <c r="D8" s="14" t="s">
        <v>20</v>
      </c>
      <c r="E8" s="15" t="s">
        <v>21</v>
      </c>
      <c r="F8" s="14" t="s">
        <v>22</v>
      </c>
      <c r="G8" s="15" t="s">
        <v>23</v>
      </c>
      <c r="H8" s="15" t="s">
        <v>24</v>
      </c>
      <c r="I8" s="14">
        <v>5</v>
      </c>
      <c r="J8" s="14">
        <v>38</v>
      </c>
      <c r="K8" s="27">
        <v>1140</v>
      </c>
      <c r="L8" s="28">
        <f t="shared" si="0"/>
        <v>57</v>
      </c>
      <c r="M8" s="29">
        <v>0.03</v>
      </c>
      <c r="N8" s="28">
        <f t="shared" si="2"/>
        <v>37.1883495145631</v>
      </c>
      <c r="O8" s="28">
        <f t="shared" si="3"/>
        <v>1045.81165048544</v>
      </c>
      <c r="P8" s="30">
        <v>0.48</v>
      </c>
      <c r="Q8" s="28">
        <f t="shared" si="1"/>
        <v>501.99</v>
      </c>
    </row>
    <row r="9" s="2" customFormat="1" spans="1:17">
      <c r="A9" s="13">
        <v>7</v>
      </c>
      <c r="B9" s="14" t="s">
        <v>35</v>
      </c>
      <c r="C9" s="16" t="s">
        <v>36</v>
      </c>
      <c r="D9" s="14" t="s">
        <v>20</v>
      </c>
      <c r="E9" s="15" t="s">
        <v>21</v>
      </c>
      <c r="F9" s="14" t="s">
        <v>22</v>
      </c>
      <c r="G9" s="15" t="s">
        <v>23</v>
      </c>
      <c r="H9" s="15" t="s">
        <v>24</v>
      </c>
      <c r="I9" s="14">
        <v>30</v>
      </c>
      <c r="J9" s="14">
        <v>113</v>
      </c>
      <c r="K9" s="27">
        <v>3390</v>
      </c>
      <c r="L9" s="28">
        <f t="shared" si="0"/>
        <v>169.5</v>
      </c>
      <c r="M9" s="29">
        <v>0.03</v>
      </c>
      <c r="N9" s="28">
        <f t="shared" si="2"/>
        <v>110.58640776699</v>
      </c>
      <c r="O9" s="28">
        <f t="shared" si="3"/>
        <v>3109.91359223301</v>
      </c>
      <c r="P9" s="30">
        <v>0.48</v>
      </c>
      <c r="Q9" s="28">
        <f t="shared" si="1"/>
        <v>1492.76</v>
      </c>
    </row>
    <row r="10" s="2" customFormat="1" spans="1:17">
      <c r="A10" s="13">
        <v>8</v>
      </c>
      <c r="B10" s="17" t="s">
        <v>37</v>
      </c>
      <c r="C10" s="16" t="s">
        <v>38</v>
      </c>
      <c r="D10" s="14" t="s">
        <v>20</v>
      </c>
      <c r="E10" s="15" t="s">
        <v>21</v>
      </c>
      <c r="F10" s="14" t="s">
        <v>22</v>
      </c>
      <c r="G10" s="15" t="s">
        <v>23</v>
      </c>
      <c r="H10" s="15" t="s">
        <v>24</v>
      </c>
      <c r="I10" s="14">
        <v>6</v>
      </c>
      <c r="J10" s="14">
        <v>34</v>
      </c>
      <c r="K10" s="27">
        <v>850</v>
      </c>
      <c r="L10" s="28">
        <f t="shared" si="0"/>
        <v>42.5</v>
      </c>
      <c r="M10" s="29">
        <v>0.03</v>
      </c>
      <c r="N10" s="28">
        <f t="shared" si="2"/>
        <v>27.7281553398058</v>
      </c>
      <c r="O10" s="28">
        <f t="shared" si="3"/>
        <v>779.771844660194</v>
      </c>
      <c r="P10" s="30">
        <v>0.48</v>
      </c>
      <c r="Q10" s="28">
        <f t="shared" si="1"/>
        <v>374.29</v>
      </c>
    </row>
    <row r="11" s="2" customFormat="1" spans="1:17">
      <c r="A11" s="13">
        <v>9</v>
      </c>
      <c r="B11" s="17" t="s">
        <v>39</v>
      </c>
      <c r="C11" s="16" t="s">
        <v>40</v>
      </c>
      <c r="D11" s="14" t="s">
        <v>20</v>
      </c>
      <c r="E11" s="15" t="s">
        <v>21</v>
      </c>
      <c r="F11" s="14" t="s">
        <v>22</v>
      </c>
      <c r="G11" s="15" t="s">
        <v>23</v>
      </c>
      <c r="H11" s="15" t="s">
        <v>24</v>
      </c>
      <c r="I11" s="14">
        <v>8</v>
      </c>
      <c r="J11" s="14">
        <v>21</v>
      </c>
      <c r="K11" s="27">
        <v>630</v>
      </c>
      <c r="L11" s="28">
        <f t="shared" si="0"/>
        <v>31.5</v>
      </c>
      <c r="M11" s="29">
        <v>0.03</v>
      </c>
      <c r="N11" s="28">
        <f t="shared" si="2"/>
        <v>20.5514563106796</v>
      </c>
      <c r="O11" s="28">
        <f t="shared" si="3"/>
        <v>577.94854368932</v>
      </c>
      <c r="P11" s="30">
        <v>0.48</v>
      </c>
      <c r="Q11" s="28">
        <f t="shared" si="1"/>
        <v>277.42</v>
      </c>
    </row>
    <row r="12" s="2" customFormat="1" spans="1:17">
      <c r="A12" s="13">
        <v>10</v>
      </c>
      <c r="B12" s="17" t="s">
        <v>41</v>
      </c>
      <c r="C12" s="16" t="s">
        <v>42</v>
      </c>
      <c r="D12" s="14" t="s">
        <v>20</v>
      </c>
      <c r="E12" s="15" t="s">
        <v>21</v>
      </c>
      <c r="F12" s="14" t="s">
        <v>22</v>
      </c>
      <c r="G12" s="15" t="s">
        <v>23</v>
      </c>
      <c r="H12" s="15" t="s">
        <v>24</v>
      </c>
      <c r="I12" s="14">
        <v>2</v>
      </c>
      <c r="J12" s="14">
        <v>3</v>
      </c>
      <c r="K12" s="27">
        <v>80</v>
      </c>
      <c r="L12" s="28">
        <f t="shared" si="0"/>
        <v>4</v>
      </c>
      <c r="M12" s="29">
        <v>0.03</v>
      </c>
      <c r="N12" s="28">
        <f t="shared" si="2"/>
        <v>2.60970873786408</v>
      </c>
      <c r="O12" s="28">
        <f t="shared" si="3"/>
        <v>73.3902912621359</v>
      </c>
      <c r="P12" s="30">
        <v>0.48</v>
      </c>
      <c r="Q12" s="28">
        <f t="shared" si="1"/>
        <v>35.23</v>
      </c>
    </row>
    <row r="13" s="2" customFormat="1" spans="1:17">
      <c r="A13" s="13">
        <v>11</v>
      </c>
      <c r="B13" s="17" t="s">
        <v>43</v>
      </c>
      <c r="C13" s="16" t="s">
        <v>44</v>
      </c>
      <c r="D13" s="14" t="s">
        <v>20</v>
      </c>
      <c r="E13" s="15" t="s">
        <v>21</v>
      </c>
      <c r="F13" s="14" t="s">
        <v>22</v>
      </c>
      <c r="G13" s="15" t="s">
        <v>23</v>
      </c>
      <c r="H13" s="15" t="s">
        <v>24</v>
      </c>
      <c r="I13" s="14">
        <v>57</v>
      </c>
      <c r="J13" s="14">
        <v>521</v>
      </c>
      <c r="K13" s="27">
        <v>13025</v>
      </c>
      <c r="L13" s="28">
        <f t="shared" si="0"/>
        <v>651.25</v>
      </c>
      <c r="M13" s="29">
        <v>0.03</v>
      </c>
      <c r="N13" s="28">
        <f t="shared" si="2"/>
        <v>424.893203883495</v>
      </c>
      <c r="O13" s="28">
        <f t="shared" si="3"/>
        <v>11948.8567961165</v>
      </c>
      <c r="P13" s="30">
        <v>0.48</v>
      </c>
      <c r="Q13" s="28">
        <f t="shared" si="1"/>
        <v>5735.45</v>
      </c>
    </row>
    <row r="14" s="3" customFormat="1" ht="25.5" customHeight="1" spans="1:17">
      <c r="A14" s="18"/>
      <c r="B14" s="19" t="s">
        <v>45</v>
      </c>
      <c r="C14" s="20"/>
      <c r="D14" s="20"/>
      <c r="E14" s="20"/>
      <c r="F14" s="20"/>
      <c r="G14" s="21"/>
      <c r="H14" s="21"/>
      <c r="I14" s="20"/>
      <c r="J14" s="20"/>
      <c r="K14" s="27">
        <f>SUM(K3:K13)</f>
        <v>117713</v>
      </c>
      <c r="L14" s="27">
        <f>SUM(L3:L13)</f>
        <v>5885.65</v>
      </c>
      <c r="M14" s="27"/>
      <c r="N14" s="27">
        <f>SUM(N3:N13)</f>
        <v>3839.95805825243</v>
      </c>
      <c r="O14" s="32">
        <f>SUM(O3:O13)</f>
        <v>107987.391941748</v>
      </c>
      <c r="P14" s="33"/>
      <c r="Q14" s="27">
        <f>SUM(Q3:Q13)</f>
        <v>51833.94</v>
      </c>
    </row>
    <row r="15" s="3" customFormat="1" spans="2:16">
      <c r="B15" s="22"/>
      <c r="C15" s="22"/>
      <c r="D15" s="22"/>
      <c r="E15" s="22"/>
      <c r="F15" s="22"/>
      <c r="G15" s="23"/>
      <c r="H15" s="23"/>
      <c r="I15" s="22"/>
      <c r="J15" s="22"/>
      <c r="K15" s="34"/>
      <c r="L15" s="34"/>
      <c r="M15" s="34"/>
      <c r="N15" s="34"/>
      <c r="O15" s="34"/>
      <c r="P15" s="35"/>
    </row>
    <row r="17" spans="6:6">
      <c r="F17" s="24"/>
    </row>
  </sheetData>
  <protectedRanges>
    <protectedRange sqref="A9:B13 A14:IV65540 D9:F13 A3:F8 G3:H13 I3:IV6 I7:L8 N7:IV8 I9:L13 N9:IV13 M7:M13" name="区域1" securityDescriptor=""/>
  </protectedRanges>
  <mergeCells count="1">
    <mergeCell ref="A1:Q1"/>
  </mergeCells>
  <pageMargins left="0.699305555555556" right="0.699305555555556" top="0.75" bottom="0.75" header="0.3" footer="0.3"/>
  <pageSetup paperSize="1" scale="51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dcterms:created xsi:type="dcterms:W3CDTF">2015-11-10T02:18:00Z</dcterms:created>
  <cp:lastPrinted>2018-06-11T07:54:00Z</cp:lastPrinted>
  <dcterms:modified xsi:type="dcterms:W3CDTF">2018-08-01T05:25:22Z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