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<sst xmlns="http://schemas.openxmlformats.org/spreadsheetml/2006/main" count="67">
  <si>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</si>
  <si>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</si>
  <si>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</si>
  <si>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</si>
  <si>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</si>
  <si>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</si>
  <si>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</si>
  <si>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</si>
  <si>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</si>
  <si>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</si>
  <si>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</si>
  <si>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</si>
  <si>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</si>
  <si>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</si>
  <si>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</si>
  <si>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</si>
  <si>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</si>
  <si>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超人总动员2（数字3D）</t>
  </si>
  <si>
    <t>051201112018</t>
  </si>
  <si>
    <t>华夏星越影城</t>
  </si>
  <si>
    <t>44012221</t>
  </si>
  <si>
    <t>中影设备</t>
  </si>
  <si>
    <t>2018-07-01</t>
  </si>
  <si>
    <t>2018-07-31</t>
  </si>
  <si>
    <t>猛虫过江</t>
  </si>
  <si>
    <t>001104442018</t>
  </si>
  <si>
    <t>风语咒（数字3D）</t>
  </si>
  <si>
    <t>001c05272018</t>
  </si>
  <si>
    <t>侏罗纪世界2（数字3D）</t>
  </si>
  <si>
    <t>051201022018</t>
  </si>
  <si>
    <t>小悟空（数字3D）</t>
  </si>
  <si>
    <t>001c03982018</t>
  </si>
  <si>
    <t>汪星卧底（数字）</t>
  </si>
  <si>
    <t>051101182018</t>
  </si>
  <si>
    <t>我不是药神</t>
  </si>
  <si>
    <t>001104962018</t>
  </si>
  <si>
    <t>泄密者</t>
  </si>
  <si>
    <t>001103922018</t>
  </si>
  <si>
    <t>金蝉脱壳2：冥府（数字）</t>
  </si>
  <si>
    <t>051101152018</t>
  </si>
  <si>
    <t>阿修罗（数字3D）</t>
  </si>
  <si>
    <t>001204972018</t>
  </si>
  <si>
    <t>动物世界（数字3D）</t>
  </si>
  <si>
    <t>001203772018</t>
  </si>
  <si>
    <t>兄弟班</t>
  </si>
  <si>
    <t>001104632017</t>
  </si>
  <si>
    <t>西虹市首富</t>
  </si>
  <si>
    <t>001106062018</t>
  </si>
  <si>
    <t>昨日青空</t>
  </si>
  <si>
    <t>001b04542018</t>
  </si>
  <si>
    <t>邪不压正</t>
  </si>
  <si>
    <t>001104952018</t>
  </si>
  <si>
    <t>摩天营救（数字3D）</t>
  </si>
  <si>
    <t>051201202018</t>
  </si>
  <si>
    <t>淘气大侦探（数字3D）</t>
  </si>
  <si>
    <t>051201262018</t>
  </si>
  <si>
    <t>龙虾刑警</t>
  </si>
  <si>
    <t>001103782018</t>
  </si>
  <si>
    <t>神奇马戏团之动物饼干（数字3D）</t>
  </si>
  <si>
    <t>001c05642018</t>
  </si>
  <si>
    <t>生存家族</t>
  </si>
  <si>
    <t>012101122018</t>
  </si>
  <si>
    <t>新大头儿子和小头爸爸3俄罗斯奇遇记</t>
  </si>
  <si>
    <t>001b03562018</t>
  </si>
  <si>
    <t>狄仁杰之四大天王（数字3D）</t>
  </si>
  <si>
    <t>001202172018</t>
  </si>
  <si>
    <t>合计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</si>
</sst>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000_ "/>
  </numFmts>
  <fonts count="28">
    <font>
      <sz val="11"/>
      <color theme="1"/>
      <name val="宋体"/>
      <charset val="134"/>
      <scheme val="minor"/>
    </font>
    <font>
      <sz val="10"/>
      <color theme="1" tint="0.249977111117893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2"/>
      <color theme="1" tint="0.249977111117893"/>
      <name val="Arial"/>
      <charset val="134"/>
    </font>
    <font>
      <b/>
      <sz val="12"/>
      <color theme="1" tint="0.249977111117893"/>
      <name val="宋体"/>
      <charset val="134"/>
    </font>
    <font>
      <sz val="9"/>
      <name val="宋体"/>
      <charset val="0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  <xf numFmtId="14" fontId="3" fillId="0" borderId="0" xfId="0" applyNumberFormat="1" applyFont="1" applyFill="1" applyAlignment="1"/>
    <xf numFmtId="176" fontId="3" fillId="0" borderId="0" xfId="0" applyNumberFormat="1" applyFont="1" applyFill="1" applyAlignment="1"/>
    <xf numFmtId="177" fontId="3" fillId="0" borderId="0" xfId="0" applyNumberFormat="1" applyFont="1" applyFill="1" applyAlignment="1"/>
    <xf numFmtId="0" fontId="4" fillId="2" borderId="1" xfId="0" applyFont="1" applyFill="1" applyBorder="1" applyAlignment="1" applyProtection="1">
      <alignment horizontal="center" wrapText="1"/>
    </xf>
    <xf numFmtId="49" fontId="5" fillId="2" borderId="1" xfId="0" applyNumberFormat="1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/>
    <xf numFmtId="14" fontId="3" fillId="0" borderId="2" xfId="0" applyNumberFormat="1" applyFont="1" applyFill="1" applyBorder="1" applyAlignment="1"/>
    <xf numFmtId="49" fontId="8" fillId="0" borderId="0" xfId="0" applyNumberFormat="1" applyFont="1" applyFill="1" applyAlignment="1"/>
    <xf numFmtId="176" fontId="5" fillId="2" borderId="1" xfId="0" applyNumberFormat="1" applyFont="1" applyFill="1" applyBorder="1" applyAlignment="1" applyProtection="1">
      <alignment horizontal="center" wrapText="1"/>
    </xf>
    <xf numFmtId="177" fontId="5" fillId="2" borderId="1" xfId="0" applyNumberFormat="1" applyFont="1" applyFill="1" applyBorder="1" applyAlignment="1" applyProtection="1">
      <alignment horizontal="center" wrapText="1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right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176" fontId="3" fillId="0" borderId="2" xfId="0" applyNumberFormat="1" applyFont="1" applyFill="1" applyBorder="1" applyAlignment="1"/>
    <xf numFmtId="176" fontId="3" fillId="0" borderId="4" xfId="0" applyNumberFormat="1" applyFont="1" applyFill="1" applyBorder="1" applyAlignment="1">
      <alignment horizontal="right"/>
    </xf>
    <xf numFmtId="177" fontId="3" fillId="0" borderId="2" xfId="0" applyNumberFormat="1" applyFont="1" applyFill="1" applyBorder="1" applyAlignment="1"/>
    <xf numFmtId="0" fontId="6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L38" sqref="L38"/>
    </sheetView>
  </sheetViews>
  <sheetFormatPr defaultColWidth="14" defaultRowHeight="12.75"/>
  <cols>
    <col min="1" max="1" width="7.375" style="3" customWidth="1"/>
    <col min="2" max="2" width="26.5" style="4" customWidth="1"/>
    <col min="3" max="3" width="14.375" style="4" customWidth="1"/>
    <col min="4" max="4" width="13.625" style="4" customWidth="1"/>
    <col min="5" max="5" width="10.25" style="4" customWidth="1"/>
    <col min="6" max="6" width="14" style="4"/>
    <col min="7" max="8" width="12" style="5" customWidth="1"/>
    <col min="9" max="10" width="9.75" style="4" customWidth="1"/>
    <col min="11" max="11" width="11" style="6" customWidth="1"/>
    <col min="12" max="12" width="14" style="6"/>
    <col min="13" max="13" width="9.875" style="6" customWidth="1"/>
    <col min="14" max="14" width="10.375" style="6" customWidth="1"/>
    <col min="15" max="15" width="14" style="6"/>
    <col min="16" max="16" width="11.5" style="7" customWidth="1"/>
    <col min="17" max="17" width="14" style="6"/>
    <col min="18" max="16384" width="14" style="3"/>
  </cols>
  <sheetData>
    <row r="1" s="1" customFormat="1" ht="14.25" spans="1:17">
      <c r="A1" s="8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1" t="s">
        <v>7</v>
      </c>
      <c r="I1" s="9" t="s">
        <v>8</v>
      </c>
      <c r="J1" s="9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2" t="s">
        <v>15</v>
      </c>
      <c r="Q1" s="21" t="s">
        <v>16</v>
      </c>
    </row>
    <row r="2" s="2" customFormat="1" spans="1:17">
      <c r="A2" s="12">
        <v>1</v>
      </c>
      <c r="B2" s="13" t="s">
        <v>17</v>
      </c>
      <c r="C2" s="32" t="s">
        <v>18</v>
      </c>
      <c r="D2" s="14" t="s">
        <v>19</v>
      </c>
      <c r="E2" s="15" t="s">
        <v>20</v>
      </c>
      <c r="F2" s="14" t="s">
        <v>21</v>
      </c>
      <c r="G2" s="15" t="s">
        <v>22</v>
      </c>
      <c r="H2" s="15" t="s">
        <v>23</v>
      </c>
      <c r="I2" s="13">
        <v>43</v>
      </c>
      <c r="J2" s="13">
        <v>442</v>
      </c>
      <c r="K2" s="13">
        <v>11639.6</v>
      </c>
      <c r="L2" s="23">
        <f t="shared" ref="L2:L30" si="0">K2*0.05</f>
        <v>581.98</v>
      </c>
      <c r="M2" s="24">
        <v>0.03</v>
      </c>
      <c r="N2" s="23">
        <f t="shared" ref="N2:N30" si="1">K2*(1-0.96737864)</f>
        <v>379.699581856001</v>
      </c>
      <c r="O2" s="23">
        <f t="shared" ref="O2:O30" si="2">K2*0.91737864</f>
        <v>10677.920418144</v>
      </c>
      <c r="P2" s="25">
        <v>0.48</v>
      </c>
      <c r="Q2" s="23">
        <f t="shared" ref="Q2:Q30" si="3">ROUND(O2*P2,2)</f>
        <v>5125.4</v>
      </c>
    </row>
    <row r="3" s="2" customFormat="1" ht="13.5" customHeight="1" spans="1:17">
      <c r="A3" s="12">
        <v>2</v>
      </c>
      <c r="B3" s="13" t="s">
        <v>24</v>
      </c>
      <c r="C3" s="32" t="s">
        <v>25</v>
      </c>
      <c r="D3" s="14" t="s">
        <v>19</v>
      </c>
      <c r="E3" s="15" t="s">
        <v>20</v>
      </c>
      <c r="F3" s="14" t="s">
        <v>21</v>
      </c>
      <c r="G3" s="15" t="s">
        <v>22</v>
      </c>
      <c r="H3" s="15" t="s">
        <v>23</v>
      </c>
      <c r="I3" s="13">
        <v>14</v>
      </c>
      <c r="J3" s="13">
        <v>105</v>
      </c>
      <c r="K3" s="13">
        <v>3269.4</v>
      </c>
      <c r="L3" s="23">
        <f t="shared" si="0"/>
        <v>163.47</v>
      </c>
      <c r="M3" s="24">
        <v>0.03</v>
      </c>
      <c r="N3" s="23">
        <f t="shared" si="1"/>
        <v>106.652274384</v>
      </c>
      <c r="O3" s="23">
        <f t="shared" si="2"/>
        <v>2999.277725616</v>
      </c>
      <c r="P3" s="25">
        <v>0.48</v>
      </c>
      <c r="Q3" s="23">
        <f t="shared" si="3"/>
        <v>1439.65</v>
      </c>
    </row>
    <row r="4" s="2" customFormat="1" spans="1:17">
      <c r="A4" s="12">
        <v>3</v>
      </c>
      <c r="B4" s="13" t="s">
        <v>26</v>
      </c>
      <c r="C4" s="13" t="s">
        <v>27</v>
      </c>
      <c r="D4" s="14" t="s">
        <v>19</v>
      </c>
      <c r="E4" s="15" t="s">
        <v>20</v>
      </c>
      <c r="F4" s="14" t="s">
        <v>21</v>
      </c>
      <c r="G4" s="15" t="s">
        <v>22</v>
      </c>
      <c r="H4" s="15" t="s">
        <v>23</v>
      </c>
      <c r="I4" s="13">
        <v>5</v>
      </c>
      <c r="J4" s="13">
        <v>144</v>
      </c>
      <c r="K4" s="13">
        <v>5123.4</v>
      </c>
      <c r="L4" s="23">
        <f t="shared" si="0"/>
        <v>256.17</v>
      </c>
      <c r="M4" s="24">
        <v>0.03</v>
      </c>
      <c r="N4" s="23">
        <f t="shared" si="1"/>
        <v>167.132275824</v>
      </c>
      <c r="O4" s="23">
        <f t="shared" si="2"/>
        <v>4700.097724176</v>
      </c>
      <c r="P4" s="25">
        <v>0.48</v>
      </c>
      <c r="Q4" s="23">
        <f t="shared" si="3"/>
        <v>2256.05</v>
      </c>
    </row>
    <row r="5" s="2" customFormat="1" spans="1:17">
      <c r="A5" s="12">
        <v>4</v>
      </c>
      <c r="B5" s="13" t="s">
        <v>28</v>
      </c>
      <c r="C5" s="32" t="s">
        <v>29</v>
      </c>
      <c r="D5" s="14" t="s">
        <v>19</v>
      </c>
      <c r="E5" s="15" t="s">
        <v>20</v>
      </c>
      <c r="F5" s="14" t="s">
        <v>21</v>
      </c>
      <c r="G5" s="15" t="s">
        <v>22</v>
      </c>
      <c r="H5" s="15" t="s">
        <v>23</v>
      </c>
      <c r="I5" s="13">
        <v>90</v>
      </c>
      <c r="J5" s="13">
        <v>1357</v>
      </c>
      <c r="K5" s="13">
        <v>36396</v>
      </c>
      <c r="L5" s="23">
        <f t="shared" si="0"/>
        <v>1819.8</v>
      </c>
      <c r="M5" s="24">
        <v>0.03</v>
      </c>
      <c r="N5" s="23">
        <f t="shared" si="1"/>
        <v>1187.28701856</v>
      </c>
      <c r="O5" s="23">
        <f t="shared" si="2"/>
        <v>33388.91298144</v>
      </c>
      <c r="P5" s="25">
        <v>0.48</v>
      </c>
      <c r="Q5" s="23">
        <f t="shared" si="3"/>
        <v>16026.68</v>
      </c>
    </row>
    <row r="6" s="2" customFormat="1" spans="1:17">
      <c r="A6" s="12">
        <v>5</v>
      </c>
      <c r="B6" s="13" t="s">
        <v>30</v>
      </c>
      <c r="C6" s="13" t="s">
        <v>31</v>
      </c>
      <c r="D6" s="14" t="s">
        <v>19</v>
      </c>
      <c r="E6" s="15" t="s">
        <v>20</v>
      </c>
      <c r="F6" s="14" t="s">
        <v>21</v>
      </c>
      <c r="G6" s="15" t="s">
        <v>22</v>
      </c>
      <c r="H6" s="15" t="s">
        <v>23</v>
      </c>
      <c r="I6" s="13">
        <v>1</v>
      </c>
      <c r="J6" s="13">
        <v>7</v>
      </c>
      <c r="K6" s="13">
        <v>210</v>
      </c>
      <c r="L6" s="23">
        <f t="shared" si="0"/>
        <v>10.5</v>
      </c>
      <c r="M6" s="24">
        <v>0.03</v>
      </c>
      <c r="N6" s="23">
        <f t="shared" si="1"/>
        <v>6.85048560000001</v>
      </c>
      <c r="O6" s="23">
        <f t="shared" si="2"/>
        <v>192.6495144</v>
      </c>
      <c r="P6" s="25">
        <v>0.48</v>
      </c>
      <c r="Q6" s="23">
        <f t="shared" si="3"/>
        <v>92.47</v>
      </c>
    </row>
    <row r="7" s="2" customFormat="1" spans="1:17">
      <c r="A7" s="12">
        <v>6</v>
      </c>
      <c r="B7" s="13" t="s">
        <v>32</v>
      </c>
      <c r="C7" s="32" t="s">
        <v>33</v>
      </c>
      <c r="D7" s="14" t="s">
        <v>19</v>
      </c>
      <c r="E7" s="15" t="s">
        <v>20</v>
      </c>
      <c r="F7" s="14" t="s">
        <v>21</v>
      </c>
      <c r="G7" s="15" t="s">
        <v>22</v>
      </c>
      <c r="H7" s="15" t="s">
        <v>23</v>
      </c>
      <c r="I7" s="13">
        <v>2</v>
      </c>
      <c r="J7" s="13">
        <v>5</v>
      </c>
      <c r="K7" s="13">
        <v>145</v>
      </c>
      <c r="L7" s="23">
        <f t="shared" si="0"/>
        <v>7.25</v>
      </c>
      <c r="M7" s="24">
        <v>0.03</v>
      </c>
      <c r="N7" s="23">
        <f t="shared" si="1"/>
        <v>4.73009720000001</v>
      </c>
      <c r="O7" s="23">
        <f t="shared" si="2"/>
        <v>133.0199028</v>
      </c>
      <c r="P7" s="25">
        <v>0.48</v>
      </c>
      <c r="Q7" s="23">
        <f t="shared" si="3"/>
        <v>63.85</v>
      </c>
    </row>
    <row r="8" s="2" customFormat="1" spans="1:17">
      <c r="A8" s="12">
        <v>7</v>
      </c>
      <c r="B8" s="13" t="s">
        <v>34</v>
      </c>
      <c r="C8" s="32" t="s">
        <v>35</v>
      </c>
      <c r="D8" s="14" t="s">
        <v>19</v>
      </c>
      <c r="E8" s="15" t="s">
        <v>20</v>
      </c>
      <c r="F8" s="14" t="s">
        <v>21</v>
      </c>
      <c r="G8" s="15" t="s">
        <v>22</v>
      </c>
      <c r="H8" s="15" t="s">
        <v>23</v>
      </c>
      <c r="I8" s="13">
        <v>391</v>
      </c>
      <c r="J8" s="13">
        <v>14724</v>
      </c>
      <c r="K8" s="13">
        <v>536282</v>
      </c>
      <c r="L8" s="23">
        <f t="shared" si="0"/>
        <v>26814.1</v>
      </c>
      <c r="M8" s="24">
        <v>0.03</v>
      </c>
      <c r="N8" s="23">
        <f t="shared" si="1"/>
        <v>17494.24818352</v>
      </c>
      <c r="O8" s="23">
        <f t="shared" si="2"/>
        <v>491973.65181648</v>
      </c>
      <c r="P8" s="25">
        <v>0.48</v>
      </c>
      <c r="Q8" s="23">
        <f t="shared" si="3"/>
        <v>236147.35</v>
      </c>
    </row>
    <row r="9" s="2" customFormat="1" spans="1:17">
      <c r="A9" s="12">
        <v>8</v>
      </c>
      <c r="B9" s="13" t="s">
        <v>36</v>
      </c>
      <c r="C9" s="32" t="s">
        <v>37</v>
      </c>
      <c r="D9" s="14" t="s">
        <v>19</v>
      </c>
      <c r="E9" s="15" t="s">
        <v>20</v>
      </c>
      <c r="F9" s="14" t="s">
        <v>21</v>
      </c>
      <c r="G9" s="15" t="s">
        <v>22</v>
      </c>
      <c r="H9" s="15" t="s">
        <v>23</v>
      </c>
      <c r="I9" s="13">
        <v>4</v>
      </c>
      <c r="J9" s="13">
        <v>18</v>
      </c>
      <c r="K9" s="13">
        <v>549.6</v>
      </c>
      <c r="L9" s="26">
        <f t="shared" si="0"/>
        <v>27.48</v>
      </c>
      <c r="M9" s="27">
        <v>0.03</v>
      </c>
      <c r="N9" s="23">
        <f t="shared" si="1"/>
        <v>17.928699456</v>
      </c>
      <c r="O9" s="23">
        <f t="shared" si="2"/>
        <v>504.191300544</v>
      </c>
      <c r="P9" s="25">
        <v>0.48</v>
      </c>
      <c r="Q9" s="23">
        <f t="shared" si="3"/>
        <v>242.01</v>
      </c>
    </row>
    <row r="10" s="2" customFormat="1" spans="1:17">
      <c r="A10" s="12">
        <v>9</v>
      </c>
      <c r="B10" s="13" t="s">
        <v>38</v>
      </c>
      <c r="C10" s="32" t="s">
        <v>39</v>
      </c>
      <c r="D10" s="14" t="s">
        <v>19</v>
      </c>
      <c r="E10" s="15" t="s">
        <v>20</v>
      </c>
      <c r="F10" s="14" t="s">
        <v>21</v>
      </c>
      <c r="G10" s="15" t="s">
        <v>22</v>
      </c>
      <c r="H10" s="15" t="s">
        <v>23</v>
      </c>
      <c r="I10" s="13">
        <v>13</v>
      </c>
      <c r="J10" s="13">
        <v>111</v>
      </c>
      <c r="K10" s="13">
        <v>2986</v>
      </c>
      <c r="L10" s="23">
        <f t="shared" si="0"/>
        <v>149.3</v>
      </c>
      <c r="M10" s="24">
        <v>0.03</v>
      </c>
      <c r="N10" s="23">
        <f t="shared" si="1"/>
        <v>97.4073809600001</v>
      </c>
      <c r="O10" s="23">
        <f t="shared" si="2"/>
        <v>2739.29261904</v>
      </c>
      <c r="P10" s="25">
        <v>0.48</v>
      </c>
      <c r="Q10" s="23">
        <f t="shared" si="3"/>
        <v>1314.86</v>
      </c>
    </row>
    <row r="11" s="2" customFormat="1" spans="1:17">
      <c r="A11" s="12">
        <v>10</v>
      </c>
      <c r="B11" s="13" t="s">
        <v>40</v>
      </c>
      <c r="C11" s="32" t="s">
        <v>41</v>
      </c>
      <c r="D11" s="14" t="s">
        <v>19</v>
      </c>
      <c r="E11" s="15" t="s">
        <v>20</v>
      </c>
      <c r="F11" s="14" t="s">
        <v>21</v>
      </c>
      <c r="G11" s="15" t="s">
        <v>22</v>
      </c>
      <c r="H11" s="15" t="s">
        <v>23</v>
      </c>
      <c r="I11" s="13">
        <v>14</v>
      </c>
      <c r="J11" s="13">
        <v>267</v>
      </c>
      <c r="K11" s="13">
        <v>9432</v>
      </c>
      <c r="L11" s="23">
        <f t="shared" si="0"/>
        <v>471.6</v>
      </c>
      <c r="M11" s="24">
        <v>0.03</v>
      </c>
      <c r="N11" s="23">
        <f t="shared" si="1"/>
        <v>307.68466752</v>
      </c>
      <c r="O11" s="23">
        <f t="shared" si="2"/>
        <v>8652.71533248</v>
      </c>
      <c r="P11" s="25">
        <v>0.48</v>
      </c>
      <c r="Q11" s="23">
        <f t="shared" si="3"/>
        <v>4153.3</v>
      </c>
    </row>
    <row r="12" s="2" customFormat="1" spans="1:17">
      <c r="A12" s="12">
        <v>11</v>
      </c>
      <c r="B12" s="13" t="s">
        <v>42</v>
      </c>
      <c r="C12" s="32" t="s">
        <v>43</v>
      </c>
      <c r="D12" s="14" t="s">
        <v>19</v>
      </c>
      <c r="E12" s="15" t="s">
        <v>20</v>
      </c>
      <c r="F12" s="14" t="s">
        <v>21</v>
      </c>
      <c r="G12" s="15" t="s">
        <v>22</v>
      </c>
      <c r="H12" s="15" t="s">
        <v>23</v>
      </c>
      <c r="I12" s="13">
        <v>76</v>
      </c>
      <c r="J12" s="13">
        <v>1133</v>
      </c>
      <c r="K12" s="13">
        <v>40874</v>
      </c>
      <c r="L12" s="23">
        <f t="shared" si="0"/>
        <v>2043.7</v>
      </c>
      <c r="M12" s="24">
        <v>0.03</v>
      </c>
      <c r="N12" s="23">
        <f t="shared" si="1"/>
        <v>1333.36546864</v>
      </c>
      <c r="O12" s="23">
        <f t="shared" si="2"/>
        <v>37496.93453136</v>
      </c>
      <c r="P12" s="25">
        <v>0.48</v>
      </c>
      <c r="Q12" s="23">
        <f t="shared" si="3"/>
        <v>17998.53</v>
      </c>
    </row>
    <row r="13" s="2" customFormat="1" spans="1:17">
      <c r="A13" s="12">
        <v>12</v>
      </c>
      <c r="B13" s="13" t="s">
        <v>44</v>
      </c>
      <c r="C13" s="32" t="s">
        <v>45</v>
      </c>
      <c r="D13" s="14" t="s">
        <v>19</v>
      </c>
      <c r="E13" s="15" t="s">
        <v>20</v>
      </c>
      <c r="F13" s="14" t="s">
        <v>21</v>
      </c>
      <c r="G13" s="15" t="s">
        <v>22</v>
      </c>
      <c r="H13" s="15" t="s">
        <v>23</v>
      </c>
      <c r="I13" s="13">
        <v>1</v>
      </c>
      <c r="J13" s="13">
        <v>27</v>
      </c>
      <c r="K13" s="13">
        <v>677.4</v>
      </c>
      <c r="L13" s="23">
        <f t="shared" si="0"/>
        <v>33.87</v>
      </c>
      <c r="M13" s="24">
        <v>0.03</v>
      </c>
      <c r="N13" s="23">
        <f t="shared" si="1"/>
        <v>22.097709264</v>
      </c>
      <c r="O13" s="23">
        <f t="shared" si="2"/>
        <v>621.432290736</v>
      </c>
      <c r="P13" s="25">
        <v>0.48</v>
      </c>
      <c r="Q13" s="23">
        <f t="shared" si="3"/>
        <v>298.29</v>
      </c>
    </row>
    <row r="14" s="2" customFormat="1" spans="1:17">
      <c r="A14" s="12">
        <v>13</v>
      </c>
      <c r="B14" s="13" t="s">
        <v>46</v>
      </c>
      <c r="C14" s="32" t="s">
        <v>47</v>
      </c>
      <c r="D14" s="14" t="s">
        <v>19</v>
      </c>
      <c r="E14" s="15" t="s">
        <v>20</v>
      </c>
      <c r="F14" s="14" t="s">
        <v>21</v>
      </c>
      <c r="G14" s="15" t="s">
        <v>22</v>
      </c>
      <c r="H14" s="15" t="s">
        <v>23</v>
      </c>
      <c r="I14" s="13">
        <v>111</v>
      </c>
      <c r="J14" s="13">
        <v>6268</v>
      </c>
      <c r="K14" s="28">
        <v>228444.5</v>
      </c>
      <c r="L14" s="23">
        <f t="shared" si="0"/>
        <v>11422.225</v>
      </c>
      <c r="M14" s="24">
        <v>0.03</v>
      </c>
      <c r="N14" s="23">
        <f t="shared" si="1"/>
        <v>7452.17027452001</v>
      </c>
      <c r="O14" s="23">
        <f t="shared" si="2"/>
        <v>209570.10472548</v>
      </c>
      <c r="P14" s="25">
        <v>0.48</v>
      </c>
      <c r="Q14" s="23">
        <f t="shared" si="3"/>
        <v>100593.65</v>
      </c>
    </row>
    <row r="15" s="2" customFormat="1" spans="1:17">
      <c r="A15" s="12">
        <v>14</v>
      </c>
      <c r="B15" s="13" t="s">
        <v>48</v>
      </c>
      <c r="C15" s="13" t="s">
        <v>49</v>
      </c>
      <c r="D15" s="14" t="s">
        <v>19</v>
      </c>
      <c r="E15" s="15" t="s">
        <v>20</v>
      </c>
      <c r="F15" s="14" t="s">
        <v>21</v>
      </c>
      <c r="G15" s="15" t="s">
        <v>22</v>
      </c>
      <c r="H15" s="15" t="s">
        <v>23</v>
      </c>
      <c r="I15" s="13">
        <v>3</v>
      </c>
      <c r="J15" s="13">
        <v>0</v>
      </c>
      <c r="K15" s="13">
        <v>0</v>
      </c>
      <c r="L15" s="23">
        <f t="shared" si="0"/>
        <v>0</v>
      </c>
      <c r="M15" s="24">
        <v>0.03</v>
      </c>
      <c r="N15" s="23">
        <f t="shared" si="1"/>
        <v>0</v>
      </c>
      <c r="O15" s="23">
        <f t="shared" si="2"/>
        <v>0</v>
      </c>
      <c r="P15" s="25">
        <v>0.48</v>
      </c>
      <c r="Q15" s="23">
        <f t="shared" si="3"/>
        <v>0</v>
      </c>
    </row>
    <row r="16" s="2" customFormat="1" spans="1:17">
      <c r="A16" s="12">
        <v>15</v>
      </c>
      <c r="B16" s="13" t="s">
        <v>50</v>
      </c>
      <c r="C16" s="32" t="s">
        <v>51</v>
      </c>
      <c r="D16" s="14" t="s">
        <v>19</v>
      </c>
      <c r="E16" s="15" t="s">
        <v>20</v>
      </c>
      <c r="F16" s="14" t="s">
        <v>21</v>
      </c>
      <c r="G16" s="15" t="s">
        <v>22</v>
      </c>
      <c r="H16" s="15" t="s">
        <v>23</v>
      </c>
      <c r="I16" s="13">
        <v>101</v>
      </c>
      <c r="J16" s="13">
        <v>2646</v>
      </c>
      <c r="K16" s="13">
        <v>92706</v>
      </c>
      <c r="L16" s="23">
        <f t="shared" si="0"/>
        <v>4635.3</v>
      </c>
      <c r="M16" s="24">
        <v>0.03</v>
      </c>
      <c r="N16" s="23">
        <f t="shared" si="1"/>
        <v>3024.19580016</v>
      </c>
      <c r="O16" s="23">
        <f t="shared" si="2"/>
        <v>85046.50419984</v>
      </c>
      <c r="P16" s="25">
        <v>0.48</v>
      </c>
      <c r="Q16" s="23">
        <f t="shared" si="3"/>
        <v>40822.32</v>
      </c>
    </row>
    <row r="17" s="2" customFormat="1" spans="1:17">
      <c r="A17" s="12">
        <v>16</v>
      </c>
      <c r="B17" s="13" t="s">
        <v>52</v>
      </c>
      <c r="C17" s="32" t="s">
        <v>53</v>
      </c>
      <c r="D17" s="14" t="s">
        <v>19</v>
      </c>
      <c r="E17" s="15" t="s">
        <v>20</v>
      </c>
      <c r="F17" s="14" t="s">
        <v>21</v>
      </c>
      <c r="G17" s="15" t="s">
        <v>22</v>
      </c>
      <c r="H17" s="15" t="s">
        <v>23</v>
      </c>
      <c r="I17" s="13">
        <v>130</v>
      </c>
      <c r="J17" s="13">
        <v>4200</v>
      </c>
      <c r="K17" s="28">
        <v>118936.3</v>
      </c>
      <c r="L17" s="26">
        <f t="shared" si="0"/>
        <v>5946.815</v>
      </c>
      <c r="M17" s="27">
        <v>0.03</v>
      </c>
      <c r="N17" s="23">
        <f t="shared" si="1"/>
        <v>3879.86385936801</v>
      </c>
      <c r="O17" s="23">
        <f t="shared" si="2"/>
        <v>109109.621140632</v>
      </c>
      <c r="P17" s="25">
        <v>0.48</v>
      </c>
      <c r="Q17" s="23">
        <f t="shared" si="3"/>
        <v>52372.62</v>
      </c>
    </row>
    <row r="18" s="2" customFormat="1" spans="1:17">
      <c r="A18" s="12">
        <v>17</v>
      </c>
      <c r="B18" s="13" t="s">
        <v>54</v>
      </c>
      <c r="C18" s="32" t="s">
        <v>55</v>
      </c>
      <c r="D18" s="14" t="s">
        <v>19</v>
      </c>
      <c r="E18" s="15" t="s">
        <v>20</v>
      </c>
      <c r="F18" s="14" t="s">
        <v>21</v>
      </c>
      <c r="G18" s="15" t="s">
        <v>22</v>
      </c>
      <c r="H18" s="15" t="s">
        <v>23</v>
      </c>
      <c r="I18" s="13">
        <v>2</v>
      </c>
      <c r="J18" s="13">
        <v>8</v>
      </c>
      <c r="K18" s="13">
        <v>203.6</v>
      </c>
      <c r="L18" s="23">
        <f t="shared" si="0"/>
        <v>10.18</v>
      </c>
      <c r="M18" s="24">
        <v>0.03</v>
      </c>
      <c r="N18" s="23">
        <f t="shared" si="1"/>
        <v>6.64170889600001</v>
      </c>
      <c r="O18" s="23">
        <f t="shared" si="2"/>
        <v>186.778291104</v>
      </c>
      <c r="P18" s="25">
        <v>0.48</v>
      </c>
      <c r="Q18" s="23">
        <f t="shared" si="3"/>
        <v>89.65</v>
      </c>
    </row>
    <row r="19" s="2" customFormat="1" spans="1:17">
      <c r="A19" s="12">
        <v>18</v>
      </c>
      <c r="B19" s="13" t="s">
        <v>56</v>
      </c>
      <c r="C19" s="32" t="s">
        <v>57</v>
      </c>
      <c r="D19" s="14" t="s">
        <v>19</v>
      </c>
      <c r="E19" s="15" t="s">
        <v>20</v>
      </c>
      <c r="F19" s="14" t="s">
        <v>21</v>
      </c>
      <c r="G19" s="15" t="s">
        <v>22</v>
      </c>
      <c r="H19" s="15" t="s">
        <v>23</v>
      </c>
      <c r="I19" s="13">
        <v>1</v>
      </c>
      <c r="J19" s="13">
        <v>4</v>
      </c>
      <c r="K19" s="13">
        <v>123.6</v>
      </c>
      <c r="L19" s="23">
        <f t="shared" si="0"/>
        <v>6.18</v>
      </c>
      <c r="M19" s="24">
        <v>0.03</v>
      </c>
      <c r="N19" s="23">
        <f t="shared" si="1"/>
        <v>4.03200009600001</v>
      </c>
      <c r="O19" s="23">
        <f t="shared" si="2"/>
        <v>113.387999904</v>
      </c>
      <c r="P19" s="25">
        <v>0.48</v>
      </c>
      <c r="Q19" s="23">
        <f t="shared" si="3"/>
        <v>54.43</v>
      </c>
    </row>
    <row r="20" s="2" customFormat="1" spans="1:17">
      <c r="A20" s="12">
        <v>19</v>
      </c>
      <c r="B20" s="13" t="s">
        <v>58</v>
      </c>
      <c r="C20" s="13" t="s">
        <v>59</v>
      </c>
      <c r="D20" s="14" t="s">
        <v>19</v>
      </c>
      <c r="E20" s="15" t="s">
        <v>20</v>
      </c>
      <c r="F20" s="14" t="s">
        <v>21</v>
      </c>
      <c r="G20" s="15" t="s">
        <v>22</v>
      </c>
      <c r="H20" s="15" t="s">
        <v>23</v>
      </c>
      <c r="I20" s="13">
        <v>8</v>
      </c>
      <c r="J20" s="13">
        <v>33</v>
      </c>
      <c r="K20" s="13">
        <v>1289</v>
      </c>
      <c r="L20" s="23">
        <f t="shared" si="0"/>
        <v>64.45</v>
      </c>
      <c r="M20" s="24">
        <v>0.03</v>
      </c>
      <c r="N20" s="23">
        <f t="shared" si="1"/>
        <v>42.0489330400001</v>
      </c>
      <c r="O20" s="23">
        <f t="shared" si="2"/>
        <v>1182.50106696</v>
      </c>
      <c r="P20" s="25">
        <v>0.48</v>
      </c>
      <c r="Q20" s="23">
        <f t="shared" si="3"/>
        <v>567.6</v>
      </c>
    </row>
    <row r="21" s="2" customFormat="1" spans="1:17">
      <c r="A21" s="12">
        <v>20</v>
      </c>
      <c r="B21" s="13" t="s">
        <v>60</v>
      </c>
      <c r="C21" s="32" t="s">
        <v>61</v>
      </c>
      <c r="D21" s="14" t="s">
        <v>19</v>
      </c>
      <c r="E21" s="15" t="s">
        <v>20</v>
      </c>
      <c r="F21" s="14" t="s">
        <v>21</v>
      </c>
      <c r="G21" s="15" t="s">
        <v>22</v>
      </c>
      <c r="H21" s="15" t="s">
        <v>23</v>
      </c>
      <c r="I21" s="13">
        <v>4</v>
      </c>
      <c r="J21" s="13">
        <v>24</v>
      </c>
      <c r="K21" s="13">
        <v>622.8</v>
      </c>
      <c r="L21" s="23">
        <f t="shared" si="0"/>
        <v>31.14</v>
      </c>
      <c r="M21" s="24">
        <v>0.03</v>
      </c>
      <c r="N21" s="23">
        <f t="shared" si="1"/>
        <v>20.316583008</v>
      </c>
      <c r="O21" s="23">
        <f t="shared" si="2"/>
        <v>571.343416992</v>
      </c>
      <c r="P21" s="25">
        <v>0.48</v>
      </c>
      <c r="Q21" s="23">
        <f t="shared" si="3"/>
        <v>274.24</v>
      </c>
    </row>
    <row r="22" s="2" customFormat="1" spans="1:17">
      <c r="A22" s="12">
        <v>21</v>
      </c>
      <c r="B22" s="13" t="s">
        <v>62</v>
      </c>
      <c r="C22" s="13" t="s">
        <v>63</v>
      </c>
      <c r="D22" s="14" t="s">
        <v>19</v>
      </c>
      <c r="E22" s="15" t="s">
        <v>20</v>
      </c>
      <c r="F22" s="14" t="s">
        <v>21</v>
      </c>
      <c r="G22" s="15" t="s">
        <v>22</v>
      </c>
      <c r="H22" s="15" t="s">
        <v>23</v>
      </c>
      <c r="I22" s="13">
        <v>17</v>
      </c>
      <c r="J22" s="13">
        <v>141</v>
      </c>
      <c r="K22" s="13">
        <v>5018.4</v>
      </c>
      <c r="L22" s="23">
        <f t="shared" si="0"/>
        <v>250.92</v>
      </c>
      <c r="M22" s="24">
        <v>0.03</v>
      </c>
      <c r="N22" s="23">
        <f t="shared" si="1"/>
        <v>163.707033024</v>
      </c>
      <c r="O22" s="23">
        <f t="shared" si="2"/>
        <v>4603.772966976</v>
      </c>
      <c r="P22" s="25">
        <v>0.48</v>
      </c>
      <c r="Q22" s="23">
        <f t="shared" si="3"/>
        <v>2209.81</v>
      </c>
    </row>
    <row r="23" s="2" customFormat="1" spans="1:17">
      <c r="A23" s="12">
        <v>22</v>
      </c>
      <c r="B23" s="13" t="s">
        <v>64</v>
      </c>
      <c r="C23" s="32" t="s">
        <v>65</v>
      </c>
      <c r="D23" s="14" t="s">
        <v>19</v>
      </c>
      <c r="E23" s="15" t="s">
        <v>20</v>
      </c>
      <c r="F23" s="14" t="s">
        <v>21</v>
      </c>
      <c r="G23" s="15" t="s">
        <v>22</v>
      </c>
      <c r="H23" s="15" t="s">
        <v>23</v>
      </c>
      <c r="I23" s="13">
        <v>55</v>
      </c>
      <c r="J23" s="13">
        <v>1564</v>
      </c>
      <c r="K23" s="13">
        <v>59816</v>
      </c>
      <c r="L23" s="23">
        <f t="shared" si="0"/>
        <v>2990.8</v>
      </c>
      <c r="M23" s="24">
        <v>0.03</v>
      </c>
      <c r="N23" s="23">
        <f t="shared" si="1"/>
        <v>1951.27926976</v>
      </c>
      <c r="O23" s="23">
        <f t="shared" si="2"/>
        <v>54873.92073024</v>
      </c>
      <c r="P23" s="25">
        <v>0.48</v>
      </c>
      <c r="Q23" s="23">
        <f t="shared" si="3"/>
        <v>26339.48</v>
      </c>
    </row>
    <row r="24" s="3" customFormat="1" ht="25.5" customHeight="1" spans="1:17">
      <c r="A24" s="16"/>
      <c r="B24" s="17" t="s">
        <v>66</v>
      </c>
      <c r="C24" s="18"/>
      <c r="D24" s="18"/>
      <c r="E24" s="18"/>
      <c r="F24" s="18"/>
      <c r="G24" s="19"/>
      <c r="H24" s="19"/>
      <c r="I24" s="18"/>
      <c r="J24" s="18"/>
      <c r="K24" s="29">
        <f>SUM(K2:K23)</f>
        <v>1154744.6</v>
      </c>
      <c r="L24" s="29"/>
      <c r="M24" s="29"/>
      <c r="N24" s="29">
        <f>SUM(N2:N23)</f>
        <v>37669.3393046561</v>
      </c>
      <c r="O24" s="30">
        <f>SUM(O2:O23)</f>
        <v>1059338.03069534</v>
      </c>
      <c r="P24" s="31"/>
      <c r="Q24" s="29">
        <f>SUM(Q2:Q23)</f>
        <v>508482.24</v>
      </c>
    </row>
    <row r="25" s="3" customFormat="1" spans="2:16">
      <c r="B25" s="4"/>
      <c r="C25" s="4"/>
      <c r="D25" s="4"/>
      <c r="E25" s="4"/>
      <c r="F25" s="4"/>
      <c r="G25" s="5"/>
      <c r="H25" s="5"/>
      <c r="I25" s="4"/>
      <c r="J25" s="4"/>
      <c r="K25" s="6"/>
      <c r="L25" s="6"/>
      <c r="M25" s="6"/>
      <c r="N25" s="6"/>
      <c r="O25" s="6"/>
      <c r="P25" s="7"/>
    </row>
    <row r="26" s="3" customFormat="1" spans="2:17">
      <c r="B26" s="4"/>
      <c r="C26" s="4"/>
      <c r="D26" s="4"/>
      <c r="E26" s="4"/>
      <c r="F26" s="4"/>
      <c r="G26" s="5"/>
      <c r="H26" s="5"/>
      <c r="I26" s="4"/>
      <c r="J26" s="4"/>
      <c r="K26" s="6"/>
      <c r="L26" s="6"/>
      <c r="M26" s="6"/>
      <c r="N26" s="6"/>
      <c r="O26" s="6"/>
      <c r="P26" s="7"/>
      <c r="Q26" s="6"/>
    </row>
    <row r="27" s="3" customFormat="1" spans="2:17">
      <c r="B27" s="4"/>
      <c r="C27" s="4"/>
      <c r="D27" s="4"/>
      <c r="E27" s="4"/>
      <c r="F27" s="20"/>
      <c r="G27" s="5"/>
      <c r="H27" s="5"/>
      <c r="I27" s="4"/>
      <c r="J27" s="4"/>
      <c r="K27" s="6"/>
      <c r="L27" s="6"/>
      <c r="M27" s="6"/>
      <c r="N27" s="6"/>
      <c r="O27" s="6"/>
      <c r="P27" s="7"/>
      <c r="Q27" s="6"/>
    </row>
  </sheetData>
  <protectedRanges>
    <protectedRange sqref="A2:F23 I2:IV23 A24:IV65550" name="区域1" securityDescriptor=""/>
    <protectedRange sqref="G2:H2 G3:G23 H3:H23" name="区域1_1" securityDescriptor=""/>
  </protectedRange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2018-08-01T03:40:41Z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