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<sst xmlns="http://schemas.openxmlformats.org/spreadsheetml/2006/main" count="63">
  <si>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</si>
  <si>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</si>
  <si>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</si>
  <si>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</si>
  <si>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</si>
  <si>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</si>
  <si>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</si>
  <si>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</si>
  <si>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</si>
  <si>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</si>
  <si>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</si>
  <si>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</si>
  <si>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</si>
  <si>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</si>
  <si>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</si>
  <si>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</si>
  <si>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</si>
  <si>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金蝉脱壳2：冥府（数字）</t>
  </si>
  <si>
    <t>051101152018</t>
  </si>
  <si>
    <t>广东省深圳市华夏星越巨幕影城</t>
  </si>
  <si>
    <t>44012721</t>
  </si>
  <si>
    <t>中影设备</t>
  </si>
  <si>
    <t>2018-07-01</t>
  </si>
  <si>
    <t>2018-07-31</t>
  </si>
  <si>
    <t>超人总动员2（数字3D）</t>
  </si>
  <si>
    <t>051201112018</t>
  </si>
  <si>
    <t>侏罗纪世界2（数字3D）</t>
  </si>
  <si>
    <t>051201022018</t>
  </si>
  <si>
    <t>我不是药神</t>
  </si>
  <si>
    <t>001104962018</t>
  </si>
  <si>
    <t>动物世界（数字3D）</t>
  </si>
  <si>
    <t>001203772018</t>
  </si>
  <si>
    <t>最后一球（数字）</t>
  </si>
  <si>
    <t>091101172018</t>
  </si>
  <si>
    <t>泄密者</t>
  </si>
  <si>
    <t>001103922018</t>
  </si>
  <si>
    <t>龙虾刑警</t>
  </si>
  <si>
    <t>001103782018</t>
  </si>
  <si>
    <t>新大头儿子和小头爸爸3俄罗斯奇遇记</t>
  </si>
  <si>
    <t>001b03562018</t>
  </si>
  <si>
    <t>猛虫过江</t>
  </si>
  <si>
    <t>001104442018</t>
  </si>
  <si>
    <t>阿修罗（数字3D）</t>
  </si>
  <si>
    <t>001204972018</t>
  </si>
  <si>
    <t>邪不压正</t>
  </si>
  <si>
    <t>001104952018</t>
  </si>
  <si>
    <t>小悟空（数字3D）</t>
  </si>
  <si>
    <t>001c03982018</t>
  </si>
  <si>
    <t>摩天营救（数字3D）</t>
  </si>
  <si>
    <t>051201202018</t>
  </si>
  <si>
    <t>淘气大侦探（数字3D）</t>
  </si>
  <si>
    <t>051201262018</t>
  </si>
  <si>
    <t>汪星卧底（数字）</t>
  </si>
  <si>
    <t>051101182018</t>
  </si>
  <si>
    <t>神奇马戏团之动物饼干（数字3D）</t>
  </si>
  <si>
    <t>001c05642018</t>
  </si>
  <si>
    <t>风语咒（数字3D）</t>
  </si>
  <si>
    <t>001c05272018</t>
  </si>
  <si>
    <t>西虹市首富</t>
  </si>
  <si>
    <t>001106062018</t>
  </si>
  <si>
    <t>狄仁杰之四大天王（数字3D）</t>
  </si>
  <si>
    <t>001202172018</t>
  </si>
  <si>
    <t>合计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</si>
</sst>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9">
    <font>
      <sz val="11"/>
      <color theme="1"/>
      <name val="宋体"/>
      <charset val="134"/>
      <scheme val="minor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9"/>
      <name val="宋体"/>
      <charset val="0"/>
    </font>
    <font>
      <sz val="9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25" fillId="21" borderId="7" applyNumberFormat="0" applyAlignment="0" applyProtection="0">
      <alignment vertical="center"/>
    </xf>
    <xf numFmtId="0" fontId="27" fillId="32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49" fontId="3" fillId="0" borderId="0" xfId="0" applyNumberFormat="1" applyFont="1" applyFill="1" applyAlignment="1"/>
    <xf numFmtId="14" fontId="3" fillId="0" borderId="0" xfId="0" applyNumberFormat="1" applyFont="1" applyFill="1" applyAlignment="1"/>
    <xf numFmtId="176" fontId="3" fillId="0" borderId="0" xfId="0" applyNumberFormat="1" applyFont="1" applyFill="1" applyAlignment="1"/>
    <xf numFmtId="177" fontId="3" fillId="0" borderId="0" xfId="0" applyNumberFormat="1" applyFont="1" applyFill="1" applyAlignment="1"/>
    <xf numFmtId="0" fontId="4" fillId="2" borderId="1" xfId="0" applyFont="1" applyFill="1" applyBorder="1" applyAlignment="1" applyProtection="1">
      <alignment horizont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14" fontId="5" fillId="2" borderId="1" xfId="0" applyNumberFormat="1" applyFont="1" applyFill="1" applyBorder="1" applyAlignment="1" applyProtection="1">
      <alignment horizontal="center" wrapText="1"/>
    </xf>
    <xf numFmtId="0" fontId="4" fillId="0" borderId="1" xfId="0" applyFont="1" applyFill="1" applyBorder="1" applyAlignment="1" applyProtection="1">
      <alignment horizontal="center" wrapText="1"/>
    </xf>
    <xf numFmtId="0" fontId="6" fillId="0" borderId="1" xfId="0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/>
    <xf numFmtId="49" fontId="2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/>
    <xf numFmtId="14" fontId="3" fillId="0" borderId="2" xfId="0" applyNumberFormat="1" applyFont="1" applyFill="1" applyBorder="1" applyAlignment="1"/>
    <xf numFmtId="49" fontId="9" fillId="0" borderId="0" xfId="0" applyNumberFormat="1" applyFont="1" applyFill="1" applyAlignment="1"/>
    <xf numFmtId="176" fontId="5" fillId="2" borderId="1" xfId="0" applyNumberFormat="1" applyFont="1" applyFill="1" applyBorder="1" applyAlignment="1" applyProtection="1">
      <alignment horizontal="center" wrapText="1"/>
    </xf>
    <xf numFmtId="177" fontId="5" fillId="2" borderId="1" xfId="0" applyNumberFormat="1" applyFont="1" applyFill="1" applyBorder="1" applyAlignment="1" applyProtection="1">
      <alignment horizontal="center" wrapText="1"/>
    </xf>
    <xf numFmtId="176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right" vertical="center"/>
    </xf>
    <xf numFmtId="9" fontId="2" fillId="0" borderId="1" xfId="1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/>
    <xf numFmtId="176" fontId="3" fillId="0" borderId="4" xfId="0" applyNumberFormat="1" applyFont="1" applyFill="1" applyBorder="1" applyAlignment="1">
      <alignment horizontal="right"/>
    </xf>
    <xf numFmtId="177" fontId="3" fillId="0" borderId="2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tabSelected="1" workbookViewId="0">
      <selection activeCell="C14" sqref="C14"/>
    </sheetView>
  </sheetViews>
  <sheetFormatPr defaultColWidth="14" defaultRowHeight="15.95" customHeight="1"/>
  <cols>
    <col min="1" max="1" width="7.375" style="3" customWidth="1"/>
    <col min="2" max="2" width="26.5" style="4" customWidth="1"/>
    <col min="3" max="3" width="13" style="4" customWidth="1"/>
    <col min="4" max="4" width="25.5" style="4" customWidth="1"/>
    <col min="5" max="5" width="10.25" style="4" customWidth="1"/>
    <col min="6" max="6" width="12" style="4" customWidth="1"/>
    <col min="7" max="8" width="10" style="5" customWidth="1"/>
    <col min="9" max="9" width="10" style="4" customWidth="1"/>
    <col min="10" max="10" width="10.625" style="4" customWidth="1"/>
    <col min="11" max="11" width="12.625" style="6" customWidth="1"/>
    <col min="12" max="12" width="14" style="6"/>
    <col min="13" max="13" width="9.875" style="6" customWidth="1"/>
    <col min="14" max="14" width="9.125" style="6" customWidth="1"/>
    <col min="15" max="15" width="10.75" style="6" customWidth="1"/>
    <col min="16" max="16" width="11.5" style="7" customWidth="1"/>
    <col min="17" max="17" width="14" style="6"/>
    <col min="18" max="16384" width="14" style="3"/>
  </cols>
  <sheetData>
    <row r="1" s="1" customFormat="1" customHeight="1" spans="1:17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11" t="s">
        <v>7</v>
      </c>
      <c r="I1" s="9" t="s">
        <v>8</v>
      </c>
      <c r="J1" s="9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4" t="s">
        <v>15</v>
      </c>
      <c r="Q1" s="23" t="s">
        <v>16</v>
      </c>
    </row>
    <row r="2" s="1" customFormat="1" customHeight="1" spans="1:17">
      <c r="A2" s="12">
        <v>1</v>
      </c>
      <c r="B2" s="13" t="s">
        <v>17</v>
      </c>
      <c r="C2" s="14" t="s">
        <v>18</v>
      </c>
      <c r="D2" s="15" t="s">
        <v>19</v>
      </c>
      <c r="E2" s="16" t="s">
        <v>20</v>
      </c>
      <c r="F2" s="15" t="s">
        <v>21</v>
      </c>
      <c r="G2" s="16" t="s">
        <v>22</v>
      </c>
      <c r="H2" s="16" t="s">
        <v>23</v>
      </c>
      <c r="I2" s="13">
        <v>18</v>
      </c>
      <c r="J2" s="13">
        <v>38</v>
      </c>
      <c r="K2" s="13">
        <v>1333.2</v>
      </c>
      <c r="L2" s="25">
        <f t="shared" ref="L2:L25" si="0">K2*0.05</f>
        <v>66.66</v>
      </c>
      <c r="M2" s="26">
        <v>0.03</v>
      </c>
      <c r="N2" s="25">
        <f t="shared" ref="N2:N25" si="1">K2*(1-0.96737864)</f>
        <v>43.4907971520001</v>
      </c>
      <c r="O2" s="27">
        <f t="shared" ref="O2:O25" si="2">K2*0.91737864</f>
        <v>1223.049202848</v>
      </c>
      <c r="P2" s="28">
        <v>0.48</v>
      </c>
      <c r="Q2" s="25">
        <f t="shared" ref="Q2:Q25" si="3">ROUND(O2*P2,2)</f>
        <v>587.06</v>
      </c>
    </row>
    <row r="3" s="1" customFormat="1" customHeight="1" spans="1:17">
      <c r="A3" s="12">
        <v>2</v>
      </c>
      <c r="B3" s="13" t="s">
        <v>24</v>
      </c>
      <c r="C3" s="14" t="s">
        <v>25</v>
      </c>
      <c r="D3" s="15" t="s">
        <v>19</v>
      </c>
      <c r="E3" s="16" t="s">
        <v>20</v>
      </c>
      <c r="F3" s="15" t="s">
        <v>21</v>
      </c>
      <c r="G3" s="16" t="s">
        <v>22</v>
      </c>
      <c r="H3" s="16" t="s">
        <v>23</v>
      </c>
      <c r="I3" s="13">
        <v>36</v>
      </c>
      <c r="J3" s="13">
        <v>199</v>
      </c>
      <c r="K3" s="13">
        <v>5317.6</v>
      </c>
      <c r="L3" s="25">
        <f t="shared" si="0"/>
        <v>265.88</v>
      </c>
      <c r="M3" s="26">
        <v>0.03</v>
      </c>
      <c r="N3" s="25">
        <f t="shared" si="1"/>
        <v>173.467343936</v>
      </c>
      <c r="O3" s="27">
        <f t="shared" si="2"/>
        <v>4878.252656064</v>
      </c>
      <c r="P3" s="28">
        <v>0.48</v>
      </c>
      <c r="Q3" s="25">
        <f t="shared" si="3"/>
        <v>2341.56</v>
      </c>
    </row>
    <row r="4" s="1" customFormat="1" customHeight="1" spans="1:17">
      <c r="A4" s="12">
        <v>3</v>
      </c>
      <c r="B4" s="13" t="s">
        <v>26</v>
      </c>
      <c r="C4" s="14" t="s">
        <v>27</v>
      </c>
      <c r="D4" s="15" t="s">
        <v>19</v>
      </c>
      <c r="E4" s="16" t="s">
        <v>20</v>
      </c>
      <c r="F4" s="15" t="s">
        <v>21</v>
      </c>
      <c r="G4" s="16" t="s">
        <v>22</v>
      </c>
      <c r="H4" s="16" t="s">
        <v>23</v>
      </c>
      <c r="I4" s="13">
        <v>71</v>
      </c>
      <c r="J4" s="13">
        <v>557</v>
      </c>
      <c r="K4" s="13">
        <v>15146.8</v>
      </c>
      <c r="L4" s="25">
        <f t="shared" si="0"/>
        <v>757.34</v>
      </c>
      <c r="M4" s="26">
        <v>0.03</v>
      </c>
      <c r="N4" s="25">
        <f t="shared" si="1"/>
        <v>494.109215648001</v>
      </c>
      <c r="O4" s="27">
        <f t="shared" si="2"/>
        <v>13895.350784352</v>
      </c>
      <c r="P4" s="28">
        <v>0.48</v>
      </c>
      <c r="Q4" s="25">
        <f t="shared" si="3"/>
        <v>6669.77</v>
      </c>
    </row>
    <row r="5" s="1" customFormat="1" customHeight="1" spans="1:17">
      <c r="A5" s="12">
        <v>4</v>
      </c>
      <c r="B5" s="13" t="s">
        <v>28</v>
      </c>
      <c r="C5" s="14" t="s">
        <v>29</v>
      </c>
      <c r="D5" s="15" t="s">
        <v>19</v>
      </c>
      <c r="E5" s="16" t="s">
        <v>20</v>
      </c>
      <c r="F5" s="15" t="s">
        <v>21</v>
      </c>
      <c r="G5" s="16" t="s">
        <v>22</v>
      </c>
      <c r="H5" s="16" t="s">
        <v>23</v>
      </c>
      <c r="I5" s="13">
        <v>302</v>
      </c>
      <c r="J5" s="13">
        <v>5764</v>
      </c>
      <c r="K5" s="13">
        <v>205177.2</v>
      </c>
      <c r="L5" s="25">
        <f t="shared" si="0"/>
        <v>10258.86</v>
      </c>
      <c r="M5" s="26">
        <v>0.03</v>
      </c>
      <c r="N5" s="25">
        <f t="shared" si="1"/>
        <v>6693.15930499201</v>
      </c>
      <c r="O5" s="27">
        <f t="shared" si="2"/>
        <v>188225.180695008</v>
      </c>
      <c r="P5" s="28">
        <v>0.48</v>
      </c>
      <c r="Q5" s="25">
        <f t="shared" si="3"/>
        <v>90348.09</v>
      </c>
    </row>
    <row r="6" s="1" customFormat="1" customHeight="1" spans="1:17">
      <c r="A6" s="12">
        <v>5</v>
      </c>
      <c r="B6" s="13" t="s">
        <v>30</v>
      </c>
      <c r="C6" s="14" t="s">
        <v>31</v>
      </c>
      <c r="D6" s="15" t="s">
        <v>19</v>
      </c>
      <c r="E6" s="16" t="s">
        <v>20</v>
      </c>
      <c r="F6" s="15" t="s">
        <v>21</v>
      </c>
      <c r="G6" s="16" t="s">
        <v>22</v>
      </c>
      <c r="H6" s="16" t="s">
        <v>23</v>
      </c>
      <c r="I6" s="13">
        <v>82</v>
      </c>
      <c r="J6" s="13">
        <v>594</v>
      </c>
      <c r="K6" s="13">
        <v>20877.6</v>
      </c>
      <c r="L6" s="25">
        <f t="shared" si="0"/>
        <v>1043.88</v>
      </c>
      <c r="M6" s="26">
        <v>0.03</v>
      </c>
      <c r="N6" s="25">
        <f t="shared" si="1"/>
        <v>681.055705536001</v>
      </c>
      <c r="O6" s="27">
        <f t="shared" si="2"/>
        <v>19152.664294464</v>
      </c>
      <c r="P6" s="28">
        <v>0.48</v>
      </c>
      <c r="Q6" s="25">
        <f t="shared" si="3"/>
        <v>9193.28</v>
      </c>
    </row>
    <row r="7" s="1" customFormat="1" customHeight="1" spans="1:17">
      <c r="A7" s="12">
        <v>6</v>
      </c>
      <c r="B7" s="13" t="s">
        <v>32</v>
      </c>
      <c r="C7" s="14" t="s">
        <v>33</v>
      </c>
      <c r="D7" s="15" t="s">
        <v>19</v>
      </c>
      <c r="E7" s="16" t="s">
        <v>20</v>
      </c>
      <c r="F7" s="15" t="s">
        <v>21</v>
      </c>
      <c r="G7" s="16" t="s">
        <v>22</v>
      </c>
      <c r="H7" s="16" t="s">
        <v>23</v>
      </c>
      <c r="I7" s="13">
        <v>6</v>
      </c>
      <c r="J7" s="13">
        <v>19</v>
      </c>
      <c r="K7" s="13">
        <v>380</v>
      </c>
      <c r="L7" s="25">
        <f t="shared" si="0"/>
        <v>19</v>
      </c>
      <c r="M7" s="26">
        <v>0.03</v>
      </c>
      <c r="N7" s="25">
        <f t="shared" si="1"/>
        <v>12.3961168</v>
      </c>
      <c r="O7" s="27">
        <f t="shared" si="2"/>
        <v>348.6038832</v>
      </c>
      <c r="P7" s="28">
        <v>0.48</v>
      </c>
      <c r="Q7" s="25">
        <f t="shared" si="3"/>
        <v>167.33</v>
      </c>
    </row>
    <row r="8" s="1" customFormat="1" customHeight="1" spans="1:17">
      <c r="A8" s="12">
        <v>7</v>
      </c>
      <c r="B8" s="13" t="s">
        <v>34</v>
      </c>
      <c r="C8" s="14" t="s">
        <v>35</v>
      </c>
      <c r="D8" s="15" t="s">
        <v>19</v>
      </c>
      <c r="E8" s="16" t="s">
        <v>20</v>
      </c>
      <c r="F8" s="15" t="s">
        <v>21</v>
      </c>
      <c r="G8" s="16" t="s">
        <v>22</v>
      </c>
      <c r="H8" s="16" t="s">
        <v>23</v>
      </c>
      <c r="I8" s="13">
        <v>4</v>
      </c>
      <c r="J8" s="13">
        <v>10</v>
      </c>
      <c r="K8" s="13">
        <v>300</v>
      </c>
      <c r="L8" s="25">
        <f t="shared" si="0"/>
        <v>15</v>
      </c>
      <c r="M8" s="26">
        <v>0.03</v>
      </c>
      <c r="N8" s="25">
        <f t="shared" si="1"/>
        <v>9.78640800000001</v>
      </c>
      <c r="O8" s="27">
        <f t="shared" si="2"/>
        <v>275.213592</v>
      </c>
      <c r="P8" s="28">
        <v>0.48</v>
      </c>
      <c r="Q8" s="25">
        <f t="shared" si="3"/>
        <v>132.1</v>
      </c>
    </row>
    <row r="9" s="1" customFormat="1" customHeight="1" spans="1:17">
      <c r="A9" s="12">
        <v>8</v>
      </c>
      <c r="B9" s="13" t="s">
        <v>36</v>
      </c>
      <c r="C9" s="17" t="s">
        <v>37</v>
      </c>
      <c r="D9" s="15" t="s">
        <v>19</v>
      </c>
      <c r="E9" s="16" t="s">
        <v>20</v>
      </c>
      <c r="F9" s="15" t="s">
        <v>21</v>
      </c>
      <c r="G9" s="16" t="s">
        <v>22</v>
      </c>
      <c r="H9" s="16" t="s">
        <v>23</v>
      </c>
      <c r="I9" s="13">
        <v>3</v>
      </c>
      <c r="J9" s="13">
        <v>8</v>
      </c>
      <c r="K9" s="13">
        <v>240</v>
      </c>
      <c r="L9" s="25">
        <f t="shared" si="0"/>
        <v>12</v>
      </c>
      <c r="M9" s="26">
        <v>0.03</v>
      </c>
      <c r="N9" s="25">
        <f t="shared" si="1"/>
        <v>7.82912640000001</v>
      </c>
      <c r="O9" s="27">
        <f t="shared" si="2"/>
        <v>220.1708736</v>
      </c>
      <c r="P9" s="28">
        <v>0.48</v>
      </c>
      <c r="Q9" s="25">
        <f t="shared" si="3"/>
        <v>105.68</v>
      </c>
    </row>
    <row r="10" s="1" customFormat="1" customHeight="1" spans="1:17">
      <c r="A10" s="12">
        <v>9</v>
      </c>
      <c r="B10" s="13" t="s">
        <v>38</v>
      </c>
      <c r="C10" s="17" t="s">
        <v>39</v>
      </c>
      <c r="D10" s="15" t="s">
        <v>19</v>
      </c>
      <c r="E10" s="16" t="s">
        <v>20</v>
      </c>
      <c r="F10" s="15" t="s">
        <v>21</v>
      </c>
      <c r="G10" s="16" t="s">
        <v>22</v>
      </c>
      <c r="H10" s="16" t="s">
        <v>23</v>
      </c>
      <c r="I10" s="13">
        <v>23</v>
      </c>
      <c r="J10" s="13">
        <v>104</v>
      </c>
      <c r="K10" s="13">
        <v>3653.8</v>
      </c>
      <c r="L10" s="25">
        <f t="shared" si="0"/>
        <v>182.69</v>
      </c>
      <c r="M10" s="26">
        <v>0.03</v>
      </c>
      <c r="N10" s="25">
        <f t="shared" si="1"/>
        <v>119.191925168</v>
      </c>
      <c r="O10" s="27">
        <f t="shared" si="2"/>
        <v>3351.918074832</v>
      </c>
      <c r="P10" s="28">
        <v>0.48</v>
      </c>
      <c r="Q10" s="25">
        <f t="shared" si="3"/>
        <v>1608.92</v>
      </c>
    </row>
    <row r="11" s="1" customFormat="1" customHeight="1" spans="1:17">
      <c r="A11" s="12">
        <v>10</v>
      </c>
      <c r="B11" s="13" t="s">
        <v>40</v>
      </c>
      <c r="C11" s="17" t="s">
        <v>41</v>
      </c>
      <c r="D11" s="15" t="s">
        <v>19</v>
      </c>
      <c r="E11" s="16" t="s">
        <v>20</v>
      </c>
      <c r="F11" s="15" t="s">
        <v>21</v>
      </c>
      <c r="G11" s="16" t="s">
        <v>22</v>
      </c>
      <c r="H11" s="16" t="s">
        <v>23</v>
      </c>
      <c r="I11" s="13">
        <v>2</v>
      </c>
      <c r="J11" s="13">
        <v>2</v>
      </c>
      <c r="K11" s="13">
        <v>61.6</v>
      </c>
      <c r="L11" s="25">
        <f t="shared" si="0"/>
        <v>3.08</v>
      </c>
      <c r="M11" s="26">
        <v>0.03</v>
      </c>
      <c r="N11" s="25">
        <f t="shared" si="1"/>
        <v>2.009475776</v>
      </c>
      <c r="O11" s="27">
        <f t="shared" si="2"/>
        <v>56.510524224</v>
      </c>
      <c r="P11" s="28">
        <v>0.48</v>
      </c>
      <c r="Q11" s="25">
        <f t="shared" si="3"/>
        <v>27.13</v>
      </c>
    </row>
    <row r="12" s="1" customFormat="1" customHeight="1" spans="1:17">
      <c r="A12" s="12">
        <v>11</v>
      </c>
      <c r="B12" s="13" t="s">
        <v>42</v>
      </c>
      <c r="C12" s="17" t="s">
        <v>43</v>
      </c>
      <c r="D12" s="15" t="s">
        <v>19</v>
      </c>
      <c r="E12" s="16" t="s">
        <v>20</v>
      </c>
      <c r="F12" s="15" t="s">
        <v>21</v>
      </c>
      <c r="G12" s="16" t="s">
        <v>22</v>
      </c>
      <c r="H12" s="16" t="s">
        <v>23</v>
      </c>
      <c r="I12" s="13">
        <v>12</v>
      </c>
      <c r="J12" s="13">
        <v>138</v>
      </c>
      <c r="K12" s="13">
        <v>5106</v>
      </c>
      <c r="L12" s="25">
        <f t="shared" si="0"/>
        <v>255.3</v>
      </c>
      <c r="M12" s="26">
        <v>0.03</v>
      </c>
      <c r="N12" s="25">
        <f t="shared" si="1"/>
        <v>166.56466416</v>
      </c>
      <c r="O12" s="27">
        <f t="shared" si="2"/>
        <v>4684.13533584</v>
      </c>
      <c r="P12" s="28">
        <v>0.48</v>
      </c>
      <c r="Q12" s="25">
        <f t="shared" si="3"/>
        <v>2248.38</v>
      </c>
    </row>
    <row r="13" s="1" customFormat="1" customHeight="1" spans="1:17">
      <c r="A13" s="12">
        <v>12</v>
      </c>
      <c r="B13" s="13" t="s">
        <v>44</v>
      </c>
      <c r="C13" s="17" t="s">
        <v>45</v>
      </c>
      <c r="D13" s="15" t="s">
        <v>19</v>
      </c>
      <c r="E13" s="16" t="s">
        <v>20</v>
      </c>
      <c r="F13" s="15" t="s">
        <v>21</v>
      </c>
      <c r="G13" s="16" t="s">
        <v>22</v>
      </c>
      <c r="H13" s="16" t="s">
        <v>23</v>
      </c>
      <c r="I13" s="13">
        <v>99</v>
      </c>
      <c r="J13" s="13">
        <v>1016</v>
      </c>
      <c r="K13" s="13">
        <v>35712.4</v>
      </c>
      <c r="L13" s="25">
        <f t="shared" si="0"/>
        <v>1785.62</v>
      </c>
      <c r="M13" s="26">
        <v>0.03</v>
      </c>
      <c r="N13" s="25">
        <f t="shared" si="1"/>
        <v>1164.987056864</v>
      </c>
      <c r="O13" s="27">
        <f t="shared" si="2"/>
        <v>32761.792943136</v>
      </c>
      <c r="P13" s="28">
        <v>0.48</v>
      </c>
      <c r="Q13" s="25">
        <f t="shared" si="3"/>
        <v>15725.66</v>
      </c>
    </row>
    <row r="14" s="1" customFormat="1" customHeight="1" spans="1:17">
      <c r="A14" s="12">
        <v>13</v>
      </c>
      <c r="B14" s="13" t="s">
        <v>46</v>
      </c>
      <c r="C14" s="17" t="s">
        <v>47</v>
      </c>
      <c r="D14" s="15" t="s">
        <v>19</v>
      </c>
      <c r="E14" s="16" t="s">
        <v>20</v>
      </c>
      <c r="F14" s="15" t="s">
        <v>21</v>
      </c>
      <c r="G14" s="16" t="s">
        <v>22</v>
      </c>
      <c r="H14" s="16" t="s">
        <v>23</v>
      </c>
      <c r="I14" s="13">
        <v>9</v>
      </c>
      <c r="J14" s="13">
        <v>56</v>
      </c>
      <c r="K14" s="13">
        <v>1700.6</v>
      </c>
      <c r="L14" s="25">
        <f t="shared" si="0"/>
        <v>85.03</v>
      </c>
      <c r="M14" s="26">
        <v>0.03</v>
      </c>
      <c r="N14" s="25">
        <f t="shared" si="1"/>
        <v>55.4758848160001</v>
      </c>
      <c r="O14" s="27">
        <f t="shared" si="2"/>
        <v>1560.094115184</v>
      </c>
      <c r="P14" s="28">
        <v>0.48</v>
      </c>
      <c r="Q14" s="25">
        <f t="shared" si="3"/>
        <v>748.85</v>
      </c>
    </row>
    <row r="15" s="1" customFormat="1" customHeight="1" spans="1:17">
      <c r="A15" s="12">
        <v>14</v>
      </c>
      <c r="B15" s="13" t="s">
        <v>48</v>
      </c>
      <c r="C15" s="17" t="s">
        <v>49</v>
      </c>
      <c r="D15" s="15" t="s">
        <v>19</v>
      </c>
      <c r="E15" s="16" t="s">
        <v>20</v>
      </c>
      <c r="F15" s="15" t="s">
        <v>21</v>
      </c>
      <c r="G15" s="16" t="s">
        <v>22</v>
      </c>
      <c r="H15" s="16" t="s">
        <v>23</v>
      </c>
      <c r="I15" s="13">
        <v>111</v>
      </c>
      <c r="J15" s="13">
        <v>2250</v>
      </c>
      <c r="K15" s="13">
        <v>61775.08</v>
      </c>
      <c r="L15" s="25">
        <f t="shared" si="0"/>
        <v>3088.754</v>
      </c>
      <c r="M15" s="26">
        <v>0.03</v>
      </c>
      <c r="N15" s="25">
        <f t="shared" si="1"/>
        <v>2015.1871237088</v>
      </c>
      <c r="O15" s="27">
        <f t="shared" si="2"/>
        <v>56671.1388762912</v>
      </c>
      <c r="P15" s="28">
        <v>0.48</v>
      </c>
      <c r="Q15" s="25">
        <f t="shared" si="3"/>
        <v>27202.15</v>
      </c>
    </row>
    <row r="16" s="2" customFormat="1" customHeight="1" spans="1:17">
      <c r="A16" s="12">
        <v>15</v>
      </c>
      <c r="B16" s="13" t="s">
        <v>50</v>
      </c>
      <c r="C16" s="17" t="s">
        <v>51</v>
      </c>
      <c r="D16" s="15" t="s">
        <v>19</v>
      </c>
      <c r="E16" s="16" t="s">
        <v>20</v>
      </c>
      <c r="F16" s="15" t="s">
        <v>21</v>
      </c>
      <c r="G16" s="16" t="s">
        <v>22</v>
      </c>
      <c r="H16" s="16" t="s">
        <v>23</v>
      </c>
      <c r="I16" s="13">
        <v>9</v>
      </c>
      <c r="J16" s="13">
        <v>21</v>
      </c>
      <c r="K16" s="13">
        <v>578.4</v>
      </c>
      <c r="L16" s="25">
        <f t="shared" si="0"/>
        <v>28.92</v>
      </c>
      <c r="M16" s="26">
        <v>0.03</v>
      </c>
      <c r="N16" s="25">
        <f t="shared" si="1"/>
        <v>18.868194624</v>
      </c>
      <c r="O16" s="27">
        <f t="shared" si="2"/>
        <v>530.611805376</v>
      </c>
      <c r="P16" s="28">
        <v>0.48</v>
      </c>
      <c r="Q16" s="25">
        <f t="shared" si="3"/>
        <v>254.69</v>
      </c>
    </row>
    <row r="17" s="2" customFormat="1" customHeight="1" spans="1:17">
      <c r="A17" s="12">
        <v>16</v>
      </c>
      <c r="B17" s="13" t="s">
        <v>52</v>
      </c>
      <c r="C17" s="17" t="s">
        <v>53</v>
      </c>
      <c r="D17" s="15" t="s">
        <v>19</v>
      </c>
      <c r="E17" s="16" t="s">
        <v>20</v>
      </c>
      <c r="F17" s="15" t="s">
        <v>21</v>
      </c>
      <c r="G17" s="16" t="s">
        <v>22</v>
      </c>
      <c r="H17" s="16" t="s">
        <v>23</v>
      </c>
      <c r="I17" s="13">
        <v>9</v>
      </c>
      <c r="J17" s="13">
        <v>58</v>
      </c>
      <c r="K17" s="13">
        <v>1180.6</v>
      </c>
      <c r="L17" s="25">
        <f t="shared" si="0"/>
        <v>59.03</v>
      </c>
      <c r="M17" s="26">
        <v>0.03</v>
      </c>
      <c r="N17" s="25">
        <f t="shared" si="1"/>
        <v>38.5127776160001</v>
      </c>
      <c r="O17" s="27">
        <f t="shared" si="2"/>
        <v>1083.057222384</v>
      </c>
      <c r="P17" s="28">
        <v>0.48</v>
      </c>
      <c r="Q17" s="25">
        <f t="shared" si="3"/>
        <v>519.87</v>
      </c>
    </row>
    <row r="18" s="2" customFormat="1" customHeight="1" spans="1:17">
      <c r="A18" s="12">
        <v>17</v>
      </c>
      <c r="B18" s="13" t="s">
        <v>54</v>
      </c>
      <c r="C18" s="17" t="s">
        <v>55</v>
      </c>
      <c r="D18" s="15" t="s">
        <v>19</v>
      </c>
      <c r="E18" s="16" t="s">
        <v>20</v>
      </c>
      <c r="F18" s="15" t="s">
        <v>21</v>
      </c>
      <c r="G18" s="16" t="s">
        <v>22</v>
      </c>
      <c r="H18" s="16" t="s">
        <v>23</v>
      </c>
      <c r="I18" s="13">
        <v>9</v>
      </c>
      <c r="J18" s="13">
        <v>24</v>
      </c>
      <c r="K18" s="13">
        <v>848.8</v>
      </c>
      <c r="L18" s="25">
        <f t="shared" si="0"/>
        <v>42.44</v>
      </c>
      <c r="M18" s="26">
        <v>0.03</v>
      </c>
      <c r="N18" s="25">
        <f t="shared" si="1"/>
        <v>27.689010368</v>
      </c>
      <c r="O18" s="27">
        <f t="shared" si="2"/>
        <v>778.670989632</v>
      </c>
      <c r="P18" s="28">
        <v>0.48</v>
      </c>
      <c r="Q18" s="25">
        <f t="shared" si="3"/>
        <v>373.76</v>
      </c>
    </row>
    <row r="19" s="2" customFormat="1" customHeight="1" spans="1:17">
      <c r="A19" s="12">
        <v>18</v>
      </c>
      <c r="B19" s="13" t="s">
        <v>56</v>
      </c>
      <c r="C19" s="17" t="s">
        <v>57</v>
      </c>
      <c r="D19" s="15" t="s">
        <v>19</v>
      </c>
      <c r="E19" s="16" t="s">
        <v>20</v>
      </c>
      <c r="F19" s="15" t="s">
        <v>21</v>
      </c>
      <c r="G19" s="16" t="s">
        <v>22</v>
      </c>
      <c r="H19" s="16" t="s">
        <v>23</v>
      </c>
      <c r="I19" s="13">
        <v>4</v>
      </c>
      <c r="J19" s="13">
        <v>86</v>
      </c>
      <c r="K19" s="13">
        <v>3038.4</v>
      </c>
      <c r="L19" s="25">
        <f t="shared" si="0"/>
        <v>151.92</v>
      </c>
      <c r="M19" s="26">
        <v>0.03</v>
      </c>
      <c r="N19" s="25">
        <f t="shared" si="1"/>
        <v>99.1167402240001</v>
      </c>
      <c r="O19" s="27">
        <f t="shared" si="2"/>
        <v>2787.363259776</v>
      </c>
      <c r="P19" s="28">
        <v>0.48</v>
      </c>
      <c r="Q19" s="25">
        <f t="shared" si="3"/>
        <v>1337.93</v>
      </c>
    </row>
    <row r="20" s="2" customFormat="1" customHeight="1" spans="1:17">
      <c r="A20" s="12">
        <v>19</v>
      </c>
      <c r="B20" s="13" t="s">
        <v>58</v>
      </c>
      <c r="C20" s="17" t="s">
        <v>59</v>
      </c>
      <c r="D20" s="15" t="s">
        <v>19</v>
      </c>
      <c r="E20" s="16" t="s">
        <v>20</v>
      </c>
      <c r="F20" s="15" t="s">
        <v>21</v>
      </c>
      <c r="G20" s="16" t="s">
        <v>22</v>
      </c>
      <c r="H20" s="16" t="s">
        <v>23</v>
      </c>
      <c r="I20" s="13">
        <v>85</v>
      </c>
      <c r="J20" s="13">
        <v>2430</v>
      </c>
      <c r="K20" s="13">
        <v>86835.2</v>
      </c>
      <c r="L20" s="25">
        <f t="shared" si="0"/>
        <v>4341.76</v>
      </c>
      <c r="M20" s="26">
        <v>0.03</v>
      </c>
      <c r="N20" s="25">
        <f t="shared" si="1"/>
        <v>2832.682319872</v>
      </c>
      <c r="O20" s="27">
        <f t="shared" si="2"/>
        <v>79660.757680128</v>
      </c>
      <c r="P20" s="28">
        <v>0.48</v>
      </c>
      <c r="Q20" s="25">
        <f t="shared" si="3"/>
        <v>38237.16</v>
      </c>
    </row>
    <row r="21" s="2" customFormat="1" customHeight="1" spans="1:17">
      <c r="A21" s="12">
        <v>20</v>
      </c>
      <c r="B21" s="13" t="s">
        <v>60</v>
      </c>
      <c r="C21" s="17" t="s">
        <v>61</v>
      </c>
      <c r="D21" s="15" t="s">
        <v>19</v>
      </c>
      <c r="E21" s="16" t="s">
        <v>20</v>
      </c>
      <c r="F21" s="15" t="s">
        <v>21</v>
      </c>
      <c r="G21" s="16" t="s">
        <v>22</v>
      </c>
      <c r="H21" s="16" t="s">
        <v>23</v>
      </c>
      <c r="I21" s="13">
        <v>48</v>
      </c>
      <c r="J21" s="13">
        <v>876</v>
      </c>
      <c r="K21" s="13">
        <v>35123.8</v>
      </c>
      <c r="L21" s="25">
        <f t="shared" si="0"/>
        <v>1756.19</v>
      </c>
      <c r="M21" s="26">
        <v>0.03</v>
      </c>
      <c r="N21" s="25">
        <f t="shared" si="1"/>
        <v>1145.786124368</v>
      </c>
      <c r="O21" s="27">
        <f t="shared" si="2"/>
        <v>32221.823875632</v>
      </c>
      <c r="P21" s="28">
        <v>0.48</v>
      </c>
      <c r="Q21" s="25">
        <f t="shared" si="3"/>
        <v>15466.48</v>
      </c>
    </row>
    <row r="22" s="3" customFormat="1" customHeight="1" spans="1:17">
      <c r="A22" s="18"/>
      <c r="B22" s="19" t="s">
        <v>62</v>
      </c>
      <c r="C22" s="14"/>
      <c r="D22" s="20"/>
      <c r="E22" s="20"/>
      <c r="F22" s="20"/>
      <c r="G22" s="21"/>
      <c r="H22" s="21"/>
      <c r="I22" s="29">
        <f>SUM(I2:I21)</f>
        <v>942</v>
      </c>
      <c r="J22" s="29">
        <f>SUM(J2:J21)</f>
        <v>14250</v>
      </c>
      <c r="K22" s="29">
        <f>SUM(K2:K21)</f>
        <v>484387.08</v>
      </c>
      <c r="L22" s="29">
        <f>SUM(L2:L21)</f>
        <v>24219.354</v>
      </c>
      <c r="M22" s="29"/>
      <c r="N22" s="29">
        <f>SUM(N2:N21)</f>
        <v>15801.3653160288</v>
      </c>
      <c r="O22" s="30">
        <f>SUM(O2:O21)</f>
        <v>444366.360683971</v>
      </c>
      <c r="P22" s="31"/>
      <c r="Q22" s="29">
        <f>SUM(Q2:Q21)</f>
        <v>213295.85</v>
      </c>
    </row>
    <row r="23" s="3" customFormat="1" customHeight="1" spans="2:17">
      <c r="B23" s="4"/>
      <c r="C23" s="4"/>
      <c r="D23" s="4"/>
      <c r="E23" s="4"/>
      <c r="F23" s="4"/>
      <c r="G23" s="5"/>
      <c r="H23" s="5"/>
      <c r="I23" s="4"/>
      <c r="J23" s="4"/>
      <c r="K23" s="6"/>
      <c r="L23" s="6"/>
      <c r="M23" s="6"/>
      <c r="N23" s="6"/>
      <c r="O23" s="6"/>
      <c r="P23" s="7"/>
      <c r="Q23" s="6"/>
    </row>
    <row r="24" s="3" customFormat="1" customHeight="1" spans="2:17">
      <c r="B24" s="4"/>
      <c r="C24" s="4"/>
      <c r="D24" s="4"/>
      <c r="E24" s="4"/>
      <c r="F24" s="4"/>
      <c r="G24" s="5"/>
      <c r="H24" s="5"/>
      <c r="I24" s="4"/>
      <c r="J24" s="4"/>
      <c r="K24" s="6"/>
      <c r="L24" s="6"/>
      <c r="M24" s="6"/>
      <c r="N24" s="6"/>
      <c r="O24" s="6"/>
      <c r="P24" s="7"/>
      <c r="Q24" s="6"/>
    </row>
    <row r="25" s="3" customFormat="1" customHeight="1" spans="2:17">
      <c r="B25" s="4"/>
      <c r="C25" s="4"/>
      <c r="D25" s="4"/>
      <c r="E25" s="4"/>
      <c r="F25" s="22"/>
      <c r="G25" s="5"/>
      <c r="H25" s="5"/>
      <c r="I25" s="4"/>
      <c r="J25" s="4"/>
      <c r="K25" s="6"/>
      <c r="L25" s="6"/>
      <c r="M25" s="6"/>
      <c r="N25" s="6"/>
      <c r="O25" s="6"/>
      <c r="P25" s="7"/>
      <c r="Q25" s="6"/>
    </row>
  </sheetData>
  <protectedRanges>
    <protectedRange sqref="E2 F2:F3 A16:A21 A22:IV65548 D16:H21 L16:IV21" name="区域1" securityDescriptor=""/>
  </protectedRange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2018-08-01T11:38:30Z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