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分帐款\"/>
    </mc:Choice>
  </mc:AlternateContent>
  <xr:revisionPtr revIDLastSave="0" documentId="8_{ECFA482E-047D-439D-8B5F-3AF5F4E5B307}" xr6:coauthVersionLast="34" xr6:coauthVersionMax="34" xr10:uidLastSave="{00000000-0000-0000-0000-000000000000}"/>
  <bookViews>
    <workbookView xWindow="0" yWindow="0" windowWidth="21600" windowHeight="9900" tabRatio="588" xr2:uid="{00000000-000D-0000-FFFF-FFFF00000000}"/>
  </bookViews>
  <sheets>
    <sheet name="月结算表" sheetId="2" r:id="rId1"/>
  </sheets>
  <definedNames>
    <definedName name="_xlnm._FilterDatabase" localSheetId="0" hidden="1">月结算表!$A$1:$Q$20</definedName>
  </definedNames>
  <calcPr calcId="162913"/>
</workbook>
</file>

<file path=xl/calcChain.xml><?xml version="1.0" encoding="utf-8"?>
<calcChain xmlns="http://schemas.openxmlformats.org/spreadsheetml/2006/main">
  <c r="L19" i="2" l="1"/>
  <c r="N19" i="2"/>
  <c r="O19" i="2" l="1"/>
  <c r="Q19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K20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" i="2"/>
  <c r="L2" i="2"/>
  <c r="L20" i="2" s="1"/>
  <c r="N20" i="2" l="1"/>
  <c r="O18" i="2"/>
  <c r="Q18" i="2" s="1"/>
  <c r="O14" i="2"/>
  <c r="Q14" i="2" s="1"/>
  <c r="O10" i="2"/>
  <c r="Q10" i="2" s="1"/>
  <c r="O6" i="2"/>
  <c r="Q6" i="2" s="1"/>
  <c r="O17" i="2"/>
  <c r="Q17" i="2" s="1"/>
  <c r="O13" i="2"/>
  <c r="Q13" i="2" s="1"/>
  <c r="O9" i="2"/>
  <c r="Q9" i="2" s="1"/>
  <c r="O5" i="2"/>
  <c r="Q5" i="2" s="1"/>
  <c r="O2" i="2"/>
  <c r="O16" i="2"/>
  <c r="Q16" i="2" s="1"/>
  <c r="O12" i="2"/>
  <c r="Q12" i="2" s="1"/>
  <c r="O8" i="2"/>
  <c r="Q8" i="2" s="1"/>
  <c r="O4" i="2"/>
  <c r="Q4" i="2" s="1"/>
  <c r="O15" i="2"/>
  <c r="Q15" i="2" s="1"/>
  <c r="O11" i="2"/>
  <c r="Q11" i="2" s="1"/>
  <c r="O7" i="2"/>
  <c r="Q7" i="2" s="1"/>
  <c r="O3" i="2"/>
  <c r="Q3" i="2" s="1"/>
  <c r="Q2" i="2" l="1"/>
  <c r="Q20" i="2" s="1"/>
  <c r="O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</author>
  </authors>
  <commentList>
    <comment ref="A1" authorId="0" shapeId="0" xr:uid="{E66C6244-0B30-48D3-B755-9E85BDCC0513}">
      <text/>
    </comment>
  </commentList>
</comments>
</file>

<file path=xl/sharedStrings.xml><?xml version="1.0" encoding="utf-8"?>
<sst xmlns="http://schemas.openxmlformats.org/spreadsheetml/2006/main" count="144" uniqueCount="59">
  <si>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</si>
  <si>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</si>
  <si>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</si>
  <si>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</si>
  <si>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</si>
  <si>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</si>
  <si>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</si>
  <si>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</si>
  <si>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</si>
  <si>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</si>
  <si>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</si>
  <si>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</si>
  <si>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</si>
  <si>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</si>
  <si>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</si>
  <si>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</si>
  <si>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</si>
  <si>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</si>
  <si>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44012041</t>
    <phoneticPr fontId="1" type="noConversion"/>
  </si>
  <si>
    <t>深圳深影民乐影业有限公司</t>
    <phoneticPr fontId="1" type="noConversion"/>
  </si>
  <si>
    <t>复仇者联盟3：无限战争（数字3D）</t>
  </si>
  <si>
    <t>051200922018</t>
  </si>
  <si>
    <t>中影设备</t>
    <phoneticPr fontId="1" type="noConversion"/>
  </si>
  <si>
    <t>超人总动员2（数字3D）</t>
  </si>
  <si>
    <t>051201112018</t>
  </si>
  <si>
    <t>051201022018</t>
  </si>
  <si>
    <t>金蝉脱壳2：冥府（数字）</t>
  </si>
  <si>
    <t>051101152018</t>
  </si>
  <si>
    <t>暹罗决：九神战甲（数字）</t>
  </si>
  <si>
    <t>014101072018</t>
  </si>
  <si>
    <t>动物世界（数字3D）</t>
  </si>
  <si>
    <t>001203772018</t>
  </si>
  <si>
    <t>我不是药神</t>
  </si>
  <si>
    <t>001104962018</t>
  </si>
  <si>
    <t>猛虫过江</t>
  </si>
  <si>
    <t>001104442018</t>
  </si>
  <si>
    <t>淘气大侦探（数字3D）</t>
  </si>
  <si>
    <t>051201262018</t>
  </si>
  <si>
    <t>摩天营救（数字3D）</t>
  </si>
  <si>
    <t>051201202018</t>
  </si>
  <si>
    <t>侏罗纪世界2（数字3D）</t>
  </si>
  <si>
    <t>神奇马戏团之动物饼干（数字3D）</t>
  </si>
  <si>
    <t>001c05642018</t>
  </si>
  <si>
    <t>神秘世界历险记4（数字3D）</t>
  </si>
  <si>
    <t>001c05332018</t>
  </si>
  <si>
    <t>小悟空（数字3D）</t>
  </si>
  <si>
    <t>001c03982018</t>
  </si>
  <si>
    <t>新大头儿子和小头爸爸3俄罗斯奇遇记</t>
  </si>
  <si>
    <t>001b03562018</t>
  </si>
  <si>
    <t>阿修罗（数字3D）</t>
  </si>
  <si>
    <t>001204972018</t>
  </si>
  <si>
    <t>狄仁杰之四大天王（数字3D）</t>
  </si>
  <si>
    <t>001202172018</t>
  </si>
  <si>
    <t>西虹市首富</t>
  </si>
  <si>
    <t>001106062018</t>
  </si>
  <si>
    <t>邪不压正</t>
  </si>
  <si>
    <t>001104952018</t>
  </si>
  <si>
    <t>2018-07-01</t>
    <phoneticPr fontId="1" type="noConversion"/>
  </si>
  <si>
    <t>2018-07-31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</si>
</sst>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7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3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0" fontId="0" fillId="0" borderId="2" xfId="0" applyFill="1" applyBorder="1" applyProtection="1"/>
    <xf numFmtId="49" fontId="0" fillId="0" borderId="2" xfId="0" applyNumberFormat="1" applyFill="1" applyBorder="1" applyProtection="1"/>
    <xf numFmtId="14" fontId="0" fillId="0" borderId="2" xfId="0" applyNumberFormat="1" applyFill="1" applyBorder="1" applyProtection="1"/>
    <xf numFmtId="176" fontId="0" fillId="0" borderId="2" xfId="0" applyNumberFormat="1" applyFill="1" applyBorder="1" applyProtection="1"/>
    <xf numFmtId="0" fontId="0" fillId="0" borderId="0" xfId="0" applyFill="1" applyProtection="1"/>
    <xf numFmtId="0" fontId="6" fillId="0" borderId="3" xfId="0" applyFont="1" applyFill="1" applyBorder="1" applyAlignment="1" applyProtection="1">
      <alignment horizontal="center" vertical="center"/>
    </xf>
    <xf numFmtId="176" fontId="6" fillId="0" borderId="3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Protection="1"/>
    <xf numFmtId="0" fontId="6" fillId="0" borderId="1" xfId="0" applyFont="1" applyFill="1" applyBorder="1" applyAlignment="1" applyProtection="1">
      <alignment horizontal="center" vertical="center"/>
    </xf>
    <xf numFmtId="176" fontId="6" fillId="0" borderId="1" xfId="0" applyNumberFormat="1" applyFont="1" applyFill="1" applyBorder="1" applyAlignment="1" applyProtection="1">
      <alignment horizontal="center" vertical="center"/>
    </xf>
    <xf numFmtId="177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1" xfId="0" applyFont="1" applyFill="1" applyBorder="1" applyAlignment="1" applyProtection="1">
      <alignment horizontal="right" vertical="center"/>
    </xf>
    <xf numFmtId="0" fontId="6" fillId="0" borderId="3" xfId="0" applyFont="1" applyFill="1" applyBorder="1" applyAlignment="1" applyProtection="1">
      <alignment horizontal="right" vertical="center"/>
    </xf>
    <xf numFmtId="49" fontId="0" fillId="0" borderId="0" xfId="0" applyNumberFormat="1" applyFill="1"/>
  </cellXfs>
  <cellStyles count="2">
    <cellStyle name="常规" xfId="0" builtinId="0"/>
    <cellStyle name="常规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80A9-B4D9-4979-A763-FCBD9C630B32}">
  <sheetPr>
    <pageSetUpPr fitToPage="1"/>
  </sheetPr>
  <dimension ref="A1:Q20"/>
  <sheetViews>
    <sheetView tabSelected="1" workbookViewId="0">
      <selection activeCell="P24" sqref="P24"/>
    </sheetView>
  </sheetViews>
  <sheetFormatPr defaultColWidth="16" defaultRowHeight="12.5" x14ac:dyDescent="0.25"/>
  <cols>
    <col min="1" max="1" width="8.453125" customWidth="1"/>
    <col min="2" max="2" width="30.26953125" style="35" bestFit="1" customWidth="1"/>
    <col min="3" max="3" width="13.81640625" style="2" bestFit="1" customWidth="1"/>
    <col min="4" max="4" width="13.81640625" style="2" customWidth="1"/>
    <col min="5" max="5" width="11.7265625" style="2" customWidth="1"/>
    <col min="6" max="6" width="16" style="2"/>
    <col min="7" max="8" width="13.7265625" style="1" customWidth="1"/>
    <col min="9" max="10" width="11.1796875" style="2" customWidth="1"/>
    <col min="11" max="11" width="12.54296875" style="3" customWidth="1"/>
    <col min="12" max="12" width="16" style="3"/>
    <col min="13" max="13" width="11.26953125" style="3" customWidth="1"/>
    <col min="14" max="14" width="11.81640625" style="3" customWidth="1"/>
    <col min="15" max="15" width="16" style="3"/>
    <col min="16" max="16" width="13.1796875" style="4" customWidth="1"/>
    <col min="17" max="17" width="16" style="3"/>
  </cols>
  <sheetData>
    <row r="1" spans="1:17" s="5" customFormat="1" ht="16" x14ac:dyDescent="0.35">
      <c r="A1" s="13" t="s">
        <v>0</v>
      </c>
      <c r="B1" s="13" t="s">
        <v>7</v>
      </c>
      <c r="C1" s="15" t="s">
        <v>1</v>
      </c>
      <c r="D1" s="14" t="s">
        <v>16</v>
      </c>
      <c r="E1" s="14" t="s">
        <v>17</v>
      </c>
      <c r="F1" s="14" t="s">
        <v>10</v>
      </c>
      <c r="G1" s="16" t="s">
        <v>2</v>
      </c>
      <c r="H1" s="16" t="s">
        <v>3</v>
      </c>
      <c r="I1" s="14" t="s">
        <v>4</v>
      </c>
      <c r="J1" s="14" t="s">
        <v>5</v>
      </c>
      <c r="K1" s="17" t="s">
        <v>6</v>
      </c>
      <c r="L1" s="17" t="s">
        <v>11</v>
      </c>
      <c r="M1" s="17" t="s">
        <v>12</v>
      </c>
      <c r="N1" s="17" t="s">
        <v>13</v>
      </c>
      <c r="O1" s="17" t="s">
        <v>8</v>
      </c>
      <c r="P1" s="18" t="s">
        <v>14</v>
      </c>
      <c r="Q1" s="17" t="s">
        <v>9</v>
      </c>
    </row>
    <row r="2" spans="1:17" s="9" customFormat="1" x14ac:dyDescent="0.25">
      <c r="A2" s="6">
        <v>1</v>
      </c>
      <c r="B2" s="6" t="s">
        <v>36</v>
      </c>
      <c r="C2" s="6" t="s">
        <v>37</v>
      </c>
      <c r="D2" s="19" t="s">
        <v>19</v>
      </c>
      <c r="E2" s="7" t="s">
        <v>18</v>
      </c>
      <c r="F2" s="19" t="s">
        <v>22</v>
      </c>
      <c r="G2" s="7" t="s">
        <v>57</v>
      </c>
      <c r="H2" s="7" t="s">
        <v>58</v>
      </c>
      <c r="I2" s="6">
        <v>4</v>
      </c>
      <c r="J2" s="6">
        <v>5</v>
      </c>
      <c r="K2" s="31">
        <v>155</v>
      </c>
      <c r="L2" s="12">
        <f>K2*0.05</f>
        <v>7.75</v>
      </c>
      <c r="M2" s="8">
        <v>0.03</v>
      </c>
      <c r="N2" s="12">
        <f>K2/1.03*0.03*(1+0.12)</f>
        <v>5.0563106796116513</v>
      </c>
      <c r="O2" s="12">
        <f>K2-L2-N2</f>
        <v>142.19368932038836</v>
      </c>
      <c r="P2" s="30">
        <v>0.48</v>
      </c>
      <c r="Q2" s="12">
        <f>ROUND(O2*P2,2)</f>
        <v>68.25</v>
      </c>
    </row>
    <row r="3" spans="1:17" s="9" customFormat="1" ht="13.5" customHeight="1" x14ac:dyDescent="0.25">
      <c r="A3" s="6">
        <v>2</v>
      </c>
      <c r="B3" s="6" t="s">
        <v>38</v>
      </c>
      <c r="C3" s="6" t="s">
        <v>39</v>
      </c>
      <c r="D3" s="19" t="s">
        <v>19</v>
      </c>
      <c r="E3" s="19" t="s">
        <v>18</v>
      </c>
      <c r="F3" s="19" t="s">
        <v>22</v>
      </c>
      <c r="G3" s="7" t="s">
        <v>57</v>
      </c>
      <c r="H3" s="7" t="s">
        <v>58</v>
      </c>
      <c r="I3" s="6">
        <v>142</v>
      </c>
      <c r="J3" s="6">
        <v>1317</v>
      </c>
      <c r="K3" s="31">
        <v>42351</v>
      </c>
      <c r="L3" s="12">
        <f t="shared" ref="L3:L19" si="0">K3*0.05</f>
        <v>2117.5500000000002</v>
      </c>
      <c r="M3" s="8">
        <v>0.03</v>
      </c>
      <c r="N3" s="12">
        <f t="shared" ref="N3:N19" si="1">K3/1.03*0.03*(1+0.12)</f>
        <v>1381.5471844660196</v>
      </c>
      <c r="O3" s="12">
        <f t="shared" ref="O3:O19" si="2">K3-L3-N3</f>
        <v>38851.902815533977</v>
      </c>
      <c r="P3" s="30">
        <v>0.48</v>
      </c>
      <c r="Q3" s="12">
        <f t="shared" ref="Q3:Q19" si="3">ROUND(O3*P3,2)</f>
        <v>18648.91</v>
      </c>
    </row>
    <row r="4" spans="1:17" s="9" customFormat="1" x14ac:dyDescent="0.25">
      <c r="A4" s="6">
        <v>3</v>
      </c>
      <c r="B4" s="6" t="s">
        <v>23</v>
      </c>
      <c r="C4" s="6" t="s">
        <v>24</v>
      </c>
      <c r="D4" s="19" t="s">
        <v>19</v>
      </c>
      <c r="E4" s="19" t="s">
        <v>18</v>
      </c>
      <c r="F4" s="19" t="s">
        <v>22</v>
      </c>
      <c r="G4" s="7" t="s">
        <v>57</v>
      </c>
      <c r="H4" s="7" t="s">
        <v>58</v>
      </c>
      <c r="I4" s="6">
        <v>52</v>
      </c>
      <c r="J4" s="6">
        <v>330</v>
      </c>
      <c r="K4" s="31">
        <v>10338</v>
      </c>
      <c r="L4" s="12">
        <f t="shared" si="0"/>
        <v>516.9</v>
      </c>
      <c r="M4" s="8">
        <v>0.03</v>
      </c>
      <c r="N4" s="12">
        <f t="shared" si="1"/>
        <v>337.23961165048547</v>
      </c>
      <c r="O4" s="12">
        <f t="shared" si="2"/>
        <v>9483.8603883495143</v>
      </c>
      <c r="P4" s="30">
        <v>0.48</v>
      </c>
      <c r="Q4" s="12">
        <f t="shared" si="3"/>
        <v>4552.25</v>
      </c>
    </row>
    <row r="5" spans="1:17" s="9" customFormat="1" x14ac:dyDescent="0.25">
      <c r="A5" s="6">
        <v>4</v>
      </c>
      <c r="B5" s="6" t="s">
        <v>40</v>
      </c>
      <c r="C5" s="6" t="s">
        <v>25</v>
      </c>
      <c r="D5" s="19" t="s">
        <v>19</v>
      </c>
      <c r="E5" s="19" t="s">
        <v>18</v>
      </c>
      <c r="F5" s="19" t="s">
        <v>22</v>
      </c>
      <c r="G5" s="7" t="s">
        <v>57</v>
      </c>
      <c r="H5" s="7" t="s">
        <v>58</v>
      </c>
      <c r="I5" s="6">
        <v>66</v>
      </c>
      <c r="J5" s="6">
        <v>303</v>
      </c>
      <c r="K5" s="31">
        <v>9051</v>
      </c>
      <c r="L5" s="12">
        <f t="shared" si="0"/>
        <v>452.55</v>
      </c>
      <c r="M5" s="8">
        <v>0.03</v>
      </c>
      <c r="N5" s="12">
        <f t="shared" si="1"/>
        <v>295.25592233009706</v>
      </c>
      <c r="O5" s="12">
        <f t="shared" si="2"/>
        <v>8303.194077669903</v>
      </c>
      <c r="P5" s="30">
        <v>0.48</v>
      </c>
      <c r="Q5" s="12">
        <f t="shared" si="3"/>
        <v>3985.53</v>
      </c>
    </row>
    <row r="6" spans="1:17" s="9" customFormat="1" x14ac:dyDescent="0.25">
      <c r="A6" s="6">
        <v>5</v>
      </c>
      <c r="B6" s="6" t="s">
        <v>20</v>
      </c>
      <c r="C6" s="6" t="s">
        <v>21</v>
      </c>
      <c r="D6" s="19" t="s">
        <v>19</v>
      </c>
      <c r="E6" s="19" t="s">
        <v>18</v>
      </c>
      <c r="F6" s="19" t="s">
        <v>22</v>
      </c>
      <c r="G6" s="7" t="s">
        <v>57</v>
      </c>
      <c r="H6" s="7" t="s">
        <v>58</v>
      </c>
      <c r="I6" s="6">
        <v>3</v>
      </c>
      <c r="J6" s="6">
        <v>11</v>
      </c>
      <c r="K6" s="31">
        <v>330</v>
      </c>
      <c r="L6" s="12">
        <f t="shared" si="0"/>
        <v>16.5</v>
      </c>
      <c r="M6" s="8">
        <v>0.03</v>
      </c>
      <c r="N6" s="12">
        <f t="shared" si="1"/>
        <v>10.765048543689321</v>
      </c>
      <c r="O6" s="12">
        <f t="shared" si="2"/>
        <v>302.73495145631068</v>
      </c>
      <c r="P6" s="30">
        <v>0.48</v>
      </c>
      <c r="Q6" s="12">
        <f t="shared" si="3"/>
        <v>145.31</v>
      </c>
    </row>
    <row r="7" spans="1:17" s="9" customFormat="1" x14ac:dyDescent="0.25">
      <c r="A7" s="6">
        <v>6</v>
      </c>
      <c r="B7" s="6" t="s">
        <v>26</v>
      </c>
      <c r="C7" s="6" t="s">
        <v>27</v>
      </c>
      <c r="D7" s="19" t="s">
        <v>19</v>
      </c>
      <c r="E7" s="19" t="s">
        <v>18</v>
      </c>
      <c r="F7" s="19" t="s">
        <v>22</v>
      </c>
      <c r="G7" s="7" t="s">
        <v>57</v>
      </c>
      <c r="H7" s="7" t="s">
        <v>58</v>
      </c>
      <c r="I7" s="6">
        <v>14</v>
      </c>
      <c r="J7" s="6">
        <v>33</v>
      </c>
      <c r="K7" s="31">
        <v>805</v>
      </c>
      <c r="L7" s="12">
        <f t="shared" si="0"/>
        <v>40.25</v>
      </c>
      <c r="M7" s="8">
        <v>0.03</v>
      </c>
      <c r="N7" s="12">
        <f t="shared" si="1"/>
        <v>26.260194174757281</v>
      </c>
      <c r="O7" s="12">
        <f t="shared" si="2"/>
        <v>738.48980582524268</v>
      </c>
      <c r="P7" s="30">
        <v>0.48</v>
      </c>
      <c r="Q7" s="12">
        <f t="shared" si="3"/>
        <v>354.48</v>
      </c>
    </row>
    <row r="8" spans="1:17" s="9" customFormat="1" x14ac:dyDescent="0.25">
      <c r="A8" s="6">
        <v>7</v>
      </c>
      <c r="B8" s="6" t="s">
        <v>28</v>
      </c>
      <c r="C8" s="6" t="s">
        <v>29</v>
      </c>
      <c r="D8" s="19" t="s">
        <v>19</v>
      </c>
      <c r="E8" s="19" t="s">
        <v>18</v>
      </c>
      <c r="F8" s="19" t="s">
        <v>22</v>
      </c>
      <c r="G8" s="7" t="s">
        <v>57</v>
      </c>
      <c r="H8" s="7" t="s">
        <v>58</v>
      </c>
      <c r="I8" s="6">
        <v>3</v>
      </c>
      <c r="J8" s="6">
        <v>9</v>
      </c>
      <c r="K8" s="31">
        <v>241</v>
      </c>
      <c r="L8" s="12">
        <f t="shared" si="0"/>
        <v>12.05</v>
      </c>
      <c r="M8" s="8">
        <v>0.03</v>
      </c>
      <c r="N8" s="12">
        <f t="shared" si="1"/>
        <v>7.8617475728155348</v>
      </c>
      <c r="O8" s="12">
        <f t="shared" si="2"/>
        <v>221.08825242718444</v>
      </c>
      <c r="P8" s="30">
        <v>0.48</v>
      </c>
      <c r="Q8" s="12">
        <f t="shared" si="3"/>
        <v>106.12</v>
      </c>
    </row>
    <row r="9" spans="1:17" s="9" customFormat="1" x14ac:dyDescent="0.25">
      <c r="A9" s="10">
        <v>8</v>
      </c>
      <c r="B9" s="6" t="s">
        <v>41</v>
      </c>
      <c r="C9" s="10" t="s">
        <v>42</v>
      </c>
      <c r="D9" s="19" t="s">
        <v>19</v>
      </c>
      <c r="E9" s="19" t="s">
        <v>18</v>
      </c>
      <c r="F9" s="19" t="s">
        <v>22</v>
      </c>
      <c r="G9" s="7" t="s">
        <v>57</v>
      </c>
      <c r="H9" s="7" t="s">
        <v>58</v>
      </c>
      <c r="I9" s="10">
        <v>25</v>
      </c>
      <c r="J9" s="10">
        <v>103</v>
      </c>
      <c r="K9" s="32">
        <v>3628</v>
      </c>
      <c r="L9" s="12">
        <f t="shared" si="0"/>
        <v>181.4</v>
      </c>
      <c r="M9" s="11">
        <v>0.03</v>
      </c>
      <c r="N9" s="12">
        <f t="shared" si="1"/>
        <v>118.35029126213593</v>
      </c>
      <c r="O9" s="12">
        <f t="shared" si="2"/>
        <v>3328.2497087378638</v>
      </c>
      <c r="P9" s="30">
        <v>0.48</v>
      </c>
      <c r="Q9" s="12">
        <f t="shared" si="3"/>
        <v>1597.56</v>
      </c>
    </row>
    <row r="10" spans="1:17" s="27" customFormat="1" x14ac:dyDescent="0.25">
      <c r="A10" s="28">
        <v>9</v>
      </c>
      <c r="B10" s="28" t="s">
        <v>43</v>
      </c>
      <c r="C10" s="28" t="s">
        <v>44</v>
      </c>
      <c r="D10" s="19" t="s">
        <v>19</v>
      </c>
      <c r="E10" s="19" t="s">
        <v>18</v>
      </c>
      <c r="F10" s="19" t="s">
        <v>22</v>
      </c>
      <c r="G10" s="7" t="s">
        <v>57</v>
      </c>
      <c r="H10" s="7" t="s">
        <v>58</v>
      </c>
      <c r="I10" s="28">
        <v>2</v>
      </c>
      <c r="J10" s="28">
        <v>16</v>
      </c>
      <c r="K10" s="33">
        <v>532</v>
      </c>
      <c r="L10" s="12">
        <f t="shared" si="0"/>
        <v>26.6</v>
      </c>
      <c r="M10" s="29">
        <v>0.03</v>
      </c>
      <c r="N10" s="12">
        <f t="shared" si="1"/>
        <v>17.354563106796117</v>
      </c>
      <c r="O10" s="12">
        <f t="shared" si="2"/>
        <v>488.04543689320388</v>
      </c>
      <c r="P10" s="30">
        <v>0.48</v>
      </c>
      <c r="Q10" s="12">
        <f t="shared" si="3"/>
        <v>234.26</v>
      </c>
    </row>
    <row r="11" spans="1:17" s="27" customFormat="1" x14ac:dyDescent="0.25">
      <c r="A11" s="25">
        <v>10</v>
      </c>
      <c r="B11" s="28" t="s">
        <v>45</v>
      </c>
      <c r="C11" s="28" t="s">
        <v>46</v>
      </c>
      <c r="D11" s="19" t="s">
        <v>19</v>
      </c>
      <c r="E11" s="19" t="s">
        <v>18</v>
      </c>
      <c r="F11" s="19" t="s">
        <v>22</v>
      </c>
      <c r="G11" s="7" t="s">
        <v>57</v>
      </c>
      <c r="H11" s="7" t="s">
        <v>58</v>
      </c>
      <c r="I11" s="28">
        <v>9</v>
      </c>
      <c r="J11" s="28">
        <v>20</v>
      </c>
      <c r="K11" s="33">
        <v>639</v>
      </c>
      <c r="L11" s="12">
        <f t="shared" si="0"/>
        <v>31.950000000000003</v>
      </c>
      <c r="M11" s="26">
        <v>0.03</v>
      </c>
      <c r="N11" s="12">
        <f t="shared" si="1"/>
        <v>20.84504854368932</v>
      </c>
      <c r="O11" s="12">
        <f t="shared" si="2"/>
        <v>586.2049514563106</v>
      </c>
      <c r="P11" s="30">
        <v>0.48</v>
      </c>
      <c r="Q11" s="12">
        <f t="shared" si="3"/>
        <v>281.38</v>
      </c>
    </row>
    <row r="12" spans="1:17" s="27" customFormat="1" x14ac:dyDescent="0.25">
      <c r="A12" s="28">
        <v>11</v>
      </c>
      <c r="B12" s="28" t="s">
        <v>47</v>
      </c>
      <c r="C12" s="28" t="s">
        <v>48</v>
      </c>
      <c r="D12" s="19" t="s">
        <v>19</v>
      </c>
      <c r="E12" s="19" t="s">
        <v>18</v>
      </c>
      <c r="F12" s="19" t="s">
        <v>22</v>
      </c>
      <c r="G12" s="7" t="s">
        <v>57</v>
      </c>
      <c r="H12" s="7" t="s">
        <v>58</v>
      </c>
      <c r="I12" s="28">
        <v>12</v>
      </c>
      <c r="J12" s="28">
        <v>71</v>
      </c>
      <c r="K12" s="33">
        <v>2485</v>
      </c>
      <c r="L12" s="12">
        <f t="shared" si="0"/>
        <v>124.25</v>
      </c>
      <c r="M12" s="29">
        <v>0.03</v>
      </c>
      <c r="N12" s="12">
        <f t="shared" si="1"/>
        <v>81.0640776699029</v>
      </c>
      <c r="O12" s="12">
        <f t="shared" si="2"/>
        <v>2279.6859223300971</v>
      </c>
      <c r="P12" s="30">
        <v>0.48</v>
      </c>
      <c r="Q12" s="12">
        <f t="shared" si="3"/>
        <v>1094.25</v>
      </c>
    </row>
    <row r="13" spans="1:17" s="27" customFormat="1" x14ac:dyDescent="0.25">
      <c r="A13" s="25">
        <v>12</v>
      </c>
      <c r="B13" s="28" t="s">
        <v>49</v>
      </c>
      <c r="C13" s="28" t="s">
        <v>50</v>
      </c>
      <c r="D13" s="19" t="s">
        <v>19</v>
      </c>
      <c r="E13" s="19" t="s">
        <v>18</v>
      </c>
      <c r="F13" s="19" t="s">
        <v>22</v>
      </c>
      <c r="G13" s="7" t="s">
        <v>57</v>
      </c>
      <c r="H13" s="7" t="s">
        <v>58</v>
      </c>
      <c r="I13" s="28">
        <v>6</v>
      </c>
      <c r="J13" s="28">
        <v>37</v>
      </c>
      <c r="K13" s="33">
        <v>1286</v>
      </c>
      <c r="L13" s="12">
        <f t="shared" si="0"/>
        <v>64.3</v>
      </c>
      <c r="M13" s="26">
        <v>0.03</v>
      </c>
      <c r="N13" s="12">
        <f t="shared" si="1"/>
        <v>41.951067961165052</v>
      </c>
      <c r="O13" s="12">
        <f t="shared" si="2"/>
        <v>1179.7489320388349</v>
      </c>
      <c r="P13" s="30">
        <v>0.48</v>
      </c>
      <c r="Q13" s="12">
        <f t="shared" si="3"/>
        <v>566.28</v>
      </c>
    </row>
    <row r="14" spans="1:17" s="27" customFormat="1" x14ac:dyDescent="0.25">
      <c r="A14" s="28">
        <v>13</v>
      </c>
      <c r="B14" s="28" t="s">
        <v>30</v>
      </c>
      <c r="C14" s="28" t="s">
        <v>31</v>
      </c>
      <c r="D14" s="19" t="s">
        <v>19</v>
      </c>
      <c r="E14" s="19" t="s">
        <v>18</v>
      </c>
      <c r="F14" s="19" t="s">
        <v>22</v>
      </c>
      <c r="G14" s="7" t="s">
        <v>57</v>
      </c>
      <c r="H14" s="7" t="s">
        <v>58</v>
      </c>
      <c r="I14" s="28">
        <v>100</v>
      </c>
      <c r="J14" s="28">
        <v>583</v>
      </c>
      <c r="K14" s="33">
        <v>20453</v>
      </c>
      <c r="L14" s="12">
        <f t="shared" si="0"/>
        <v>1022.6500000000001</v>
      </c>
      <c r="M14" s="29">
        <v>0.03</v>
      </c>
      <c r="N14" s="12">
        <f t="shared" si="1"/>
        <v>667.20466019417472</v>
      </c>
      <c r="O14" s="12">
        <f t="shared" si="2"/>
        <v>18763.145339805822</v>
      </c>
      <c r="P14" s="30">
        <v>0.48</v>
      </c>
      <c r="Q14" s="12">
        <f t="shared" si="3"/>
        <v>9006.31</v>
      </c>
    </row>
    <row r="15" spans="1:17" s="27" customFormat="1" x14ac:dyDescent="0.25">
      <c r="A15" s="25">
        <v>14</v>
      </c>
      <c r="B15" s="28" t="s">
        <v>51</v>
      </c>
      <c r="C15" s="28" t="s">
        <v>52</v>
      </c>
      <c r="D15" s="19" t="s">
        <v>19</v>
      </c>
      <c r="E15" s="19" t="s">
        <v>18</v>
      </c>
      <c r="F15" s="19" t="s">
        <v>22</v>
      </c>
      <c r="G15" s="7" t="s">
        <v>57</v>
      </c>
      <c r="H15" s="7" t="s">
        <v>58</v>
      </c>
      <c r="I15" s="28">
        <v>49</v>
      </c>
      <c r="J15" s="28">
        <v>792</v>
      </c>
      <c r="K15" s="33">
        <v>31680</v>
      </c>
      <c r="L15" s="12">
        <f t="shared" si="0"/>
        <v>1584</v>
      </c>
      <c r="M15" s="26">
        <v>0.03</v>
      </c>
      <c r="N15" s="12">
        <f t="shared" si="1"/>
        <v>1033.4446601941747</v>
      </c>
      <c r="O15" s="12">
        <f t="shared" si="2"/>
        <v>29062.555339805825</v>
      </c>
      <c r="P15" s="30">
        <v>0.48</v>
      </c>
      <c r="Q15" s="12">
        <f t="shared" si="3"/>
        <v>13950.03</v>
      </c>
    </row>
    <row r="16" spans="1:17" s="27" customFormat="1" x14ac:dyDescent="0.25">
      <c r="A16" s="28">
        <v>15</v>
      </c>
      <c r="B16" s="28" t="s">
        <v>53</v>
      </c>
      <c r="C16" s="28" t="s">
        <v>54</v>
      </c>
      <c r="D16" s="19" t="s">
        <v>19</v>
      </c>
      <c r="E16" s="19" t="s">
        <v>18</v>
      </c>
      <c r="F16" s="19" t="s">
        <v>22</v>
      </c>
      <c r="G16" s="7" t="s">
        <v>57</v>
      </c>
      <c r="H16" s="7" t="s">
        <v>58</v>
      </c>
      <c r="I16" s="28">
        <v>86</v>
      </c>
      <c r="J16" s="28">
        <v>2848</v>
      </c>
      <c r="K16" s="33">
        <v>100590</v>
      </c>
      <c r="L16" s="12">
        <f t="shared" si="0"/>
        <v>5029.5</v>
      </c>
      <c r="M16" s="29">
        <v>0.03</v>
      </c>
      <c r="N16" s="12">
        <f t="shared" si="1"/>
        <v>3281.3825242718453</v>
      </c>
      <c r="O16" s="12">
        <f t="shared" si="2"/>
        <v>92279.117475728155</v>
      </c>
      <c r="P16" s="30">
        <v>0.48</v>
      </c>
      <c r="Q16" s="12">
        <f t="shared" si="3"/>
        <v>44293.98</v>
      </c>
    </row>
    <row r="17" spans="1:17" s="27" customFormat="1" x14ac:dyDescent="0.25">
      <c r="A17" s="25">
        <v>16</v>
      </c>
      <c r="B17" s="28" t="s">
        <v>32</v>
      </c>
      <c r="C17" s="28" t="s">
        <v>33</v>
      </c>
      <c r="D17" s="19" t="s">
        <v>19</v>
      </c>
      <c r="E17" s="19" t="s">
        <v>18</v>
      </c>
      <c r="F17" s="19" t="s">
        <v>22</v>
      </c>
      <c r="G17" s="7" t="s">
        <v>57</v>
      </c>
      <c r="H17" s="7" t="s">
        <v>58</v>
      </c>
      <c r="I17" s="28">
        <v>496</v>
      </c>
      <c r="J17" s="28">
        <v>8837</v>
      </c>
      <c r="K17" s="33">
        <v>311149</v>
      </c>
      <c r="L17" s="12">
        <f t="shared" si="0"/>
        <v>15557.45</v>
      </c>
      <c r="M17" s="26">
        <v>0.03</v>
      </c>
      <c r="N17" s="12">
        <f t="shared" si="1"/>
        <v>10150.103300970875</v>
      </c>
      <c r="O17" s="12">
        <f t="shared" si="2"/>
        <v>285441.44669902913</v>
      </c>
      <c r="P17" s="30">
        <v>0.48</v>
      </c>
      <c r="Q17" s="12">
        <f t="shared" si="3"/>
        <v>137011.89000000001</v>
      </c>
    </row>
    <row r="18" spans="1:17" s="27" customFormat="1" x14ac:dyDescent="0.25">
      <c r="A18" s="28">
        <v>17</v>
      </c>
      <c r="B18" s="28" t="s">
        <v>55</v>
      </c>
      <c r="C18" s="28" t="s">
        <v>56</v>
      </c>
      <c r="D18" s="19" t="s">
        <v>19</v>
      </c>
      <c r="E18" s="19" t="s">
        <v>18</v>
      </c>
      <c r="F18" s="19" t="s">
        <v>22</v>
      </c>
      <c r="G18" s="7" t="s">
        <v>57</v>
      </c>
      <c r="H18" s="7" t="s">
        <v>58</v>
      </c>
      <c r="I18" s="28">
        <v>109</v>
      </c>
      <c r="J18" s="28">
        <v>1161</v>
      </c>
      <c r="K18" s="33">
        <v>40845</v>
      </c>
      <c r="L18" s="12">
        <f t="shared" si="0"/>
        <v>2042.25</v>
      </c>
      <c r="M18" s="29">
        <v>0.03</v>
      </c>
      <c r="N18" s="12">
        <f t="shared" si="1"/>
        <v>1332.4194174757281</v>
      </c>
      <c r="O18" s="12">
        <f t="shared" si="2"/>
        <v>37470.330582524271</v>
      </c>
      <c r="P18" s="30">
        <v>0.48</v>
      </c>
      <c r="Q18" s="12">
        <f t="shared" si="3"/>
        <v>17985.759999999998</v>
      </c>
    </row>
    <row r="19" spans="1:17" s="27" customFormat="1" x14ac:dyDescent="0.25">
      <c r="A19" s="25">
        <v>18</v>
      </c>
      <c r="B19" s="28" t="s">
        <v>34</v>
      </c>
      <c r="C19" s="28" t="s">
        <v>35</v>
      </c>
      <c r="D19" s="19" t="s">
        <v>19</v>
      </c>
      <c r="E19" s="19" t="s">
        <v>18</v>
      </c>
      <c r="F19" s="19" t="s">
        <v>22</v>
      </c>
      <c r="G19" s="7" t="s">
        <v>57</v>
      </c>
      <c r="H19" s="7" t="s">
        <v>58</v>
      </c>
      <c r="I19" s="25">
        <v>6</v>
      </c>
      <c r="J19" s="25">
        <v>9</v>
      </c>
      <c r="K19" s="34">
        <v>270</v>
      </c>
      <c r="L19" s="12">
        <f t="shared" si="0"/>
        <v>13.5</v>
      </c>
      <c r="M19" s="26">
        <v>0.03</v>
      </c>
      <c r="N19" s="12">
        <f t="shared" si="1"/>
        <v>8.8077669902912614</v>
      </c>
      <c r="O19" s="12">
        <f t="shared" si="2"/>
        <v>247.69223300970873</v>
      </c>
      <c r="P19" s="30">
        <v>0.48</v>
      </c>
      <c r="Q19" s="12">
        <f t="shared" si="3"/>
        <v>118.89</v>
      </c>
    </row>
    <row r="20" spans="1:17" s="24" customFormat="1" ht="25.5" customHeight="1" x14ac:dyDescent="0.25">
      <c r="A20" s="20"/>
      <c r="B20" s="19" t="s">
        <v>15</v>
      </c>
      <c r="C20" s="21"/>
      <c r="D20" s="21"/>
      <c r="E20" s="21"/>
      <c r="F20" s="21"/>
      <c r="G20" s="22"/>
      <c r="H20" s="22"/>
      <c r="I20" s="21"/>
      <c r="J20" s="21"/>
      <c r="K20" s="23">
        <f>SUM(K2:K19)</f>
        <v>576828</v>
      </c>
      <c r="L20" s="23">
        <f>SUM(L2:L19)</f>
        <v>28841.4</v>
      </c>
      <c r="M20" s="23"/>
      <c r="N20" s="23">
        <f>SUM(N2:N19)</f>
        <v>18816.913398058256</v>
      </c>
      <c r="O20" s="23">
        <f>SUM(O2:O19)</f>
        <v>529169.68660194182</v>
      </c>
      <c r="P20" s="23"/>
      <c r="Q20" s="23">
        <f>SUM(Q2:Q19)</f>
        <v>254001.44000000003</v>
      </c>
    </row>
  </sheetData>
  <protectedRanges>
    <protectedRange sqref="A2:XFD1048576" name="区域1"/>
  </protectedRanges>
  <autoFilter ref="A1:Q20" xr:uid="{F2C333E6-39D5-454C-AC78-BAC4D8BB0C5C}"/>
  <phoneticPr fontId="1" type="noConversion"/>
  <pageMargins left="0.25" right="0.25" top="0.75" bottom="0.75" header="0.3" footer="0.3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14903</cp:lastModifiedBy>
  <cp:lastPrinted>2018-06-04T08:39:53Z</cp:lastPrinted>
  <dcterms:created xsi:type="dcterms:W3CDTF">2015-11-10T02:18:22Z</dcterms:created>
  <dcterms:modified xsi:type="dcterms:W3CDTF">2018-08-01T07:45:34Z</dcterms:modified>
</cp:coreProperties>
</file>