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<sst xmlns="http://schemas.openxmlformats.org/spreadsheetml/2006/main" count="77">
  <si>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</si>
  <si>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</si>
  <si>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</si>
  <si>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</si>
  <si>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</si>
  <si>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</si>
  <si>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</si>
  <si>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</si>
  <si>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</si>
  <si>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</si>
  <si>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</si>
  <si>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</si>
  <si>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</si>
  <si>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</si>
  <si>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</si>
  <si>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</si>
  <si>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</si>
  <si>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我不是药神</t>
  </si>
  <si>
    <t>001104962018</t>
  </si>
  <si>
    <t>温州百老汇</t>
  </si>
  <si>
    <t>33078901</t>
  </si>
  <si>
    <t>中影设备</t>
  </si>
  <si>
    <t>2018-07-01</t>
  </si>
  <si>
    <t>2018-07-31</t>
  </si>
  <si>
    <t>新大头儿子和小头爸爸3俄罗斯奇遇记</t>
  </si>
  <si>
    <t>001b03562018</t>
  </si>
  <si>
    <t>2018-07-06</t>
  </si>
  <si>
    <t>2018-07-19</t>
  </si>
  <si>
    <t>超人总动员2（数字3D）</t>
  </si>
  <si>
    <t>051201112018</t>
  </si>
  <si>
    <t>2018-07-15</t>
  </si>
  <si>
    <t>暹罗决：九神战甲（数字）</t>
  </si>
  <si>
    <t>014101072018</t>
  </si>
  <si>
    <t>侏罗纪世界2（数字3D）</t>
  </si>
  <si>
    <t>051201022018</t>
  </si>
  <si>
    <t>2018-07-26</t>
  </si>
  <si>
    <t>金蝉脱壳2：冥府（数字）</t>
  </si>
  <si>
    <t>051101152018</t>
  </si>
  <si>
    <t>2018-07-08</t>
  </si>
  <si>
    <t>动物世界（数字3D）</t>
  </si>
  <si>
    <t>001203772018</t>
  </si>
  <si>
    <t>2018-07-24</t>
  </si>
  <si>
    <t>阿飞正传（数字）</t>
  </si>
  <si>
    <t>002101142018</t>
  </si>
  <si>
    <t>2018-07-05</t>
  </si>
  <si>
    <t>最后一球（数字）</t>
  </si>
  <si>
    <t>091101172018</t>
  </si>
  <si>
    <t>邪不压正</t>
  </si>
  <si>
    <t>001104952018</t>
  </si>
  <si>
    <t>2018-07-13</t>
  </si>
  <si>
    <t>摩天营救（数字3D）</t>
  </si>
  <si>
    <t>051201202018</t>
  </si>
  <si>
    <t>2018-07-20</t>
  </si>
  <si>
    <t>汪星卧底（数字）</t>
  </si>
  <si>
    <t>051101182018</t>
  </si>
  <si>
    <t>阿修罗（数字3D）</t>
  </si>
  <si>
    <t>001204972018</t>
  </si>
  <si>
    <t>小悟空</t>
  </si>
  <si>
    <t>001b03982018</t>
  </si>
  <si>
    <t>2018-07-14</t>
  </si>
  <si>
    <t>2018-07-17</t>
  </si>
  <si>
    <t>神奇马戏团之动物饼干（数字3D）</t>
  </si>
  <si>
    <t>001c05642018</t>
  </si>
  <si>
    <t>狄仁杰之四大天王（数字3D）</t>
  </si>
  <si>
    <t>001202172018</t>
  </si>
  <si>
    <t>2018-07-27</t>
  </si>
  <si>
    <t>淘气大侦探（数字3D）</t>
  </si>
  <si>
    <t>051201262018</t>
  </si>
  <si>
    <t>2018-07-29</t>
  </si>
  <si>
    <t>西虹市首富</t>
  </si>
  <si>
    <t>001106062018</t>
  </si>
  <si>
    <t>风语咒（数字3D）</t>
  </si>
  <si>
    <t>001c05272018</t>
  </si>
  <si>
    <t>神秘世界历险记4（数字3D）</t>
  </si>
  <si>
    <t>001c05332018</t>
  </si>
  <si>
    <t>2018-07-28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</si>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</sst>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6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14" fontId="2" fillId="0" borderId="0" xfId="0" applyNumberFormat="1" applyFont="1" applyFill="1" applyAlignment="1"/>
    <xf numFmtId="176" fontId="2" fillId="0" borderId="0" xfId="0" applyNumberFormat="1" applyFont="1" applyFill="1" applyAlignment="1"/>
    <xf numFmtId="177" fontId="2" fillId="0" borderId="0" xfId="0" applyNumberFormat="1" applyFont="1" applyFill="1" applyAlignmen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/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/>
    <xf numFmtId="14" fontId="2" fillId="0" borderId="3" xfId="0" applyNumberFormat="1" applyFont="1" applyFill="1" applyBorder="1" applyAlignme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/>
    <xf numFmtId="177" fontId="5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3"/>
  <sheetViews>
    <sheetView tabSelected="1" workbookViewId="0">
      <selection activeCell="P32" sqref="P32"/>
    </sheetView>
  </sheetViews>
  <sheetFormatPr defaultColWidth="14" defaultRowHeight="12.75"/>
  <cols>
    <col min="1" max="1" width="2.75" style="2" customWidth="1"/>
    <col min="2" max="2" width="22.75" style="3" customWidth="1"/>
    <col min="3" max="3" width="12.125" style="3" customWidth="1"/>
    <col min="4" max="4" width="9" style="3" customWidth="1"/>
    <col min="5" max="5" width="8.375" style="3" customWidth="1"/>
    <col min="6" max="6" width="7.5" style="3" customWidth="1"/>
    <col min="7" max="7" width="8.5" style="4" customWidth="1"/>
    <col min="8" max="8" width="9.125" style="4" customWidth="1"/>
    <col min="9" max="9" width="4.125" style="3" customWidth="1"/>
    <col min="10" max="10" width="4.875" style="3" customWidth="1"/>
    <col min="11" max="11" width="9.75" style="5" customWidth="1"/>
    <col min="12" max="12" width="9" style="5" customWidth="1"/>
    <col min="13" max="13" width="4.375" style="5" customWidth="1"/>
    <col min="14" max="14" width="8.5" style="5" customWidth="1"/>
    <col min="15" max="15" width="9.5" style="5" customWidth="1"/>
    <col min="16" max="16" width="6.875" style="6" customWidth="1"/>
    <col min="17" max="17" width="9.25" style="5" customWidth="1"/>
    <col min="18" max="16384" width="14" style="2"/>
  </cols>
  <sheetData>
    <row r="1" s="1" customFormat="1" ht="57" spans="1:17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</row>
    <row r="2" s="1" customFormat="1" spans="1:17">
      <c r="A2" s="11">
        <v>1</v>
      </c>
      <c r="B2" s="12" t="s">
        <v>17</v>
      </c>
      <c r="C2" s="13" t="s">
        <v>18</v>
      </c>
      <c r="D2" s="12" t="s">
        <v>19</v>
      </c>
      <c r="E2" s="12" t="s">
        <v>20</v>
      </c>
      <c r="F2" s="14" t="s">
        <v>21</v>
      </c>
      <c r="G2" s="12" t="s">
        <v>22</v>
      </c>
      <c r="H2" s="12" t="s">
        <v>23</v>
      </c>
      <c r="I2" s="12">
        <v>441</v>
      </c>
      <c r="J2" s="12">
        <v>16814</v>
      </c>
      <c r="K2" s="23">
        <v>674364</v>
      </c>
      <c r="L2" s="23">
        <f t="shared" ref="L2:L21" si="0">K2*0.05</f>
        <v>33718.2</v>
      </c>
      <c r="M2" s="24">
        <v>0.03</v>
      </c>
      <c r="N2" s="23">
        <f t="shared" ref="N2:N21" si="1">K2*(1-0.96737864)</f>
        <v>21998.67081504</v>
      </c>
      <c r="O2" s="23">
        <f t="shared" ref="O2:O21" si="2">K2*0.91737864</f>
        <v>618647.12918496</v>
      </c>
      <c r="P2" s="25">
        <v>0.48</v>
      </c>
      <c r="Q2" s="23">
        <f t="shared" ref="Q2:Q21" si="3">O2*P2</f>
        <v>296950.622008781</v>
      </c>
    </row>
    <row r="3" s="1" customFormat="1" spans="1:17">
      <c r="A3" s="15">
        <v>2</v>
      </c>
      <c r="B3" s="16" t="s">
        <v>24</v>
      </c>
      <c r="C3" s="13" t="s">
        <v>25</v>
      </c>
      <c r="D3" s="12" t="s">
        <v>19</v>
      </c>
      <c r="E3" s="16" t="s">
        <v>20</v>
      </c>
      <c r="F3" s="14" t="s">
        <v>21</v>
      </c>
      <c r="G3" s="16" t="s">
        <v>26</v>
      </c>
      <c r="H3" s="16" t="s">
        <v>27</v>
      </c>
      <c r="I3" s="16">
        <v>66</v>
      </c>
      <c r="J3" s="16">
        <v>1063</v>
      </c>
      <c r="K3" s="26">
        <v>41238</v>
      </c>
      <c r="L3" s="23">
        <f t="shared" si="0"/>
        <v>2061.9</v>
      </c>
      <c r="M3" s="24">
        <v>0.03</v>
      </c>
      <c r="N3" s="23">
        <f t="shared" si="1"/>
        <v>1345.23964368</v>
      </c>
      <c r="O3" s="23">
        <f t="shared" si="2"/>
        <v>37830.86035632</v>
      </c>
      <c r="P3" s="25">
        <v>0.48</v>
      </c>
      <c r="Q3" s="23">
        <f t="shared" si="3"/>
        <v>18158.8129710336</v>
      </c>
    </row>
    <row r="4" s="1" customFormat="1" spans="1:17">
      <c r="A4" s="11">
        <v>3</v>
      </c>
      <c r="B4" s="16" t="s">
        <v>28</v>
      </c>
      <c r="C4" s="13" t="s">
        <v>29</v>
      </c>
      <c r="D4" s="12" t="s">
        <v>19</v>
      </c>
      <c r="E4" s="16" t="s">
        <v>20</v>
      </c>
      <c r="F4" s="14" t="s">
        <v>21</v>
      </c>
      <c r="G4" s="16" t="s">
        <v>22</v>
      </c>
      <c r="H4" s="16" t="s">
        <v>30</v>
      </c>
      <c r="I4" s="16">
        <v>65</v>
      </c>
      <c r="J4" s="16">
        <v>796</v>
      </c>
      <c r="K4" s="26">
        <v>31148</v>
      </c>
      <c r="L4" s="23">
        <f t="shared" si="0"/>
        <v>1557.4</v>
      </c>
      <c r="M4" s="24">
        <v>0.03</v>
      </c>
      <c r="N4" s="23">
        <f t="shared" si="1"/>
        <v>1016.09012128</v>
      </c>
      <c r="O4" s="23">
        <f t="shared" si="2"/>
        <v>28574.50987872</v>
      </c>
      <c r="P4" s="25">
        <v>0.48</v>
      </c>
      <c r="Q4" s="23">
        <f t="shared" si="3"/>
        <v>13715.7647417856</v>
      </c>
    </row>
    <row r="5" s="1" customFormat="1" spans="1:17">
      <c r="A5" s="15">
        <v>4</v>
      </c>
      <c r="B5" s="16" t="s">
        <v>31</v>
      </c>
      <c r="C5" s="13" t="s">
        <v>32</v>
      </c>
      <c r="D5" s="12" t="s">
        <v>19</v>
      </c>
      <c r="E5" s="16" t="s">
        <v>20</v>
      </c>
      <c r="F5" s="14" t="s">
        <v>21</v>
      </c>
      <c r="G5" s="16" t="s">
        <v>22</v>
      </c>
      <c r="H5" s="16" t="s">
        <v>22</v>
      </c>
      <c r="I5" s="16">
        <v>2</v>
      </c>
      <c r="J5" s="16">
        <v>12</v>
      </c>
      <c r="K5" s="26">
        <v>482</v>
      </c>
      <c r="L5" s="23">
        <f t="shared" si="0"/>
        <v>24.1</v>
      </c>
      <c r="M5" s="24">
        <v>0.03</v>
      </c>
      <c r="N5" s="23">
        <f t="shared" si="1"/>
        <v>15.72349552</v>
      </c>
      <c r="O5" s="23">
        <f t="shared" si="2"/>
        <v>442.17650448</v>
      </c>
      <c r="P5" s="25">
        <v>0.48</v>
      </c>
      <c r="Q5" s="23">
        <f t="shared" si="3"/>
        <v>212.2447221504</v>
      </c>
    </row>
    <row r="6" s="1" customFormat="1" spans="1:17">
      <c r="A6" s="11">
        <v>5</v>
      </c>
      <c r="B6" s="16" t="s">
        <v>33</v>
      </c>
      <c r="C6" s="13" t="s">
        <v>34</v>
      </c>
      <c r="D6" s="12" t="s">
        <v>19</v>
      </c>
      <c r="E6" s="16" t="s">
        <v>20</v>
      </c>
      <c r="F6" s="14" t="s">
        <v>21</v>
      </c>
      <c r="G6" s="16" t="s">
        <v>22</v>
      </c>
      <c r="H6" s="16" t="s">
        <v>35</v>
      </c>
      <c r="I6" s="16">
        <v>75</v>
      </c>
      <c r="J6" s="16">
        <v>1556</v>
      </c>
      <c r="K6" s="26">
        <v>63206</v>
      </c>
      <c r="L6" s="23">
        <f t="shared" si="0"/>
        <v>3160.3</v>
      </c>
      <c r="M6" s="24">
        <v>0.03</v>
      </c>
      <c r="N6" s="23">
        <f t="shared" si="1"/>
        <v>2061.86568016</v>
      </c>
      <c r="O6" s="23">
        <f t="shared" si="2"/>
        <v>57983.83431984</v>
      </c>
      <c r="P6" s="25">
        <v>0.48</v>
      </c>
      <c r="Q6" s="23">
        <f t="shared" si="3"/>
        <v>27832.2404735232</v>
      </c>
    </row>
    <row r="7" s="1" customFormat="1" spans="1:17">
      <c r="A7" s="15">
        <v>6</v>
      </c>
      <c r="B7" s="16" t="s">
        <v>36</v>
      </c>
      <c r="C7" s="13" t="s">
        <v>37</v>
      </c>
      <c r="D7" s="12" t="s">
        <v>19</v>
      </c>
      <c r="E7" s="16" t="s">
        <v>20</v>
      </c>
      <c r="F7" s="14" t="s">
        <v>21</v>
      </c>
      <c r="G7" s="16" t="s">
        <v>22</v>
      </c>
      <c r="H7" s="16" t="s">
        <v>38</v>
      </c>
      <c r="I7" s="16">
        <v>49</v>
      </c>
      <c r="J7" s="16">
        <v>397</v>
      </c>
      <c r="K7" s="26">
        <v>14977</v>
      </c>
      <c r="L7" s="23">
        <f t="shared" si="0"/>
        <v>748.85</v>
      </c>
      <c r="M7" s="24">
        <v>0.03</v>
      </c>
      <c r="N7" s="23">
        <f t="shared" si="1"/>
        <v>488.570108720001</v>
      </c>
      <c r="O7" s="23">
        <f t="shared" si="2"/>
        <v>13739.57989128</v>
      </c>
      <c r="P7" s="25">
        <v>0.48</v>
      </c>
      <c r="Q7" s="23">
        <f t="shared" si="3"/>
        <v>6594.9983478144</v>
      </c>
    </row>
    <row r="8" s="1" customFormat="1" spans="1:17">
      <c r="A8" s="11">
        <v>7</v>
      </c>
      <c r="B8" s="16" t="s">
        <v>39</v>
      </c>
      <c r="C8" s="13" t="s">
        <v>40</v>
      </c>
      <c r="D8" s="12" t="s">
        <v>19</v>
      </c>
      <c r="E8" s="16" t="s">
        <v>20</v>
      </c>
      <c r="F8" s="14" t="s">
        <v>21</v>
      </c>
      <c r="G8" s="16" t="s">
        <v>22</v>
      </c>
      <c r="H8" s="16" t="s">
        <v>41</v>
      </c>
      <c r="I8" s="16">
        <v>209</v>
      </c>
      <c r="J8" s="16">
        <v>2536</v>
      </c>
      <c r="K8" s="26">
        <v>103947</v>
      </c>
      <c r="L8" s="23">
        <f t="shared" si="0"/>
        <v>5197.35</v>
      </c>
      <c r="M8" s="24">
        <v>0.03</v>
      </c>
      <c r="N8" s="23">
        <f t="shared" si="1"/>
        <v>3390.89250792</v>
      </c>
      <c r="O8" s="23">
        <f t="shared" si="2"/>
        <v>95358.75749208</v>
      </c>
      <c r="P8" s="25">
        <v>0.48</v>
      </c>
      <c r="Q8" s="23">
        <f t="shared" si="3"/>
        <v>45772.2035961984</v>
      </c>
    </row>
    <row r="9" s="1" customFormat="1" spans="1:17">
      <c r="A9" s="15">
        <v>8</v>
      </c>
      <c r="B9" s="16" t="s">
        <v>42</v>
      </c>
      <c r="C9" s="12" t="s">
        <v>43</v>
      </c>
      <c r="D9" s="12" t="s">
        <v>19</v>
      </c>
      <c r="E9" s="16" t="s">
        <v>20</v>
      </c>
      <c r="F9" s="14" t="s">
        <v>21</v>
      </c>
      <c r="G9" s="16" t="s">
        <v>22</v>
      </c>
      <c r="H9" s="16" t="s">
        <v>44</v>
      </c>
      <c r="I9" s="16">
        <v>17</v>
      </c>
      <c r="J9" s="16">
        <v>77</v>
      </c>
      <c r="K9" s="26">
        <v>3047</v>
      </c>
      <c r="L9" s="23">
        <f t="shared" si="0"/>
        <v>152.35</v>
      </c>
      <c r="M9" s="24">
        <v>0.03</v>
      </c>
      <c r="N9" s="23">
        <f t="shared" si="1"/>
        <v>99.3972839200001</v>
      </c>
      <c r="O9" s="23">
        <f t="shared" si="2"/>
        <v>2795.25271608</v>
      </c>
      <c r="P9" s="25">
        <v>0.48</v>
      </c>
      <c r="Q9" s="23">
        <f t="shared" si="3"/>
        <v>1341.7213037184</v>
      </c>
    </row>
    <row r="10" s="1" customFormat="1" spans="1:17">
      <c r="A10" s="11">
        <v>9</v>
      </c>
      <c r="B10" s="16" t="s">
        <v>45</v>
      </c>
      <c r="C10" s="13" t="s">
        <v>46</v>
      </c>
      <c r="D10" s="12" t="s">
        <v>19</v>
      </c>
      <c r="E10" s="16" t="s">
        <v>20</v>
      </c>
      <c r="F10" s="14" t="s">
        <v>21</v>
      </c>
      <c r="G10" s="16" t="s">
        <v>22</v>
      </c>
      <c r="H10" s="16" t="s">
        <v>44</v>
      </c>
      <c r="I10" s="16">
        <v>13</v>
      </c>
      <c r="J10" s="16">
        <v>116</v>
      </c>
      <c r="K10" s="26">
        <v>3208</v>
      </c>
      <c r="L10" s="23">
        <f t="shared" si="0"/>
        <v>160.4</v>
      </c>
      <c r="M10" s="24">
        <v>0.03</v>
      </c>
      <c r="N10" s="23">
        <f t="shared" si="1"/>
        <v>104.64932288</v>
      </c>
      <c r="O10" s="23">
        <f t="shared" si="2"/>
        <v>2942.95067712</v>
      </c>
      <c r="P10" s="25">
        <v>0.48</v>
      </c>
      <c r="Q10" s="23">
        <f t="shared" si="3"/>
        <v>1412.6163250176</v>
      </c>
    </row>
    <row r="11" s="1" customFormat="1" spans="1:17">
      <c r="A11" s="15">
        <v>10</v>
      </c>
      <c r="B11" s="16" t="s">
        <v>47</v>
      </c>
      <c r="C11" s="13" t="s">
        <v>48</v>
      </c>
      <c r="D11" s="12" t="s">
        <v>19</v>
      </c>
      <c r="E11" s="16" t="s">
        <v>20</v>
      </c>
      <c r="F11" s="14" t="s">
        <v>21</v>
      </c>
      <c r="G11" s="16" t="s">
        <v>49</v>
      </c>
      <c r="H11" s="16" t="s">
        <v>23</v>
      </c>
      <c r="I11" s="16">
        <v>172</v>
      </c>
      <c r="J11" s="16">
        <v>2204</v>
      </c>
      <c r="K11" s="26">
        <v>90600</v>
      </c>
      <c r="L11" s="23">
        <f t="shared" si="0"/>
        <v>4530</v>
      </c>
      <c r="M11" s="24">
        <v>0.03</v>
      </c>
      <c r="N11" s="23">
        <f t="shared" si="1"/>
        <v>2955.495216</v>
      </c>
      <c r="O11" s="23">
        <f t="shared" si="2"/>
        <v>83114.504784</v>
      </c>
      <c r="P11" s="25">
        <v>0.48</v>
      </c>
      <c r="Q11" s="23">
        <f t="shared" si="3"/>
        <v>39894.96229632</v>
      </c>
    </row>
    <row r="12" s="1" customFormat="1" spans="1:17">
      <c r="A12" s="11">
        <v>11</v>
      </c>
      <c r="B12" s="16" t="s">
        <v>50</v>
      </c>
      <c r="C12" s="13" t="s">
        <v>51</v>
      </c>
      <c r="D12" s="12" t="s">
        <v>19</v>
      </c>
      <c r="E12" s="16" t="s">
        <v>20</v>
      </c>
      <c r="F12" s="14" t="s">
        <v>21</v>
      </c>
      <c r="G12" s="16" t="s">
        <v>52</v>
      </c>
      <c r="H12" s="16" t="s">
        <v>23</v>
      </c>
      <c r="I12" s="16">
        <v>155</v>
      </c>
      <c r="J12" s="16">
        <v>3126</v>
      </c>
      <c r="K12" s="26">
        <v>126570</v>
      </c>
      <c r="L12" s="23">
        <f t="shared" si="0"/>
        <v>6328.5</v>
      </c>
      <c r="M12" s="24">
        <v>0.03</v>
      </c>
      <c r="N12" s="23">
        <f t="shared" si="1"/>
        <v>4128.88553520001</v>
      </c>
      <c r="O12" s="23">
        <f t="shared" si="2"/>
        <v>116112.6144648</v>
      </c>
      <c r="P12" s="25">
        <v>0.48</v>
      </c>
      <c r="Q12" s="23">
        <f t="shared" si="3"/>
        <v>55734.054943104</v>
      </c>
    </row>
    <row r="13" s="1" customFormat="1" spans="1:17">
      <c r="A13" s="15">
        <v>12</v>
      </c>
      <c r="B13" s="16" t="s">
        <v>53</v>
      </c>
      <c r="C13" s="13" t="s">
        <v>54</v>
      </c>
      <c r="D13" s="12" t="s">
        <v>19</v>
      </c>
      <c r="E13" s="16" t="s">
        <v>20</v>
      </c>
      <c r="F13" s="14" t="s">
        <v>21</v>
      </c>
      <c r="G13" s="16" t="s">
        <v>52</v>
      </c>
      <c r="H13" s="16" t="s">
        <v>35</v>
      </c>
      <c r="I13" s="16">
        <v>15</v>
      </c>
      <c r="J13" s="16">
        <v>86</v>
      </c>
      <c r="K13" s="26">
        <v>3163</v>
      </c>
      <c r="L13" s="23">
        <f t="shared" si="0"/>
        <v>158.15</v>
      </c>
      <c r="M13" s="24">
        <v>0.03</v>
      </c>
      <c r="N13" s="23">
        <f t="shared" si="1"/>
        <v>103.18136168</v>
      </c>
      <c r="O13" s="23">
        <f t="shared" si="2"/>
        <v>2901.66863832</v>
      </c>
      <c r="P13" s="25">
        <v>0.48</v>
      </c>
      <c r="Q13" s="23">
        <f t="shared" si="3"/>
        <v>1392.8009463936</v>
      </c>
    </row>
    <row r="14" s="1" customFormat="1" spans="1:17">
      <c r="A14" s="11">
        <v>13</v>
      </c>
      <c r="B14" s="16" t="s">
        <v>55</v>
      </c>
      <c r="C14" s="13" t="s">
        <v>56</v>
      </c>
      <c r="D14" s="12" t="s">
        <v>19</v>
      </c>
      <c r="E14" s="16" t="s">
        <v>20</v>
      </c>
      <c r="F14" s="14" t="s">
        <v>21</v>
      </c>
      <c r="G14" s="16" t="s">
        <v>49</v>
      </c>
      <c r="H14" s="16" t="s">
        <v>30</v>
      </c>
      <c r="I14" s="16">
        <v>17</v>
      </c>
      <c r="J14" s="16">
        <v>253</v>
      </c>
      <c r="K14" s="26">
        <v>10011</v>
      </c>
      <c r="L14" s="23">
        <f t="shared" si="0"/>
        <v>500.55</v>
      </c>
      <c r="M14" s="24">
        <v>0.03</v>
      </c>
      <c r="N14" s="23">
        <f t="shared" si="1"/>
        <v>326.57243496</v>
      </c>
      <c r="O14" s="23">
        <f t="shared" si="2"/>
        <v>9183.87756504</v>
      </c>
      <c r="P14" s="25">
        <v>0.48</v>
      </c>
      <c r="Q14" s="23">
        <f t="shared" si="3"/>
        <v>4408.2612312192</v>
      </c>
    </row>
    <row r="15" s="1" customFormat="1" spans="1:17">
      <c r="A15" s="15">
        <v>14</v>
      </c>
      <c r="B15" s="16" t="s">
        <v>57</v>
      </c>
      <c r="C15" s="13" t="s">
        <v>58</v>
      </c>
      <c r="D15" s="12" t="s">
        <v>19</v>
      </c>
      <c r="E15" s="16" t="s">
        <v>20</v>
      </c>
      <c r="F15" s="14" t="s">
        <v>21</v>
      </c>
      <c r="G15" s="16" t="s">
        <v>59</v>
      </c>
      <c r="H15" s="16" t="s">
        <v>60</v>
      </c>
      <c r="I15" s="16">
        <v>11</v>
      </c>
      <c r="J15" s="16">
        <v>75</v>
      </c>
      <c r="K15" s="26">
        <v>2903</v>
      </c>
      <c r="L15" s="23">
        <f t="shared" si="0"/>
        <v>145.15</v>
      </c>
      <c r="M15" s="24">
        <v>0.03</v>
      </c>
      <c r="N15" s="23">
        <f t="shared" si="1"/>
        <v>94.6998080800001</v>
      </c>
      <c r="O15" s="23">
        <f t="shared" si="2"/>
        <v>2663.15019192</v>
      </c>
      <c r="P15" s="25">
        <v>0.48</v>
      </c>
      <c r="Q15" s="23">
        <f t="shared" si="3"/>
        <v>1278.3120921216</v>
      </c>
    </row>
    <row r="16" s="1" customFormat="1" spans="1:17">
      <c r="A16" s="11">
        <v>15</v>
      </c>
      <c r="B16" s="16" t="s">
        <v>61</v>
      </c>
      <c r="C16" s="13" t="s">
        <v>62</v>
      </c>
      <c r="D16" s="12" t="s">
        <v>19</v>
      </c>
      <c r="E16" s="16" t="s">
        <v>20</v>
      </c>
      <c r="F16" s="14" t="s">
        <v>21</v>
      </c>
      <c r="G16" s="16" t="s">
        <v>30</v>
      </c>
      <c r="H16" s="16" t="s">
        <v>35</v>
      </c>
      <c r="I16" s="16">
        <v>24</v>
      </c>
      <c r="J16" s="16">
        <v>237</v>
      </c>
      <c r="K16" s="26">
        <v>8885</v>
      </c>
      <c r="L16" s="23">
        <f t="shared" si="0"/>
        <v>444.25</v>
      </c>
      <c r="M16" s="24">
        <v>0.03</v>
      </c>
      <c r="N16" s="23">
        <f t="shared" si="1"/>
        <v>289.8407836</v>
      </c>
      <c r="O16" s="23">
        <f t="shared" si="2"/>
        <v>8150.9092164</v>
      </c>
      <c r="P16" s="25">
        <v>0.48</v>
      </c>
      <c r="Q16" s="23">
        <f t="shared" si="3"/>
        <v>3912.436423872</v>
      </c>
    </row>
    <row r="17" s="1" customFormat="1" spans="1:17">
      <c r="A17" s="15">
        <v>16</v>
      </c>
      <c r="B17" s="16" t="s">
        <v>63</v>
      </c>
      <c r="C17" s="12" t="s">
        <v>64</v>
      </c>
      <c r="D17" s="12" t="s">
        <v>19</v>
      </c>
      <c r="E17" s="16" t="s">
        <v>20</v>
      </c>
      <c r="F17" s="14" t="s">
        <v>21</v>
      </c>
      <c r="G17" s="16" t="s">
        <v>65</v>
      </c>
      <c r="H17" s="16" t="s">
        <v>23</v>
      </c>
      <c r="I17" s="16">
        <v>82</v>
      </c>
      <c r="J17" s="16">
        <v>1930</v>
      </c>
      <c r="K17" s="26">
        <v>79866</v>
      </c>
      <c r="L17" s="23">
        <f t="shared" si="0"/>
        <v>3993.3</v>
      </c>
      <c r="M17" s="24">
        <v>0.03</v>
      </c>
      <c r="N17" s="23">
        <f t="shared" si="1"/>
        <v>2605.33753776</v>
      </c>
      <c r="O17" s="23">
        <f t="shared" si="2"/>
        <v>73267.36246224</v>
      </c>
      <c r="P17" s="25">
        <v>0.48</v>
      </c>
      <c r="Q17" s="23">
        <f t="shared" si="3"/>
        <v>35168.3339818752</v>
      </c>
    </row>
    <row r="18" s="1" customFormat="1" spans="1:17">
      <c r="A18" s="11">
        <v>17</v>
      </c>
      <c r="B18" s="16" t="s">
        <v>66</v>
      </c>
      <c r="C18" s="13" t="s">
        <v>67</v>
      </c>
      <c r="D18" s="12" t="s">
        <v>19</v>
      </c>
      <c r="E18" s="16" t="s">
        <v>20</v>
      </c>
      <c r="F18" s="14" t="s">
        <v>21</v>
      </c>
      <c r="G18" s="16" t="s">
        <v>52</v>
      </c>
      <c r="H18" s="16" t="s">
        <v>68</v>
      </c>
      <c r="I18" s="16">
        <v>27</v>
      </c>
      <c r="J18" s="16">
        <v>295</v>
      </c>
      <c r="K18" s="26">
        <v>10816</v>
      </c>
      <c r="L18" s="23">
        <f t="shared" si="0"/>
        <v>540.8</v>
      </c>
      <c r="M18" s="24">
        <v>0.03</v>
      </c>
      <c r="N18" s="23">
        <f t="shared" si="1"/>
        <v>352.83262976</v>
      </c>
      <c r="O18" s="23">
        <f t="shared" si="2"/>
        <v>9922.36737024</v>
      </c>
      <c r="P18" s="25">
        <v>0.48</v>
      </c>
      <c r="Q18" s="23">
        <f t="shared" si="3"/>
        <v>4762.7363377152</v>
      </c>
    </row>
    <row r="19" s="1" customFormat="1" spans="1:17">
      <c r="A19" s="15">
        <v>18</v>
      </c>
      <c r="B19" s="16" t="s">
        <v>69</v>
      </c>
      <c r="C19" s="13" t="s">
        <v>70</v>
      </c>
      <c r="D19" s="12" t="s">
        <v>19</v>
      </c>
      <c r="E19" s="16" t="s">
        <v>20</v>
      </c>
      <c r="F19" s="14" t="s">
        <v>21</v>
      </c>
      <c r="G19" s="16" t="s">
        <v>65</v>
      </c>
      <c r="H19" s="16" t="s">
        <v>23</v>
      </c>
      <c r="I19" s="16">
        <v>103</v>
      </c>
      <c r="J19" s="16">
        <v>6489</v>
      </c>
      <c r="K19" s="26">
        <v>267724</v>
      </c>
      <c r="L19" s="23">
        <f t="shared" si="0"/>
        <v>13386.2</v>
      </c>
      <c r="M19" s="24">
        <v>0.03</v>
      </c>
      <c r="N19" s="23">
        <f t="shared" si="1"/>
        <v>8733.52098464001</v>
      </c>
      <c r="O19" s="23">
        <f t="shared" si="2"/>
        <v>245604.27901536</v>
      </c>
      <c r="P19" s="25">
        <v>0.48</v>
      </c>
      <c r="Q19" s="23">
        <f t="shared" si="3"/>
        <v>117890.053927373</v>
      </c>
    </row>
    <row r="20" s="1" customFormat="1" spans="1:17">
      <c r="A20" s="11">
        <v>19</v>
      </c>
      <c r="B20" s="16" t="s">
        <v>71</v>
      </c>
      <c r="C20" s="13" t="s">
        <v>72</v>
      </c>
      <c r="D20" s="12" t="s">
        <v>19</v>
      </c>
      <c r="E20" s="16" t="s">
        <v>20</v>
      </c>
      <c r="F20" s="14" t="s">
        <v>21</v>
      </c>
      <c r="G20" s="16" t="s">
        <v>68</v>
      </c>
      <c r="H20" s="16" t="s">
        <v>68</v>
      </c>
      <c r="I20" s="16">
        <v>1</v>
      </c>
      <c r="J20" s="16">
        <v>29</v>
      </c>
      <c r="K20" s="26">
        <v>1083</v>
      </c>
      <c r="L20" s="23">
        <f t="shared" si="0"/>
        <v>54.15</v>
      </c>
      <c r="M20" s="24">
        <v>0.03</v>
      </c>
      <c r="N20" s="23">
        <f t="shared" si="1"/>
        <v>35.32893288</v>
      </c>
      <c r="O20" s="23">
        <f t="shared" si="2"/>
        <v>993.52106712</v>
      </c>
      <c r="P20" s="25">
        <v>0.48</v>
      </c>
      <c r="Q20" s="23">
        <f t="shared" si="3"/>
        <v>476.8901122176</v>
      </c>
    </row>
    <row r="21" s="1" customFormat="1" spans="1:17">
      <c r="A21" s="15">
        <v>20</v>
      </c>
      <c r="B21" s="16" t="s">
        <v>73</v>
      </c>
      <c r="C21" s="13" t="s">
        <v>74</v>
      </c>
      <c r="D21" s="12" t="s">
        <v>19</v>
      </c>
      <c r="E21" s="16" t="s">
        <v>20</v>
      </c>
      <c r="F21" s="14" t="s">
        <v>21</v>
      </c>
      <c r="G21" s="16" t="s">
        <v>75</v>
      </c>
      <c r="H21" s="16" t="s">
        <v>68</v>
      </c>
      <c r="I21" s="16">
        <v>2</v>
      </c>
      <c r="J21" s="16">
        <v>134</v>
      </c>
      <c r="K21" s="26">
        <v>5264</v>
      </c>
      <c r="L21" s="23">
        <f t="shared" si="0"/>
        <v>263.2</v>
      </c>
      <c r="M21" s="24">
        <v>0.03</v>
      </c>
      <c r="N21" s="23">
        <f t="shared" si="1"/>
        <v>171.71883904</v>
      </c>
      <c r="O21" s="23">
        <f t="shared" si="2"/>
        <v>4829.08116096</v>
      </c>
      <c r="P21" s="25">
        <v>0.48</v>
      </c>
      <c r="Q21" s="23">
        <f t="shared" si="3"/>
        <v>2317.9589572608</v>
      </c>
    </row>
    <row r="22" s="2" customFormat="1" ht="25.5" customHeight="1" spans="1:17">
      <c r="A22" s="17"/>
      <c r="B22" s="18" t="s">
        <v>76</v>
      </c>
      <c r="C22" s="19"/>
      <c r="D22" s="19"/>
      <c r="E22" s="19"/>
      <c r="F22" s="19"/>
      <c r="G22" s="20"/>
      <c r="H22" s="20"/>
      <c r="I22" s="19"/>
      <c r="J22" s="19"/>
      <c r="K22" s="27">
        <f t="shared" ref="K22:O22" si="4">SUM(K2:K21)</f>
        <v>1542502</v>
      </c>
      <c r="L22" s="27"/>
      <c r="M22" s="27"/>
      <c r="N22" s="27">
        <f t="shared" si="4"/>
        <v>50318.51304272</v>
      </c>
      <c r="O22" s="27">
        <f t="shared" si="4"/>
        <v>1415058.38695728</v>
      </c>
      <c r="P22" s="28"/>
      <c r="Q22" s="27">
        <f>SUM(Q2:Q21)</f>
        <v>679228.025739494</v>
      </c>
    </row>
    <row r="23" s="2" customFormat="1" spans="2:17">
      <c r="B23" s="3"/>
      <c r="C23" s="3"/>
      <c r="D23" s="3"/>
      <c r="E23" s="3"/>
      <c r="F23" s="3"/>
      <c r="G23" s="4"/>
      <c r="H23" s="4"/>
      <c r="I23" s="3"/>
      <c r="J23" s="3"/>
      <c r="K23" s="5"/>
      <c r="L23" s="5"/>
      <c r="M23" s="5"/>
      <c r="N23" s="5"/>
      <c r="O23" s="5"/>
      <c r="P23" s="6"/>
      <c r="Q23" s="5"/>
    </row>
    <row r="24" s="2" customFormat="1" spans="2:17">
      <c r="B24" s="3"/>
      <c r="C24" s="3"/>
      <c r="D24" s="3"/>
      <c r="E24" s="3"/>
      <c r="F24" s="3"/>
      <c r="G24" s="4"/>
      <c r="H24" s="4"/>
      <c r="I24" s="3"/>
      <c r="J24" s="3"/>
      <c r="K24" s="5"/>
      <c r="L24" s="5"/>
      <c r="M24" s="5"/>
      <c r="N24" s="5"/>
      <c r="O24" s="5"/>
      <c r="P24" s="6"/>
      <c r="Q24" s="5"/>
    </row>
    <row r="25" s="2" customFormat="1" spans="2:17">
      <c r="B25" s="3"/>
      <c r="C25" s="3"/>
      <c r="D25" s="3"/>
      <c r="E25" s="3"/>
      <c r="F25" s="3"/>
      <c r="G25" s="4"/>
      <c r="H25" s="4"/>
      <c r="I25" s="3"/>
      <c r="J25" s="3"/>
      <c r="K25" s="5"/>
      <c r="L25" s="5"/>
      <c r="M25" s="5"/>
      <c r="N25" s="5"/>
      <c r="O25" s="5"/>
      <c r="P25" s="6"/>
      <c r="Q25" s="5"/>
    </row>
    <row r="26" s="2" customFormat="1" spans="2:17">
      <c r="B26" s="3"/>
      <c r="C26" s="3"/>
      <c r="D26" s="3"/>
      <c r="E26" s="3"/>
      <c r="F26" s="3"/>
      <c r="G26" s="4"/>
      <c r="H26" s="4"/>
      <c r="I26" s="3"/>
      <c r="J26" s="3"/>
      <c r="K26" s="5"/>
      <c r="L26" s="5"/>
      <c r="M26" s="5"/>
      <c r="N26" s="5"/>
      <c r="O26" s="5"/>
      <c r="P26" s="6"/>
      <c r="Q26" s="5"/>
    </row>
    <row r="27" s="2" customFormat="1" spans="2:17">
      <c r="B27" s="3"/>
      <c r="C27" s="3"/>
      <c r="D27" s="3"/>
      <c r="E27" s="3"/>
      <c r="F27" s="3"/>
      <c r="G27" s="4"/>
      <c r="H27" s="4"/>
      <c r="I27" s="3"/>
      <c r="J27" s="3"/>
      <c r="K27" s="5"/>
      <c r="L27" s="5"/>
      <c r="M27" s="5"/>
      <c r="N27" s="5"/>
      <c r="O27" s="5"/>
      <c r="P27" s="6"/>
      <c r="Q27" s="5"/>
    </row>
    <row r="28" s="2" customFormat="1" spans="2:17">
      <c r="B28" s="3"/>
      <c r="C28" s="3"/>
      <c r="D28" s="3"/>
      <c r="E28" s="3"/>
      <c r="F28" s="3"/>
      <c r="G28" s="4"/>
      <c r="H28" s="4"/>
      <c r="I28" s="3"/>
      <c r="J28" s="3"/>
      <c r="K28" s="5"/>
      <c r="L28" s="5"/>
      <c r="M28" s="5"/>
      <c r="N28" s="5"/>
      <c r="O28" s="5"/>
      <c r="P28" s="6"/>
      <c r="Q28" s="5"/>
    </row>
    <row r="29" s="2" customFormat="1" spans="2:17">
      <c r="B29" s="3"/>
      <c r="C29" s="3"/>
      <c r="D29" s="3"/>
      <c r="E29" s="3"/>
      <c r="F29" s="3"/>
      <c r="G29" s="4"/>
      <c r="H29" s="4"/>
      <c r="I29" s="3"/>
      <c r="J29" s="3"/>
      <c r="K29" s="5"/>
      <c r="L29" s="5"/>
      <c r="M29" s="5"/>
      <c r="N29" s="5"/>
      <c r="O29" s="5"/>
      <c r="P29" s="6"/>
      <c r="Q29" s="5"/>
    </row>
    <row r="30" s="2" customFormat="1" spans="2:17">
      <c r="B30" s="3"/>
      <c r="C30" s="3"/>
      <c r="D30" s="3"/>
      <c r="E30" s="3"/>
      <c r="F30" s="3"/>
      <c r="G30" s="4"/>
      <c r="H30" s="4"/>
      <c r="I30" s="3"/>
      <c r="J30" s="3"/>
      <c r="K30" s="5"/>
      <c r="L30" s="5"/>
      <c r="M30" s="5"/>
      <c r="N30" s="5"/>
      <c r="O30" s="5"/>
      <c r="P30" s="6"/>
      <c r="Q30" s="5"/>
    </row>
    <row r="31" s="2" customFormat="1" spans="2:17">
      <c r="B31" s="3"/>
      <c r="C31" s="3"/>
      <c r="D31" s="3"/>
      <c r="E31" s="3"/>
      <c r="F31" s="3"/>
      <c r="G31" s="4"/>
      <c r="H31" s="4"/>
      <c r="I31" s="3"/>
      <c r="J31" s="3"/>
      <c r="K31" s="5"/>
      <c r="L31" s="5"/>
      <c r="M31" s="5"/>
      <c r="N31" s="5"/>
      <c r="O31" s="5"/>
      <c r="P31" s="6"/>
      <c r="Q31" s="5"/>
    </row>
    <row r="32" s="2" customFormat="1" spans="2:17">
      <c r="B32" s="3"/>
      <c r="C32" s="3"/>
      <c r="D32" s="3"/>
      <c r="E32" s="3"/>
      <c r="F32" s="3"/>
      <c r="G32" s="4"/>
      <c r="H32" s="4"/>
      <c r="I32" s="3"/>
      <c r="J32" s="3"/>
      <c r="K32" s="5"/>
      <c r="L32" s="5"/>
      <c r="M32" s="5"/>
      <c r="N32" s="5"/>
      <c r="O32" s="5"/>
      <c r="P32" s="6"/>
      <c r="Q32" s="5"/>
    </row>
    <row r="33" s="2" customFormat="1" spans="2:17">
      <c r="B33" s="3"/>
      <c r="C33" s="3"/>
      <c r="D33" s="3"/>
      <c r="E33" s="3"/>
      <c r="F33" s="3"/>
      <c r="G33" s="4"/>
      <c r="H33" s="4"/>
      <c r="I33" s="3"/>
      <c r="J33" s="3"/>
      <c r="K33" s="5"/>
      <c r="L33" s="5"/>
      <c r="M33" s="5"/>
      <c r="N33" s="5"/>
      <c r="O33" s="5"/>
      <c r="P33" s="6"/>
      <c r="Q33" s="5"/>
    </row>
  </sheetData>
  <protectedRanges>
    <protectedRange sqref="N2:O2 P2:P21 Q2 $A22:$XFD1048284" name="区域1" securityDescriptor=""/>
  </protectedRanges>
  <pageMargins left="0.751388888888889" right="0.751388888888889" top="1" bottom="1" header="0.511805555555556" footer="0.511805555555556"/>
  <pageSetup paperSize="9" scale="89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安欣1418970175</cp:lastModifiedBy>
  <dcterms:created xsi:type="dcterms:W3CDTF">2018-02-27T11:14:00Z</dcterms:created>
  <dcterms:modified xsi:type="dcterms:W3CDTF">2018-08-01T03:30:54Z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