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<sst xmlns="http://schemas.openxmlformats.org/spreadsheetml/2006/main" count="71">
  <si>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</si>
  <si>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</si>
  <si>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</si>
  <si>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</si>
  <si>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</si>
  <si>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</si>
  <si>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</si>
  <si>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</si>
  <si>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</si>
  <si>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</si>
  <si>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</si>
  <si>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</si>
  <si>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</si>
  <si>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</si>
  <si>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</si>
  <si>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</si>
  <si>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</si>
  <si>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最后一球（数字）</t>
  </si>
  <si>
    <t>091101172018</t>
  </si>
  <si>
    <t>广州百老汇凯德电影院</t>
  </si>
  <si>
    <t>44001581</t>
  </si>
  <si>
    <t>中影设备</t>
  </si>
  <si>
    <t>暹罗决：九神战甲（数字）</t>
  </si>
  <si>
    <t>014101072018</t>
  </si>
  <si>
    <t>金蝉脱壳2：冥府（数字）</t>
  </si>
  <si>
    <t>051101152018</t>
  </si>
  <si>
    <t>侏罗纪世界2（数字3D）</t>
  </si>
  <si>
    <t>051201022018</t>
  </si>
  <si>
    <t>阿飞正传（数字）</t>
  </si>
  <si>
    <t>002101142018</t>
  </si>
  <si>
    <t>我不是药神</t>
  </si>
  <si>
    <t>001104962018</t>
  </si>
  <si>
    <t>超人总动员2（数字3D）</t>
  </si>
  <si>
    <t>051201112018</t>
  </si>
  <si>
    <t>动物世界（数字3D）</t>
  </si>
  <si>
    <t>001203772018</t>
  </si>
  <si>
    <t>泄密者</t>
  </si>
  <si>
    <t>001103922018</t>
  </si>
  <si>
    <t>侏罗纪世界2（数字）</t>
  </si>
  <si>
    <t>051101022018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</si>
  <si>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</si>
  <si>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</si>
  <si>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</si>
  <si>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</si>
  <si>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</si>
  <si>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</si>
  <si>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您一定不要错过 内蒙古民族电影70年</t>
  </si>
  <si>
    <t>001l05482017</t>
  </si>
  <si>
    <t>小悟空（数字3D）</t>
  </si>
  <si>
    <t>001c03982018</t>
  </si>
  <si>
    <t>摩天营救（数字3D）</t>
  </si>
  <si>
    <t>051201202018</t>
  </si>
  <si>
    <t>汪星卧底（数字）</t>
  </si>
  <si>
    <t>051101182018</t>
  </si>
  <si>
    <t>北方一片苍茫</t>
  </si>
  <si>
    <t>001108552017</t>
  </si>
  <si>
    <t>淘气大侦探（数字3D）</t>
  </si>
  <si>
    <t>051201262018</t>
  </si>
  <si>
    <t>兄弟班</t>
  </si>
  <si>
    <t>001104632017</t>
  </si>
  <si>
    <t>狄仁杰之四大天王（数字3D）</t>
  </si>
  <si>
    <t>001202172018</t>
  </si>
  <si>
    <t>西虹市首富</t>
  </si>
  <si>
    <t>001106062018</t>
  </si>
  <si>
    <t>神奇马戏团之动物饼干（数字3D）</t>
  </si>
  <si>
    <t>001c05642018</t>
  </si>
  <si>
    <t>风语咒（数字3D）</t>
  </si>
  <si>
    <t>001c05272018</t>
  </si>
  <si>
    <t>神秘世界历险记4</t>
  </si>
  <si>
    <t>001b05332018</t>
  </si>
  <si>
    <t>合计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</si>
</sst>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_ "/>
    <numFmt numFmtId="41" formatCode="_ * #,##0_ ;_ * \-#,##0_ ;_ * &quot;-&quot;_ ;_ @_ "/>
    <numFmt numFmtId="43" formatCode="_ * #,##0.00_ ;_ * \-#,##0.00_ ;_ * &quot;-&quot;??_ ;_ @_ "/>
    <numFmt numFmtId="178" formatCode="yyyy/m/d;@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13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0"/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2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 applyProtection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178" fontId="2" fillId="0" borderId="5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78" fontId="2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/>
    <xf numFmtId="49" fontId="2" fillId="0" borderId="9" xfId="0" applyNumberFormat="1" applyFont="1" applyFill="1" applyBorder="1" applyAlignment="1">
      <alignment horizontal="center" vertical="center"/>
    </xf>
    <xf numFmtId="49" fontId="0" fillId="0" borderId="9" xfId="0" applyNumberFormat="1" applyFill="1" applyBorder="1"/>
    <xf numFmtId="14" fontId="0" fillId="0" borderId="10" xfId="0" applyNumberFormat="1" applyFill="1" applyBorder="1"/>
    <xf numFmtId="14" fontId="0" fillId="0" borderId="9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7" xfId="0" applyNumberFormat="1" applyFont="1" applyFill="1" applyBorder="1" applyAlignment="1">
      <alignment horizontal="right" vertical="center"/>
    </xf>
    <xf numFmtId="176" fontId="0" fillId="0" borderId="9" xfId="0" applyNumberFormat="1" applyFill="1" applyBorder="1"/>
    <xf numFmtId="176" fontId="0" fillId="0" borderId="11" xfId="0" applyNumberFormat="1" applyFill="1" applyBorder="1" applyAlignment="1">
      <alignment horizontal="right"/>
    </xf>
    <xf numFmtId="177" fontId="0" fillId="0" borderId="9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0"/>
  <sheetViews>
    <sheetView tabSelected="1" workbookViewId="0">
      <selection activeCell="B15" sqref="B15"/>
    </sheetView>
  </sheetViews>
  <sheetFormatPr defaultColWidth="16" defaultRowHeight="12.75"/>
  <cols>
    <col min="1" max="1" width="8.42857142857143" customWidth="1"/>
    <col min="2" max="2" width="31.4285714285714" style="4" customWidth="1"/>
    <col min="3" max="3" width="13.8571428571429" style="4" customWidth="1"/>
    <col min="4" max="4" width="23.1428571428571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s="1" customFormat="1" ht="14.2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2" t="s">
        <v>7</v>
      </c>
      <c r="I1" s="9" t="s">
        <v>8</v>
      </c>
      <c r="J1" s="9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4" t="s">
        <v>16</v>
      </c>
    </row>
    <row r="2" s="2" customFormat="1" ht="16.5" spans="1:17">
      <c r="A2" s="13">
        <v>1</v>
      </c>
      <c r="B2" s="14" t="s">
        <v>17</v>
      </c>
      <c r="C2" s="14" t="s">
        <v>18</v>
      </c>
      <c r="D2" s="15" t="s">
        <v>19</v>
      </c>
      <c r="E2" s="14" t="s">
        <v>20</v>
      </c>
      <c r="F2" s="16" t="s">
        <v>21</v>
      </c>
      <c r="G2" s="17">
        <v>43282</v>
      </c>
      <c r="H2" s="18">
        <v>43282</v>
      </c>
      <c r="I2" s="14">
        <v>1</v>
      </c>
      <c r="J2" s="14">
        <v>5</v>
      </c>
      <c r="K2" s="36">
        <v>175</v>
      </c>
      <c r="L2" s="36">
        <f>K2*0.05</f>
        <v>8.75</v>
      </c>
      <c r="M2" s="37">
        <v>0.03</v>
      </c>
      <c r="N2" s="36">
        <f>K2*(1-0.96737864)</f>
        <v>5.70873800000001</v>
      </c>
      <c r="O2" s="36">
        <f>K2*0.91737864</f>
        <v>160.541262</v>
      </c>
      <c r="P2" s="38">
        <v>0.48</v>
      </c>
      <c r="Q2" s="36">
        <f>ROUND(O2*P2,2)</f>
        <v>77.06</v>
      </c>
    </row>
    <row r="3" s="2" customFormat="1" ht="13.5" customHeight="1" spans="1:17">
      <c r="A3" s="13">
        <v>2</v>
      </c>
      <c r="B3" s="14" t="s">
        <v>22</v>
      </c>
      <c r="C3" s="14" t="s">
        <v>23</v>
      </c>
      <c r="D3" s="15" t="s">
        <v>19</v>
      </c>
      <c r="E3" s="14" t="s">
        <v>20</v>
      </c>
      <c r="F3" s="16" t="s">
        <v>21</v>
      </c>
      <c r="G3" s="17">
        <v>43282</v>
      </c>
      <c r="H3" s="18">
        <v>43282</v>
      </c>
      <c r="I3" s="14">
        <v>2</v>
      </c>
      <c r="J3" s="14">
        <v>18</v>
      </c>
      <c r="K3" s="36">
        <v>720</v>
      </c>
      <c r="L3" s="36">
        <f t="shared" ref="L3:L30" si="0">K3*0.05</f>
        <v>36</v>
      </c>
      <c r="M3" s="37">
        <v>0.03</v>
      </c>
      <c r="N3" s="36">
        <f t="shared" ref="N3:N30" si="1">K3*(1-0.96737864)</f>
        <v>23.4873792</v>
      </c>
      <c r="O3" s="36">
        <f t="shared" ref="O3:O30" si="2">K3*0.91737864</f>
        <v>660.5126208</v>
      </c>
      <c r="P3" s="38">
        <v>0.48</v>
      </c>
      <c r="Q3" s="36">
        <f t="shared" ref="Q3:Q30" si="3">ROUND(O3*P3,2)</f>
        <v>317.05</v>
      </c>
    </row>
    <row r="4" s="2" customFormat="1" ht="16.5" spans="1:17">
      <c r="A4" s="13">
        <v>3</v>
      </c>
      <c r="B4" s="14" t="s">
        <v>24</v>
      </c>
      <c r="C4" s="14" t="s">
        <v>25</v>
      </c>
      <c r="D4" s="15" t="s">
        <v>19</v>
      </c>
      <c r="E4" s="14" t="s">
        <v>20</v>
      </c>
      <c r="F4" s="16" t="s">
        <v>21</v>
      </c>
      <c r="G4" s="17">
        <v>43282</v>
      </c>
      <c r="H4" s="18">
        <v>43300</v>
      </c>
      <c r="I4" s="14">
        <v>60</v>
      </c>
      <c r="J4" s="14">
        <v>610</v>
      </c>
      <c r="K4" s="36">
        <v>24060</v>
      </c>
      <c r="L4" s="36">
        <f t="shared" si="0"/>
        <v>1203</v>
      </c>
      <c r="M4" s="37">
        <v>0.03</v>
      </c>
      <c r="N4" s="36">
        <f t="shared" si="1"/>
        <v>784.869921600001</v>
      </c>
      <c r="O4" s="36">
        <f t="shared" si="2"/>
        <v>22072.1300784</v>
      </c>
      <c r="P4" s="38">
        <v>0.48</v>
      </c>
      <c r="Q4" s="36">
        <f t="shared" si="3"/>
        <v>10594.62</v>
      </c>
    </row>
    <row r="5" s="2" customFormat="1" ht="16.5" spans="1:17">
      <c r="A5" s="13">
        <v>4</v>
      </c>
      <c r="B5" s="14" t="s">
        <v>26</v>
      </c>
      <c r="C5" s="14" t="s">
        <v>27</v>
      </c>
      <c r="D5" s="15" t="s">
        <v>19</v>
      </c>
      <c r="E5" s="14" t="s">
        <v>20</v>
      </c>
      <c r="F5" s="16" t="s">
        <v>21</v>
      </c>
      <c r="G5" s="17">
        <v>43282</v>
      </c>
      <c r="H5" s="18">
        <v>43301</v>
      </c>
      <c r="I5" s="14">
        <v>92</v>
      </c>
      <c r="J5" s="14">
        <v>1773</v>
      </c>
      <c r="K5" s="36">
        <v>80600</v>
      </c>
      <c r="L5" s="36">
        <f t="shared" si="0"/>
        <v>4030</v>
      </c>
      <c r="M5" s="37">
        <v>0.03</v>
      </c>
      <c r="N5" s="36">
        <f t="shared" si="1"/>
        <v>2629.281616</v>
      </c>
      <c r="O5" s="36">
        <f t="shared" si="2"/>
        <v>73940.718384</v>
      </c>
      <c r="P5" s="38">
        <v>0.48</v>
      </c>
      <c r="Q5" s="36">
        <f t="shared" si="3"/>
        <v>35491.54</v>
      </c>
    </row>
    <row r="6" s="2" customFormat="1" ht="16.5" spans="1:17">
      <c r="A6" s="13">
        <v>5</v>
      </c>
      <c r="B6" s="14" t="s">
        <v>28</v>
      </c>
      <c r="C6" s="14" t="s">
        <v>29</v>
      </c>
      <c r="D6" s="15" t="s">
        <v>19</v>
      </c>
      <c r="E6" s="14" t="s">
        <v>20</v>
      </c>
      <c r="F6" s="16" t="s">
        <v>21</v>
      </c>
      <c r="G6" s="17">
        <v>43282</v>
      </c>
      <c r="H6" s="18">
        <v>43294</v>
      </c>
      <c r="I6" s="14">
        <v>28</v>
      </c>
      <c r="J6" s="14">
        <v>275</v>
      </c>
      <c r="K6" s="36">
        <v>10490</v>
      </c>
      <c r="L6" s="36">
        <f t="shared" si="0"/>
        <v>524.5</v>
      </c>
      <c r="M6" s="37">
        <v>0.03</v>
      </c>
      <c r="N6" s="36">
        <f t="shared" si="1"/>
        <v>342.1980664</v>
      </c>
      <c r="O6" s="36">
        <f t="shared" si="2"/>
        <v>9623.3019336</v>
      </c>
      <c r="P6" s="38">
        <v>0.48</v>
      </c>
      <c r="Q6" s="36">
        <f t="shared" si="3"/>
        <v>4619.18</v>
      </c>
    </row>
    <row r="7" s="2" customFormat="1" ht="16.5" spans="1:17">
      <c r="A7" s="13">
        <v>6</v>
      </c>
      <c r="B7" s="14" t="s">
        <v>30</v>
      </c>
      <c r="C7" s="14" t="s">
        <v>31</v>
      </c>
      <c r="D7" s="15" t="s">
        <v>19</v>
      </c>
      <c r="E7" s="14" t="s">
        <v>20</v>
      </c>
      <c r="F7" s="16" t="s">
        <v>21</v>
      </c>
      <c r="G7" s="17">
        <v>43282</v>
      </c>
      <c r="H7" s="19">
        <v>43312</v>
      </c>
      <c r="I7" s="14">
        <v>429</v>
      </c>
      <c r="J7" s="14">
        <v>24020</v>
      </c>
      <c r="K7" s="36">
        <v>970325</v>
      </c>
      <c r="L7" s="36">
        <f t="shared" si="0"/>
        <v>48516.25</v>
      </c>
      <c r="M7" s="37">
        <v>0.03</v>
      </c>
      <c r="N7" s="36">
        <f t="shared" si="1"/>
        <v>31653.321142</v>
      </c>
      <c r="O7" s="36">
        <f t="shared" si="2"/>
        <v>890155.428858</v>
      </c>
      <c r="P7" s="38">
        <v>0.48</v>
      </c>
      <c r="Q7" s="36">
        <f t="shared" si="3"/>
        <v>427274.61</v>
      </c>
    </row>
    <row r="8" s="2" customFormat="1" ht="16.5" spans="1:17">
      <c r="A8" s="13">
        <v>7</v>
      </c>
      <c r="B8" s="14" t="s">
        <v>32</v>
      </c>
      <c r="C8" s="14" t="s">
        <v>33</v>
      </c>
      <c r="D8" s="15" t="s">
        <v>19</v>
      </c>
      <c r="E8" s="14" t="s">
        <v>20</v>
      </c>
      <c r="F8" s="16" t="s">
        <v>21</v>
      </c>
      <c r="G8" s="17">
        <v>43282</v>
      </c>
      <c r="H8" s="18">
        <v>43300</v>
      </c>
      <c r="I8" s="14">
        <v>138</v>
      </c>
      <c r="J8" s="14">
        <v>2796</v>
      </c>
      <c r="K8" s="36">
        <v>121570</v>
      </c>
      <c r="L8" s="36">
        <f t="shared" si="0"/>
        <v>6078.5</v>
      </c>
      <c r="M8" s="37">
        <v>0.03</v>
      </c>
      <c r="N8" s="36">
        <f t="shared" si="1"/>
        <v>3965.77873520001</v>
      </c>
      <c r="O8" s="36">
        <f t="shared" si="2"/>
        <v>111525.7212648</v>
      </c>
      <c r="P8" s="38">
        <v>0.48</v>
      </c>
      <c r="Q8" s="36">
        <f t="shared" si="3"/>
        <v>53532.35</v>
      </c>
    </row>
    <row r="9" s="2" customFormat="1" ht="16.5" spans="1:17">
      <c r="A9" s="13">
        <v>8</v>
      </c>
      <c r="B9" s="20" t="s">
        <v>34</v>
      </c>
      <c r="C9" s="21" t="s">
        <v>35</v>
      </c>
      <c r="D9" s="15" t="s">
        <v>19</v>
      </c>
      <c r="E9" s="14" t="s">
        <v>20</v>
      </c>
      <c r="F9" s="16" t="s">
        <v>21</v>
      </c>
      <c r="G9" s="17">
        <v>43282</v>
      </c>
      <c r="H9" s="22">
        <v>43293</v>
      </c>
      <c r="I9" s="21">
        <v>55</v>
      </c>
      <c r="J9" s="21">
        <v>1674</v>
      </c>
      <c r="K9" s="39">
        <v>73030</v>
      </c>
      <c r="L9" s="36">
        <f t="shared" si="0"/>
        <v>3651.5</v>
      </c>
      <c r="M9" s="37">
        <v>0.03</v>
      </c>
      <c r="N9" s="36">
        <f t="shared" si="1"/>
        <v>2382.3379208</v>
      </c>
      <c r="O9" s="36">
        <f t="shared" si="2"/>
        <v>66996.1620792</v>
      </c>
      <c r="P9" s="38">
        <v>0.48</v>
      </c>
      <c r="Q9" s="36">
        <f t="shared" si="3"/>
        <v>32158.16</v>
      </c>
    </row>
    <row r="10" s="2" customFormat="1" ht="16.5" spans="1:17">
      <c r="A10" s="13">
        <v>9</v>
      </c>
      <c r="B10" s="23" t="s">
        <v>36</v>
      </c>
      <c r="C10" s="24" t="s">
        <v>37</v>
      </c>
      <c r="D10" s="15" t="s">
        <v>19</v>
      </c>
      <c r="E10" s="14" t="s">
        <v>20</v>
      </c>
      <c r="F10" s="16" t="s">
        <v>21</v>
      </c>
      <c r="G10" s="17">
        <v>43282</v>
      </c>
      <c r="H10" s="25">
        <v>43289</v>
      </c>
      <c r="I10" s="24">
        <v>7</v>
      </c>
      <c r="J10" s="24">
        <v>115</v>
      </c>
      <c r="K10" s="40">
        <v>4180</v>
      </c>
      <c r="L10" s="36">
        <f t="shared" si="0"/>
        <v>209</v>
      </c>
      <c r="M10" s="37">
        <v>0.03</v>
      </c>
      <c r="N10" s="36">
        <f t="shared" si="1"/>
        <v>136.3572848</v>
      </c>
      <c r="O10" s="36">
        <f t="shared" si="2"/>
        <v>3834.6427152</v>
      </c>
      <c r="P10" s="38">
        <v>0.48</v>
      </c>
      <c r="Q10" s="36">
        <f t="shared" si="3"/>
        <v>1840.63</v>
      </c>
    </row>
    <row r="11" s="2" customFormat="1" ht="16.5" spans="1:17">
      <c r="A11" s="13">
        <v>10</v>
      </c>
      <c r="B11" s="23" t="s">
        <v>38</v>
      </c>
      <c r="C11" s="24" t="s">
        <v>39</v>
      </c>
      <c r="D11" s="15" t="s">
        <v>19</v>
      </c>
      <c r="E11" s="14" t="s">
        <v>20</v>
      </c>
      <c r="F11" s="16" t="s">
        <v>21</v>
      </c>
      <c r="G11" s="17">
        <v>43286</v>
      </c>
      <c r="H11" s="25">
        <v>43300</v>
      </c>
      <c r="I11" s="24">
        <v>9</v>
      </c>
      <c r="J11" s="24">
        <v>278</v>
      </c>
      <c r="K11" s="40">
        <v>10540</v>
      </c>
      <c r="L11" s="36">
        <f t="shared" si="0"/>
        <v>527</v>
      </c>
      <c r="M11" s="37">
        <v>0.03</v>
      </c>
      <c r="N11" s="36">
        <f t="shared" si="1"/>
        <v>343.8291344</v>
      </c>
      <c r="O11" s="36">
        <f t="shared" si="2"/>
        <v>9669.1708656</v>
      </c>
      <c r="P11" s="38">
        <v>0.48</v>
      </c>
      <c r="Q11" s="36">
        <f t="shared" si="3"/>
        <v>4641.2</v>
      </c>
    </row>
    <row r="12" s="2" customFormat="1" ht="16.5" spans="1:17">
      <c r="A12" s="13">
        <v>11</v>
      </c>
      <c r="B12" s="23" t="s">
        <v>40</v>
      </c>
      <c r="C12" s="24" t="s">
        <v>41</v>
      </c>
      <c r="D12" s="15" t="s">
        <v>19</v>
      </c>
      <c r="E12" s="14" t="s">
        <v>20</v>
      </c>
      <c r="F12" s="16" t="s">
        <v>21</v>
      </c>
      <c r="G12" s="17">
        <v>43287</v>
      </c>
      <c r="H12" s="25">
        <v>43301</v>
      </c>
      <c r="I12" s="24">
        <v>49</v>
      </c>
      <c r="J12" s="24">
        <v>715</v>
      </c>
      <c r="K12" s="40">
        <v>26955</v>
      </c>
      <c r="L12" s="36">
        <f t="shared" si="0"/>
        <v>1347.75</v>
      </c>
      <c r="M12" s="37">
        <v>0.03</v>
      </c>
      <c r="N12" s="36">
        <f t="shared" si="1"/>
        <v>879.308758800001</v>
      </c>
      <c r="O12" s="36">
        <f t="shared" si="2"/>
        <v>24727.9412412</v>
      </c>
      <c r="P12" s="38">
        <v>0.48</v>
      </c>
      <c r="Q12" s="36">
        <f t="shared" si="3"/>
        <v>11869.41</v>
      </c>
    </row>
    <row r="13" s="2" customFormat="1" ht="16.5" spans="1:17">
      <c r="A13" s="13">
        <v>12</v>
      </c>
      <c r="B13" s="23" t="s">
        <v>42</v>
      </c>
      <c r="C13" s="24" t="s">
        <v>43</v>
      </c>
      <c r="D13" s="15" t="s">
        <v>19</v>
      </c>
      <c r="E13" s="14" t="s">
        <v>20</v>
      </c>
      <c r="F13" s="16" t="s">
        <v>21</v>
      </c>
      <c r="G13" s="17">
        <v>43294</v>
      </c>
      <c r="H13" s="25">
        <v>43312</v>
      </c>
      <c r="I13" s="24">
        <v>134</v>
      </c>
      <c r="J13" s="24">
        <v>5045</v>
      </c>
      <c r="K13" s="40">
        <v>194005</v>
      </c>
      <c r="L13" s="36">
        <f t="shared" si="0"/>
        <v>9700.25</v>
      </c>
      <c r="M13" s="37">
        <v>0.03</v>
      </c>
      <c r="N13" s="36">
        <f t="shared" si="1"/>
        <v>6328.70694680001</v>
      </c>
      <c r="O13" s="36">
        <f t="shared" si="2"/>
        <v>177976.0430532</v>
      </c>
      <c r="P13" s="38">
        <v>0.48</v>
      </c>
      <c r="Q13" s="36">
        <f t="shared" si="3"/>
        <v>85428.5</v>
      </c>
    </row>
    <row r="14" s="2" customFormat="1" ht="16.5" spans="1:17">
      <c r="A14" s="13">
        <v>13</v>
      </c>
      <c r="B14" s="23" t="s">
        <v>44</v>
      </c>
      <c r="C14" s="24" t="s">
        <v>45</v>
      </c>
      <c r="D14" s="15" t="s">
        <v>19</v>
      </c>
      <c r="E14" s="14" t="s">
        <v>20</v>
      </c>
      <c r="F14" s="16" t="s">
        <v>21</v>
      </c>
      <c r="G14" s="17">
        <v>43294</v>
      </c>
      <c r="H14" s="25">
        <v>43296</v>
      </c>
      <c r="I14" s="24">
        <v>20</v>
      </c>
      <c r="J14" s="24">
        <v>507</v>
      </c>
      <c r="K14" s="40">
        <v>22505</v>
      </c>
      <c r="L14" s="36">
        <f t="shared" si="0"/>
        <v>1125.25</v>
      </c>
      <c r="M14" s="37">
        <v>0.03</v>
      </c>
      <c r="N14" s="36">
        <f t="shared" si="1"/>
        <v>734.143706800001</v>
      </c>
      <c r="O14" s="36">
        <f t="shared" si="2"/>
        <v>20645.6062932</v>
      </c>
      <c r="P14" s="38">
        <v>0.48</v>
      </c>
      <c r="Q14" s="36">
        <f t="shared" si="3"/>
        <v>9909.89</v>
      </c>
    </row>
    <row r="15" s="2" customFormat="1" ht="16.5" spans="1:17">
      <c r="A15" s="13">
        <v>14</v>
      </c>
      <c r="B15" s="23" t="s">
        <v>46</v>
      </c>
      <c r="C15" s="24" t="s">
        <v>47</v>
      </c>
      <c r="D15" s="15" t="s">
        <v>19</v>
      </c>
      <c r="E15" s="14" t="s">
        <v>20</v>
      </c>
      <c r="F15" s="16" t="s">
        <v>21</v>
      </c>
      <c r="G15" s="17">
        <v>43293</v>
      </c>
      <c r="H15" s="25">
        <v>43293</v>
      </c>
      <c r="I15" s="24">
        <v>1</v>
      </c>
      <c r="J15" s="24">
        <v>2</v>
      </c>
      <c r="K15" s="40">
        <v>70</v>
      </c>
      <c r="L15" s="36">
        <f t="shared" si="0"/>
        <v>3.5</v>
      </c>
      <c r="M15" s="37">
        <v>0.03</v>
      </c>
      <c r="N15" s="36">
        <f t="shared" si="1"/>
        <v>2.2834952</v>
      </c>
      <c r="O15" s="36">
        <f t="shared" si="2"/>
        <v>64.2165048</v>
      </c>
      <c r="P15" s="38">
        <v>0.48</v>
      </c>
      <c r="Q15" s="36">
        <f t="shared" si="3"/>
        <v>30.82</v>
      </c>
    </row>
    <row r="16" s="2" customFormat="1" ht="16.5" spans="1:17">
      <c r="A16" s="13">
        <v>15</v>
      </c>
      <c r="B16" s="23" t="s">
        <v>48</v>
      </c>
      <c r="C16" s="24" t="s">
        <v>49</v>
      </c>
      <c r="D16" s="15" t="s">
        <v>19</v>
      </c>
      <c r="E16" s="14" t="s">
        <v>20</v>
      </c>
      <c r="F16" s="16" t="s">
        <v>21</v>
      </c>
      <c r="G16" s="17">
        <v>43295</v>
      </c>
      <c r="H16" s="25">
        <v>43296</v>
      </c>
      <c r="I16" s="24">
        <v>2</v>
      </c>
      <c r="J16" s="24">
        <v>17</v>
      </c>
      <c r="K16" s="40">
        <v>690</v>
      </c>
      <c r="L16" s="36">
        <f t="shared" si="0"/>
        <v>34.5</v>
      </c>
      <c r="M16" s="37">
        <v>0.03</v>
      </c>
      <c r="N16" s="36">
        <f t="shared" si="1"/>
        <v>22.5087384</v>
      </c>
      <c r="O16" s="36">
        <f t="shared" si="2"/>
        <v>632.9912616</v>
      </c>
      <c r="P16" s="38">
        <v>0.48</v>
      </c>
      <c r="Q16" s="36">
        <f t="shared" si="3"/>
        <v>303.84</v>
      </c>
    </row>
    <row r="17" s="2" customFormat="1" ht="16.5" spans="1:17">
      <c r="A17" s="13">
        <v>16</v>
      </c>
      <c r="B17" s="23" t="s">
        <v>50</v>
      </c>
      <c r="C17" s="24" t="s">
        <v>51</v>
      </c>
      <c r="D17" s="15" t="s">
        <v>19</v>
      </c>
      <c r="E17" s="14" t="s">
        <v>20</v>
      </c>
      <c r="F17" s="16" t="s">
        <v>21</v>
      </c>
      <c r="G17" s="17">
        <v>43300</v>
      </c>
      <c r="H17" s="25">
        <v>43312</v>
      </c>
      <c r="I17" s="24">
        <v>143</v>
      </c>
      <c r="J17" s="24">
        <v>5834</v>
      </c>
      <c r="K17" s="40">
        <v>268425</v>
      </c>
      <c r="L17" s="36">
        <f t="shared" si="0"/>
        <v>13421.25</v>
      </c>
      <c r="M17" s="37">
        <v>0.03</v>
      </c>
      <c r="N17" s="36">
        <f t="shared" si="1"/>
        <v>8756.38855800001</v>
      </c>
      <c r="O17" s="36">
        <f t="shared" si="2"/>
        <v>246247.361442</v>
      </c>
      <c r="P17" s="38">
        <v>0.48</v>
      </c>
      <c r="Q17" s="36">
        <f t="shared" si="3"/>
        <v>118198.73</v>
      </c>
    </row>
    <row r="18" s="2" customFormat="1" ht="16.5" spans="1:17">
      <c r="A18" s="13">
        <v>17</v>
      </c>
      <c r="B18" s="23" t="s">
        <v>52</v>
      </c>
      <c r="C18" s="24" t="s">
        <v>53</v>
      </c>
      <c r="D18" s="15" t="s">
        <v>19</v>
      </c>
      <c r="E18" s="14" t="s">
        <v>20</v>
      </c>
      <c r="F18" s="16" t="s">
        <v>21</v>
      </c>
      <c r="G18" s="17">
        <v>43301</v>
      </c>
      <c r="H18" s="25">
        <v>43307</v>
      </c>
      <c r="I18" s="24">
        <v>13</v>
      </c>
      <c r="J18" s="24">
        <v>227</v>
      </c>
      <c r="K18" s="40">
        <v>8670</v>
      </c>
      <c r="L18" s="36">
        <f t="shared" si="0"/>
        <v>433.5</v>
      </c>
      <c r="M18" s="37">
        <v>0.03</v>
      </c>
      <c r="N18" s="36">
        <f t="shared" si="1"/>
        <v>282.8271912</v>
      </c>
      <c r="O18" s="36">
        <f t="shared" si="2"/>
        <v>7953.6728088</v>
      </c>
      <c r="P18" s="38">
        <v>0.48</v>
      </c>
      <c r="Q18" s="36">
        <f t="shared" si="3"/>
        <v>3817.76</v>
      </c>
    </row>
    <row r="19" s="2" customFormat="1" ht="16.5" spans="1:17">
      <c r="A19" s="13">
        <v>18</v>
      </c>
      <c r="B19" s="23" t="s">
        <v>54</v>
      </c>
      <c r="C19" s="24" t="s">
        <v>55</v>
      </c>
      <c r="D19" s="15" t="s">
        <v>19</v>
      </c>
      <c r="E19" s="14" t="s">
        <v>20</v>
      </c>
      <c r="F19" s="16" t="s">
        <v>21</v>
      </c>
      <c r="G19" s="17">
        <v>43301</v>
      </c>
      <c r="H19" s="25">
        <v>43307</v>
      </c>
      <c r="I19" s="24">
        <v>12</v>
      </c>
      <c r="J19" s="24">
        <v>36</v>
      </c>
      <c r="K19" s="40">
        <v>1400</v>
      </c>
      <c r="L19" s="36">
        <f t="shared" si="0"/>
        <v>70</v>
      </c>
      <c r="M19" s="37">
        <v>0.03</v>
      </c>
      <c r="N19" s="36">
        <f t="shared" si="1"/>
        <v>45.6699040000001</v>
      </c>
      <c r="O19" s="36">
        <f t="shared" si="2"/>
        <v>1284.330096</v>
      </c>
      <c r="P19" s="38">
        <v>0.48</v>
      </c>
      <c r="Q19" s="36">
        <f t="shared" si="3"/>
        <v>616.48</v>
      </c>
    </row>
    <row r="20" s="2" customFormat="1" ht="16.5" spans="1:17">
      <c r="A20" s="13">
        <v>19</v>
      </c>
      <c r="B20" s="23" t="s">
        <v>56</v>
      </c>
      <c r="C20" s="24" t="s">
        <v>57</v>
      </c>
      <c r="D20" s="15" t="s">
        <v>19</v>
      </c>
      <c r="E20" s="14" t="s">
        <v>20</v>
      </c>
      <c r="F20" s="16" t="s">
        <v>21</v>
      </c>
      <c r="G20" s="17">
        <v>43301</v>
      </c>
      <c r="H20" s="25">
        <v>43307</v>
      </c>
      <c r="I20" s="24">
        <v>13</v>
      </c>
      <c r="J20" s="24">
        <v>105</v>
      </c>
      <c r="K20" s="40">
        <v>4485</v>
      </c>
      <c r="L20" s="36">
        <f t="shared" si="0"/>
        <v>224.25</v>
      </c>
      <c r="M20" s="37">
        <v>0.03</v>
      </c>
      <c r="N20" s="36">
        <f t="shared" si="1"/>
        <v>146.3067996</v>
      </c>
      <c r="O20" s="36">
        <f t="shared" si="2"/>
        <v>4114.4432004</v>
      </c>
      <c r="P20" s="38">
        <v>0.48</v>
      </c>
      <c r="Q20" s="36">
        <f t="shared" si="3"/>
        <v>1974.93</v>
      </c>
    </row>
    <row r="21" s="2" customFormat="1" ht="16.5" spans="1:17">
      <c r="A21" s="13">
        <v>20</v>
      </c>
      <c r="B21" s="23" t="s">
        <v>58</v>
      </c>
      <c r="C21" s="24" t="s">
        <v>59</v>
      </c>
      <c r="D21" s="15" t="s">
        <v>19</v>
      </c>
      <c r="E21" s="14" t="s">
        <v>20</v>
      </c>
      <c r="F21" s="16" t="s">
        <v>21</v>
      </c>
      <c r="G21" s="17">
        <v>43301</v>
      </c>
      <c r="H21" s="25">
        <v>43307</v>
      </c>
      <c r="I21" s="24">
        <v>7</v>
      </c>
      <c r="J21" s="24">
        <v>30</v>
      </c>
      <c r="K21" s="40">
        <v>1170</v>
      </c>
      <c r="L21" s="36">
        <f t="shared" si="0"/>
        <v>58.5</v>
      </c>
      <c r="M21" s="37">
        <v>0.03</v>
      </c>
      <c r="N21" s="36">
        <f t="shared" si="1"/>
        <v>38.1669912</v>
      </c>
      <c r="O21" s="36">
        <f t="shared" si="2"/>
        <v>1073.3330088</v>
      </c>
      <c r="P21" s="38">
        <v>0.48</v>
      </c>
      <c r="Q21" s="36">
        <f t="shared" si="3"/>
        <v>515.2</v>
      </c>
    </row>
    <row r="22" s="2" customFormat="1" ht="16.5" spans="1:17">
      <c r="A22" s="13">
        <v>21</v>
      </c>
      <c r="B22" s="23" t="s">
        <v>60</v>
      </c>
      <c r="C22" s="24" t="s">
        <v>61</v>
      </c>
      <c r="D22" s="15" t="s">
        <v>19</v>
      </c>
      <c r="E22" s="14" t="s">
        <v>20</v>
      </c>
      <c r="F22" s="16" t="s">
        <v>21</v>
      </c>
      <c r="G22" s="17">
        <v>43308</v>
      </c>
      <c r="H22" s="25">
        <v>43312</v>
      </c>
      <c r="I22" s="24">
        <v>68</v>
      </c>
      <c r="J22" s="24">
        <v>2378</v>
      </c>
      <c r="K22" s="40">
        <v>109580</v>
      </c>
      <c r="L22" s="36">
        <f t="shared" si="0"/>
        <v>5479</v>
      </c>
      <c r="M22" s="37">
        <v>0.03</v>
      </c>
      <c r="N22" s="36">
        <f t="shared" si="1"/>
        <v>3574.6486288</v>
      </c>
      <c r="O22" s="36">
        <f t="shared" si="2"/>
        <v>100526.3513712</v>
      </c>
      <c r="P22" s="38">
        <v>0.48</v>
      </c>
      <c r="Q22" s="36">
        <f t="shared" si="3"/>
        <v>48252.65</v>
      </c>
    </row>
    <row r="23" s="2" customFormat="1" ht="16.5" spans="1:17">
      <c r="A23" s="13">
        <v>22</v>
      </c>
      <c r="B23" s="23" t="s">
        <v>62</v>
      </c>
      <c r="C23" s="24" t="s">
        <v>63</v>
      </c>
      <c r="D23" s="15" t="s">
        <v>19</v>
      </c>
      <c r="E23" s="14" t="s">
        <v>20</v>
      </c>
      <c r="F23" s="16" t="s">
        <v>21</v>
      </c>
      <c r="G23" s="17">
        <v>43308</v>
      </c>
      <c r="H23" s="25">
        <v>43312</v>
      </c>
      <c r="I23" s="24">
        <v>95</v>
      </c>
      <c r="J23" s="24">
        <v>7376</v>
      </c>
      <c r="K23" s="40">
        <v>289035</v>
      </c>
      <c r="L23" s="36">
        <f t="shared" si="0"/>
        <v>14451.75</v>
      </c>
      <c r="M23" s="37">
        <v>0.03</v>
      </c>
      <c r="N23" s="36">
        <f t="shared" si="1"/>
        <v>9428.71478760001</v>
      </c>
      <c r="O23" s="36">
        <f t="shared" si="2"/>
        <v>265154.5352124</v>
      </c>
      <c r="P23" s="38">
        <v>0.48</v>
      </c>
      <c r="Q23" s="36">
        <f t="shared" si="3"/>
        <v>127274.18</v>
      </c>
    </row>
    <row r="24" s="2" customFormat="1" ht="16.5" spans="1:17">
      <c r="A24" s="13">
        <v>23</v>
      </c>
      <c r="B24" s="23" t="s">
        <v>64</v>
      </c>
      <c r="C24" s="24" t="s">
        <v>65</v>
      </c>
      <c r="D24" s="15" t="s">
        <v>19</v>
      </c>
      <c r="E24" s="14" t="s">
        <v>20</v>
      </c>
      <c r="F24" s="16" t="s">
        <v>21</v>
      </c>
      <c r="G24" s="17">
        <v>43302</v>
      </c>
      <c r="H24" s="25">
        <v>43312</v>
      </c>
      <c r="I24" s="24">
        <v>31</v>
      </c>
      <c r="J24" s="24">
        <v>358</v>
      </c>
      <c r="K24" s="40">
        <v>15295</v>
      </c>
      <c r="L24" s="36">
        <f t="shared" si="0"/>
        <v>764.75</v>
      </c>
      <c r="M24" s="37">
        <v>0.03</v>
      </c>
      <c r="N24" s="36">
        <f t="shared" si="1"/>
        <v>498.943701200001</v>
      </c>
      <c r="O24" s="36">
        <f t="shared" si="2"/>
        <v>14031.3062988</v>
      </c>
      <c r="P24" s="38">
        <v>0.48</v>
      </c>
      <c r="Q24" s="36">
        <f t="shared" si="3"/>
        <v>6735.03</v>
      </c>
    </row>
    <row r="25" s="2" customFormat="1" ht="16.5" spans="1:17">
      <c r="A25" s="13">
        <v>24</v>
      </c>
      <c r="B25" s="23" t="s">
        <v>66</v>
      </c>
      <c r="C25" s="24" t="s">
        <v>67</v>
      </c>
      <c r="D25" s="15" t="s">
        <v>19</v>
      </c>
      <c r="E25" s="14" t="s">
        <v>20</v>
      </c>
      <c r="F25" s="16" t="s">
        <v>21</v>
      </c>
      <c r="G25" s="17">
        <v>43303</v>
      </c>
      <c r="H25" s="25">
        <v>43303</v>
      </c>
      <c r="I25" s="24">
        <v>2</v>
      </c>
      <c r="J25" s="24">
        <v>40</v>
      </c>
      <c r="K25" s="40">
        <v>1775</v>
      </c>
      <c r="L25" s="36">
        <f t="shared" si="0"/>
        <v>88.75</v>
      </c>
      <c r="M25" s="37">
        <v>0.03</v>
      </c>
      <c r="N25" s="36">
        <f t="shared" si="1"/>
        <v>57.9029140000001</v>
      </c>
      <c r="O25" s="36">
        <f t="shared" si="2"/>
        <v>1628.347086</v>
      </c>
      <c r="P25" s="38">
        <v>0.48</v>
      </c>
      <c r="Q25" s="36">
        <f t="shared" si="3"/>
        <v>781.61</v>
      </c>
    </row>
    <row r="26" s="2" customFormat="1" ht="16.5" spans="1:17">
      <c r="A26" s="13">
        <v>25</v>
      </c>
      <c r="B26" s="23" t="s">
        <v>68</v>
      </c>
      <c r="C26" s="24" t="s">
        <v>69</v>
      </c>
      <c r="D26" s="15" t="s">
        <v>19</v>
      </c>
      <c r="E26" s="14" t="s">
        <v>20</v>
      </c>
      <c r="F26" s="16" t="s">
        <v>21</v>
      </c>
      <c r="G26" s="17">
        <v>43309</v>
      </c>
      <c r="H26" s="25">
        <v>43310</v>
      </c>
      <c r="I26" s="24">
        <v>2</v>
      </c>
      <c r="J26" s="24">
        <v>130</v>
      </c>
      <c r="K26" s="40">
        <v>5315</v>
      </c>
      <c r="L26" s="36">
        <f t="shared" si="0"/>
        <v>265.75</v>
      </c>
      <c r="M26" s="37">
        <v>0.03</v>
      </c>
      <c r="N26" s="36">
        <f t="shared" si="1"/>
        <v>173.3825284</v>
      </c>
      <c r="O26" s="36">
        <f t="shared" si="2"/>
        <v>4875.8674716</v>
      </c>
      <c r="P26" s="38">
        <v>0.48</v>
      </c>
      <c r="Q26" s="36">
        <f t="shared" si="3"/>
        <v>2340.42</v>
      </c>
    </row>
    <row r="27" s="3" customFormat="1" ht="25.5" customHeight="1" spans="1:17">
      <c r="A27" s="26"/>
      <c r="B27" s="27" t="s">
        <v>70</v>
      </c>
      <c r="C27" s="28"/>
      <c r="D27" s="28"/>
      <c r="E27" s="28"/>
      <c r="F27" s="28"/>
      <c r="G27" s="29"/>
      <c r="H27" s="30"/>
      <c r="I27" s="28"/>
      <c r="J27" s="28"/>
      <c r="K27" s="41">
        <f>SUM(K2:K26)</f>
        <v>2245065</v>
      </c>
      <c r="L27" s="41">
        <f>SUM(L2:L26)</f>
        <v>112253.25</v>
      </c>
      <c r="M27" s="41"/>
      <c r="N27" s="41">
        <f>SUM(N2:N26)</f>
        <v>73237.0735884001</v>
      </c>
      <c r="O27" s="42">
        <f>SUM(O2:O26)</f>
        <v>2059574.6764116</v>
      </c>
      <c r="P27" s="43"/>
      <c r="Q27" s="41">
        <f>SUM(Q2:Q26)</f>
        <v>988595.85</v>
      </c>
    </row>
    <row r="28" s="3" customFormat="1" spans="2:16">
      <c r="B28" s="31"/>
      <c r="C28" s="31"/>
      <c r="D28" s="31"/>
      <c r="E28" s="31"/>
      <c r="F28" s="31"/>
      <c r="G28" s="32"/>
      <c r="H28" s="32"/>
      <c r="I28" s="31"/>
      <c r="J28" s="31"/>
      <c r="K28" s="44"/>
      <c r="L28" s="44"/>
      <c r="M28" s="44"/>
      <c r="N28" s="44"/>
      <c r="O28" s="44"/>
      <c r="P28" s="45"/>
    </row>
    <row r="30" spans="6:6">
      <c r="F30" s="33"/>
    </row>
  </sheetData>
  <protectedRanges>
    <protectedRange sqref="A2:IV65553" name="区域1" securityDescriptor=""/>
  </protectedRanges>
  <pageMargins left="0.0777777777777778" right="0.118055555555556" top="1" bottom="1" header="0.5" footer="0.5"/>
  <pageSetup paperSize="1" scale="55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疯小妹儿~zZ</cp:lastModifiedBy>
  <dcterms:created xsi:type="dcterms:W3CDTF">2015-11-10T02:18:00Z</dcterms:created>
  <dcterms:modified xsi:type="dcterms:W3CDTF">2018-08-01T03:10:55Z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