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4120" windowHeight="13620"/>
  </bookViews>
  <sheets>
    <sheet name="月结算表" sheetId="1" r:id="rId1"/>
  </sheets>
  <calcPr calcId="145621"/>
</workbook>
</file>

<file path=xl/calcChain.xml><?xml version="1.0" encoding="utf-8"?>
<calcChain xmlns="http://schemas.openxmlformats.org/spreadsheetml/2006/main">
  <c r="K29" i="1" l="1"/>
  <c r="L3" i="1" l="1"/>
  <c r="N3" i="1"/>
  <c r="O3" i="1"/>
  <c r="Q3" i="1" s="1"/>
  <c r="L4" i="1"/>
  <c r="N4" i="1"/>
  <c r="O4" i="1"/>
  <c r="Q4" i="1"/>
  <c r="L5" i="1"/>
  <c r="N5" i="1"/>
  <c r="O5" i="1"/>
  <c r="Q5" i="1"/>
  <c r="L6" i="1"/>
  <c r="N6" i="1"/>
  <c r="O6" i="1"/>
  <c r="Q6" i="1"/>
  <c r="L7" i="1"/>
  <c r="N7" i="1"/>
  <c r="O7" i="1"/>
  <c r="Q7" i="1"/>
  <c r="L8" i="1"/>
  <c r="N8" i="1"/>
  <c r="O8" i="1"/>
  <c r="Q8" i="1"/>
  <c r="L9" i="1"/>
  <c r="N9" i="1"/>
  <c r="O9" i="1"/>
  <c r="Q9" i="1"/>
  <c r="L10" i="1"/>
  <c r="N10" i="1"/>
  <c r="O10" i="1"/>
  <c r="Q10" i="1"/>
  <c r="L11" i="1"/>
  <c r="N11" i="1"/>
  <c r="O11" i="1"/>
  <c r="Q11" i="1"/>
  <c r="L12" i="1"/>
  <c r="N12" i="1"/>
  <c r="O12" i="1"/>
  <c r="Q12" i="1"/>
  <c r="L13" i="1"/>
  <c r="N13" i="1"/>
  <c r="O13" i="1"/>
  <c r="Q13" i="1"/>
  <c r="L14" i="1"/>
  <c r="N14" i="1"/>
  <c r="O14" i="1"/>
  <c r="Q14" i="1"/>
  <c r="L15" i="1"/>
  <c r="N15" i="1"/>
  <c r="O15" i="1"/>
  <c r="Q15" i="1"/>
  <c r="L16" i="1"/>
  <c r="N16" i="1"/>
  <c r="O16" i="1"/>
  <c r="Q16" i="1"/>
  <c r="L17" i="1"/>
  <c r="N17" i="1"/>
  <c r="O17" i="1"/>
  <c r="Q17" i="1"/>
  <c r="L18" i="1"/>
  <c r="N18" i="1"/>
  <c r="O18" i="1"/>
  <c r="Q18" i="1"/>
  <c r="L19" i="1"/>
  <c r="N19" i="1"/>
  <c r="O19" i="1"/>
  <c r="Q19" i="1"/>
  <c r="L20" i="1"/>
  <c r="N20" i="1"/>
  <c r="O20" i="1"/>
  <c r="Q20" i="1"/>
  <c r="L21" i="1"/>
  <c r="N21" i="1"/>
  <c r="O21" i="1"/>
  <c r="Q21" i="1"/>
  <c r="L22" i="1"/>
  <c r="N22" i="1"/>
  <c r="O22" i="1"/>
  <c r="Q22" i="1"/>
  <c r="L23" i="1"/>
  <c r="N23" i="1"/>
  <c r="O23" i="1"/>
  <c r="Q23" i="1"/>
  <c r="L24" i="1"/>
  <c r="N24" i="1"/>
  <c r="O24" i="1"/>
  <c r="Q24" i="1"/>
  <c r="L25" i="1"/>
  <c r="N25" i="1"/>
  <c r="O25" i="1"/>
  <c r="Q25" i="1"/>
  <c r="L26" i="1"/>
  <c r="N26" i="1"/>
  <c r="O26" i="1"/>
  <c r="Q26" i="1"/>
  <c r="L27" i="1"/>
  <c r="N27" i="1"/>
  <c r="O27" i="1"/>
  <c r="Q27" i="1"/>
  <c r="L28" i="1"/>
  <c r="N28" i="1"/>
  <c r="O28" i="1"/>
  <c r="Q28" i="1"/>
  <c r="O2" i="1" l="1"/>
  <c r="N2" i="1"/>
  <c r="N29" i="1" s="1"/>
  <c r="L2" i="1"/>
  <c r="Q2" i="1" l="1"/>
  <c r="Q29" i="1" s="1"/>
  <c r="O29" i="1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<sst xmlns="http://schemas.openxmlformats.org/spreadsheetml/2006/main" count="180" uniqueCount="76">
  <si>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</si>
  <si>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</si>
  <si>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</si>
  <si>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</si>
  <si>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</si>
  <si>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</si>
  <si>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</si>
  <si>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</si>
  <si>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</si>
  <si>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</si>
  <si>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</si>
  <si>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</si>
  <si>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</si>
  <si>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</si>
  <si>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</si>
  <si>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</si>
  <si>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影院名称</t>
    <phoneticPr fontId="1" type="noConversion"/>
  </si>
  <si>
    <t>影院编码</t>
    <phoneticPr fontId="1" type="noConversion"/>
  </si>
  <si>
    <t>华士达影城郑东店</t>
  </si>
  <si>
    <t>超时空同居</t>
  </si>
  <si>
    <t>001102802018</t>
  </si>
  <si>
    <t>超人总动员2（数字3D）</t>
  </si>
  <si>
    <t>侏罗纪世界2（数字3D）</t>
  </si>
  <si>
    <t>金蝉脱壳2：冥府（数字）</t>
  </si>
  <si>
    <t>暹罗决：九神战甲（数字）</t>
  </si>
  <si>
    <t>动物世界（数字3D）</t>
  </si>
  <si>
    <t>快乐星球之三十六号</t>
  </si>
  <si>
    <t>我不是药神</t>
  </si>
  <si>
    <t>猛虫过江</t>
  </si>
  <si>
    <t>龙虾刑警</t>
  </si>
  <si>
    <t>姽婳</t>
  </si>
  <si>
    <t>051201112018</t>
  </si>
  <si>
    <t>051201022018</t>
  </si>
  <si>
    <t>051101152018</t>
  </si>
  <si>
    <t>014101072018</t>
  </si>
  <si>
    <t>001203772018</t>
  </si>
  <si>
    <t>001106792015</t>
  </si>
  <si>
    <t>001104962018</t>
  </si>
  <si>
    <t>001104442018</t>
  </si>
  <si>
    <t>001103782018</t>
  </si>
  <si>
    <t>001100552018</t>
  </si>
  <si>
    <t>合计</t>
    <phoneticPr fontId="1" type="noConversion"/>
  </si>
  <si>
    <t>神秘世界历险记4（数字3D）</t>
  </si>
  <si>
    <t>001c05332018</t>
  </si>
  <si>
    <t>狄仁杰之四大天王（数字3D）</t>
  </si>
  <si>
    <t>001202172018</t>
  </si>
  <si>
    <t>西虹市首富</t>
  </si>
  <si>
    <t>001106062018</t>
  </si>
  <si>
    <t>风语咒（数字3D）</t>
  </si>
  <si>
    <t>001c05272018</t>
  </si>
  <si>
    <t>北方一片苍茫</t>
  </si>
  <si>
    <t>001108552017</t>
  </si>
  <si>
    <t>昨日青空</t>
  </si>
  <si>
    <t>001b04542018</t>
  </si>
  <si>
    <t>汪星卧底（数字）</t>
  </si>
  <si>
    <t>051101182018</t>
  </si>
  <si>
    <t>神奇马戏团之动物饼干（数字3D）</t>
  </si>
  <si>
    <t>001c05642018</t>
  </si>
  <si>
    <t>摩天营救（数字3D）</t>
  </si>
  <si>
    <t>051201202018</t>
  </si>
  <si>
    <t>淘气大侦探（数字3D）</t>
  </si>
  <si>
    <t>051201262018</t>
  </si>
  <si>
    <t>小悟空（数字3D）</t>
  </si>
  <si>
    <t>001c03982018</t>
  </si>
  <si>
    <t>邪不压正</t>
  </si>
  <si>
    <t>001104952018</t>
  </si>
  <si>
    <t>阿修罗（数字3D）</t>
  </si>
  <si>
    <t>001204972018</t>
  </si>
  <si>
    <t>新大头儿子和小头爸爸3俄罗斯奇遇记</t>
  </si>
  <si>
    <t>001b03562018</t>
  </si>
  <si>
    <t>细思极恐</t>
  </si>
  <si>
    <t>001106302017</t>
  </si>
  <si>
    <t>阿飞正传（数字）</t>
  </si>
  <si>
    <t>002101142018</t>
  </si>
  <si>
    <t>2018-07-01</t>
    <phoneticPr fontId="1" type="noConversion"/>
  </si>
  <si>
    <t>2018-07-31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</si>
</sst>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10" x14ac:knownFonts="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8"/>
      <color theme="1"/>
      <name val="Arial"/>
      <family val="2"/>
    </font>
    <font>
      <sz val="8"/>
      <color theme="1"/>
      <name val="宋体"/>
      <family val="3"/>
      <charset val="13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0" fontId="4" fillId="0" borderId="0" xfId="0" applyFont="1" applyFill="1"/>
    <xf numFmtId="0" fontId="3" fillId="0" borderId="0" xfId="0" applyFont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 wrapText="1"/>
    </xf>
    <xf numFmtId="49" fontId="6" fillId="2" borderId="2" xfId="0" applyNumberFormat="1" applyFont="1" applyFill="1" applyBorder="1" applyAlignment="1" applyProtection="1">
      <alignment horizontal="center" vertical="center" wrapText="1"/>
    </xf>
    <xf numFmtId="49" fontId="5" fillId="2" borderId="2" xfId="0" applyNumberFormat="1" applyFont="1" applyFill="1" applyBorder="1" applyAlignment="1" applyProtection="1">
      <alignment horizontal="center" vertical="center" wrapText="1"/>
    </xf>
    <xf numFmtId="14" fontId="6" fillId="2" borderId="2" xfId="0" applyNumberFormat="1" applyFont="1" applyFill="1" applyBorder="1" applyAlignment="1" applyProtection="1">
      <alignment horizontal="center" vertical="center" wrapText="1"/>
    </xf>
    <xf numFmtId="176" fontId="6" fillId="2" borderId="2" xfId="0" applyNumberFormat="1" applyFont="1" applyFill="1" applyBorder="1" applyAlignment="1" applyProtection="1">
      <alignment horizontal="center" vertical="center" wrapText="1"/>
    </xf>
    <xf numFmtId="177" fontId="6" fillId="2" borderId="2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right" vertical="center"/>
    </xf>
    <xf numFmtId="176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/>
    <xf numFmtId="49" fontId="9" fillId="0" borderId="1" xfId="0" applyNumberFormat="1" applyFont="1" applyBorder="1"/>
    <xf numFmtId="0" fontId="0" fillId="0" borderId="1" xfId="0" applyFill="1" applyBorder="1"/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/>
    <xf numFmtId="14" fontId="0" fillId="0" borderId="1" xfId="0" applyNumberFormat="1" applyFill="1" applyBorder="1"/>
    <xf numFmtId="176" fontId="0" fillId="0" borderId="1" xfId="0" applyNumberFormat="1" applyFill="1" applyBorder="1"/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/>
    <xf numFmtId="0" fontId="9" fillId="0" borderId="1" xfId="0" applyNumberFormat="1" applyFont="1" applyBorder="1"/>
    <xf numFmtId="0" fontId="7" fillId="0" borderId="1" xfId="0" applyNumberFormat="1" applyFont="1" applyFill="1" applyBorder="1" applyAlignment="1">
      <alignment horizontal="right" vertical="center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9"/>
  <sheetViews>
    <sheetView tabSelected="1" zoomScaleNormal="100" workbookViewId="0">
      <selection activeCell="C3" sqref="C3"/>
    </sheetView>
  </sheetViews>
  <sheetFormatPr defaultColWidth="16" defaultRowHeight="12.75" x14ac:dyDescent="0.2"/>
  <cols>
    <col min="1" max="1" width="5.85546875" customWidth="1"/>
    <col min="2" max="2" width="15.5703125" style="2" customWidth="1"/>
    <col min="3" max="3" width="13.85546875" style="2" bestFit="1" customWidth="1"/>
    <col min="4" max="4" width="15.85546875" style="2" customWidth="1"/>
    <col min="5" max="5" width="11.7109375" style="2" customWidth="1"/>
    <col min="6" max="6" width="9.28515625" style="2" customWidth="1"/>
    <col min="7" max="8" width="10" style="1" customWidth="1"/>
    <col min="9" max="9" width="7" style="2" customWidth="1"/>
    <col min="10" max="10" width="8" style="2" customWidth="1"/>
    <col min="11" max="11" width="11.5703125" style="3" customWidth="1"/>
    <col min="12" max="12" width="10.5703125" style="3" customWidth="1"/>
    <col min="13" max="13" width="6.7109375" style="3" customWidth="1"/>
    <col min="14" max="14" width="9.140625" style="3" customWidth="1"/>
    <col min="15" max="15" width="11.7109375" style="3" customWidth="1"/>
    <col min="16" max="16" width="8" style="4" customWidth="1"/>
    <col min="17" max="17" width="10.5703125" style="3" customWidth="1"/>
  </cols>
  <sheetData>
    <row r="1" spans="1:17" s="7" customFormat="1" ht="28.5" x14ac:dyDescent="0.2">
      <c r="A1" s="8" t="s">
        <v>0</v>
      </c>
      <c r="B1" s="9" t="s">
        <v>7</v>
      </c>
      <c r="C1" s="10" t="s">
        <v>1</v>
      </c>
      <c r="D1" s="9" t="s">
        <v>16</v>
      </c>
      <c r="E1" s="9" t="s">
        <v>17</v>
      </c>
      <c r="F1" s="9" t="s">
        <v>10</v>
      </c>
      <c r="G1" s="11" t="s">
        <v>2</v>
      </c>
      <c r="H1" s="11" t="s">
        <v>3</v>
      </c>
      <c r="I1" s="9" t="s">
        <v>4</v>
      </c>
      <c r="J1" s="9" t="s">
        <v>5</v>
      </c>
      <c r="K1" s="12" t="s">
        <v>6</v>
      </c>
      <c r="L1" s="12" t="s">
        <v>11</v>
      </c>
      <c r="M1" s="12" t="s">
        <v>12</v>
      </c>
      <c r="N1" s="12" t="s">
        <v>13</v>
      </c>
      <c r="O1" s="12" t="s">
        <v>8</v>
      </c>
      <c r="P1" s="13" t="s">
        <v>14</v>
      </c>
      <c r="Q1" s="12" t="s">
        <v>9</v>
      </c>
    </row>
    <row r="2" spans="1:17" s="6" customFormat="1" ht="18.75" customHeight="1" x14ac:dyDescent="0.2">
      <c r="A2" s="14">
        <v>1</v>
      </c>
      <c r="B2" s="15" t="s">
        <v>42</v>
      </c>
      <c r="C2" s="16" t="s">
        <v>43</v>
      </c>
      <c r="D2" s="15" t="s">
        <v>18</v>
      </c>
      <c r="E2" s="28">
        <v>41016401</v>
      </c>
      <c r="F2" s="17" t="s">
        <v>15</v>
      </c>
      <c r="G2" s="16" t="s">
        <v>74</v>
      </c>
      <c r="H2" s="16" t="s">
        <v>75</v>
      </c>
      <c r="I2" s="28">
        <v>1</v>
      </c>
      <c r="J2" s="28">
        <v>11</v>
      </c>
      <c r="K2" s="31">
        <v>284</v>
      </c>
      <c r="L2" s="18">
        <f>K2*0.05</f>
        <v>14.200000000000001</v>
      </c>
      <c r="M2" s="19">
        <v>0.03</v>
      </c>
      <c r="N2" s="18">
        <f>K2*(1-0.96737864)</f>
        <v>9.2644662400000115</v>
      </c>
      <c r="O2" s="18">
        <f>K2*0.91737864</f>
        <v>260.53553376000002</v>
      </c>
      <c r="P2" s="20">
        <v>0.48</v>
      </c>
      <c r="Q2" s="18">
        <f>ROUND(O2*P2,2)</f>
        <v>125.06</v>
      </c>
    </row>
    <row r="3" spans="1:17" s="6" customFormat="1" ht="18.75" customHeight="1" x14ac:dyDescent="0.2">
      <c r="A3" s="14">
        <v>2</v>
      </c>
      <c r="B3" s="15" t="s">
        <v>44</v>
      </c>
      <c r="C3" s="16" t="s">
        <v>45</v>
      </c>
      <c r="D3" s="15" t="s">
        <v>18</v>
      </c>
      <c r="E3" s="28">
        <v>41016401</v>
      </c>
      <c r="F3" s="17" t="s">
        <v>15</v>
      </c>
      <c r="G3" s="16" t="s">
        <v>74</v>
      </c>
      <c r="H3" s="16" t="s">
        <v>75</v>
      </c>
      <c r="I3" s="28">
        <v>82</v>
      </c>
      <c r="J3" s="28">
        <v>1497</v>
      </c>
      <c r="K3" s="31">
        <v>52752</v>
      </c>
      <c r="L3" s="18">
        <f t="shared" ref="L3:L28" si="0">K3*0.05</f>
        <v>2637.6000000000004</v>
      </c>
      <c r="M3" s="19">
        <v>0.03</v>
      </c>
      <c r="N3" s="18">
        <f t="shared" ref="N3:N28" si="1">K3*(1-0.96737864)</f>
        <v>1720.8419827200023</v>
      </c>
      <c r="O3" s="18">
        <f t="shared" ref="O3:O28" si="2">K3*0.91737864</f>
        <v>48393.558017280004</v>
      </c>
      <c r="P3" s="20">
        <v>0.48</v>
      </c>
      <c r="Q3" s="18">
        <f t="shared" ref="Q3:Q28" si="3">ROUND(O3*P3,2)</f>
        <v>23228.91</v>
      </c>
    </row>
    <row r="4" spans="1:17" s="6" customFormat="1" ht="18.75" customHeight="1" x14ac:dyDescent="0.2">
      <c r="A4" s="14">
        <v>3</v>
      </c>
      <c r="B4" s="15" t="s">
        <v>46</v>
      </c>
      <c r="C4" s="16" t="s">
        <v>47</v>
      </c>
      <c r="D4" s="15" t="s">
        <v>18</v>
      </c>
      <c r="E4" s="28">
        <v>41016401</v>
      </c>
      <c r="F4" s="17" t="s">
        <v>15</v>
      </c>
      <c r="G4" s="16" t="s">
        <v>74</v>
      </c>
      <c r="H4" s="16" t="s">
        <v>75</v>
      </c>
      <c r="I4" s="28">
        <v>129</v>
      </c>
      <c r="J4" s="28">
        <v>7450</v>
      </c>
      <c r="K4" s="31">
        <v>231701</v>
      </c>
      <c r="L4" s="18">
        <f t="shared" si="0"/>
        <v>11585.050000000001</v>
      </c>
      <c r="M4" s="19">
        <v>0.03</v>
      </c>
      <c r="N4" s="18">
        <f t="shared" si="1"/>
        <v>7558.4017333600104</v>
      </c>
      <c r="O4" s="18">
        <f t="shared" si="2"/>
        <v>212557.54826663999</v>
      </c>
      <c r="P4" s="20">
        <v>0.48</v>
      </c>
      <c r="Q4" s="18">
        <f t="shared" si="3"/>
        <v>102027.62</v>
      </c>
    </row>
    <row r="5" spans="1:17" s="6" customFormat="1" ht="18.75" customHeight="1" x14ac:dyDescent="0.2">
      <c r="A5" s="14">
        <v>4</v>
      </c>
      <c r="B5" s="15" t="s">
        <v>48</v>
      </c>
      <c r="C5" s="16" t="s">
        <v>49</v>
      </c>
      <c r="D5" s="15" t="s">
        <v>18</v>
      </c>
      <c r="E5" s="28">
        <v>41016401</v>
      </c>
      <c r="F5" s="17" t="s">
        <v>15</v>
      </c>
      <c r="G5" s="16" t="s">
        <v>74</v>
      </c>
      <c r="H5" s="16" t="s">
        <v>75</v>
      </c>
      <c r="I5" s="28">
        <v>3</v>
      </c>
      <c r="J5" s="28">
        <v>70</v>
      </c>
      <c r="K5" s="31">
        <v>2274</v>
      </c>
      <c r="L5" s="18">
        <f t="shared" si="0"/>
        <v>113.7</v>
      </c>
      <c r="M5" s="19">
        <v>0.03</v>
      </c>
      <c r="N5" s="18">
        <f t="shared" si="1"/>
        <v>74.180972640000093</v>
      </c>
      <c r="O5" s="18">
        <f t="shared" si="2"/>
        <v>2086.11902736</v>
      </c>
      <c r="P5" s="20">
        <v>0.48</v>
      </c>
      <c r="Q5" s="18">
        <f t="shared" si="3"/>
        <v>1001.34</v>
      </c>
    </row>
    <row r="6" spans="1:17" s="6" customFormat="1" ht="18.75" customHeight="1" x14ac:dyDescent="0.2">
      <c r="A6" s="14">
        <v>5</v>
      </c>
      <c r="B6" s="15" t="s">
        <v>50</v>
      </c>
      <c r="C6" s="16" t="s">
        <v>51</v>
      </c>
      <c r="D6" s="15" t="s">
        <v>18</v>
      </c>
      <c r="E6" s="28">
        <v>41016401</v>
      </c>
      <c r="F6" s="17" t="s">
        <v>15</v>
      </c>
      <c r="G6" s="16" t="s">
        <v>74</v>
      </c>
      <c r="H6" s="16" t="s">
        <v>75</v>
      </c>
      <c r="I6" s="28">
        <v>5</v>
      </c>
      <c r="J6" s="28">
        <v>0</v>
      </c>
      <c r="K6" s="31">
        <v>0</v>
      </c>
      <c r="L6" s="18">
        <f t="shared" si="0"/>
        <v>0</v>
      </c>
      <c r="M6" s="19">
        <v>0.03</v>
      </c>
      <c r="N6" s="18">
        <f t="shared" si="1"/>
        <v>0</v>
      </c>
      <c r="O6" s="18">
        <f t="shared" si="2"/>
        <v>0</v>
      </c>
      <c r="P6" s="20">
        <v>0.48</v>
      </c>
      <c r="Q6" s="18">
        <f t="shared" si="3"/>
        <v>0</v>
      </c>
    </row>
    <row r="7" spans="1:17" s="6" customFormat="1" ht="18.75" customHeight="1" x14ac:dyDescent="0.2">
      <c r="A7" s="14">
        <v>6</v>
      </c>
      <c r="B7" s="15" t="s">
        <v>52</v>
      </c>
      <c r="C7" s="16" t="s">
        <v>53</v>
      </c>
      <c r="D7" s="15" t="s">
        <v>18</v>
      </c>
      <c r="E7" s="28">
        <v>41016401</v>
      </c>
      <c r="F7" s="17" t="s">
        <v>15</v>
      </c>
      <c r="G7" s="16" t="s">
        <v>74</v>
      </c>
      <c r="H7" s="16" t="s">
        <v>75</v>
      </c>
      <c r="I7" s="28">
        <v>2</v>
      </c>
      <c r="J7" s="28">
        <v>120</v>
      </c>
      <c r="K7" s="31">
        <v>3040</v>
      </c>
      <c r="L7" s="18">
        <f t="shared" si="0"/>
        <v>152</v>
      </c>
      <c r="M7" s="19">
        <v>0.03</v>
      </c>
      <c r="N7" s="18">
        <f t="shared" si="1"/>
        <v>99.168934400000126</v>
      </c>
      <c r="O7" s="18">
        <f t="shared" si="2"/>
        <v>2788.8310655999999</v>
      </c>
      <c r="P7" s="20">
        <v>0.48</v>
      </c>
      <c r="Q7" s="18">
        <f t="shared" si="3"/>
        <v>1338.64</v>
      </c>
    </row>
    <row r="8" spans="1:17" s="6" customFormat="1" ht="18.75" customHeight="1" x14ac:dyDescent="0.2">
      <c r="A8" s="14">
        <v>7</v>
      </c>
      <c r="B8" s="15" t="s">
        <v>54</v>
      </c>
      <c r="C8" s="16" t="s">
        <v>55</v>
      </c>
      <c r="D8" s="15" t="s">
        <v>18</v>
      </c>
      <c r="E8" s="28">
        <v>41016401</v>
      </c>
      <c r="F8" s="17" t="s">
        <v>15</v>
      </c>
      <c r="G8" s="16" t="s">
        <v>74</v>
      </c>
      <c r="H8" s="16" t="s">
        <v>75</v>
      </c>
      <c r="I8" s="28">
        <v>14</v>
      </c>
      <c r="J8" s="28">
        <v>43</v>
      </c>
      <c r="K8" s="31">
        <v>1132</v>
      </c>
      <c r="L8" s="18">
        <f t="shared" si="0"/>
        <v>56.6</v>
      </c>
      <c r="M8" s="19">
        <v>0.03</v>
      </c>
      <c r="N8" s="18">
        <f t="shared" si="1"/>
        <v>36.927379520000052</v>
      </c>
      <c r="O8" s="18">
        <f t="shared" si="2"/>
        <v>1038.4726204799999</v>
      </c>
      <c r="P8" s="20">
        <v>0.48</v>
      </c>
      <c r="Q8" s="18">
        <f t="shared" si="3"/>
        <v>498.47</v>
      </c>
    </row>
    <row r="9" spans="1:17" s="6" customFormat="1" ht="18.75" customHeight="1" x14ac:dyDescent="0.2">
      <c r="A9" s="14">
        <v>8</v>
      </c>
      <c r="B9" s="15" t="s">
        <v>56</v>
      </c>
      <c r="C9" s="16" t="s">
        <v>57</v>
      </c>
      <c r="D9" s="15" t="s">
        <v>18</v>
      </c>
      <c r="E9" s="28">
        <v>41016401</v>
      </c>
      <c r="F9" s="17" t="s">
        <v>15</v>
      </c>
      <c r="G9" s="16" t="s">
        <v>74</v>
      </c>
      <c r="H9" s="16" t="s">
        <v>75</v>
      </c>
      <c r="I9" s="28">
        <v>20</v>
      </c>
      <c r="J9" s="28">
        <v>116</v>
      </c>
      <c r="K9" s="31">
        <v>3833</v>
      </c>
      <c r="L9" s="18">
        <f t="shared" si="0"/>
        <v>191.65</v>
      </c>
      <c r="M9" s="19">
        <v>0.03</v>
      </c>
      <c r="N9" s="18">
        <f t="shared" si="1"/>
        <v>125.03767288000017</v>
      </c>
      <c r="O9" s="18">
        <f t="shared" si="2"/>
        <v>3516.3123271200002</v>
      </c>
      <c r="P9" s="20">
        <v>0.48</v>
      </c>
      <c r="Q9" s="18">
        <f t="shared" si="3"/>
        <v>1687.83</v>
      </c>
    </row>
    <row r="10" spans="1:17" s="6" customFormat="1" ht="18.75" customHeight="1" x14ac:dyDescent="0.2">
      <c r="A10" s="14">
        <v>9</v>
      </c>
      <c r="B10" s="15" t="s">
        <v>58</v>
      </c>
      <c r="C10" s="16" t="s">
        <v>59</v>
      </c>
      <c r="D10" s="15" t="s">
        <v>18</v>
      </c>
      <c r="E10" s="28">
        <v>41016401</v>
      </c>
      <c r="F10" s="17" t="s">
        <v>15</v>
      </c>
      <c r="G10" s="16" t="s">
        <v>74</v>
      </c>
      <c r="H10" s="16" t="s">
        <v>75</v>
      </c>
      <c r="I10" s="28">
        <v>131</v>
      </c>
      <c r="J10" s="28">
        <v>2227</v>
      </c>
      <c r="K10" s="31">
        <v>57869</v>
      </c>
      <c r="L10" s="18">
        <f t="shared" si="0"/>
        <v>2893.4500000000003</v>
      </c>
      <c r="M10" s="19">
        <v>0.03</v>
      </c>
      <c r="N10" s="18">
        <f t="shared" si="1"/>
        <v>1887.7654818400026</v>
      </c>
      <c r="O10" s="18">
        <f t="shared" si="2"/>
        <v>53087.784518159999</v>
      </c>
      <c r="P10" s="20">
        <v>0.48</v>
      </c>
      <c r="Q10" s="18">
        <f t="shared" si="3"/>
        <v>25482.14</v>
      </c>
    </row>
    <row r="11" spans="1:17" s="6" customFormat="1" ht="18.75" customHeight="1" x14ac:dyDescent="0.2">
      <c r="A11" s="14">
        <v>10</v>
      </c>
      <c r="B11" s="15" t="s">
        <v>60</v>
      </c>
      <c r="C11" s="16" t="s">
        <v>61</v>
      </c>
      <c r="D11" s="15" t="s">
        <v>18</v>
      </c>
      <c r="E11" s="28">
        <v>41016401</v>
      </c>
      <c r="F11" s="17" t="s">
        <v>15</v>
      </c>
      <c r="G11" s="16" t="s">
        <v>74</v>
      </c>
      <c r="H11" s="16" t="s">
        <v>75</v>
      </c>
      <c r="I11" s="28">
        <v>7</v>
      </c>
      <c r="J11" s="28">
        <v>36</v>
      </c>
      <c r="K11" s="31">
        <v>902</v>
      </c>
      <c r="L11" s="18">
        <f t="shared" si="0"/>
        <v>45.1</v>
      </c>
      <c r="M11" s="19">
        <v>0.03</v>
      </c>
      <c r="N11" s="18">
        <f t="shared" si="1"/>
        <v>29.424466720000041</v>
      </c>
      <c r="O11" s="18">
        <f t="shared" si="2"/>
        <v>827.47553328000004</v>
      </c>
      <c r="P11" s="20">
        <v>0.48</v>
      </c>
      <c r="Q11" s="18">
        <f t="shared" si="3"/>
        <v>397.19</v>
      </c>
    </row>
    <row r="12" spans="1:17" s="6" customFormat="1" ht="18.75" customHeight="1" x14ac:dyDescent="0.2">
      <c r="A12" s="14">
        <v>11</v>
      </c>
      <c r="B12" s="15" t="s">
        <v>62</v>
      </c>
      <c r="C12" s="16" t="s">
        <v>63</v>
      </c>
      <c r="D12" s="15" t="s">
        <v>18</v>
      </c>
      <c r="E12" s="28">
        <v>41016401</v>
      </c>
      <c r="F12" s="17" t="s">
        <v>15</v>
      </c>
      <c r="G12" s="16" t="s">
        <v>74</v>
      </c>
      <c r="H12" s="16" t="s">
        <v>75</v>
      </c>
      <c r="I12" s="28">
        <v>9</v>
      </c>
      <c r="J12" s="28">
        <v>50</v>
      </c>
      <c r="K12" s="31">
        <v>1284</v>
      </c>
      <c r="L12" s="18">
        <f t="shared" si="0"/>
        <v>64.2</v>
      </c>
      <c r="M12" s="19">
        <v>0.03</v>
      </c>
      <c r="N12" s="18">
        <f t="shared" si="1"/>
        <v>41.885826240000057</v>
      </c>
      <c r="O12" s="18">
        <f t="shared" si="2"/>
        <v>1177.91417376</v>
      </c>
      <c r="P12" s="20">
        <v>0.48</v>
      </c>
      <c r="Q12" s="18">
        <f t="shared" si="3"/>
        <v>565.4</v>
      </c>
    </row>
    <row r="13" spans="1:17" s="6" customFormat="1" ht="18.75" customHeight="1" x14ac:dyDescent="0.2">
      <c r="A13" s="14">
        <v>12</v>
      </c>
      <c r="B13" s="15" t="s">
        <v>64</v>
      </c>
      <c r="C13" s="16" t="s">
        <v>65</v>
      </c>
      <c r="D13" s="15" t="s">
        <v>18</v>
      </c>
      <c r="E13" s="28">
        <v>41016401</v>
      </c>
      <c r="F13" s="17" t="s">
        <v>15</v>
      </c>
      <c r="G13" s="16" t="s">
        <v>74</v>
      </c>
      <c r="H13" s="16" t="s">
        <v>75</v>
      </c>
      <c r="I13" s="28">
        <v>188</v>
      </c>
      <c r="J13" s="28">
        <v>4228</v>
      </c>
      <c r="K13" s="31">
        <v>131244</v>
      </c>
      <c r="L13" s="18">
        <f t="shared" si="0"/>
        <v>6562.2000000000007</v>
      </c>
      <c r="M13" s="19">
        <v>0.03</v>
      </c>
      <c r="N13" s="18">
        <f t="shared" si="1"/>
        <v>4281.3577718400056</v>
      </c>
      <c r="O13" s="18">
        <f t="shared" si="2"/>
        <v>120400.44222816</v>
      </c>
      <c r="P13" s="20">
        <v>0.48</v>
      </c>
      <c r="Q13" s="18">
        <f t="shared" si="3"/>
        <v>57792.21</v>
      </c>
    </row>
    <row r="14" spans="1:17" s="6" customFormat="1" ht="18.75" customHeight="1" x14ac:dyDescent="0.2">
      <c r="A14" s="14">
        <v>13</v>
      </c>
      <c r="B14" s="15" t="s">
        <v>66</v>
      </c>
      <c r="C14" s="16" t="s">
        <v>67</v>
      </c>
      <c r="D14" s="15" t="s">
        <v>18</v>
      </c>
      <c r="E14" s="28">
        <v>41016401</v>
      </c>
      <c r="F14" s="17" t="s">
        <v>15</v>
      </c>
      <c r="G14" s="16" t="s">
        <v>74</v>
      </c>
      <c r="H14" s="16" t="s">
        <v>75</v>
      </c>
      <c r="I14" s="28">
        <v>14</v>
      </c>
      <c r="J14" s="28">
        <v>73</v>
      </c>
      <c r="K14" s="31">
        <v>2320</v>
      </c>
      <c r="L14" s="18">
        <f t="shared" si="0"/>
        <v>116</v>
      </c>
      <c r="M14" s="19">
        <v>0.03</v>
      </c>
      <c r="N14" s="18">
        <f t="shared" si="1"/>
        <v>75.681555200000105</v>
      </c>
      <c r="O14" s="18">
        <f t="shared" si="2"/>
        <v>2128.3184448000002</v>
      </c>
      <c r="P14" s="20">
        <v>0.48</v>
      </c>
      <c r="Q14" s="18">
        <f t="shared" si="3"/>
        <v>1021.59</v>
      </c>
    </row>
    <row r="15" spans="1:17" s="6" customFormat="1" ht="18.75" customHeight="1" x14ac:dyDescent="0.2">
      <c r="A15" s="14">
        <v>14</v>
      </c>
      <c r="B15" s="15" t="s">
        <v>26</v>
      </c>
      <c r="C15" s="16" t="s">
        <v>36</v>
      </c>
      <c r="D15" s="15" t="s">
        <v>18</v>
      </c>
      <c r="E15" s="28">
        <v>41016401</v>
      </c>
      <c r="F15" s="17" t="s">
        <v>15</v>
      </c>
      <c r="G15" s="16" t="s">
        <v>74</v>
      </c>
      <c r="H15" s="16" t="s">
        <v>75</v>
      </c>
      <c r="I15" s="28">
        <v>1</v>
      </c>
      <c r="J15" s="28">
        <v>20</v>
      </c>
      <c r="K15" s="31">
        <v>400</v>
      </c>
      <c r="L15" s="18">
        <f t="shared" si="0"/>
        <v>20</v>
      </c>
      <c r="M15" s="19">
        <v>0.03</v>
      </c>
      <c r="N15" s="18">
        <f t="shared" si="1"/>
        <v>13.048544000000017</v>
      </c>
      <c r="O15" s="18">
        <f t="shared" si="2"/>
        <v>366.95145600000001</v>
      </c>
      <c r="P15" s="20">
        <v>0.48</v>
      </c>
      <c r="Q15" s="18">
        <f t="shared" si="3"/>
        <v>176.14</v>
      </c>
    </row>
    <row r="16" spans="1:17" s="6" customFormat="1" ht="18.75" customHeight="1" x14ac:dyDescent="0.2">
      <c r="A16" s="14">
        <v>15</v>
      </c>
      <c r="B16" s="15" t="s">
        <v>27</v>
      </c>
      <c r="C16" s="16" t="s">
        <v>37</v>
      </c>
      <c r="D16" s="15" t="s">
        <v>18</v>
      </c>
      <c r="E16" s="28">
        <v>41016401</v>
      </c>
      <c r="F16" s="17" t="s">
        <v>15</v>
      </c>
      <c r="G16" s="16" t="s">
        <v>74</v>
      </c>
      <c r="H16" s="16" t="s">
        <v>75</v>
      </c>
      <c r="I16" s="28">
        <v>496</v>
      </c>
      <c r="J16" s="28">
        <v>20746</v>
      </c>
      <c r="K16" s="31">
        <v>647380</v>
      </c>
      <c r="L16" s="18">
        <f t="shared" si="0"/>
        <v>32369</v>
      </c>
      <c r="M16" s="19">
        <v>0.03</v>
      </c>
      <c r="N16" s="18">
        <f t="shared" si="1"/>
        <v>21118.416036800027</v>
      </c>
      <c r="O16" s="18">
        <f t="shared" si="2"/>
        <v>593892.58396319998</v>
      </c>
      <c r="P16" s="20">
        <v>0.48</v>
      </c>
      <c r="Q16" s="18">
        <f t="shared" si="3"/>
        <v>285068.44</v>
      </c>
    </row>
    <row r="17" spans="1:17" s="6" customFormat="1" ht="18.75" customHeight="1" x14ac:dyDescent="0.2">
      <c r="A17" s="14">
        <v>16</v>
      </c>
      <c r="B17" s="15" t="s">
        <v>68</v>
      </c>
      <c r="C17" s="16" t="s">
        <v>69</v>
      </c>
      <c r="D17" s="15" t="s">
        <v>18</v>
      </c>
      <c r="E17" s="28">
        <v>41016401</v>
      </c>
      <c r="F17" s="17" t="s">
        <v>15</v>
      </c>
      <c r="G17" s="16" t="s">
        <v>74</v>
      </c>
      <c r="H17" s="16" t="s">
        <v>75</v>
      </c>
      <c r="I17" s="28">
        <v>17</v>
      </c>
      <c r="J17" s="28">
        <v>113</v>
      </c>
      <c r="K17" s="31">
        <v>3592</v>
      </c>
      <c r="L17" s="18">
        <f t="shared" si="0"/>
        <v>179.60000000000002</v>
      </c>
      <c r="M17" s="19">
        <v>0.03</v>
      </c>
      <c r="N17" s="18">
        <f t="shared" si="1"/>
        <v>117.17592512000016</v>
      </c>
      <c r="O17" s="18">
        <f t="shared" si="2"/>
        <v>3295.22407488</v>
      </c>
      <c r="P17" s="20">
        <v>0.48</v>
      </c>
      <c r="Q17" s="18">
        <f t="shared" si="3"/>
        <v>1581.71</v>
      </c>
    </row>
    <row r="18" spans="1:17" s="6" customFormat="1" ht="18.75" customHeight="1" x14ac:dyDescent="0.2">
      <c r="A18" s="14">
        <v>17</v>
      </c>
      <c r="B18" s="15" t="s">
        <v>70</v>
      </c>
      <c r="C18" s="16" t="s">
        <v>71</v>
      </c>
      <c r="D18" s="15" t="s">
        <v>18</v>
      </c>
      <c r="E18" s="28">
        <v>41016401</v>
      </c>
      <c r="F18" s="17" t="s">
        <v>15</v>
      </c>
      <c r="G18" s="16" t="s">
        <v>74</v>
      </c>
      <c r="H18" s="16" t="s">
        <v>75</v>
      </c>
      <c r="I18" s="28">
        <v>2</v>
      </c>
      <c r="J18" s="28">
        <v>6</v>
      </c>
      <c r="K18" s="31">
        <v>156</v>
      </c>
      <c r="L18" s="18">
        <f t="shared" si="0"/>
        <v>7.8000000000000007</v>
      </c>
      <c r="M18" s="19">
        <v>0.03</v>
      </c>
      <c r="N18" s="18">
        <f t="shared" si="1"/>
        <v>5.0889321600000068</v>
      </c>
      <c r="O18" s="18">
        <f t="shared" si="2"/>
        <v>143.11106784</v>
      </c>
      <c r="P18" s="20">
        <v>0.48</v>
      </c>
      <c r="Q18" s="18">
        <f t="shared" si="3"/>
        <v>68.69</v>
      </c>
    </row>
    <row r="19" spans="1:17" s="6" customFormat="1" ht="18.75" customHeight="1" x14ac:dyDescent="0.2">
      <c r="A19" s="14">
        <v>18</v>
      </c>
      <c r="B19" s="15" t="s">
        <v>72</v>
      </c>
      <c r="C19" s="16" t="s">
        <v>73</v>
      </c>
      <c r="D19" s="15" t="s">
        <v>18</v>
      </c>
      <c r="E19" s="28">
        <v>41016401</v>
      </c>
      <c r="F19" s="17" t="s">
        <v>15</v>
      </c>
      <c r="G19" s="16" t="s">
        <v>74</v>
      </c>
      <c r="H19" s="16" t="s">
        <v>75</v>
      </c>
      <c r="I19" s="28">
        <v>2</v>
      </c>
      <c r="J19" s="28">
        <v>16</v>
      </c>
      <c r="K19" s="31">
        <v>411</v>
      </c>
      <c r="L19" s="18">
        <f t="shared" si="0"/>
        <v>20.55</v>
      </c>
      <c r="M19" s="19">
        <v>0.03</v>
      </c>
      <c r="N19" s="18">
        <f t="shared" si="1"/>
        <v>13.407378960000019</v>
      </c>
      <c r="O19" s="18">
        <f t="shared" si="2"/>
        <v>377.04262104000003</v>
      </c>
      <c r="P19" s="20">
        <v>0.48</v>
      </c>
      <c r="Q19" s="18">
        <f t="shared" si="3"/>
        <v>180.98</v>
      </c>
    </row>
    <row r="20" spans="1:17" s="6" customFormat="1" ht="18.75" customHeight="1" x14ac:dyDescent="0.2">
      <c r="A20" s="14">
        <v>19</v>
      </c>
      <c r="B20" s="15" t="s">
        <v>19</v>
      </c>
      <c r="C20" s="16" t="s">
        <v>20</v>
      </c>
      <c r="D20" s="15" t="s">
        <v>18</v>
      </c>
      <c r="E20" s="28">
        <v>41016401</v>
      </c>
      <c r="F20" s="17" t="s">
        <v>15</v>
      </c>
      <c r="G20" s="16" t="s">
        <v>74</v>
      </c>
      <c r="H20" s="16" t="s">
        <v>75</v>
      </c>
      <c r="I20" s="28">
        <v>3</v>
      </c>
      <c r="J20" s="28">
        <v>23</v>
      </c>
      <c r="K20" s="31">
        <v>598</v>
      </c>
      <c r="L20" s="18">
        <f t="shared" si="0"/>
        <v>29.900000000000002</v>
      </c>
      <c r="M20" s="19">
        <v>0.03</v>
      </c>
      <c r="N20" s="18">
        <f t="shared" si="1"/>
        <v>19.507573280000027</v>
      </c>
      <c r="O20" s="18">
        <f t="shared" si="2"/>
        <v>548.59242672000005</v>
      </c>
      <c r="P20" s="20">
        <v>0.48</v>
      </c>
      <c r="Q20" s="18">
        <f t="shared" si="3"/>
        <v>263.32</v>
      </c>
    </row>
    <row r="21" spans="1:17" s="6" customFormat="1" ht="18.75" customHeight="1" x14ac:dyDescent="0.2">
      <c r="A21" s="14">
        <v>20</v>
      </c>
      <c r="B21" s="15" t="s">
        <v>30</v>
      </c>
      <c r="C21" s="16" t="s">
        <v>40</v>
      </c>
      <c r="D21" s="15" t="s">
        <v>18</v>
      </c>
      <c r="E21" s="28">
        <v>41016401</v>
      </c>
      <c r="F21" s="17" t="s">
        <v>15</v>
      </c>
      <c r="G21" s="16" t="s">
        <v>74</v>
      </c>
      <c r="H21" s="16" t="s">
        <v>75</v>
      </c>
      <c r="I21" s="28">
        <v>1</v>
      </c>
      <c r="J21" s="28">
        <v>6</v>
      </c>
      <c r="K21" s="31">
        <v>156</v>
      </c>
      <c r="L21" s="18">
        <f t="shared" si="0"/>
        <v>7.8000000000000007</v>
      </c>
      <c r="M21" s="19">
        <v>0.03</v>
      </c>
      <c r="N21" s="18">
        <f t="shared" si="1"/>
        <v>5.0889321600000068</v>
      </c>
      <c r="O21" s="18">
        <f t="shared" si="2"/>
        <v>143.11106784</v>
      </c>
      <c r="P21" s="20">
        <v>0.48</v>
      </c>
      <c r="Q21" s="18">
        <f t="shared" si="3"/>
        <v>68.69</v>
      </c>
    </row>
    <row r="22" spans="1:17" s="5" customFormat="1" ht="18.75" customHeight="1" x14ac:dyDescent="0.2">
      <c r="A22" s="14">
        <v>21</v>
      </c>
      <c r="B22" s="16" t="s">
        <v>29</v>
      </c>
      <c r="C22" s="21" t="s">
        <v>39</v>
      </c>
      <c r="D22" s="15" t="s">
        <v>18</v>
      </c>
      <c r="E22" s="28">
        <v>41016401</v>
      </c>
      <c r="F22" s="17" t="s">
        <v>15</v>
      </c>
      <c r="G22" s="16" t="s">
        <v>74</v>
      </c>
      <c r="H22" s="16" t="s">
        <v>75</v>
      </c>
      <c r="I22" s="29">
        <v>2</v>
      </c>
      <c r="J22" s="29">
        <v>4</v>
      </c>
      <c r="K22" s="29">
        <v>102</v>
      </c>
      <c r="L22" s="18">
        <f t="shared" si="0"/>
        <v>5.1000000000000005</v>
      </c>
      <c r="M22" s="19">
        <v>0.03</v>
      </c>
      <c r="N22" s="18">
        <f t="shared" si="1"/>
        <v>3.3273787200000045</v>
      </c>
      <c r="O22" s="18">
        <f t="shared" si="2"/>
        <v>93.572621280000007</v>
      </c>
      <c r="P22" s="20">
        <v>0.48</v>
      </c>
      <c r="Q22" s="18">
        <f t="shared" si="3"/>
        <v>44.91</v>
      </c>
    </row>
    <row r="23" spans="1:17" s="5" customFormat="1" ht="18.75" customHeight="1" x14ac:dyDescent="0.2">
      <c r="A23" s="14">
        <v>22</v>
      </c>
      <c r="B23" s="21" t="s">
        <v>22</v>
      </c>
      <c r="C23" s="21" t="s">
        <v>32</v>
      </c>
      <c r="D23" s="15" t="s">
        <v>18</v>
      </c>
      <c r="E23" s="28">
        <v>41016401</v>
      </c>
      <c r="F23" s="17" t="s">
        <v>15</v>
      </c>
      <c r="G23" s="16" t="s">
        <v>74</v>
      </c>
      <c r="H23" s="16" t="s">
        <v>75</v>
      </c>
      <c r="I23" s="29">
        <v>68</v>
      </c>
      <c r="J23" s="29">
        <v>900</v>
      </c>
      <c r="K23" s="29">
        <v>23205</v>
      </c>
      <c r="L23" s="18">
        <f t="shared" si="0"/>
        <v>1160.25</v>
      </c>
      <c r="M23" s="19">
        <v>0.03</v>
      </c>
      <c r="N23" s="18">
        <f t="shared" si="1"/>
        <v>756.97865880000097</v>
      </c>
      <c r="O23" s="18">
        <f t="shared" si="2"/>
        <v>21287.771341200001</v>
      </c>
      <c r="P23" s="20">
        <v>0.48</v>
      </c>
      <c r="Q23" s="18">
        <f t="shared" si="3"/>
        <v>10218.129999999999</v>
      </c>
    </row>
    <row r="24" spans="1:17" ht="18.75" customHeight="1" x14ac:dyDescent="0.2">
      <c r="A24" s="14">
        <v>23</v>
      </c>
      <c r="B24" s="22" t="s">
        <v>25</v>
      </c>
      <c r="C24" s="22" t="s">
        <v>35</v>
      </c>
      <c r="D24" s="15" t="s">
        <v>18</v>
      </c>
      <c r="E24" s="28">
        <v>41016401</v>
      </c>
      <c r="F24" s="17" t="s">
        <v>15</v>
      </c>
      <c r="G24" s="16" t="s">
        <v>74</v>
      </c>
      <c r="H24" s="16" t="s">
        <v>75</v>
      </c>
      <c r="I24" s="30">
        <v>158</v>
      </c>
      <c r="J24" s="30">
        <v>2511</v>
      </c>
      <c r="K24" s="30">
        <v>77500</v>
      </c>
      <c r="L24" s="18">
        <f t="shared" si="0"/>
        <v>3875</v>
      </c>
      <c r="M24" s="19">
        <v>0.03</v>
      </c>
      <c r="N24" s="18">
        <f t="shared" si="1"/>
        <v>2528.1554000000033</v>
      </c>
      <c r="O24" s="18">
        <f t="shared" si="2"/>
        <v>71096.844599999997</v>
      </c>
      <c r="P24" s="20">
        <v>0.48</v>
      </c>
      <c r="Q24" s="18">
        <f t="shared" si="3"/>
        <v>34126.49</v>
      </c>
    </row>
    <row r="25" spans="1:17" ht="18.75" customHeight="1" x14ac:dyDescent="0.2">
      <c r="A25" s="14">
        <v>24</v>
      </c>
      <c r="B25" s="22" t="s">
        <v>24</v>
      </c>
      <c r="C25" s="22" t="s">
        <v>34</v>
      </c>
      <c r="D25" s="15" t="s">
        <v>18</v>
      </c>
      <c r="E25" s="28">
        <v>41016401</v>
      </c>
      <c r="F25" s="17" t="s">
        <v>15</v>
      </c>
      <c r="G25" s="16" t="s">
        <v>74</v>
      </c>
      <c r="H25" s="16" t="s">
        <v>75</v>
      </c>
      <c r="I25" s="30">
        <v>3</v>
      </c>
      <c r="J25" s="30">
        <v>8</v>
      </c>
      <c r="K25" s="30">
        <v>194</v>
      </c>
      <c r="L25" s="18">
        <f t="shared" si="0"/>
        <v>9.7000000000000011</v>
      </c>
      <c r="M25" s="19">
        <v>0.03</v>
      </c>
      <c r="N25" s="18">
        <f t="shared" si="1"/>
        <v>6.3285438400000089</v>
      </c>
      <c r="O25" s="18">
        <f t="shared" si="2"/>
        <v>177.97145616</v>
      </c>
      <c r="P25" s="20">
        <v>0.48</v>
      </c>
      <c r="Q25" s="18">
        <f t="shared" si="3"/>
        <v>85.43</v>
      </c>
    </row>
    <row r="26" spans="1:17" ht="18.75" customHeight="1" x14ac:dyDescent="0.2">
      <c r="A26" s="14">
        <v>25</v>
      </c>
      <c r="B26" s="22" t="s">
        <v>28</v>
      </c>
      <c r="C26" s="22" t="s">
        <v>38</v>
      </c>
      <c r="D26" s="15" t="s">
        <v>18</v>
      </c>
      <c r="E26" s="28">
        <v>41016401</v>
      </c>
      <c r="F26" s="17" t="s">
        <v>15</v>
      </c>
      <c r="G26" s="16" t="s">
        <v>74</v>
      </c>
      <c r="H26" s="16" t="s">
        <v>75</v>
      </c>
      <c r="I26" s="30">
        <v>15</v>
      </c>
      <c r="J26" s="30">
        <v>50</v>
      </c>
      <c r="K26" s="30">
        <v>1371</v>
      </c>
      <c r="L26" s="18">
        <f t="shared" si="0"/>
        <v>68.55</v>
      </c>
      <c r="M26" s="19">
        <v>0.03</v>
      </c>
      <c r="N26" s="18">
        <f t="shared" si="1"/>
        <v>44.723884560000059</v>
      </c>
      <c r="O26" s="18">
        <f t="shared" si="2"/>
        <v>1257.7261154400001</v>
      </c>
      <c r="P26" s="20">
        <v>0.48</v>
      </c>
      <c r="Q26" s="18">
        <f t="shared" si="3"/>
        <v>603.71</v>
      </c>
    </row>
    <row r="27" spans="1:17" ht="18.75" customHeight="1" x14ac:dyDescent="0.2">
      <c r="A27" s="14">
        <v>26</v>
      </c>
      <c r="B27" s="22" t="s">
        <v>21</v>
      </c>
      <c r="C27" s="22" t="s">
        <v>31</v>
      </c>
      <c r="D27" s="15" t="s">
        <v>18</v>
      </c>
      <c r="E27" s="28">
        <v>41016401</v>
      </c>
      <c r="F27" s="17" t="s">
        <v>15</v>
      </c>
      <c r="G27" s="16" t="s">
        <v>74</v>
      </c>
      <c r="H27" s="16" t="s">
        <v>75</v>
      </c>
      <c r="I27" s="30">
        <v>32</v>
      </c>
      <c r="J27" s="30">
        <v>304</v>
      </c>
      <c r="K27" s="30">
        <v>7740</v>
      </c>
      <c r="L27" s="18">
        <f t="shared" si="0"/>
        <v>387</v>
      </c>
      <c r="M27" s="19">
        <v>0.03</v>
      </c>
      <c r="N27" s="18">
        <f t="shared" si="1"/>
        <v>252.48932640000035</v>
      </c>
      <c r="O27" s="18">
        <f t="shared" si="2"/>
        <v>7100.5106735999998</v>
      </c>
      <c r="P27" s="20">
        <v>0.48</v>
      </c>
      <c r="Q27" s="18">
        <f t="shared" si="3"/>
        <v>3408.25</v>
      </c>
    </row>
    <row r="28" spans="1:17" ht="18.75" customHeight="1" x14ac:dyDescent="0.2">
      <c r="A28" s="14">
        <v>27</v>
      </c>
      <c r="B28" s="22" t="s">
        <v>23</v>
      </c>
      <c r="C28" s="22" t="s">
        <v>33</v>
      </c>
      <c r="D28" s="15" t="s">
        <v>18</v>
      </c>
      <c r="E28" s="28">
        <v>41016401</v>
      </c>
      <c r="F28" s="17" t="s">
        <v>15</v>
      </c>
      <c r="G28" s="16" t="s">
        <v>74</v>
      </c>
      <c r="H28" s="16" t="s">
        <v>75</v>
      </c>
      <c r="I28" s="30">
        <v>29</v>
      </c>
      <c r="J28" s="30">
        <v>124</v>
      </c>
      <c r="K28" s="30">
        <v>3108</v>
      </c>
      <c r="L28" s="18">
        <f t="shared" si="0"/>
        <v>155.4</v>
      </c>
      <c r="M28" s="19">
        <v>0.03</v>
      </c>
      <c r="N28" s="18">
        <f t="shared" si="1"/>
        <v>101.38718688000013</v>
      </c>
      <c r="O28" s="18">
        <f t="shared" si="2"/>
        <v>2851.2128131200002</v>
      </c>
      <c r="P28" s="20">
        <v>0.48</v>
      </c>
      <c r="Q28" s="18">
        <f t="shared" si="3"/>
        <v>1368.58</v>
      </c>
    </row>
    <row r="29" spans="1:17" s="5" customFormat="1" ht="21.75" customHeight="1" x14ac:dyDescent="0.2">
      <c r="A29" s="23"/>
      <c r="B29" s="24" t="s">
        <v>41</v>
      </c>
      <c r="C29" s="25"/>
      <c r="D29" s="25"/>
      <c r="E29" s="25"/>
      <c r="F29" s="25"/>
      <c r="G29" s="26"/>
      <c r="H29" s="26"/>
      <c r="I29" s="25"/>
      <c r="J29" s="25"/>
      <c r="K29" s="27">
        <f>SUM(K2:K28)</f>
        <v>1254548</v>
      </c>
      <c r="L29" s="27"/>
      <c r="M29" s="27"/>
      <c r="N29" s="27">
        <f>SUM(N2:N28)</f>
        <v>40925.061945280046</v>
      </c>
      <c r="O29" s="27">
        <f>SUM(O2:O28)</f>
        <v>1150895.53805472</v>
      </c>
      <c r="P29" s="27"/>
      <c r="Q29" s="27">
        <f>SUM(Q2:Q28)</f>
        <v>552429.87</v>
      </c>
    </row>
  </sheetData>
  <protectedRanges>
    <protectedRange sqref="A30:IV65543 A2:IV28" name="区域1"/>
    <protectedRange sqref="A29:IV29" name="区域1_1"/>
  </protectedRanges>
  <phoneticPr fontId="1" type="noConversion"/>
  <pageMargins left="0.19685039370078741" right="0.15748031496062992" top="0.39370078740157483" bottom="0.39370078740157483" header="0.51181102362204722" footer="0.51181102362204722"/>
  <pageSetup scale="78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dreamsummit</cp:lastModifiedBy>
  <cp:lastPrinted>2018-07-01T03:55:04Z</cp:lastPrinted>
  <dcterms:created xsi:type="dcterms:W3CDTF">2015-11-10T02:18:22Z</dcterms:created>
  <dcterms:modified xsi:type="dcterms:W3CDTF">2018-08-01T02:57:45Z</dcterms:modified>
</cp:coreProperties>
</file>