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Print_Area" localSheetId="0">Sheet1!$A$1:$Q$34</definedName>
  </definedNames>
  <calcPr calcId="125725"/>
</workbook>
</file>

<file path=xl/calcChain.xml><?xml version="1.0" encoding="utf-8"?>
<calcChain xmlns="http://schemas.openxmlformats.org/spreadsheetml/2006/main">
  <c r="Q25" i="1"/>
  <c r="O22"/>
  <c r="Q22" s="1"/>
  <c r="O23"/>
  <c r="Q23" s="1"/>
  <c r="O24"/>
  <c r="Q24" s="1"/>
  <c r="O25"/>
  <c r="O26"/>
  <c r="Q26" s="1"/>
  <c r="O27"/>
  <c r="Q27" s="1"/>
  <c r="O28"/>
  <c r="Q28" s="1"/>
  <c r="O29"/>
  <c r="Q29" s="1"/>
  <c r="O30"/>
  <c r="Q30" s="1"/>
  <c r="O31"/>
  <c r="Q31" s="1"/>
  <c r="O32"/>
  <c r="Q32" s="1"/>
  <c r="O33"/>
  <c r="Q33" s="1"/>
  <c r="N33"/>
  <c r="N32"/>
  <c r="N31"/>
  <c r="N30"/>
  <c r="N29"/>
  <c r="N28"/>
  <c r="N27"/>
  <c r="N26"/>
  <c r="N25"/>
  <c r="N24"/>
  <c r="N23"/>
  <c r="N22"/>
  <c r="L20"/>
  <c r="L21"/>
  <c r="L22"/>
  <c r="L23"/>
  <c r="L24"/>
  <c r="L25"/>
  <c r="L26"/>
  <c r="L27"/>
  <c r="L28"/>
  <c r="L29"/>
  <c r="L30"/>
  <c r="L31"/>
  <c r="L32"/>
  <c r="L33"/>
  <c r="O4"/>
  <c r="Q4" s="1"/>
  <c r="O5"/>
  <c r="Q5" s="1"/>
  <c r="O6"/>
  <c r="Q6" s="1"/>
  <c r="O7"/>
  <c r="Q7" s="1"/>
  <c r="O8"/>
  <c r="Q8" s="1"/>
  <c r="O9"/>
  <c r="Q9" s="1"/>
  <c r="O10"/>
  <c r="Q10" s="1"/>
  <c r="O11"/>
  <c r="Q11" s="1"/>
  <c r="O12"/>
  <c r="Q12" s="1"/>
  <c r="O13"/>
  <c r="Q13" s="1"/>
  <c r="O14"/>
  <c r="Q14" s="1"/>
  <c r="O15"/>
  <c r="Q15" s="1"/>
  <c r="O16"/>
  <c r="Q16" s="1"/>
  <c r="O17"/>
  <c r="Q17" s="1"/>
  <c r="O18"/>
  <c r="Q18" s="1"/>
  <c r="O19"/>
  <c r="Q19" s="1"/>
  <c r="O20"/>
  <c r="Q20" s="1"/>
  <c r="O21"/>
  <c r="Q21" s="1"/>
  <c r="N4"/>
  <c r="N5"/>
  <c r="N6"/>
  <c r="N7"/>
  <c r="N8"/>
  <c r="N9"/>
  <c r="N10"/>
  <c r="N11"/>
  <c r="N12"/>
  <c r="N13"/>
  <c r="N14"/>
  <c r="N15"/>
  <c r="N16"/>
  <c r="N17"/>
  <c r="N18"/>
  <c r="N19"/>
  <c r="N20"/>
  <c r="N21"/>
  <c r="L4"/>
  <c r="L5"/>
  <c r="L6"/>
  <c r="L7"/>
  <c r="L8"/>
  <c r="L9"/>
  <c r="L10"/>
  <c r="L11"/>
  <c r="L12"/>
  <c r="L13"/>
  <c r="L14"/>
  <c r="L15"/>
  <c r="L16"/>
  <c r="L17"/>
  <c r="L18"/>
  <c r="L19"/>
  <c r="O2"/>
  <c r="Q2" s="1"/>
  <c r="O3"/>
  <c r="Q3" s="1"/>
  <c r="N2"/>
  <c r="N3"/>
  <c r="K34"/>
  <c r="L3"/>
  <c r="L2"/>
  <c r="N34" l="1"/>
  <c r="Q34"/>
  <c r="O34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<sst xmlns="http://schemas.openxmlformats.org/spreadsheetml/2006/main" count="242" uniqueCount="89">
  <si>
    <t>序号</t>
  </si>
  <si>
    <t>影片名称</t>
    <phoneticPr fontId="4" type="noConversion"/>
  </si>
  <si>
    <t>影片编码</t>
  </si>
  <si>
    <t>影院名称</t>
    <phoneticPr fontId="4" type="noConversion"/>
  </si>
  <si>
    <t>影院编码</t>
    <phoneticPr fontId="4" type="noConversion"/>
  </si>
  <si>
    <t>设备归属</t>
    <phoneticPr fontId="4" type="noConversion"/>
  </si>
  <si>
    <t>开始日期</t>
    <phoneticPr fontId="4" type="noConversion"/>
  </si>
  <si>
    <t>结束日期</t>
    <phoneticPr fontId="4" type="noConversion"/>
  </si>
  <si>
    <t>总场次</t>
    <phoneticPr fontId="4" type="noConversion"/>
  </si>
  <si>
    <t>总人次</t>
    <phoneticPr fontId="4" type="noConversion"/>
  </si>
  <si>
    <t>总票房</t>
    <phoneticPr fontId="4" type="noConversion"/>
  </si>
  <si>
    <t>电影专项基金</t>
    <phoneticPr fontId="4" type="noConversion"/>
  </si>
  <si>
    <t>增值税率</t>
    <phoneticPr fontId="4" type="noConversion"/>
  </si>
  <si>
    <t>税金</t>
    <phoneticPr fontId="4" type="noConversion"/>
  </si>
  <si>
    <t>净票房</t>
    <phoneticPr fontId="4" type="noConversion"/>
  </si>
  <si>
    <t>分账比例</t>
    <phoneticPr fontId="4" type="noConversion"/>
  </si>
  <si>
    <t>分账片款</t>
    <phoneticPr fontId="4" type="noConversion"/>
  </si>
  <si>
    <t>中影设备</t>
    <phoneticPr fontId="4" type="noConversion"/>
  </si>
  <si>
    <t>合计</t>
    <phoneticPr fontId="4" type="noConversion"/>
  </si>
  <si>
    <r>
      <rPr>
        <sz val="10"/>
        <color theme="1"/>
        <rFont val="宋体"/>
        <family val="3"/>
        <charset val="134"/>
      </rPr>
      <t>重庆</t>
    </r>
    <r>
      <rPr>
        <sz val="10"/>
        <color theme="1"/>
        <rFont val="Arial"/>
        <family val="2"/>
      </rPr>
      <t>UME</t>
    </r>
    <r>
      <rPr>
        <sz val="10"/>
        <color theme="1"/>
        <rFont val="宋体"/>
        <family val="3"/>
        <charset val="134"/>
      </rPr>
      <t>影城（大足）</t>
    </r>
    <phoneticPr fontId="4" type="noConversion"/>
  </si>
  <si>
    <t>50250021</t>
  </si>
  <si>
    <t>50250021</t>
    <phoneticPr fontId="4" type="noConversion"/>
  </si>
  <si>
    <t>50250021</t>
    <phoneticPr fontId="1" type="noConversion"/>
  </si>
  <si>
    <t>超时空同居</t>
  </si>
  <si>
    <t>复仇者联盟3：无限战争（3D）</t>
  </si>
  <si>
    <t>寂静之地</t>
  </si>
  <si>
    <t>001102802018</t>
  </si>
  <si>
    <t>051200922018</t>
  </si>
  <si>
    <t>051100932018</t>
  </si>
  <si>
    <t>动物世界（3D）</t>
  </si>
  <si>
    <t>龙虾刑警</t>
  </si>
  <si>
    <t>猛虫过江</t>
  </si>
  <si>
    <t>我不是药神</t>
  </si>
  <si>
    <t>泄密者</t>
  </si>
  <si>
    <t>幸福马上来</t>
  </si>
  <si>
    <t>侏罗纪世界2（3D）</t>
  </si>
  <si>
    <t>第七个小矮人</t>
  </si>
  <si>
    <t>生存家族</t>
  </si>
  <si>
    <t>超人总动员2（3D）</t>
  </si>
  <si>
    <t>阿飞正传</t>
  </si>
  <si>
    <t>金蝉脱壳2：冥府</t>
  </si>
  <si>
    <t>暹罗决：九神战甲</t>
  </si>
  <si>
    <t>001203772018</t>
  </si>
  <si>
    <t>001103782018</t>
  </si>
  <si>
    <t>001104442018</t>
  </si>
  <si>
    <t>001104962018</t>
  </si>
  <si>
    <t>001103922018</t>
  </si>
  <si>
    <t>001102782017</t>
  </si>
  <si>
    <t>051201022018</t>
  </si>
  <si>
    <t>066100982018</t>
  </si>
  <si>
    <t>012101122018</t>
  </si>
  <si>
    <t>051201112018</t>
  </si>
  <si>
    <t>002101142018</t>
  </si>
  <si>
    <t>051101152018</t>
  </si>
  <si>
    <t>014101072018</t>
  </si>
  <si>
    <t>2018-07-01</t>
    <phoneticPr fontId="1" type="noConversion"/>
  </si>
  <si>
    <t>2018-07-31</t>
    <phoneticPr fontId="1" type="noConversion"/>
  </si>
  <si>
    <t>阿修罗（3D）</t>
  </si>
  <si>
    <t>001204972018</t>
  </si>
  <si>
    <t>北方一片苍茫</t>
  </si>
  <si>
    <t>001108552017</t>
  </si>
  <si>
    <t>狄仁杰之四大天王（3D）</t>
  </si>
  <si>
    <t>001202172018</t>
  </si>
  <si>
    <t>风语咒（3D）</t>
  </si>
  <si>
    <t>001c05272018</t>
  </si>
  <si>
    <t>西虹市首富</t>
  </si>
  <si>
    <t>001106062018</t>
  </si>
  <si>
    <t>邪不压正</t>
  </si>
  <si>
    <t>001104952018</t>
  </si>
  <si>
    <t>新大头儿子和小头爸爸3俄罗斯奇遇记</t>
  </si>
  <si>
    <t>001b03562018</t>
  </si>
  <si>
    <t>兄弟班</t>
  </si>
  <si>
    <t>001104632017</t>
  </si>
  <si>
    <t>昨日青空</t>
  </si>
  <si>
    <t>001b04542018</t>
  </si>
  <si>
    <t>小悟空（3D）</t>
  </si>
  <si>
    <t>001c03982018</t>
  </si>
  <si>
    <t>摩天营救（3D）</t>
  </si>
  <si>
    <t>051201202018</t>
  </si>
  <si>
    <t>淘气大侦探（3D）</t>
  </si>
  <si>
    <t>051201262018</t>
  </si>
  <si>
    <t>汪星卧底</t>
  </si>
  <si>
    <t>051101182018</t>
  </si>
  <si>
    <t>小悟空</t>
  </si>
  <si>
    <t>001b03982018</t>
  </si>
  <si>
    <t>神奇马戏团之动物饼干（3D）</t>
  </si>
  <si>
    <t>001c05642018</t>
  </si>
  <si>
    <t>神奇马戏团之动物饼干</t>
  </si>
  <si>
    <t>001b05642018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</si>
</sst>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9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 applyProtection="1">
      <alignment horizontal="center" wrapText="1"/>
    </xf>
    <xf numFmtId="49" fontId="2" fillId="2" borderId="1" xfId="0" applyNumberFormat="1" applyFont="1" applyFill="1" applyBorder="1" applyAlignment="1" applyProtection="1">
      <alignment horizontal="center" wrapText="1"/>
    </xf>
    <xf numFmtId="14" fontId="3" fillId="2" borderId="1" xfId="0" applyNumberFormat="1" applyFont="1" applyFill="1" applyBorder="1" applyAlignment="1" applyProtection="1">
      <alignment horizontal="center" wrapText="1"/>
    </xf>
    <xf numFmtId="176" fontId="3" fillId="2" borderId="1" xfId="0" applyNumberFormat="1" applyFont="1" applyFill="1" applyBorder="1" applyAlignment="1" applyProtection="1">
      <alignment horizontal="center" wrapText="1"/>
    </xf>
    <xf numFmtId="177" fontId="3" fillId="2" borderId="1" xfId="0" applyNumberFormat="1" applyFont="1" applyFill="1" applyBorder="1" applyAlignment="1" applyProtection="1">
      <alignment horizontal="center" wrapText="1"/>
    </xf>
    <xf numFmtId="0" fontId="5" fillId="0" borderId="0" xfId="0" applyFont="1" applyAlignment="1"/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right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/>
    <xf numFmtId="0" fontId="0" fillId="0" borderId="2" xfId="0" applyFill="1" applyBorder="1" applyAlignment="1"/>
    <xf numFmtId="49" fontId="6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14" fontId="0" fillId="0" borderId="2" xfId="0" applyNumberFormat="1" applyFill="1" applyBorder="1" applyAlignment="1"/>
    <xf numFmtId="176" fontId="0" fillId="0" borderId="2" xfId="0" applyNumberFormat="1" applyFill="1" applyBorder="1" applyAlignment="1"/>
    <xf numFmtId="0" fontId="0" fillId="0" borderId="0" xfId="0" applyFill="1" applyAlignment="1"/>
    <xf numFmtId="49" fontId="0" fillId="0" borderId="0" xfId="0" applyNumberFormat="1" applyFill="1" applyAlignment="1"/>
    <xf numFmtId="14" fontId="0" fillId="0" borderId="0" xfId="0" applyNumberFormat="1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  <xf numFmtId="0" fontId="0" fillId="0" borderId="0" xfId="0" applyAlignment="1"/>
    <xf numFmtId="49" fontId="0" fillId="0" borderId="0" xfId="0" applyNumberFormat="1" applyAlignment="1"/>
    <xf numFmtId="49" fontId="8" fillId="0" borderId="0" xfId="0" applyNumberFormat="1" applyFont="1" applyAlignment="1"/>
    <xf numFmtId="14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49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right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7"/>
  <sheetViews>
    <sheetView tabSelected="1" workbookViewId="0">
      <selection activeCell="O12" sqref="O12"/>
    </sheetView>
  </sheetViews>
  <sheetFormatPr defaultColWidth="14" defaultRowHeight="13.5"/>
  <cols>
    <col min="1" max="1" width="6" style="25" bestFit="1" customWidth="1"/>
    <col min="2" max="2" width="22.625" style="26" bestFit="1" customWidth="1"/>
    <col min="3" max="3" width="12.25" style="26" bestFit="1" customWidth="1"/>
    <col min="4" max="4" width="19" style="26" bestFit="1" customWidth="1"/>
    <col min="5" max="5" width="10.25" style="26" customWidth="1"/>
    <col min="6" max="6" width="10.25" style="26" bestFit="1" customWidth="1"/>
    <col min="7" max="8" width="10.25" style="28" bestFit="1" customWidth="1"/>
    <col min="9" max="10" width="8.125" style="26" bestFit="1" customWidth="1"/>
    <col min="11" max="11" width="11.125" style="29" customWidth="1"/>
    <col min="12" max="12" width="14" style="29" customWidth="1"/>
    <col min="13" max="13" width="10.25" style="29" bestFit="1" customWidth="1"/>
    <col min="14" max="14" width="10.5" style="29" customWidth="1"/>
    <col min="15" max="15" width="11" style="29" customWidth="1"/>
    <col min="16" max="16" width="10.25" style="30" bestFit="1" customWidth="1"/>
    <col min="17" max="17" width="10.75" style="29" customWidth="1"/>
    <col min="18" max="16384" width="14" style="25"/>
  </cols>
  <sheetData>
    <row r="1" spans="1:17" s="7" customFormat="1" ht="15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</row>
    <row r="2" spans="1:17" s="14" customFormat="1" ht="12.75">
      <c r="A2" s="8">
        <v>1</v>
      </c>
      <c r="B2" s="31" t="s">
        <v>57</v>
      </c>
      <c r="C2" s="31" t="s">
        <v>58</v>
      </c>
      <c r="D2" s="9" t="s">
        <v>19</v>
      </c>
      <c r="E2" s="9" t="s">
        <v>21</v>
      </c>
      <c r="F2" s="10" t="s">
        <v>17</v>
      </c>
      <c r="G2" s="9" t="s">
        <v>55</v>
      </c>
      <c r="H2" s="9" t="s">
        <v>56</v>
      </c>
      <c r="I2" s="9">
        <v>46</v>
      </c>
      <c r="J2" s="9">
        <v>231</v>
      </c>
      <c r="K2" s="11">
        <v>8006.3</v>
      </c>
      <c r="L2" s="11">
        <f>K2*0.05</f>
        <v>400.31500000000005</v>
      </c>
      <c r="M2" s="12">
        <v>0.03</v>
      </c>
      <c r="N2" s="11">
        <f>K2*(1-0.96737864)</f>
        <v>261.17639456800038</v>
      </c>
      <c r="O2" s="11">
        <f>K2*0.91737864</f>
        <v>7344.8086054320001</v>
      </c>
      <c r="P2" s="13">
        <v>0.48</v>
      </c>
      <c r="Q2" s="11">
        <f>O2*P2</f>
        <v>3525.5081306073598</v>
      </c>
    </row>
    <row r="3" spans="1:17" s="14" customFormat="1" ht="13.5" customHeight="1">
      <c r="A3" s="8">
        <v>2</v>
      </c>
      <c r="B3" s="31" t="s">
        <v>59</v>
      </c>
      <c r="C3" s="31" t="s">
        <v>60</v>
      </c>
      <c r="D3" s="9" t="s">
        <v>19</v>
      </c>
      <c r="E3" s="9" t="s">
        <v>22</v>
      </c>
      <c r="F3" s="10" t="s">
        <v>17</v>
      </c>
      <c r="G3" s="9" t="s">
        <v>55</v>
      </c>
      <c r="H3" s="9" t="s">
        <v>56</v>
      </c>
      <c r="I3" s="9">
        <v>3</v>
      </c>
      <c r="J3" s="9">
        <v>0</v>
      </c>
      <c r="K3" s="11">
        <v>0</v>
      </c>
      <c r="L3" s="11">
        <f t="shared" ref="L3:L33" si="0">K3*0.05</f>
        <v>0</v>
      </c>
      <c r="M3" s="12">
        <v>0.03</v>
      </c>
      <c r="N3" s="11">
        <f t="shared" ref="N3:N33" si="1">K3*(1-0.96737864)</f>
        <v>0</v>
      </c>
      <c r="O3" s="11">
        <f t="shared" ref="O3:O33" si="2">K3*0.91737864</f>
        <v>0</v>
      </c>
      <c r="P3" s="13">
        <v>0.48</v>
      </c>
      <c r="Q3" s="11">
        <f>O3*P3</f>
        <v>0</v>
      </c>
    </row>
    <row r="4" spans="1:17" s="14" customFormat="1" ht="13.5" customHeight="1">
      <c r="A4" s="8">
        <v>3</v>
      </c>
      <c r="B4" s="31" t="s">
        <v>23</v>
      </c>
      <c r="C4" s="31" t="s">
        <v>26</v>
      </c>
      <c r="D4" s="9" t="s">
        <v>19</v>
      </c>
      <c r="E4" s="9" t="s">
        <v>20</v>
      </c>
      <c r="F4" s="10" t="s">
        <v>17</v>
      </c>
      <c r="G4" s="9" t="s">
        <v>55</v>
      </c>
      <c r="H4" s="9" t="s">
        <v>56</v>
      </c>
      <c r="I4" s="9">
        <v>7</v>
      </c>
      <c r="J4" s="9">
        <v>14</v>
      </c>
      <c r="K4" s="11">
        <v>446</v>
      </c>
      <c r="L4" s="11">
        <f t="shared" si="0"/>
        <v>22.3</v>
      </c>
      <c r="M4" s="12">
        <v>0.03</v>
      </c>
      <c r="N4" s="11">
        <f t="shared" si="1"/>
        <v>14.549126560000019</v>
      </c>
      <c r="O4" s="11">
        <f t="shared" si="2"/>
        <v>409.15087344</v>
      </c>
      <c r="P4" s="13">
        <v>0.48</v>
      </c>
      <c r="Q4" s="11">
        <f t="shared" ref="Q4:Q33" si="3">O4*P4</f>
        <v>196.39241925119998</v>
      </c>
    </row>
    <row r="5" spans="1:17" s="14" customFormat="1" ht="13.5" customHeight="1">
      <c r="A5" s="36">
        <v>4</v>
      </c>
      <c r="B5" s="31" t="s">
        <v>61</v>
      </c>
      <c r="C5" s="31" t="s">
        <v>62</v>
      </c>
      <c r="D5" s="31" t="s">
        <v>19</v>
      </c>
      <c r="E5" s="31" t="s">
        <v>20</v>
      </c>
      <c r="F5" s="32" t="s">
        <v>17</v>
      </c>
      <c r="G5" s="9" t="s">
        <v>55</v>
      </c>
      <c r="H5" s="9" t="s">
        <v>56</v>
      </c>
      <c r="I5" s="31">
        <v>124</v>
      </c>
      <c r="J5" s="31">
        <v>1534</v>
      </c>
      <c r="K5" s="33">
        <v>56880.7</v>
      </c>
      <c r="L5" s="33">
        <f t="shared" si="0"/>
        <v>2844.0349999999999</v>
      </c>
      <c r="M5" s="34">
        <v>0.03</v>
      </c>
      <c r="N5" s="33">
        <f t="shared" si="1"/>
        <v>1855.5257917520023</v>
      </c>
      <c r="O5" s="33">
        <f t="shared" si="2"/>
        <v>52181.139208248002</v>
      </c>
      <c r="P5" s="13">
        <v>0.48</v>
      </c>
      <c r="Q5" s="33">
        <f t="shared" si="3"/>
        <v>25046.946819959041</v>
      </c>
    </row>
    <row r="6" spans="1:17" s="14" customFormat="1" ht="13.5" customHeight="1">
      <c r="A6" s="36">
        <v>5</v>
      </c>
      <c r="B6" s="31" t="s">
        <v>29</v>
      </c>
      <c r="C6" s="31" t="s">
        <v>42</v>
      </c>
      <c r="D6" s="31" t="s">
        <v>19</v>
      </c>
      <c r="E6" s="31" t="s">
        <v>20</v>
      </c>
      <c r="F6" s="32" t="s">
        <v>17</v>
      </c>
      <c r="G6" s="9" t="s">
        <v>55</v>
      </c>
      <c r="H6" s="9" t="s">
        <v>56</v>
      </c>
      <c r="I6" s="31">
        <v>291</v>
      </c>
      <c r="J6" s="31">
        <v>1927</v>
      </c>
      <c r="K6" s="33">
        <v>64277.7</v>
      </c>
      <c r="L6" s="33">
        <f t="shared" si="0"/>
        <v>3213.8850000000002</v>
      </c>
      <c r="M6" s="34">
        <v>0.03</v>
      </c>
      <c r="N6" s="33">
        <f t="shared" si="1"/>
        <v>2096.8259916720026</v>
      </c>
      <c r="O6" s="33">
        <f t="shared" si="2"/>
        <v>58966.989008327997</v>
      </c>
      <c r="P6" s="13">
        <v>0.48</v>
      </c>
      <c r="Q6" s="33">
        <f t="shared" si="3"/>
        <v>28304.154723997439</v>
      </c>
    </row>
    <row r="7" spans="1:17" s="14" customFormat="1" ht="13.5" customHeight="1">
      <c r="A7" s="36">
        <v>6</v>
      </c>
      <c r="B7" s="31" t="s">
        <v>63</v>
      </c>
      <c r="C7" s="31" t="s">
        <v>64</v>
      </c>
      <c r="D7" s="31" t="s">
        <v>19</v>
      </c>
      <c r="E7" s="31" t="s">
        <v>20</v>
      </c>
      <c r="F7" s="32" t="s">
        <v>17</v>
      </c>
      <c r="G7" s="9" t="s">
        <v>55</v>
      </c>
      <c r="H7" s="9" t="s">
        <v>56</v>
      </c>
      <c r="I7" s="31">
        <v>1</v>
      </c>
      <c r="J7" s="31">
        <v>25</v>
      </c>
      <c r="K7" s="33">
        <v>795</v>
      </c>
      <c r="L7" s="33">
        <f t="shared" si="0"/>
        <v>39.75</v>
      </c>
      <c r="M7" s="34">
        <v>0.03</v>
      </c>
      <c r="N7" s="33">
        <f t="shared" si="1"/>
        <v>25.933981200000034</v>
      </c>
      <c r="O7" s="33">
        <f t="shared" si="2"/>
        <v>729.31601880000005</v>
      </c>
      <c r="P7" s="13">
        <v>0.48</v>
      </c>
      <c r="Q7" s="33">
        <f t="shared" si="3"/>
        <v>350.07168902400002</v>
      </c>
    </row>
    <row r="8" spans="1:17" s="14" customFormat="1" ht="13.5" customHeight="1">
      <c r="A8" s="36">
        <v>7</v>
      </c>
      <c r="B8" s="31" t="s">
        <v>30</v>
      </c>
      <c r="C8" s="31" t="s">
        <v>43</v>
      </c>
      <c r="D8" s="31" t="s">
        <v>19</v>
      </c>
      <c r="E8" s="31" t="s">
        <v>20</v>
      </c>
      <c r="F8" s="32" t="s">
        <v>17</v>
      </c>
      <c r="G8" s="9" t="s">
        <v>55</v>
      </c>
      <c r="H8" s="9" t="s">
        <v>56</v>
      </c>
      <c r="I8" s="31">
        <v>32</v>
      </c>
      <c r="J8" s="31">
        <v>81</v>
      </c>
      <c r="K8" s="33">
        <v>2297.85</v>
      </c>
      <c r="L8" s="33">
        <f t="shared" si="0"/>
        <v>114.8925</v>
      </c>
      <c r="M8" s="34">
        <v>0.03</v>
      </c>
      <c r="N8" s="33">
        <f t="shared" si="1"/>
        <v>74.958992076000101</v>
      </c>
      <c r="O8" s="33">
        <f t="shared" si="2"/>
        <v>2107.998507924</v>
      </c>
      <c r="P8" s="13">
        <v>0.48</v>
      </c>
      <c r="Q8" s="33">
        <f t="shared" si="3"/>
        <v>1011.8392838035199</v>
      </c>
    </row>
    <row r="9" spans="1:17" s="14" customFormat="1" ht="13.5" customHeight="1">
      <c r="A9" s="36">
        <v>8</v>
      </c>
      <c r="B9" s="31" t="s">
        <v>31</v>
      </c>
      <c r="C9" s="31" t="s">
        <v>44</v>
      </c>
      <c r="D9" s="31" t="s">
        <v>19</v>
      </c>
      <c r="E9" s="31" t="s">
        <v>20</v>
      </c>
      <c r="F9" s="32" t="s">
        <v>17</v>
      </c>
      <c r="G9" s="9" t="s">
        <v>55</v>
      </c>
      <c r="H9" s="9" t="s">
        <v>56</v>
      </c>
      <c r="I9" s="31">
        <v>15</v>
      </c>
      <c r="J9" s="31">
        <v>64</v>
      </c>
      <c r="K9" s="33">
        <v>1754</v>
      </c>
      <c r="L9" s="33">
        <f t="shared" si="0"/>
        <v>87.7</v>
      </c>
      <c r="M9" s="34">
        <v>0.03</v>
      </c>
      <c r="N9" s="33">
        <f t="shared" si="1"/>
        <v>57.217865440000075</v>
      </c>
      <c r="O9" s="33">
        <f t="shared" si="2"/>
        <v>1609.08213456</v>
      </c>
      <c r="P9" s="13">
        <v>0.48</v>
      </c>
      <c r="Q9" s="33">
        <f t="shared" si="3"/>
        <v>772.35942458879993</v>
      </c>
    </row>
    <row r="10" spans="1:17" s="14" customFormat="1" ht="13.5" customHeight="1">
      <c r="A10" s="36">
        <v>9</v>
      </c>
      <c r="B10" s="31" t="s">
        <v>32</v>
      </c>
      <c r="C10" s="31" t="s">
        <v>45</v>
      </c>
      <c r="D10" s="31" t="s">
        <v>19</v>
      </c>
      <c r="E10" s="31" t="s">
        <v>20</v>
      </c>
      <c r="F10" s="32" t="s">
        <v>17</v>
      </c>
      <c r="G10" s="9" t="s">
        <v>55</v>
      </c>
      <c r="H10" s="9" t="s">
        <v>56</v>
      </c>
      <c r="I10" s="31">
        <v>681</v>
      </c>
      <c r="J10" s="31">
        <v>13329</v>
      </c>
      <c r="K10" s="33">
        <v>423293.85</v>
      </c>
      <c r="L10" s="33">
        <f t="shared" si="0"/>
        <v>21164.692500000001</v>
      </c>
      <c r="M10" s="34">
        <v>0.03</v>
      </c>
      <c r="N10" s="33">
        <f t="shared" si="1"/>
        <v>13808.421066636018</v>
      </c>
      <c r="O10" s="33">
        <f t="shared" si="2"/>
        <v>388320.73643336399</v>
      </c>
      <c r="P10" s="13">
        <v>0.48</v>
      </c>
      <c r="Q10" s="33">
        <f t="shared" si="3"/>
        <v>186393.9534880147</v>
      </c>
    </row>
    <row r="11" spans="1:17" s="14" customFormat="1" ht="13.5" customHeight="1">
      <c r="A11" s="36">
        <v>10</v>
      </c>
      <c r="B11" s="31" t="s">
        <v>65</v>
      </c>
      <c r="C11" s="31" t="s">
        <v>66</v>
      </c>
      <c r="D11" s="31" t="s">
        <v>19</v>
      </c>
      <c r="E11" s="31" t="s">
        <v>20</v>
      </c>
      <c r="F11" s="32" t="s">
        <v>17</v>
      </c>
      <c r="G11" s="9" t="s">
        <v>55</v>
      </c>
      <c r="H11" s="9" t="s">
        <v>56</v>
      </c>
      <c r="I11" s="31">
        <v>174</v>
      </c>
      <c r="J11" s="31">
        <v>4988</v>
      </c>
      <c r="K11" s="33">
        <v>160853.64000000001</v>
      </c>
      <c r="L11" s="33">
        <f t="shared" si="0"/>
        <v>8042.6820000000007</v>
      </c>
      <c r="M11" s="34">
        <v>0.03</v>
      </c>
      <c r="N11" s="33">
        <f t="shared" si="1"/>
        <v>5247.2644977504078</v>
      </c>
      <c r="O11" s="33">
        <f t="shared" si="2"/>
        <v>147563.6935022496</v>
      </c>
      <c r="P11" s="13">
        <v>0.48</v>
      </c>
      <c r="Q11" s="33">
        <f t="shared" si="3"/>
        <v>70830.572881079803</v>
      </c>
    </row>
    <row r="12" spans="1:17" s="14" customFormat="1" ht="13.5" customHeight="1">
      <c r="A12" s="36">
        <v>11</v>
      </c>
      <c r="B12" s="31" t="s">
        <v>67</v>
      </c>
      <c r="C12" s="31" t="s">
        <v>68</v>
      </c>
      <c r="D12" s="31" t="s">
        <v>19</v>
      </c>
      <c r="E12" s="31" t="s">
        <v>20</v>
      </c>
      <c r="F12" s="32" t="s">
        <v>17</v>
      </c>
      <c r="G12" s="9" t="s">
        <v>55</v>
      </c>
      <c r="H12" s="9" t="s">
        <v>56</v>
      </c>
      <c r="I12" s="35">
        <v>217</v>
      </c>
      <c r="J12" s="35">
        <v>1732</v>
      </c>
      <c r="K12" s="33">
        <v>55689</v>
      </c>
      <c r="L12" s="33">
        <f t="shared" si="0"/>
        <v>2784.4500000000003</v>
      </c>
      <c r="M12" s="34">
        <v>0.03</v>
      </c>
      <c r="N12" s="33">
        <f t="shared" si="1"/>
        <v>1816.6509170400025</v>
      </c>
      <c r="O12" s="33">
        <f t="shared" si="2"/>
        <v>51087.899082960001</v>
      </c>
      <c r="P12" s="13">
        <v>0.48</v>
      </c>
      <c r="Q12" s="33">
        <f t="shared" si="3"/>
        <v>24522.1915598208</v>
      </c>
    </row>
    <row r="13" spans="1:17" s="14" customFormat="1" ht="13.5" customHeight="1">
      <c r="A13" s="36">
        <v>12</v>
      </c>
      <c r="B13" s="31" t="s">
        <v>33</v>
      </c>
      <c r="C13" s="31" t="s">
        <v>46</v>
      </c>
      <c r="D13" s="31" t="s">
        <v>19</v>
      </c>
      <c r="E13" s="31" t="s">
        <v>20</v>
      </c>
      <c r="F13" s="32" t="s">
        <v>17</v>
      </c>
      <c r="G13" s="9" t="s">
        <v>55</v>
      </c>
      <c r="H13" s="9" t="s">
        <v>56</v>
      </c>
      <c r="I13" s="35">
        <v>7</v>
      </c>
      <c r="J13" s="35">
        <v>14</v>
      </c>
      <c r="K13" s="33">
        <v>374</v>
      </c>
      <c r="L13" s="33">
        <f t="shared" si="0"/>
        <v>18.7</v>
      </c>
      <c r="M13" s="34">
        <v>0.03</v>
      </c>
      <c r="N13" s="33">
        <f t="shared" si="1"/>
        <v>12.200388640000016</v>
      </c>
      <c r="O13" s="33">
        <f t="shared" si="2"/>
        <v>343.09961135999998</v>
      </c>
      <c r="P13" s="13">
        <v>0.48</v>
      </c>
      <c r="Q13" s="33">
        <f t="shared" si="3"/>
        <v>164.68781345279999</v>
      </c>
    </row>
    <row r="14" spans="1:17" s="14" customFormat="1" ht="13.5" customHeight="1">
      <c r="A14" s="8">
        <v>13</v>
      </c>
      <c r="B14" s="31" t="s">
        <v>69</v>
      </c>
      <c r="C14" s="31" t="s">
        <v>70</v>
      </c>
      <c r="D14" s="9" t="s">
        <v>19</v>
      </c>
      <c r="E14" s="9" t="s">
        <v>20</v>
      </c>
      <c r="F14" s="10" t="s">
        <v>17</v>
      </c>
      <c r="G14" s="9" t="s">
        <v>55</v>
      </c>
      <c r="H14" s="9" t="s">
        <v>56</v>
      </c>
      <c r="I14" s="9">
        <v>102</v>
      </c>
      <c r="J14" s="9">
        <v>749</v>
      </c>
      <c r="K14" s="11">
        <v>23380.01</v>
      </c>
      <c r="L14" s="11">
        <f t="shared" si="0"/>
        <v>1169.0004999999999</v>
      </c>
      <c r="M14" s="12">
        <v>0.03</v>
      </c>
      <c r="N14" s="11">
        <f t="shared" si="1"/>
        <v>762.68772301360093</v>
      </c>
      <c r="O14" s="11">
        <f t="shared" si="2"/>
        <v>21448.321776986399</v>
      </c>
      <c r="P14" s="13">
        <v>0.48</v>
      </c>
      <c r="Q14" s="11">
        <f t="shared" si="3"/>
        <v>10295.19445295347</v>
      </c>
    </row>
    <row r="15" spans="1:17" s="14" customFormat="1" ht="13.5" customHeight="1">
      <c r="A15" s="8">
        <v>14</v>
      </c>
      <c r="B15" s="31" t="s">
        <v>34</v>
      </c>
      <c r="C15" s="31" t="s">
        <v>47</v>
      </c>
      <c r="D15" s="9" t="s">
        <v>19</v>
      </c>
      <c r="E15" s="9" t="s">
        <v>20</v>
      </c>
      <c r="F15" s="10" t="s">
        <v>17</v>
      </c>
      <c r="G15" s="9" t="s">
        <v>55</v>
      </c>
      <c r="H15" s="9" t="s">
        <v>56</v>
      </c>
      <c r="I15" s="9">
        <v>2</v>
      </c>
      <c r="J15" s="9">
        <v>1</v>
      </c>
      <c r="K15" s="11">
        <v>25</v>
      </c>
      <c r="L15" s="11">
        <f t="shared" si="0"/>
        <v>1.25</v>
      </c>
      <c r="M15" s="12">
        <v>0.03</v>
      </c>
      <c r="N15" s="11">
        <f t="shared" si="1"/>
        <v>0.81553400000000109</v>
      </c>
      <c r="O15" s="11">
        <f t="shared" si="2"/>
        <v>22.934466</v>
      </c>
      <c r="P15" s="13">
        <v>0.48</v>
      </c>
      <c r="Q15" s="11">
        <f t="shared" si="3"/>
        <v>11.008543679999999</v>
      </c>
    </row>
    <row r="16" spans="1:17" s="14" customFormat="1" ht="13.5" customHeight="1">
      <c r="A16" s="8">
        <v>15</v>
      </c>
      <c r="B16" s="31" t="s">
        <v>71</v>
      </c>
      <c r="C16" s="31" t="s">
        <v>72</v>
      </c>
      <c r="D16" s="9" t="s">
        <v>19</v>
      </c>
      <c r="E16" s="9" t="s">
        <v>20</v>
      </c>
      <c r="F16" s="10" t="s">
        <v>17</v>
      </c>
      <c r="G16" s="9" t="s">
        <v>55</v>
      </c>
      <c r="H16" s="9" t="s">
        <v>56</v>
      </c>
      <c r="I16" s="9">
        <v>5</v>
      </c>
      <c r="J16" s="9">
        <v>7</v>
      </c>
      <c r="K16" s="11">
        <v>218</v>
      </c>
      <c r="L16" s="11">
        <f t="shared" si="0"/>
        <v>10.9</v>
      </c>
      <c r="M16" s="12">
        <v>0.03</v>
      </c>
      <c r="N16" s="11">
        <f t="shared" si="1"/>
        <v>7.11145648000001</v>
      </c>
      <c r="O16" s="11">
        <f t="shared" si="2"/>
        <v>199.98854352000001</v>
      </c>
      <c r="P16" s="13">
        <v>0.48</v>
      </c>
      <c r="Q16" s="11">
        <f t="shared" si="3"/>
        <v>95.994500889600005</v>
      </c>
    </row>
    <row r="17" spans="1:17" s="14" customFormat="1" ht="13.5" customHeight="1">
      <c r="A17" s="8">
        <v>16</v>
      </c>
      <c r="B17" s="31" t="s">
        <v>73</v>
      </c>
      <c r="C17" s="31" t="s">
        <v>74</v>
      </c>
      <c r="D17" s="9" t="s">
        <v>19</v>
      </c>
      <c r="E17" s="9" t="s">
        <v>20</v>
      </c>
      <c r="F17" s="10" t="s">
        <v>17</v>
      </c>
      <c r="G17" s="9" t="s">
        <v>55</v>
      </c>
      <c r="H17" s="9" t="s">
        <v>56</v>
      </c>
      <c r="I17" s="9">
        <v>2</v>
      </c>
      <c r="J17" s="9">
        <v>36</v>
      </c>
      <c r="K17" s="11">
        <v>1113</v>
      </c>
      <c r="L17" s="11">
        <f t="shared" si="0"/>
        <v>55.650000000000006</v>
      </c>
      <c r="M17" s="12">
        <v>0.03</v>
      </c>
      <c r="N17" s="11">
        <f t="shared" si="1"/>
        <v>36.307573680000047</v>
      </c>
      <c r="O17" s="11">
        <f t="shared" si="2"/>
        <v>1021.04242632</v>
      </c>
      <c r="P17" s="13">
        <v>0.48</v>
      </c>
      <c r="Q17" s="11">
        <f t="shared" si="3"/>
        <v>490.10036463360001</v>
      </c>
    </row>
    <row r="18" spans="1:17" s="14" customFormat="1" ht="13.5" customHeight="1">
      <c r="A18" s="8">
        <v>17</v>
      </c>
      <c r="B18" s="31" t="s">
        <v>40</v>
      </c>
      <c r="C18" s="31" t="s">
        <v>53</v>
      </c>
      <c r="D18" s="9" t="s">
        <v>19</v>
      </c>
      <c r="E18" s="9" t="s">
        <v>20</v>
      </c>
      <c r="F18" s="10" t="s">
        <v>17</v>
      </c>
      <c r="G18" s="9" t="s">
        <v>55</v>
      </c>
      <c r="H18" s="9" t="s">
        <v>56</v>
      </c>
      <c r="I18" s="9">
        <v>49</v>
      </c>
      <c r="J18" s="9">
        <v>209</v>
      </c>
      <c r="K18" s="11">
        <v>5625.4500000000007</v>
      </c>
      <c r="L18" s="11">
        <f t="shared" si="0"/>
        <v>281.27250000000004</v>
      </c>
      <c r="M18" s="12">
        <v>0.03</v>
      </c>
      <c r="N18" s="11">
        <f t="shared" si="1"/>
        <v>183.50982961200026</v>
      </c>
      <c r="O18" s="11">
        <f t="shared" si="2"/>
        <v>5160.6676703880012</v>
      </c>
      <c r="P18" s="13">
        <v>0.48</v>
      </c>
      <c r="Q18" s="11">
        <f t="shared" si="3"/>
        <v>2477.1204817862404</v>
      </c>
    </row>
    <row r="19" spans="1:17" s="14" customFormat="1" ht="13.5" customHeight="1">
      <c r="A19" s="8">
        <v>18</v>
      </c>
      <c r="B19" s="31" t="s">
        <v>38</v>
      </c>
      <c r="C19" s="31" t="s">
        <v>51</v>
      </c>
      <c r="D19" s="9" t="s">
        <v>19</v>
      </c>
      <c r="E19" s="9" t="s">
        <v>20</v>
      </c>
      <c r="F19" s="10" t="s">
        <v>17</v>
      </c>
      <c r="G19" s="9" t="s">
        <v>55</v>
      </c>
      <c r="H19" s="9" t="s">
        <v>56</v>
      </c>
      <c r="I19" s="9">
        <v>120</v>
      </c>
      <c r="J19" s="9">
        <v>706</v>
      </c>
      <c r="K19" s="11">
        <v>20257.8</v>
      </c>
      <c r="L19" s="11">
        <f t="shared" si="0"/>
        <v>1012.89</v>
      </c>
      <c r="M19" s="12">
        <v>0.03</v>
      </c>
      <c r="N19" s="11">
        <f t="shared" si="1"/>
        <v>660.83698660800087</v>
      </c>
      <c r="O19" s="11">
        <f t="shared" si="2"/>
        <v>18584.073013392001</v>
      </c>
      <c r="P19" s="13">
        <v>0.48</v>
      </c>
      <c r="Q19" s="11">
        <f t="shared" si="3"/>
        <v>8920.3550464281598</v>
      </c>
    </row>
    <row r="20" spans="1:17" s="14" customFormat="1" ht="13.5" customHeight="1">
      <c r="A20" s="8">
        <v>19</v>
      </c>
      <c r="B20" s="31" t="s">
        <v>24</v>
      </c>
      <c r="C20" s="31" t="s">
        <v>27</v>
      </c>
      <c r="D20" s="9" t="s">
        <v>19</v>
      </c>
      <c r="E20" s="9" t="s">
        <v>20</v>
      </c>
      <c r="F20" s="10" t="s">
        <v>17</v>
      </c>
      <c r="G20" s="9" t="s">
        <v>55</v>
      </c>
      <c r="H20" s="9" t="s">
        <v>56</v>
      </c>
      <c r="I20" s="9">
        <v>18</v>
      </c>
      <c r="J20" s="9">
        <v>95</v>
      </c>
      <c r="K20" s="11">
        <v>2671</v>
      </c>
      <c r="L20" s="11">
        <f t="shared" si="0"/>
        <v>133.55000000000001</v>
      </c>
      <c r="M20" s="12">
        <v>0.03</v>
      </c>
      <c r="N20" s="11">
        <f t="shared" si="1"/>
        <v>87.13165256000012</v>
      </c>
      <c r="O20" s="11">
        <f t="shared" si="2"/>
        <v>2450.3183474400003</v>
      </c>
      <c r="P20" s="13">
        <v>0.48</v>
      </c>
      <c r="Q20" s="11">
        <f t="shared" si="3"/>
        <v>1176.1528067712002</v>
      </c>
    </row>
    <row r="21" spans="1:17" s="14" customFormat="1" ht="13.5" customHeight="1">
      <c r="A21" s="8">
        <v>20</v>
      </c>
      <c r="B21" s="31" t="s">
        <v>35</v>
      </c>
      <c r="C21" s="31" t="s">
        <v>48</v>
      </c>
      <c r="D21" s="9" t="s">
        <v>19</v>
      </c>
      <c r="E21" s="9" t="s">
        <v>20</v>
      </c>
      <c r="F21" s="10" t="s">
        <v>17</v>
      </c>
      <c r="G21" s="9" t="s">
        <v>55</v>
      </c>
      <c r="H21" s="9" t="s">
        <v>56</v>
      </c>
      <c r="I21" s="9">
        <v>220</v>
      </c>
      <c r="J21" s="9">
        <v>1964</v>
      </c>
      <c r="K21" s="11">
        <v>59789.600000000013</v>
      </c>
      <c r="L21" s="11">
        <f t="shared" si="0"/>
        <v>2989.4800000000009</v>
      </c>
      <c r="M21" s="12">
        <v>0.03</v>
      </c>
      <c r="N21" s="11">
        <f t="shared" si="1"/>
        <v>1950.4180658560031</v>
      </c>
      <c r="O21" s="11">
        <f t="shared" si="2"/>
        <v>54849.70193414401</v>
      </c>
      <c r="P21" s="13">
        <v>0.48</v>
      </c>
      <c r="Q21" s="11">
        <f t="shared" si="3"/>
        <v>26327.856928389123</v>
      </c>
    </row>
    <row r="22" spans="1:17" s="14" customFormat="1" ht="13.5" customHeight="1">
      <c r="A22" s="8">
        <v>21</v>
      </c>
      <c r="B22" s="31" t="s">
        <v>41</v>
      </c>
      <c r="C22" s="31" t="s">
        <v>54</v>
      </c>
      <c r="D22" s="9" t="s">
        <v>19</v>
      </c>
      <c r="E22" s="9" t="s">
        <v>20</v>
      </c>
      <c r="F22" s="10" t="s">
        <v>17</v>
      </c>
      <c r="G22" s="9" t="s">
        <v>55</v>
      </c>
      <c r="H22" s="9" t="s">
        <v>56</v>
      </c>
      <c r="I22" s="9">
        <v>1</v>
      </c>
      <c r="J22" s="9">
        <v>0</v>
      </c>
      <c r="K22" s="11">
        <v>0</v>
      </c>
      <c r="L22" s="11">
        <f t="shared" si="0"/>
        <v>0</v>
      </c>
      <c r="M22" s="12">
        <v>0.03</v>
      </c>
      <c r="N22" s="11">
        <f t="shared" si="1"/>
        <v>0</v>
      </c>
      <c r="O22" s="11">
        <f t="shared" si="2"/>
        <v>0</v>
      </c>
      <c r="P22" s="13">
        <v>0.48</v>
      </c>
      <c r="Q22" s="11">
        <f t="shared" si="3"/>
        <v>0</v>
      </c>
    </row>
    <row r="23" spans="1:17" s="14" customFormat="1" ht="13.5" customHeight="1">
      <c r="A23" s="8">
        <v>22</v>
      </c>
      <c r="B23" s="31" t="s">
        <v>39</v>
      </c>
      <c r="C23" s="31" t="s">
        <v>52</v>
      </c>
      <c r="D23" s="9" t="s">
        <v>19</v>
      </c>
      <c r="E23" s="9" t="s">
        <v>20</v>
      </c>
      <c r="F23" s="10" t="s">
        <v>17</v>
      </c>
      <c r="G23" s="9" t="s">
        <v>55</v>
      </c>
      <c r="H23" s="9" t="s">
        <v>56</v>
      </c>
      <c r="I23" s="9">
        <v>8</v>
      </c>
      <c r="J23" s="9">
        <v>15</v>
      </c>
      <c r="K23" s="11">
        <v>397.6</v>
      </c>
      <c r="L23" s="11">
        <f t="shared" si="0"/>
        <v>19.880000000000003</v>
      </c>
      <c r="M23" s="12">
        <v>0.03</v>
      </c>
      <c r="N23" s="11">
        <f t="shared" si="1"/>
        <v>12.970252736000019</v>
      </c>
      <c r="O23" s="11">
        <f t="shared" si="2"/>
        <v>364.74974726400001</v>
      </c>
      <c r="P23" s="13">
        <v>0.48</v>
      </c>
      <c r="Q23" s="11">
        <f t="shared" si="3"/>
        <v>175.07987868672001</v>
      </c>
    </row>
    <row r="24" spans="1:17" s="14" customFormat="1" ht="13.5" customHeight="1">
      <c r="A24" s="8">
        <v>23</v>
      </c>
      <c r="B24" s="31" t="s">
        <v>36</v>
      </c>
      <c r="C24" s="31" t="s">
        <v>49</v>
      </c>
      <c r="D24" s="9" t="s">
        <v>19</v>
      </c>
      <c r="E24" s="9" t="s">
        <v>20</v>
      </c>
      <c r="F24" s="10" t="s">
        <v>17</v>
      </c>
      <c r="G24" s="9" t="s">
        <v>55</v>
      </c>
      <c r="H24" s="9" t="s">
        <v>56</v>
      </c>
      <c r="I24" s="9">
        <v>5</v>
      </c>
      <c r="J24" s="9">
        <v>30</v>
      </c>
      <c r="K24" s="11">
        <v>776</v>
      </c>
      <c r="L24" s="11">
        <f t="shared" si="0"/>
        <v>38.800000000000004</v>
      </c>
      <c r="M24" s="12">
        <v>0.03</v>
      </c>
      <c r="N24" s="11">
        <f t="shared" si="1"/>
        <v>25.314175360000036</v>
      </c>
      <c r="O24" s="11">
        <f t="shared" si="2"/>
        <v>711.88582464000001</v>
      </c>
      <c r="P24" s="13">
        <v>0.48</v>
      </c>
      <c r="Q24" s="11">
        <f t="shared" si="3"/>
        <v>341.70519582719999</v>
      </c>
    </row>
    <row r="25" spans="1:17" s="14" customFormat="1" ht="13.5" customHeight="1">
      <c r="A25" s="8">
        <v>24</v>
      </c>
      <c r="B25" s="31" t="s">
        <v>25</v>
      </c>
      <c r="C25" s="31" t="s">
        <v>28</v>
      </c>
      <c r="D25" s="9" t="s">
        <v>19</v>
      </c>
      <c r="E25" s="9" t="s">
        <v>20</v>
      </c>
      <c r="F25" s="10" t="s">
        <v>17</v>
      </c>
      <c r="G25" s="9" t="s">
        <v>55</v>
      </c>
      <c r="H25" s="9" t="s">
        <v>56</v>
      </c>
      <c r="I25" s="9">
        <v>3</v>
      </c>
      <c r="J25" s="9">
        <v>5</v>
      </c>
      <c r="K25" s="11">
        <v>132</v>
      </c>
      <c r="L25" s="11">
        <f t="shared" si="0"/>
        <v>6.6000000000000005</v>
      </c>
      <c r="M25" s="12">
        <v>0.03</v>
      </c>
      <c r="N25" s="11">
        <f t="shared" si="1"/>
        <v>4.3060195200000058</v>
      </c>
      <c r="O25" s="11">
        <f t="shared" si="2"/>
        <v>121.09398048</v>
      </c>
      <c r="P25" s="13">
        <v>0.48</v>
      </c>
      <c r="Q25" s="11">
        <f t="shared" si="3"/>
        <v>58.125110630399995</v>
      </c>
    </row>
    <row r="26" spans="1:17" s="14" customFormat="1" ht="13.5" customHeight="1">
      <c r="A26" s="8">
        <v>25</v>
      </c>
      <c r="B26" s="31" t="s">
        <v>37</v>
      </c>
      <c r="C26" s="31" t="s">
        <v>50</v>
      </c>
      <c r="D26" s="9" t="s">
        <v>19</v>
      </c>
      <c r="E26" s="9" t="s">
        <v>20</v>
      </c>
      <c r="F26" s="10" t="s">
        <v>17</v>
      </c>
      <c r="G26" s="9" t="s">
        <v>55</v>
      </c>
      <c r="H26" s="9" t="s">
        <v>56</v>
      </c>
      <c r="I26" s="9">
        <v>2</v>
      </c>
      <c r="J26" s="9">
        <v>1</v>
      </c>
      <c r="K26" s="11">
        <v>21</v>
      </c>
      <c r="L26" s="11">
        <f t="shared" si="0"/>
        <v>1.05</v>
      </c>
      <c r="M26" s="12">
        <v>0.03</v>
      </c>
      <c r="N26" s="11">
        <f t="shared" si="1"/>
        <v>0.68504856000000092</v>
      </c>
      <c r="O26" s="11">
        <f t="shared" si="2"/>
        <v>19.264951440000001</v>
      </c>
      <c r="P26" s="13">
        <v>0.48</v>
      </c>
      <c r="Q26" s="11">
        <f t="shared" si="3"/>
        <v>9.2471766912</v>
      </c>
    </row>
    <row r="27" spans="1:17" s="14" customFormat="1" ht="13.5" customHeight="1">
      <c r="A27" s="8">
        <v>26</v>
      </c>
      <c r="B27" s="31" t="s">
        <v>75</v>
      </c>
      <c r="C27" s="31" t="s">
        <v>76</v>
      </c>
      <c r="D27" s="9" t="s">
        <v>19</v>
      </c>
      <c r="E27" s="9" t="s">
        <v>20</v>
      </c>
      <c r="F27" s="10" t="s">
        <v>17</v>
      </c>
      <c r="G27" s="9" t="s">
        <v>55</v>
      </c>
      <c r="H27" s="9" t="s">
        <v>56</v>
      </c>
      <c r="I27" s="9">
        <v>20</v>
      </c>
      <c r="J27" s="9">
        <v>79</v>
      </c>
      <c r="K27" s="11">
        <v>2468.25</v>
      </c>
      <c r="L27" s="11">
        <f t="shared" si="0"/>
        <v>123.41250000000001</v>
      </c>
      <c r="M27" s="12">
        <v>0.03</v>
      </c>
      <c r="N27" s="11">
        <f t="shared" si="1"/>
        <v>80.517671820000103</v>
      </c>
      <c r="O27" s="11">
        <f t="shared" si="2"/>
        <v>2264.3198281800001</v>
      </c>
      <c r="P27" s="13">
        <v>0.48</v>
      </c>
      <c r="Q27" s="11">
        <f t="shared" si="3"/>
        <v>1086.8735175264001</v>
      </c>
    </row>
    <row r="28" spans="1:17" s="14" customFormat="1" ht="13.5" customHeight="1">
      <c r="A28" s="8">
        <v>27</v>
      </c>
      <c r="B28" s="31" t="s">
        <v>77</v>
      </c>
      <c r="C28" s="31" t="s">
        <v>78</v>
      </c>
      <c r="D28" s="9" t="s">
        <v>19</v>
      </c>
      <c r="E28" s="9" t="s">
        <v>20</v>
      </c>
      <c r="F28" s="10" t="s">
        <v>17</v>
      </c>
      <c r="G28" s="9" t="s">
        <v>55</v>
      </c>
      <c r="H28" s="9" t="s">
        <v>56</v>
      </c>
      <c r="I28" s="9">
        <v>235</v>
      </c>
      <c r="J28" s="9">
        <v>2966</v>
      </c>
      <c r="K28" s="11">
        <v>94254.099999999991</v>
      </c>
      <c r="L28" s="11">
        <f t="shared" si="0"/>
        <v>4712.7049999999999</v>
      </c>
      <c r="M28" s="12">
        <v>0.03</v>
      </c>
      <c r="N28" s="11">
        <f t="shared" si="1"/>
        <v>3074.6969275760039</v>
      </c>
      <c r="O28" s="11">
        <f t="shared" si="2"/>
        <v>86466.698072423998</v>
      </c>
      <c r="P28" s="13">
        <v>0.48</v>
      </c>
      <c r="Q28" s="11">
        <f t="shared" si="3"/>
        <v>41504.01507476352</v>
      </c>
    </row>
    <row r="29" spans="1:17" s="14" customFormat="1" ht="13.5" customHeight="1">
      <c r="A29" s="8">
        <v>28</v>
      </c>
      <c r="B29" s="31" t="s">
        <v>79</v>
      </c>
      <c r="C29" s="31" t="s">
        <v>80</v>
      </c>
      <c r="D29" s="9" t="s">
        <v>19</v>
      </c>
      <c r="E29" s="9" t="s">
        <v>20</v>
      </c>
      <c r="F29" s="10" t="s">
        <v>17</v>
      </c>
      <c r="G29" s="9" t="s">
        <v>55</v>
      </c>
      <c r="H29" s="9" t="s">
        <v>56</v>
      </c>
      <c r="I29" s="9">
        <v>38</v>
      </c>
      <c r="J29" s="9">
        <v>106</v>
      </c>
      <c r="K29" s="11">
        <v>3104.1</v>
      </c>
      <c r="L29" s="11">
        <f t="shared" si="0"/>
        <v>155.20500000000001</v>
      </c>
      <c r="M29" s="12">
        <v>0.03</v>
      </c>
      <c r="N29" s="11">
        <f t="shared" si="1"/>
        <v>101.25996357600013</v>
      </c>
      <c r="O29" s="11">
        <f t="shared" si="2"/>
        <v>2847.6350364240002</v>
      </c>
      <c r="P29" s="13">
        <v>0.48</v>
      </c>
      <c r="Q29" s="11">
        <f t="shared" si="3"/>
        <v>1366.86481748352</v>
      </c>
    </row>
    <row r="30" spans="1:17" s="14" customFormat="1" ht="13.5" customHeight="1">
      <c r="A30" s="8">
        <v>29</v>
      </c>
      <c r="B30" s="31" t="s">
        <v>81</v>
      </c>
      <c r="C30" s="31" t="s">
        <v>82</v>
      </c>
      <c r="D30" s="9" t="s">
        <v>19</v>
      </c>
      <c r="E30" s="9" t="s">
        <v>20</v>
      </c>
      <c r="F30" s="10" t="s">
        <v>17</v>
      </c>
      <c r="G30" s="9" t="s">
        <v>55</v>
      </c>
      <c r="H30" s="9" t="s">
        <v>56</v>
      </c>
      <c r="I30" s="9">
        <v>32</v>
      </c>
      <c r="J30" s="9">
        <v>81</v>
      </c>
      <c r="K30" s="11">
        <v>2112.4</v>
      </c>
      <c r="L30" s="11">
        <f t="shared" si="0"/>
        <v>105.62</v>
      </c>
      <c r="M30" s="12">
        <v>0.03</v>
      </c>
      <c r="N30" s="11">
        <f t="shared" si="1"/>
        <v>68.909360864000092</v>
      </c>
      <c r="O30" s="11">
        <f t="shared" si="2"/>
        <v>1937.8706391360001</v>
      </c>
      <c r="P30" s="13">
        <v>0.48</v>
      </c>
      <c r="Q30" s="11">
        <f t="shared" si="3"/>
        <v>930.17790678528002</v>
      </c>
    </row>
    <row r="31" spans="1:17" s="14" customFormat="1" ht="13.5" customHeight="1">
      <c r="A31" s="8">
        <v>30</v>
      </c>
      <c r="B31" s="31" t="s">
        <v>83</v>
      </c>
      <c r="C31" s="31" t="s">
        <v>84</v>
      </c>
      <c r="D31" s="9" t="s">
        <v>19</v>
      </c>
      <c r="E31" s="9" t="s">
        <v>20</v>
      </c>
      <c r="F31" s="10" t="s">
        <v>17</v>
      </c>
      <c r="G31" s="9" t="s">
        <v>55</v>
      </c>
      <c r="H31" s="9" t="s">
        <v>56</v>
      </c>
      <c r="I31" s="9">
        <v>2</v>
      </c>
      <c r="J31" s="9">
        <v>5</v>
      </c>
      <c r="K31" s="11">
        <v>154</v>
      </c>
      <c r="L31" s="11">
        <f t="shared" si="0"/>
        <v>7.7</v>
      </c>
      <c r="M31" s="12">
        <v>0.03</v>
      </c>
      <c r="N31" s="11">
        <f t="shared" si="1"/>
        <v>5.0236894400000072</v>
      </c>
      <c r="O31" s="11">
        <f t="shared" si="2"/>
        <v>141.27631056000001</v>
      </c>
      <c r="P31" s="13">
        <v>0.48</v>
      </c>
      <c r="Q31" s="11">
        <f t="shared" si="3"/>
        <v>67.812629068800007</v>
      </c>
    </row>
    <row r="32" spans="1:17" s="14" customFormat="1" ht="13.5" customHeight="1">
      <c r="A32" s="8">
        <v>31</v>
      </c>
      <c r="B32" s="31" t="s">
        <v>85</v>
      </c>
      <c r="C32" s="31" t="s">
        <v>86</v>
      </c>
      <c r="D32" s="9" t="s">
        <v>19</v>
      </c>
      <c r="E32" s="9" t="s">
        <v>20</v>
      </c>
      <c r="F32" s="10" t="s">
        <v>17</v>
      </c>
      <c r="G32" s="9" t="s">
        <v>55</v>
      </c>
      <c r="H32" s="9" t="s">
        <v>56</v>
      </c>
      <c r="I32" s="9">
        <v>32</v>
      </c>
      <c r="J32" s="9">
        <v>129</v>
      </c>
      <c r="K32" s="11">
        <v>4142</v>
      </c>
      <c r="L32" s="11">
        <f t="shared" si="0"/>
        <v>207.10000000000002</v>
      </c>
      <c r="M32" s="12">
        <v>0.03</v>
      </c>
      <c r="N32" s="11">
        <f t="shared" si="1"/>
        <v>135.11767312000018</v>
      </c>
      <c r="O32" s="11">
        <f t="shared" si="2"/>
        <v>3799.7823268800003</v>
      </c>
      <c r="P32" s="13">
        <v>0.48</v>
      </c>
      <c r="Q32" s="11">
        <f t="shared" si="3"/>
        <v>1823.8955169024</v>
      </c>
    </row>
    <row r="33" spans="1:17" s="14" customFormat="1" ht="13.5" customHeight="1">
      <c r="A33" s="8">
        <v>32</v>
      </c>
      <c r="B33" s="31" t="s">
        <v>87</v>
      </c>
      <c r="C33" s="31" t="s">
        <v>88</v>
      </c>
      <c r="D33" s="9" t="s">
        <v>19</v>
      </c>
      <c r="E33" s="9" t="s">
        <v>20</v>
      </c>
      <c r="F33" s="10" t="s">
        <v>17</v>
      </c>
      <c r="G33" s="9" t="s">
        <v>55</v>
      </c>
      <c r="H33" s="9" t="s">
        <v>56</v>
      </c>
      <c r="I33" s="9">
        <v>11</v>
      </c>
      <c r="J33" s="9">
        <v>65</v>
      </c>
      <c r="K33" s="11">
        <v>1767</v>
      </c>
      <c r="L33" s="11">
        <f t="shared" si="0"/>
        <v>88.350000000000009</v>
      </c>
      <c r="M33" s="12">
        <v>0.03</v>
      </c>
      <c r="N33" s="11">
        <f t="shared" si="1"/>
        <v>57.641943120000079</v>
      </c>
      <c r="O33" s="11">
        <f t="shared" si="2"/>
        <v>1621.0080568800001</v>
      </c>
      <c r="P33" s="13">
        <v>0.48</v>
      </c>
      <c r="Q33" s="11">
        <f t="shared" si="3"/>
        <v>778.08386730239999</v>
      </c>
    </row>
    <row r="34" spans="1:17" s="20" customFormat="1" ht="25.5" customHeight="1">
      <c r="A34" s="15"/>
      <c r="B34" s="16" t="s">
        <v>18</v>
      </c>
      <c r="C34" s="17"/>
      <c r="D34" s="17"/>
      <c r="E34" s="17"/>
      <c r="F34" s="17"/>
      <c r="G34" s="18"/>
      <c r="H34" s="18"/>
      <c r="I34" s="17"/>
      <c r="J34" s="17"/>
      <c r="K34" s="11">
        <f>SUM(K2:K33)</f>
        <v>997076.34999999986</v>
      </c>
      <c r="L34" s="19"/>
      <c r="M34" s="19"/>
      <c r="N34" s="11">
        <f>SUM(N2:N33)</f>
        <v>32525.986560836056</v>
      </c>
      <c r="O34" s="11">
        <f>SUM(O2:O33)</f>
        <v>914696.54593916389</v>
      </c>
      <c r="P34" s="11"/>
      <c r="Q34" s="11">
        <f>SUM(Q2:Q33)</f>
        <v>439054.34205079859</v>
      </c>
    </row>
    <row r="35" spans="1:17" s="20" customFormat="1">
      <c r="B35" s="21"/>
      <c r="C35" s="21"/>
      <c r="D35" s="21"/>
      <c r="E35" s="21"/>
      <c r="F35" s="21"/>
      <c r="G35" s="22"/>
      <c r="H35" s="22"/>
      <c r="I35" s="21"/>
      <c r="J35" s="21"/>
      <c r="K35" s="23"/>
      <c r="L35" s="23"/>
      <c r="M35" s="23"/>
      <c r="N35" s="23"/>
      <c r="O35" s="23"/>
      <c r="P35" s="24"/>
    </row>
    <row r="37" spans="1:17">
      <c r="F37" s="27"/>
    </row>
  </sheetData>
  <protectedRanges>
    <protectedRange sqref="A2:XFD1048576" name="区域1"/>
  </protectedRanges>
  <phoneticPr fontId="1" type="noConversion"/>
  <pageMargins left="0.21" right="0.26" top="0.74803149606299213" bottom="0.74803149606299213" header="0.31496062992125984" footer="0.31496062992125984"/>
  <pageSetup paperSize="9" scale="74" orientation="landscape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2018-08-01T02:33:49Z</dcterms:modified>
</cp:coreProperties>
</file>